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lb" ContentType="model/gltf.binar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Objects="none" codeName="Questa_cartella_di_lavoro"/>
  <mc:AlternateContent xmlns:mc="http://schemas.openxmlformats.org/markup-compatibility/2006">
    <mc:Choice Requires="x15">
      <x15ac:absPath xmlns:x15ac="http://schemas.microsoft.com/office/spreadsheetml/2010/11/ac" url="E:\--- fantacalcio tot uff\26-27\"/>
    </mc:Choice>
  </mc:AlternateContent>
  <xr:revisionPtr revIDLastSave="0" documentId="13_ncr:1_{B6EADC16-5D5C-4B2E-B9B6-69D42815832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glio1" sheetId="1" r:id="rId1"/>
    <sheet name="CLASS BEST TEAMS" sheetId="9" r:id="rId2"/>
    <sheet name="CLASS BEST PLAYERS" sheetId="5" r:id="rId3"/>
    <sheet name="dsh sq" sheetId="4" r:id="rId4"/>
    <sheet name="CATEGORIE" sheetId="6" r:id="rId5"/>
    <sheet name="GIOCATORI" sheetId="3" r:id="rId6"/>
    <sheet name="SQUADRE" sheetId="2" r:id="rId7"/>
    <sheet name="Foglio2" sheetId="10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9" l="1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H279" i="2" l="1"/>
  <c r="O279" i="2" s="1"/>
  <c r="H283" i="2"/>
  <c r="O283" i="2" s="1"/>
  <c r="H276" i="2"/>
  <c r="O276" i="2" s="1"/>
  <c r="H280" i="2"/>
  <c r="O280" i="2" s="1"/>
  <c r="H277" i="2"/>
  <c r="O277" i="2" s="1"/>
  <c r="H281" i="2"/>
  <c r="O281" i="2" s="1"/>
  <c r="H278" i="2"/>
  <c r="O278" i="2" s="1"/>
  <c r="H282" i="2"/>
  <c r="O282" i="2" s="1"/>
  <c r="H271" i="2"/>
  <c r="O271" i="2" s="1"/>
  <c r="H275" i="2"/>
  <c r="O275" i="2" s="1"/>
  <c r="H268" i="2"/>
  <c r="O268" i="2" s="1"/>
  <c r="H272" i="2"/>
  <c r="O272" i="2" s="1"/>
  <c r="H269" i="2"/>
  <c r="O269" i="2" s="1"/>
  <c r="H273" i="2"/>
  <c r="O273" i="2" s="1"/>
  <c r="H270" i="2"/>
  <c r="O270" i="2" s="1"/>
  <c r="H274" i="2"/>
  <c r="O274" i="2" s="1"/>
  <c r="J291" i="2"/>
  <c r="P291" i="2" s="1"/>
  <c r="H287" i="2"/>
  <c r="O287" i="2" s="1"/>
  <c r="H291" i="2"/>
  <c r="O291" i="2" s="1"/>
  <c r="H284" i="2"/>
  <c r="O284" i="2" s="1"/>
  <c r="H288" i="2"/>
  <c r="O288" i="2" s="1"/>
  <c r="H285" i="2"/>
  <c r="O285" i="2" s="1"/>
  <c r="H289" i="2"/>
  <c r="O289" i="2" s="1"/>
  <c r="J290" i="2"/>
  <c r="P290" i="2" s="1"/>
  <c r="H286" i="2"/>
  <c r="O286" i="2" s="1"/>
  <c r="H290" i="2"/>
  <c r="O290" i="2" s="1"/>
  <c r="J286" i="2"/>
  <c r="P286" i="2" s="1"/>
  <c r="J288" i="2"/>
  <c r="P288" i="2" s="1"/>
  <c r="J287" i="2"/>
  <c r="P287" i="2" s="1"/>
  <c r="J289" i="2"/>
  <c r="P289" i="2" s="1"/>
  <c r="J285" i="2"/>
  <c r="P285" i="2" s="1"/>
  <c r="J284" i="2"/>
  <c r="P284" i="2" s="1"/>
  <c r="J282" i="2"/>
  <c r="P282" i="2" s="1"/>
  <c r="J283" i="2"/>
  <c r="P283" i="2" s="1"/>
  <c r="J278" i="2"/>
  <c r="P278" i="2" s="1"/>
  <c r="J280" i="2"/>
  <c r="P280" i="2" s="1"/>
  <c r="J279" i="2"/>
  <c r="P279" i="2" s="1"/>
  <c r="J281" i="2"/>
  <c r="P281" i="2" s="1"/>
  <c r="J276" i="2"/>
  <c r="P276" i="2" s="1"/>
  <c r="J277" i="2"/>
  <c r="P277" i="2" s="1"/>
  <c r="J270" i="2"/>
  <c r="P270" i="2" s="1"/>
  <c r="J271" i="2"/>
  <c r="P271" i="2" s="1"/>
  <c r="J273" i="2"/>
  <c r="P273" i="2" s="1"/>
  <c r="J274" i="2"/>
  <c r="P274" i="2" s="1"/>
  <c r="J272" i="2"/>
  <c r="P272" i="2" s="1"/>
  <c r="J275" i="2"/>
  <c r="P275" i="2" s="1"/>
  <c r="J269" i="2"/>
  <c r="P269" i="2" s="1"/>
  <c r="J268" i="2"/>
  <c r="P268" i="2" s="1"/>
  <c r="C268" i="2" l="1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R260" i="2"/>
  <c r="R261" i="2"/>
  <c r="R262" i="2"/>
  <c r="R263" i="2"/>
  <c r="R264" i="2"/>
  <c r="R265" i="2"/>
  <c r="R266" i="2"/>
  <c r="R267" i="2"/>
  <c r="C260" i="2"/>
  <c r="H260" i="2"/>
  <c r="O260" i="2" s="1"/>
  <c r="J260" i="2"/>
  <c r="P260" i="2" s="1"/>
  <c r="C261" i="2"/>
  <c r="H261" i="2"/>
  <c r="O261" i="2" s="1"/>
  <c r="J261" i="2"/>
  <c r="P261" i="2" s="1"/>
  <c r="C262" i="2"/>
  <c r="H262" i="2"/>
  <c r="O262" i="2" s="1"/>
  <c r="J262" i="2"/>
  <c r="P262" i="2" s="1"/>
  <c r="C263" i="2"/>
  <c r="H263" i="2"/>
  <c r="O263" i="2" s="1"/>
  <c r="J263" i="2"/>
  <c r="P263" i="2" s="1"/>
  <c r="C264" i="2"/>
  <c r="H264" i="2"/>
  <c r="O264" i="2" s="1"/>
  <c r="J264" i="2"/>
  <c r="P264" i="2" s="1"/>
  <c r="C265" i="2"/>
  <c r="H265" i="2"/>
  <c r="O265" i="2" s="1"/>
  <c r="J265" i="2"/>
  <c r="P265" i="2" s="1"/>
  <c r="C266" i="2"/>
  <c r="E266" i="2" s="1"/>
  <c r="G266" i="2" s="1"/>
  <c r="N266" i="2" s="1"/>
  <c r="H266" i="2"/>
  <c r="O266" i="2" s="1"/>
  <c r="J266" i="2"/>
  <c r="P266" i="2" s="1"/>
  <c r="C267" i="2"/>
  <c r="H267" i="2"/>
  <c r="O267" i="2" s="1"/>
  <c r="J267" i="2"/>
  <c r="P267" i="2" s="1"/>
  <c r="R259" i="2"/>
  <c r="H259" i="2"/>
  <c r="O259" i="2" s="1"/>
  <c r="J259" i="2"/>
  <c r="P259" i="2" s="1"/>
  <c r="C259" i="2"/>
  <c r="R252" i="2"/>
  <c r="R253" i="2"/>
  <c r="R254" i="2"/>
  <c r="R255" i="2"/>
  <c r="R256" i="2"/>
  <c r="R257" i="2"/>
  <c r="R258" i="2"/>
  <c r="J252" i="2"/>
  <c r="P252" i="2" s="1"/>
  <c r="J253" i="2"/>
  <c r="P253" i="2" s="1"/>
  <c r="J254" i="2"/>
  <c r="P254" i="2" s="1"/>
  <c r="J255" i="2"/>
  <c r="P255" i="2" s="1"/>
  <c r="J256" i="2"/>
  <c r="P256" i="2" s="1"/>
  <c r="J257" i="2"/>
  <c r="P257" i="2" s="1"/>
  <c r="J258" i="2"/>
  <c r="P258" i="2" s="1"/>
  <c r="H253" i="2"/>
  <c r="O253" i="2" s="1"/>
  <c r="H254" i="2"/>
  <c r="O254" i="2" s="1"/>
  <c r="H255" i="2"/>
  <c r="O255" i="2" s="1"/>
  <c r="H256" i="2"/>
  <c r="O256" i="2" s="1"/>
  <c r="H257" i="2"/>
  <c r="O257" i="2" s="1"/>
  <c r="H258" i="2"/>
  <c r="O258" i="2" s="1"/>
  <c r="C252" i="2"/>
  <c r="C253" i="2"/>
  <c r="C254" i="2"/>
  <c r="C255" i="2"/>
  <c r="C256" i="2"/>
  <c r="C257" i="2"/>
  <c r="C258" i="2"/>
  <c r="R244" i="2"/>
  <c r="R245" i="2"/>
  <c r="R246" i="2"/>
  <c r="R247" i="2"/>
  <c r="R248" i="2"/>
  <c r="R249" i="2"/>
  <c r="R250" i="2"/>
  <c r="R251" i="2"/>
  <c r="J244" i="2"/>
  <c r="P244" i="2" s="1"/>
  <c r="J245" i="2"/>
  <c r="P245" i="2" s="1"/>
  <c r="J246" i="2"/>
  <c r="P246" i="2" s="1"/>
  <c r="J247" i="2"/>
  <c r="P247" i="2" s="1"/>
  <c r="J248" i="2"/>
  <c r="P248" i="2" s="1"/>
  <c r="J249" i="2"/>
  <c r="P249" i="2" s="1"/>
  <c r="J250" i="2"/>
  <c r="P250" i="2" s="1"/>
  <c r="J251" i="2"/>
  <c r="P251" i="2" s="1"/>
  <c r="H244" i="2"/>
  <c r="O244" i="2" s="1"/>
  <c r="H245" i="2"/>
  <c r="O245" i="2" s="1"/>
  <c r="H246" i="2"/>
  <c r="O246" i="2" s="1"/>
  <c r="H247" i="2"/>
  <c r="O247" i="2" s="1"/>
  <c r="H248" i="2"/>
  <c r="O248" i="2" s="1"/>
  <c r="H249" i="2"/>
  <c r="O249" i="2" s="1"/>
  <c r="H250" i="2"/>
  <c r="O250" i="2" s="1"/>
  <c r="H251" i="2"/>
  <c r="O251" i="2" s="1"/>
  <c r="H252" i="2"/>
  <c r="O252" i="2" s="1"/>
  <c r="C244" i="2"/>
  <c r="C245" i="2"/>
  <c r="C246" i="2"/>
  <c r="C247" i="2"/>
  <c r="C248" i="2"/>
  <c r="C249" i="2"/>
  <c r="C250" i="2"/>
  <c r="C251" i="2"/>
  <c r="R236" i="2"/>
  <c r="R237" i="2"/>
  <c r="R238" i="2"/>
  <c r="R239" i="2"/>
  <c r="R240" i="2"/>
  <c r="R241" i="2"/>
  <c r="R242" i="2"/>
  <c r="R243" i="2"/>
  <c r="J236" i="2"/>
  <c r="P236" i="2" s="1"/>
  <c r="J237" i="2"/>
  <c r="P237" i="2" s="1"/>
  <c r="J238" i="2"/>
  <c r="P238" i="2" s="1"/>
  <c r="J239" i="2"/>
  <c r="P239" i="2" s="1"/>
  <c r="J240" i="2"/>
  <c r="P240" i="2" s="1"/>
  <c r="J241" i="2"/>
  <c r="P241" i="2" s="1"/>
  <c r="J242" i="2"/>
  <c r="P242" i="2" s="1"/>
  <c r="J243" i="2"/>
  <c r="P243" i="2" s="1"/>
  <c r="H236" i="2"/>
  <c r="O236" i="2" s="1"/>
  <c r="H237" i="2"/>
  <c r="O237" i="2" s="1"/>
  <c r="H238" i="2"/>
  <c r="O238" i="2" s="1"/>
  <c r="H239" i="2"/>
  <c r="O239" i="2" s="1"/>
  <c r="H240" i="2"/>
  <c r="O240" i="2" s="1"/>
  <c r="H241" i="2"/>
  <c r="O241" i="2" s="1"/>
  <c r="H242" i="2"/>
  <c r="O242" i="2" s="1"/>
  <c r="H243" i="2"/>
  <c r="O243" i="2" s="1"/>
  <c r="C236" i="2"/>
  <c r="C237" i="2"/>
  <c r="C238" i="2"/>
  <c r="C239" i="2"/>
  <c r="C240" i="2"/>
  <c r="C241" i="2"/>
  <c r="C242" i="2"/>
  <c r="C243" i="2"/>
  <c r="R228" i="2"/>
  <c r="R229" i="2"/>
  <c r="R230" i="2"/>
  <c r="R231" i="2"/>
  <c r="R232" i="2"/>
  <c r="R233" i="2"/>
  <c r="R234" i="2"/>
  <c r="R235" i="2"/>
  <c r="J228" i="2"/>
  <c r="P228" i="2" s="1"/>
  <c r="J229" i="2"/>
  <c r="P229" i="2" s="1"/>
  <c r="J230" i="2"/>
  <c r="P230" i="2" s="1"/>
  <c r="J231" i="2"/>
  <c r="P231" i="2" s="1"/>
  <c r="J232" i="2"/>
  <c r="P232" i="2" s="1"/>
  <c r="J233" i="2"/>
  <c r="P233" i="2" s="1"/>
  <c r="J234" i="2"/>
  <c r="P234" i="2" s="1"/>
  <c r="J235" i="2"/>
  <c r="P235" i="2" s="1"/>
  <c r="H228" i="2"/>
  <c r="O228" i="2" s="1"/>
  <c r="H229" i="2"/>
  <c r="O229" i="2" s="1"/>
  <c r="H230" i="2"/>
  <c r="O230" i="2" s="1"/>
  <c r="H231" i="2"/>
  <c r="O231" i="2" s="1"/>
  <c r="H232" i="2"/>
  <c r="O232" i="2" s="1"/>
  <c r="H233" i="2"/>
  <c r="O233" i="2" s="1"/>
  <c r="H234" i="2"/>
  <c r="O234" i="2" s="1"/>
  <c r="H235" i="2"/>
  <c r="O235" i="2" s="1"/>
  <c r="C228" i="2"/>
  <c r="C229" i="2"/>
  <c r="C230" i="2"/>
  <c r="C231" i="2"/>
  <c r="C232" i="2"/>
  <c r="C233" i="2"/>
  <c r="C234" i="2"/>
  <c r="C235" i="2"/>
  <c r="R220" i="2"/>
  <c r="R221" i="2"/>
  <c r="R222" i="2"/>
  <c r="R223" i="2"/>
  <c r="R224" i="2"/>
  <c r="R225" i="2"/>
  <c r="R226" i="2"/>
  <c r="R227" i="2"/>
  <c r="J220" i="2"/>
  <c r="P220" i="2" s="1"/>
  <c r="J221" i="2"/>
  <c r="P221" i="2" s="1"/>
  <c r="J222" i="2"/>
  <c r="P222" i="2" s="1"/>
  <c r="J223" i="2"/>
  <c r="P223" i="2" s="1"/>
  <c r="J224" i="2"/>
  <c r="P224" i="2" s="1"/>
  <c r="J225" i="2"/>
  <c r="P225" i="2" s="1"/>
  <c r="J226" i="2"/>
  <c r="P226" i="2" s="1"/>
  <c r="J227" i="2"/>
  <c r="P227" i="2" s="1"/>
  <c r="H220" i="2"/>
  <c r="O220" i="2" s="1"/>
  <c r="H221" i="2"/>
  <c r="O221" i="2" s="1"/>
  <c r="H222" i="2"/>
  <c r="O222" i="2" s="1"/>
  <c r="H223" i="2"/>
  <c r="O223" i="2" s="1"/>
  <c r="H224" i="2"/>
  <c r="O224" i="2" s="1"/>
  <c r="H225" i="2"/>
  <c r="O225" i="2" s="1"/>
  <c r="H226" i="2"/>
  <c r="O226" i="2" s="1"/>
  <c r="H227" i="2"/>
  <c r="O227" i="2" s="1"/>
  <c r="C220" i="2"/>
  <c r="C221" i="2"/>
  <c r="C222" i="2"/>
  <c r="C223" i="2"/>
  <c r="C224" i="2"/>
  <c r="C225" i="2"/>
  <c r="C226" i="2"/>
  <c r="C227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C291" i="3"/>
  <c r="C292" i="3"/>
  <c r="C40" i="3"/>
  <c r="C81" i="3"/>
  <c r="C184" i="3"/>
  <c r="C185" i="3"/>
  <c r="C186" i="3"/>
  <c r="C293" i="3"/>
  <c r="C176" i="3"/>
  <c r="C294" i="3"/>
  <c r="C187" i="3"/>
  <c r="C295" i="3"/>
  <c r="C296" i="3"/>
  <c r="C297" i="3"/>
  <c r="C298" i="3"/>
  <c r="C299" i="3"/>
  <c r="C300" i="3"/>
  <c r="C301" i="3"/>
  <c r="C302" i="3"/>
  <c r="C303" i="3"/>
  <c r="C118" i="3"/>
  <c r="C78" i="3"/>
  <c r="C304" i="3"/>
  <c r="C305" i="3"/>
  <c r="C276" i="3"/>
  <c r="C44" i="3"/>
  <c r="C306" i="3"/>
  <c r="C108" i="3"/>
  <c r="C180" i="3"/>
  <c r="C188" i="3"/>
  <c r="C177" i="3"/>
  <c r="C500" i="3"/>
  <c r="C43" i="3"/>
  <c r="C307" i="3"/>
  <c r="C308" i="3"/>
  <c r="C158" i="3"/>
  <c r="C479" i="3"/>
  <c r="C480" i="3"/>
  <c r="C119" i="3"/>
  <c r="C189" i="3"/>
  <c r="C26" i="3"/>
  <c r="C120" i="3"/>
  <c r="C94" i="3"/>
  <c r="C58" i="3"/>
  <c r="C309" i="3"/>
  <c r="C270" i="3"/>
  <c r="C310" i="3"/>
  <c r="C121" i="3"/>
  <c r="C311" i="3"/>
  <c r="C465" i="3"/>
  <c r="C489" i="3"/>
  <c r="C109" i="3"/>
  <c r="C59" i="3"/>
  <c r="C13" i="3"/>
  <c r="C312" i="3"/>
  <c r="C77" i="3"/>
  <c r="C45" i="3"/>
  <c r="C60" i="3"/>
  <c r="C313" i="3"/>
  <c r="C314" i="3"/>
  <c r="C190" i="3"/>
  <c r="C79" i="3"/>
  <c r="C173" i="3"/>
  <c r="C315" i="3"/>
  <c r="C82" i="3"/>
  <c r="C501" i="3"/>
  <c r="C493" i="3"/>
  <c r="C122" i="3"/>
  <c r="C316" i="3"/>
  <c r="C17" i="3"/>
  <c r="C191" i="3"/>
  <c r="C92" i="3"/>
  <c r="C95" i="3"/>
  <c r="C73" i="3"/>
  <c r="C317" i="3"/>
  <c r="C192" i="3"/>
  <c r="C472" i="3"/>
  <c r="C159" i="3"/>
  <c r="C123" i="3"/>
  <c r="C318" i="3"/>
  <c r="C282" i="3"/>
  <c r="C494" i="3"/>
  <c r="C35" i="3"/>
  <c r="C319" i="3"/>
  <c r="C193" i="3"/>
  <c r="C32" i="3"/>
  <c r="C114" i="3"/>
  <c r="C320" i="3"/>
  <c r="C321" i="3"/>
  <c r="C277" i="3"/>
  <c r="C322" i="3"/>
  <c r="C61" i="3"/>
  <c r="C194" i="3"/>
  <c r="C195" i="3"/>
  <c r="C460" i="3"/>
  <c r="C31" i="3"/>
  <c r="C196" i="3"/>
  <c r="C96" i="3"/>
  <c r="C323" i="3"/>
  <c r="C324" i="3"/>
  <c r="C484" i="3"/>
  <c r="C83" i="3"/>
  <c r="C325" i="3"/>
  <c r="C178" i="3"/>
  <c r="C197" i="3"/>
  <c r="C326" i="3"/>
  <c r="C38" i="3"/>
  <c r="C124" i="3"/>
  <c r="C327" i="3"/>
  <c r="C46" i="3"/>
  <c r="C15" i="3"/>
  <c r="C70" i="3"/>
  <c r="C328" i="3"/>
  <c r="C102" i="3"/>
  <c r="C264" i="3"/>
  <c r="C329" i="3"/>
  <c r="C330" i="3"/>
  <c r="C198" i="3"/>
  <c r="C331" i="3"/>
  <c r="C278" i="3"/>
  <c r="C174" i="3"/>
  <c r="C332" i="3"/>
  <c r="C473" i="3"/>
  <c r="C153" i="3"/>
  <c r="C333" i="3"/>
  <c r="C125" i="3"/>
  <c r="C199" i="3"/>
  <c r="C24" i="3"/>
  <c r="C200" i="3"/>
  <c r="C334" i="3"/>
  <c r="C335" i="3"/>
  <c r="C265" i="3"/>
  <c r="C466" i="3"/>
  <c r="C336" i="3"/>
  <c r="C337" i="3"/>
  <c r="C5" i="3"/>
  <c r="C84" i="3"/>
  <c r="C169" i="3"/>
  <c r="C279" i="3"/>
  <c r="C163" i="3"/>
  <c r="C338" i="3"/>
  <c r="C339" i="3"/>
  <c r="C181" i="3"/>
  <c r="C340" i="3"/>
  <c r="C126" i="3"/>
  <c r="C85" i="3"/>
  <c r="C47" i="3"/>
  <c r="C62" i="3"/>
  <c r="C201" i="3"/>
  <c r="C202" i="3"/>
  <c r="C203" i="3"/>
  <c r="C283" i="3"/>
  <c r="C29" i="3"/>
  <c r="C27" i="3"/>
  <c r="C341" i="3"/>
  <c r="C204" i="3"/>
  <c r="C127" i="3"/>
  <c r="C128" i="3"/>
  <c r="C170" i="3"/>
  <c r="C461" i="3"/>
  <c r="C342" i="3"/>
  <c r="C343" i="3"/>
  <c r="C129" i="3"/>
  <c r="C205" i="3"/>
  <c r="C93" i="3"/>
  <c r="C502" i="3"/>
  <c r="C130" i="3"/>
  <c r="C206" i="3"/>
  <c r="C171" i="3"/>
  <c r="C344" i="3"/>
  <c r="C345" i="3"/>
  <c r="C271" i="3"/>
  <c r="C131" i="3"/>
  <c r="C266" i="3"/>
  <c r="C272" i="3"/>
  <c r="C503" i="3"/>
  <c r="C132" i="3"/>
  <c r="C207" i="3"/>
  <c r="C467" i="3"/>
  <c r="C133" i="3"/>
  <c r="C208" i="3"/>
  <c r="C468" i="3"/>
  <c r="C154" i="3"/>
  <c r="C346" i="3"/>
  <c r="C462" i="3"/>
  <c r="C209" i="3"/>
  <c r="C347" i="3"/>
  <c r="C348" i="3"/>
  <c r="C86" i="3"/>
  <c r="C349" i="3"/>
  <c r="C350" i="3"/>
  <c r="C100" i="3"/>
  <c r="C351" i="3"/>
  <c r="C352" i="3"/>
  <c r="C48" i="3"/>
  <c r="C210" i="3"/>
  <c r="C211" i="3"/>
  <c r="C280" i="3"/>
  <c r="C212" i="3"/>
  <c r="C213" i="3"/>
  <c r="C353" i="3"/>
  <c r="C354" i="3"/>
  <c r="C110" i="3"/>
  <c r="C273" i="3"/>
  <c r="C355" i="3"/>
  <c r="C6" i="3"/>
  <c r="C289" i="3"/>
  <c r="C356" i="3"/>
  <c r="C214" i="3"/>
  <c r="C134" i="3"/>
  <c r="C357" i="3"/>
  <c r="C358" i="3"/>
  <c r="C359" i="3"/>
  <c r="C215" i="3"/>
  <c r="C360" i="3"/>
  <c r="C361" i="3"/>
  <c r="C51" i="3"/>
  <c r="C495" i="3"/>
  <c r="C362" i="3"/>
  <c r="C363" i="3"/>
  <c r="C286" i="3"/>
  <c r="C216" i="3"/>
  <c r="C504" i="3"/>
  <c r="C364" i="3"/>
  <c r="C87" i="3"/>
  <c r="C165" i="3"/>
  <c r="C365" i="3"/>
  <c r="C217" i="3"/>
  <c r="C366" i="3"/>
  <c r="C21" i="3"/>
  <c r="C218" i="3"/>
  <c r="C219" i="3"/>
  <c r="C76" i="3"/>
  <c r="C71" i="3"/>
  <c r="C474" i="3"/>
  <c r="C41" i="3"/>
  <c r="C155" i="3"/>
  <c r="C469" i="3"/>
  <c r="C220" i="3"/>
  <c r="C97" i="3"/>
  <c r="C367" i="3"/>
  <c r="C175" i="3"/>
  <c r="C10" i="3"/>
  <c r="C221" i="3"/>
  <c r="C368" i="3"/>
  <c r="C369" i="3"/>
  <c r="C222" i="3"/>
  <c r="C30" i="3"/>
  <c r="C481" i="3"/>
  <c r="C370" i="3"/>
  <c r="C371" i="3"/>
  <c r="C18" i="3"/>
  <c r="C135" i="3"/>
  <c r="C372" i="3"/>
  <c r="C373" i="3"/>
  <c r="C374" i="3"/>
  <c r="C284" i="3"/>
  <c r="C274" i="3"/>
  <c r="C166" i="3"/>
  <c r="C136" i="3"/>
  <c r="C375" i="3"/>
  <c r="C223" i="3"/>
  <c r="C376" i="3"/>
  <c r="C224" i="3"/>
  <c r="C225" i="3"/>
  <c r="C287" i="3"/>
  <c r="C226" i="3"/>
  <c r="C288" i="3"/>
  <c r="C377" i="3"/>
  <c r="C378" i="3"/>
  <c r="C470" i="3"/>
  <c r="C137" i="3"/>
  <c r="C227" i="3"/>
  <c r="C4" i="3"/>
  <c r="C37" i="3"/>
  <c r="C68" i="3"/>
  <c r="C36" i="3"/>
  <c r="C379" i="3"/>
  <c r="C380" i="3"/>
  <c r="C381" i="3"/>
  <c r="C382" i="3"/>
  <c r="C138" i="3"/>
  <c r="C268" i="3"/>
  <c r="C505" i="3"/>
  <c r="C3" i="3"/>
  <c r="C228" i="3"/>
  <c r="C383" i="3"/>
  <c r="C384" i="3"/>
  <c r="C385" i="3"/>
  <c r="C229" i="3"/>
  <c r="C139" i="3"/>
  <c r="C386" i="3"/>
  <c r="C49" i="3"/>
  <c r="C19" i="3"/>
  <c r="C140" i="3"/>
  <c r="C490" i="3"/>
  <c r="C88" i="3"/>
  <c r="C506" i="3"/>
  <c r="C387" i="3"/>
  <c r="C141" i="3"/>
  <c r="C281" i="3"/>
  <c r="C230" i="3"/>
  <c r="C63" i="3"/>
  <c r="C182" i="3"/>
  <c r="C463" i="3"/>
  <c r="C496" i="3"/>
  <c r="C142" i="3"/>
  <c r="C23" i="3"/>
  <c r="C388" i="3"/>
  <c r="C143" i="3"/>
  <c r="C389" i="3"/>
  <c r="C390" i="3"/>
  <c r="C156" i="3"/>
  <c r="C482" i="3"/>
  <c r="C231" i="3"/>
  <c r="C391" i="3"/>
  <c r="C392" i="3"/>
  <c r="C111" i="3"/>
  <c r="C89" i="3"/>
  <c r="C144" i="3"/>
  <c r="C393" i="3"/>
  <c r="C115" i="3"/>
  <c r="C394" i="3"/>
  <c r="C232" i="3"/>
  <c r="C395" i="3"/>
  <c r="C396" i="3"/>
  <c r="C397" i="3"/>
  <c r="C233" i="3"/>
  <c r="C398" i="3"/>
  <c r="C28" i="3"/>
  <c r="C145" i="3"/>
  <c r="C64" i="3"/>
  <c r="C65" i="3"/>
  <c r="C399" i="3"/>
  <c r="C234" i="3"/>
  <c r="C52" i="3"/>
  <c r="C491" i="3"/>
  <c r="C400" i="3"/>
  <c r="C401" i="3"/>
  <c r="C402" i="3"/>
  <c r="C235" i="3"/>
  <c r="C33" i="3"/>
  <c r="C236" i="3"/>
  <c r="C237" i="3"/>
  <c r="C16" i="3"/>
  <c r="C54" i="3"/>
  <c r="C403" i="3"/>
  <c r="C404" i="3"/>
  <c r="C405" i="3"/>
  <c r="C492" i="3"/>
  <c r="C285" i="3"/>
  <c r="C406" i="3"/>
  <c r="C238" i="3"/>
  <c r="C164" i="3"/>
  <c r="C407" i="3"/>
  <c r="C74" i="3"/>
  <c r="C239" i="3"/>
  <c r="C240" i="3"/>
  <c r="C7" i="3"/>
  <c r="C241" i="3"/>
  <c r="C56" i="3"/>
  <c r="C80" i="3"/>
  <c r="C242" i="3"/>
  <c r="C14" i="3"/>
  <c r="C408" i="3"/>
  <c r="C475" i="3"/>
  <c r="C101" i="3"/>
  <c r="C497" i="3"/>
  <c r="C409" i="3"/>
  <c r="C75" i="3"/>
  <c r="C410" i="3"/>
  <c r="C243" i="3"/>
  <c r="C411" i="3"/>
  <c r="C20" i="3"/>
  <c r="C244" i="3"/>
  <c r="C146" i="3"/>
  <c r="C90" i="3"/>
  <c r="C147" i="3"/>
  <c r="C412" i="3"/>
  <c r="C245" i="3"/>
  <c r="C246" i="3"/>
  <c r="C464" i="3"/>
  <c r="C413" i="3"/>
  <c r="C34" i="3"/>
  <c r="C39" i="3"/>
  <c r="C247" i="3"/>
  <c r="C160" i="3"/>
  <c r="C248" i="3"/>
  <c r="C103" i="3"/>
  <c r="C476" i="3"/>
  <c r="C485" i="3"/>
  <c r="C249" i="3"/>
  <c r="C250" i="3"/>
  <c r="C414" i="3"/>
  <c r="C415" i="3"/>
  <c r="C183" i="3"/>
  <c r="C251" i="3"/>
  <c r="C416" i="3"/>
  <c r="C417" i="3"/>
  <c r="C418" i="3"/>
  <c r="C116" i="3"/>
  <c r="C172" i="3"/>
  <c r="C419" i="3"/>
  <c r="C420" i="3"/>
  <c r="C477" i="3"/>
  <c r="C421" i="3"/>
  <c r="C117" i="3"/>
  <c r="C422" i="3"/>
  <c r="C148" i="3"/>
  <c r="C252" i="3"/>
  <c r="C66" i="3"/>
  <c r="C423" i="3"/>
  <c r="C424" i="3"/>
  <c r="C425" i="3"/>
  <c r="C113" i="3"/>
  <c r="C12" i="3"/>
  <c r="C426" i="3"/>
  <c r="C427" i="3"/>
  <c r="C253" i="3"/>
  <c r="C428" i="3"/>
  <c r="C254" i="3"/>
  <c r="C429" i="3"/>
  <c r="C8" i="3"/>
  <c r="C486" i="3"/>
  <c r="C430" i="3"/>
  <c r="C431" i="3"/>
  <c r="C432" i="3"/>
  <c r="C104" i="3"/>
  <c r="C149" i="3"/>
  <c r="C433" i="3"/>
  <c r="C507" i="3"/>
  <c r="C255" i="3"/>
  <c r="C256" i="3"/>
  <c r="C53" i="3"/>
  <c r="C98" i="3"/>
  <c r="C434" i="3"/>
  <c r="C435" i="3"/>
  <c r="C167" i="3"/>
  <c r="C67" i="3"/>
  <c r="C168" i="3"/>
  <c r="C257" i="3"/>
  <c r="C179" i="3"/>
  <c r="C436" i="3"/>
  <c r="C437" i="3"/>
  <c r="C483" i="3"/>
  <c r="C438" i="3"/>
  <c r="C508" i="3"/>
  <c r="C105" i="3"/>
  <c r="C471" i="3"/>
  <c r="C258" i="3"/>
  <c r="C439" i="3"/>
  <c r="C91" i="3"/>
  <c r="C69" i="3"/>
  <c r="C9" i="3"/>
  <c r="C106" i="3"/>
  <c r="C150" i="3"/>
  <c r="C498" i="3"/>
  <c r="C259" i="3"/>
  <c r="C151" i="3"/>
  <c r="C260" i="3"/>
  <c r="C261" i="3"/>
  <c r="C440" i="3"/>
  <c r="C441" i="3"/>
  <c r="C442" i="3"/>
  <c r="C443" i="3"/>
  <c r="C487" i="3"/>
  <c r="C269" i="3"/>
  <c r="C444" i="3"/>
  <c r="C275" i="3"/>
  <c r="C25" i="3"/>
  <c r="C267" i="3"/>
  <c r="C262" i="3"/>
  <c r="C445" i="3"/>
  <c r="C446" i="3"/>
  <c r="C447" i="3"/>
  <c r="C448" i="3"/>
  <c r="C290" i="3"/>
  <c r="C449" i="3"/>
  <c r="C450" i="3"/>
  <c r="C55" i="3"/>
  <c r="C57" i="3"/>
  <c r="C22" i="3"/>
  <c r="C157" i="3"/>
  <c r="C152" i="3"/>
  <c r="C451" i="3"/>
  <c r="C452" i="3"/>
  <c r="C453" i="3"/>
  <c r="C72" i="3"/>
  <c r="C11" i="3"/>
  <c r="C161" i="3"/>
  <c r="C162" i="3"/>
  <c r="C112" i="3"/>
  <c r="C50" i="3"/>
  <c r="C263" i="3"/>
  <c r="C99" i="3"/>
  <c r="C478" i="3"/>
  <c r="C107" i="3"/>
  <c r="C454" i="3"/>
  <c r="C455" i="3"/>
  <c r="C456" i="3"/>
  <c r="C457" i="3"/>
  <c r="C499" i="3"/>
  <c r="C458" i="3"/>
  <c r="C42" i="3"/>
  <c r="C459" i="3"/>
  <c r="C488" i="3"/>
  <c r="R172" i="2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S190" i="3"/>
  <c r="T190" i="3"/>
  <c r="D397" i="3"/>
  <c r="D233" i="3"/>
  <c r="D398" i="3"/>
  <c r="D28" i="3"/>
  <c r="D145" i="3"/>
  <c r="D64" i="3"/>
  <c r="D65" i="3"/>
  <c r="D399" i="3"/>
  <c r="D234" i="3"/>
  <c r="D52" i="3"/>
  <c r="D491" i="3"/>
  <c r="D400" i="3"/>
  <c r="D401" i="3"/>
  <c r="D402" i="3"/>
  <c r="D235" i="3"/>
  <c r="D33" i="3"/>
  <c r="D236" i="3"/>
  <c r="D237" i="3"/>
  <c r="D16" i="3"/>
  <c r="D54" i="3"/>
  <c r="D403" i="3"/>
  <c r="D404" i="3"/>
  <c r="D405" i="3"/>
  <c r="D492" i="3"/>
  <c r="D285" i="3"/>
  <c r="D406" i="3"/>
  <c r="D238" i="3"/>
  <c r="D164" i="3"/>
  <c r="D407" i="3"/>
  <c r="D74" i="3"/>
  <c r="D239" i="3"/>
  <c r="D240" i="3"/>
  <c r="D7" i="3"/>
  <c r="D241" i="3"/>
  <c r="D56" i="3"/>
  <c r="D80" i="3"/>
  <c r="D242" i="3"/>
  <c r="D14" i="3"/>
  <c r="D408" i="3"/>
  <c r="D475" i="3"/>
  <c r="D101" i="3"/>
  <c r="D497" i="3"/>
  <c r="D409" i="3"/>
  <c r="D75" i="3"/>
  <c r="D410" i="3"/>
  <c r="D243" i="3"/>
  <c r="D411" i="3"/>
  <c r="D20" i="3"/>
  <c r="D244" i="3"/>
  <c r="D146" i="3"/>
  <c r="D90" i="3"/>
  <c r="D147" i="3"/>
  <c r="D412" i="3"/>
  <c r="D245" i="3"/>
  <c r="D246" i="3"/>
  <c r="D464" i="3"/>
  <c r="D413" i="3"/>
  <c r="D34" i="3"/>
  <c r="D39" i="3"/>
  <c r="D247" i="3"/>
  <c r="D160" i="3"/>
  <c r="D248" i="3"/>
  <c r="D103" i="3"/>
  <c r="D476" i="3"/>
  <c r="D485" i="3"/>
  <c r="D249" i="3"/>
  <c r="D250" i="3"/>
  <c r="D414" i="3"/>
  <c r="D415" i="3"/>
  <c r="D183" i="3"/>
  <c r="D251" i="3"/>
  <c r="D416" i="3"/>
  <c r="D417" i="3"/>
  <c r="D418" i="3"/>
  <c r="D116" i="3"/>
  <c r="D172" i="3"/>
  <c r="D419" i="3"/>
  <c r="D420" i="3"/>
  <c r="D477" i="3"/>
  <c r="D421" i="3"/>
  <c r="D117" i="3"/>
  <c r="D422" i="3"/>
  <c r="D148" i="3"/>
  <c r="D252" i="3"/>
  <c r="D66" i="3"/>
  <c r="D423" i="3"/>
  <c r="D424" i="3"/>
  <c r="D425" i="3"/>
  <c r="D113" i="3"/>
  <c r="D12" i="3"/>
  <c r="D426" i="3"/>
  <c r="D427" i="3"/>
  <c r="D253" i="3"/>
  <c r="D428" i="3"/>
  <c r="D254" i="3"/>
  <c r="D429" i="3"/>
  <c r="D8" i="3"/>
  <c r="D486" i="3"/>
  <c r="D430" i="3"/>
  <c r="D431" i="3"/>
  <c r="D432" i="3"/>
  <c r="D104" i="3"/>
  <c r="D149" i="3"/>
  <c r="D433" i="3"/>
  <c r="D507" i="3"/>
  <c r="D255" i="3"/>
  <c r="D256" i="3"/>
  <c r="D53" i="3"/>
  <c r="D98" i="3"/>
  <c r="D434" i="3"/>
  <c r="D435" i="3"/>
  <c r="D167" i="3"/>
  <c r="D67" i="3"/>
  <c r="D168" i="3"/>
  <c r="D257" i="3"/>
  <c r="D179" i="3"/>
  <c r="D436" i="3"/>
  <c r="D437" i="3"/>
  <c r="D483" i="3"/>
  <c r="D438" i="3"/>
  <c r="D508" i="3"/>
  <c r="D105" i="3"/>
  <c r="D471" i="3"/>
  <c r="D258" i="3"/>
  <c r="D439" i="3"/>
  <c r="D91" i="3"/>
  <c r="D69" i="3"/>
  <c r="D9" i="3"/>
  <c r="D106" i="3"/>
  <c r="D150" i="3"/>
  <c r="D498" i="3"/>
  <c r="D259" i="3"/>
  <c r="D151" i="3"/>
  <c r="D260" i="3"/>
  <c r="D261" i="3"/>
  <c r="D440" i="3"/>
  <c r="D441" i="3"/>
  <c r="D442" i="3"/>
  <c r="D443" i="3"/>
  <c r="D487" i="3"/>
  <c r="D269" i="3"/>
  <c r="D444" i="3"/>
  <c r="D275" i="3"/>
  <c r="D25" i="3"/>
  <c r="D267" i="3"/>
  <c r="D262" i="3"/>
  <c r="D445" i="3"/>
  <c r="D446" i="3"/>
  <c r="D447" i="3"/>
  <c r="D448" i="3"/>
  <c r="D290" i="3"/>
  <c r="D449" i="3"/>
  <c r="D450" i="3"/>
  <c r="D55" i="3"/>
  <c r="D57" i="3"/>
  <c r="D22" i="3"/>
  <c r="D157" i="3"/>
  <c r="D152" i="3"/>
  <c r="D451" i="3"/>
  <c r="D452" i="3"/>
  <c r="D453" i="3"/>
  <c r="D72" i="3"/>
  <c r="D11" i="3"/>
  <c r="D161" i="3"/>
  <c r="D162" i="3"/>
  <c r="D112" i="3"/>
  <c r="D50" i="3"/>
  <c r="D263" i="3"/>
  <c r="D99" i="3"/>
  <c r="D478" i="3"/>
  <c r="D107" i="3"/>
  <c r="D454" i="3"/>
  <c r="D455" i="3"/>
  <c r="D456" i="3"/>
  <c r="D457" i="3"/>
  <c r="D499" i="3"/>
  <c r="D458" i="3"/>
  <c r="D42" i="3"/>
  <c r="D459" i="3"/>
  <c r="D488" i="3"/>
  <c r="E397" i="3"/>
  <c r="E233" i="3"/>
  <c r="E398" i="3"/>
  <c r="E28" i="3"/>
  <c r="E145" i="3"/>
  <c r="E64" i="3"/>
  <c r="E65" i="3"/>
  <c r="E399" i="3"/>
  <c r="E234" i="3"/>
  <c r="E52" i="3"/>
  <c r="E491" i="3"/>
  <c r="E400" i="3"/>
  <c r="E401" i="3"/>
  <c r="E402" i="3"/>
  <c r="E235" i="3"/>
  <c r="E33" i="3"/>
  <c r="E236" i="3"/>
  <c r="E237" i="3"/>
  <c r="E16" i="3"/>
  <c r="E54" i="3"/>
  <c r="E403" i="3"/>
  <c r="E404" i="3"/>
  <c r="E405" i="3"/>
  <c r="E492" i="3"/>
  <c r="E285" i="3"/>
  <c r="E406" i="3"/>
  <c r="E238" i="3"/>
  <c r="E164" i="3"/>
  <c r="E407" i="3"/>
  <c r="E74" i="3"/>
  <c r="E239" i="3"/>
  <c r="E240" i="3"/>
  <c r="E7" i="3"/>
  <c r="E241" i="3"/>
  <c r="E56" i="3"/>
  <c r="E80" i="3"/>
  <c r="E242" i="3"/>
  <c r="E14" i="3"/>
  <c r="E408" i="3"/>
  <c r="E475" i="3"/>
  <c r="E101" i="3"/>
  <c r="E497" i="3"/>
  <c r="E409" i="3"/>
  <c r="E75" i="3"/>
  <c r="E410" i="3"/>
  <c r="E243" i="3"/>
  <c r="E411" i="3"/>
  <c r="E20" i="3"/>
  <c r="E244" i="3"/>
  <c r="E146" i="3"/>
  <c r="E90" i="3"/>
  <c r="E147" i="3"/>
  <c r="E412" i="3"/>
  <c r="E245" i="3"/>
  <c r="E246" i="3"/>
  <c r="E464" i="3"/>
  <c r="E413" i="3"/>
  <c r="E34" i="3"/>
  <c r="E39" i="3"/>
  <c r="E247" i="3"/>
  <c r="E160" i="3"/>
  <c r="E248" i="3"/>
  <c r="E103" i="3"/>
  <c r="E476" i="3"/>
  <c r="E485" i="3"/>
  <c r="E249" i="3"/>
  <c r="E250" i="3"/>
  <c r="E414" i="3"/>
  <c r="E415" i="3"/>
  <c r="E183" i="3"/>
  <c r="E251" i="3"/>
  <c r="E416" i="3"/>
  <c r="E417" i="3"/>
  <c r="E418" i="3"/>
  <c r="E116" i="3"/>
  <c r="E172" i="3"/>
  <c r="E419" i="3"/>
  <c r="E420" i="3"/>
  <c r="E477" i="3"/>
  <c r="E421" i="3"/>
  <c r="E117" i="3"/>
  <c r="E422" i="3"/>
  <c r="E148" i="3"/>
  <c r="E252" i="3"/>
  <c r="E66" i="3"/>
  <c r="E423" i="3"/>
  <c r="E424" i="3"/>
  <c r="E425" i="3"/>
  <c r="E113" i="3"/>
  <c r="E12" i="3"/>
  <c r="E426" i="3"/>
  <c r="E427" i="3"/>
  <c r="E253" i="3"/>
  <c r="E428" i="3"/>
  <c r="E254" i="3"/>
  <c r="E429" i="3"/>
  <c r="E8" i="3"/>
  <c r="E486" i="3"/>
  <c r="E430" i="3"/>
  <c r="E431" i="3"/>
  <c r="E432" i="3"/>
  <c r="E104" i="3"/>
  <c r="E149" i="3"/>
  <c r="E433" i="3"/>
  <c r="E507" i="3"/>
  <c r="E255" i="3"/>
  <c r="E256" i="3"/>
  <c r="E53" i="3"/>
  <c r="E98" i="3"/>
  <c r="E434" i="3"/>
  <c r="E435" i="3"/>
  <c r="E167" i="3"/>
  <c r="E67" i="3"/>
  <c r="E168" i="3"/>
  <c r="E257" i="3"/>
  <c r="E179" i="3"/>
  <c r="E436" i="3"/>
  <c r="E437" i="3"/>
  <c r="E483" i="3"/>
  <c r="E438" i="3"/>
  <c r="E508" i="3"/>
  <c r="E105" i="3"/>
  <c r="E471" i="3"/>
  <c r="E258" i="3"/>
  <c r="E439" i="3"/>
  <c r="E91" i="3"/>
  <c r="E69" i="3"/>
  <c r="E9" i="3"/>
  <c r="E106" i="3"/>
  <c r="E150" i="3"/>
  <c r="E498" i="3"/>
  <c r="E259" i="3"/>
  <c r="E151" i="3"/>
  <c r="E260" i="3"/>
  <c r="E261" i="3"/>
  <c r="E440" i="3"/>
  <c r="E441" i="3"/>
  <c r="E442" i="3"/>
  <c r="E443" i="3"/>
  <c r="E487" i="3"/>
  <c r="E269" i="3"/>
  <c r="E444" i="3"/>
  <c r="E275" i="3"/>
  <c r="E25" i="3"/>
  <c r="E267" i="3"/>
  <c r="E262" i="3"/>
  <c r="E445" i="3"/>
  <c r="E446" i="3"/>
  <c r="E447" i="3"/>
  <c r="E448" i="3"/>
  <c r="E290" i="3"/>
  <c r="E449" i="3"/>
  <c r="E450" i="3"/>
  <c r="E55" i="3"/>
  <c r="E57" i="3"/>
  <c r="E22" i="3"/>
  <c r="E157" i="3"/>
  <c r="E152" i="3"/>
  <c r="E451" i="3"/>
  <c r="E452" i="3"/>
  <c r="E453" i="3"/>
  <c r="E72" i="3"/>
  <c r="E11" i="3"/>
  <c r="E161" i="3"/>
  <c r="E162" i="3"/>
  <c r="E112" i="3"/>
  <c r="E50" i="3"/>
  <c r="E263" i="3"/>
  <c r="E99" i="3"/>
  <c r="E478" i="3"/>
  <c r="E107" i="3"/>
  <c r="E454" i="3"/>
  <c r="E455" i="3"/>
  <c r="E456" i="3"/>
  <c r="E457" i="3"/>
  <c r="E499" i="3"/>
  <c r="E458" i="3"/>
  <c r="E42" i="3"/>
  <c r="E459" i="3"/>
  <c r="E488" i="3"/>
  <c r="F397" i="3"/>
  <c r="F233" i="3"/>
  <c r="F398" i="3"/>
  <c r="F28" i="3"/>
  <c r="F145" i="3"/>
  <c r="F64" i="3"/>
  <c r="F65" i="3"/>
  <c r="F399" i="3"/>
  <c r="F234" i="3"/>
  <c r="F52" i="3"/>
  <c r="F491" i="3"/>
  <c r="F400" i="3"/>
  <c r="F401" i="3"/>
  <c r="F402" i="3"/>
  <c r="F235" i="3"/>
  <c r="F33" i="3"/>
  <c r="F236" i="3"/>
  <c r="F237" i="3"/>
  <c r="F16" i="3"/>
  <c r="F54" i="3"/>
  <c r="F403" i="3"/>
  <c r="F404" i="3"/>
  <c r="F405" i="3"/>
  <c r="F492" i="3"/>
  <c r="F285" i="3"/>
  <c r="F406" i="3"/>
  <c r="F238" i="3"/>
  <c r="F164" i="3"/>
  <c r="F407" i="3"/>
  <c r="F74" i="3"/>
  <c r="F239" i="3"/>
  <c r="F240" i="3"/>
  <c r="F7" i="3"/>
  <c r="F241" i="3"/>
  <c r="F56" i="3"/>
  <c r="F80" i="3"/>
  <c r="F242" i="3"/>
  <c r="F14" i="3"/>
  <c r="F408" i="3"/>
  <c r="F475" i="3"/>
  <c r="F101" i="3"/>
  <c r="F497" i="3"/>
  <c r="F409" i="3"/>
  <c r="F75" i="3"/>
  <c r="F410" i="3"/>
  <c r="F243" i="3"/>
  <c r="F411" i="3"/>
  <c r="F20" i="3"/>
  <c r="F244" i="3"/>
  <c r="F146" i="3"/>
  <c r="F90" i="3"/>
  <c r="F147" i="3"/>
  <c r="F412" i="3"/>
  <c r="F245" i="3"/>
  <c r="F246" i="3"/>
  <c r="F464" i="3"/>
  <c r="F413" i="3"/>
  <c r="F34" i="3"/>
  <c r="F39" i="3"/>
  <c r="F247" i="3"/>
  <c r="F160" i="3"/>
  <c r="F248" i="3"/>
  <c r="F103" i="3"/>
  <c r="F476" i="3"/>
  <c r="F485" i="3"/>
  <c r="F249" i="3"/>
  <c r="F250" i="3"/>
  <c r="F414" i="3"/>
  <c r="F415" i="3"/>
  <c r="F183" i="3"/>
  <c r="F251" i="3"/>
  <c r="F416" i="3"/>
  <c r="F417" i="3"/>
  <c r="F418" i="3"/>
  <c r="F116" i="3"/>
  <c r="F172" i="3"/>
  <c r="F419" i="3"/>
  <c r="F420" i="3"/>
  <c r="F477" i="3"/>
  <c r="F421" i="3"/>
  <c r="F117" i="3"/>
  <c r="F422" i="3"/>
  <c r="F148" i="3"/>
  <c r="F252" i="3"/>
  <c r="F66" i="3"/>
  <c r="F423" i="3"/>
  <c r="F424" i="3"/>
  <c r="F425" i="3"/>
  <c r="F113" i="3"/>
  <c r="F12" i="3"/>
  <c r="F426" i="3"/>
  <c r="F427" i="3"/>
  <c r="F253" i="3"/>
  <c r="F428" i="3"/>
  <c r="F254" i="3"/>
  <c r="F429" i="3"/>
  <c r="F8" i="3"/>
  <c r="F486" i="3"/>
  <c r="F430" i="3"/>
  <c r="F431" i="3"/>
  <c r="F432" i="3"/>
  <c r="F104" i="3"/>
  <c r="F149" i="3"/>
  <c r="F433" i="3"/>
  <c r="F507" i="3"/>
  <c r="F255" i="3"/>
  <c r="F256" i="3"/>
  <c r="F53" i="3"/>
  <c r="F98" i="3"/>
  <c r="F434" i="3"/>
  <c r="F435" i="3"/>
  <c r="F167" i="3"/>
  <c r="F67" i="3"/>
  <c r="F168" i="3"/>
  <c r="F257" i="3"/>
  <c r="F179" i="3"/>
  <c r="F436" i="3"/>
  <c r="F437" i="3"/>
  <c r="F483" i="3"/>
  <c r="F438" i="3"/>
  <c r="F508" i="3"/>
  <c r="F105" i="3"/>
  <c r="F471" i="3"/>
  <c r="F258" i="3"/>
  <c r="F439" i="3"/>
  <c r="F91" i="3"/>
  <c r="F69" i="3"/>
  <c r="F9" i="3"/>
  <c r="F106" i="3"/>
  <c r="F150" i="3"/>
  <c r="F498" i="3"/>
  <c r="F259" i="3"/>
  <c r="F151" i="3"/>
  <c r="F260" i="3"/>
  <c r="F261" i="3"/>
  <c r="F440" i="3"/>
  <c r="F441" i="3"/>
  <c r="F442" i="3"/>
  <c r="F443" i="3"/>
  <c r="F487" i="3"/>
  <c r="F269" i="3"/>
  <c r="F444" i="3"/>
  <c r="F275" i="3"/>
  <c r="F25" i="3"/>
  <c r="F267" i="3"/>
  <c r="F262" i="3"/>
  <c r="F445" i="3"/>
  <c r="F446" i="3"/>
  <c r="F447" i="3"/>
  <c r="F448" i="3"/>
  <c r="F290" i="3"/>
  <c r="F449" i="3"/>
  <c r="F450" i="3"/>
  <c r="F55" i="3"/>
  <c r="F57" i="3"/>
  <c r="F22" i="3"/>
  <c r="F157" i="3"/>
  <c r="F152" i="3"/>
  <c r="F451" i="3"/>
  <c r="F452" i="3"/>
  <c r="F453" i="3"/>
  <c r="F72" i="3"/>
  <c r="F11" i="3"/>
  <c r="F161" i="3"/>
  <c r="F162" i="3"/>
  <c r="F112" i="3"/>
  <c r="F50" i="3"/>
  <c r="F263" i="3"/>
  <c r="F99" i="3"/>
  <c r="F478" i="3"/>
  <c r="F107" i="3"/>
  <c r="F454" i="3"/>
  <c r="F455" i="3"/>
  <c r="F456" i="3"/>
  <c r="F457" i="3"/>
  <c r="F499" i="3"/>
  <c r="F458" i="3"/>
  <c r="F42" i="3"/>
  <c r="F459" i="3"/>
  <c r="F488" i="3"/>
  <c r="G397" i="3"/>
  <c r="G233" i="3"/>
  <c r="G398" i="3"/>
  <c r="G28" i="3"/>
  <c r="G145" i="3"/>
  <c r="G64" i="3"/>
  <c r="G65" i="3"/>
  <c r="G399" i="3"/>
  <c r="G234" i="3"/>
  <c r="G52" i="3"/>
  <c r="G491" i="3"/>
  <c r="G400" i="3"/>
  <c r="G401" i="3"/>
  <c r="G402" i="3"/>
  <c r="G235" i="3"/>
  <c r="G33" i="3"/>
  <c r="G236" i="3"/>
  <c r="G237" i="3"/>
  <c r="G16" i="3"/>
  <c r="G54" i="3"/>
  <c r="G403" i="3"/>
  <c r="G404" i="3"/>
  <c r="G405" i="3"/>
  <c r="G492" i="3"/>
  <c r="G285" i="3"/>
  <c r="G406" i="3"/>
  <c r="G238" i="3"/>
  <c r="G164" i="3"/>
  <c r="G407" i="3"/>
  <c r="G74" i="3"/>
  <c r="G239" i="3"/>
  <c r="G240" i="3"/>
  <c r="G7" i="3"/>
  <c r="G241" i="3"/>
  <c r="G56" i="3"/>
  <c r="G80" i="3"/>
  <c r="G242" i="3"/>
  <c r="G14" i="3"/>
  <c r="G408" i="3"/>
  <c r="G475" i="3"/>
  <c r="G101" i="3"/>
  <c r="G497" i="3"/>
  <c r="G409" i="3"/>
  <c r="G75" i="3"/>
  <c r="G410" i="3"/>
  <c r="G243" i="3"/>
  <c r="G411" i="3"/>
  <c r="G20" i="3"/>
  <c r="G244" i="3"/>
  <c r="G146" i="3"/>
  <c r="G90" i="3"/>
  <c r="G147" i="3"/>
  <c r="G412" i="3"/>
  <c r="G245" i="3"/>
  <c r="G246" i="3"/>
  <c r="G464" i="3"/>
  <c r="G413" i="3"/>
  <c r="G34" i="3"/>
  <c r="G39" i="3"/>
  <c r="G247" i="3"/>
  <c r="G160" i="3"/>
  <c r="G248" i="3"/>
  <c r="G103" i="3"/>
  <c r="G476" i="3"/>
  <c r="G485" i="3"/>
  <c r="G249" i="3"/>
  <c r="G250" i="3"/>
  <c r="G414" i="3"/>
  <c r="G415" i="3"/>
  <c r="G183" i="3"/>
  <c r="G251" i="3"/>
  <c r="G416" i="3"/>
  <c r="G417" i="3"/>
  <c r="G418" i="3"/>
  <c r="G116" i="3"/>
  <c r="G172" i="3"/>
  <c r="G419" i="3"/>
  <c r="G420" i="3"/>
  <c r="G477" i="3"/>
  <c r="G421" i="3"/>
  <c r="G117" i="3"/>
  <c r="G422" i="3"/>
  <c r="G148" i="3"/>
  <c r="G252" i="3"/>
  <c r="G66" i="3"/>
  <c r="G423" i="3"/>
  <c r="G424" i="3"/>
  <c r="G425" i="3"/>
  <c r="G113" i="3"/>
  <c r="G12" i="3"/>
  <c r="G426" i="3"/>
  <c r="G427" i="3"/>
  <c r="G253" i="3"/>
  <c r="G428" i="3"/>
  <c r="G254" i="3"/>
  <c r="G429" i="3"/>
  <c r="G8" i="3"/>
  <c r="G486" i="3"/>
  <c r="G430" i="3"/>
  <c r="G431" i="3"/>
  <c r="G432" i="3"/>
  <c r="G104" i="3"/>
  <c r="G149" i="3"/>
  <c r="G433" i="3"/>
  <c r="G507" i="3"/>
  <c r="G255" i="3"/>
  <c r="G256" i="3"/>
  <c r="G53" i="3"/>
  <c r="G98" i="3"/>
  <c r="G434" i="3"/>
  <c r="G435" i="3"/>
  <c r="G167" i="3"/>
  <c r="G67" i="3"/>
  <c r="G168" i="3"/>
  <c r="G257" i="3"/>
  <c r="G179" i="3"/>
  <c r="G436" i="3"/>
  <c r="G437" i="3"/>
  <c r="G483" i="3"/>
  <c r="G438" i="3"/>
  <c r="G508" i="3"/>
  <c r="G105" i="3"/>
  <c r="G471" i="3"/>
  <c r="G258" i="3"/>
  <c r="G439" i="3"/>
  <c r="G91" i="3"/>
  <c r="G69" i="3"/>
  <c r="G9" i="3"/>
  <c r="G106" i="3"/>
  <c r="G150" i="3"/>
  <c r="G498" i="3"/>
  <c r="G259" i="3"/>
  <c r="G151" i="3"/>
  <c r="G260" i="3"/>
  <c r="G261" i="3"/>
  <c r="G440" i="3"/>
  <c r="G441" i="3"/>
  <c r="G442" i="3"/>
  <c r="G443" i="3"/>
  <c r="G487" i="3"/>
  <c r="G269" i="3"/>
  <c r="G444" i="3"/>
  <c r="G275" i="3"/>
  <c r="G25" i="3"/>
  <c r="G267" i="3"/>
  <c r="G262" i="3"/>
  <c r="G445" i="3"/>
  <c r="G446" i="3"/>
  <c r="G447" i="3"/>
  <c r="G448" i="3"/>
  <c r="G290" i="3"/>
  <c r="G449" i="3"/>
  <c r="G450" i="3"/>
  <c r="G55" i="3"/>
  <c r="G57" i="3"/>
  <c r="G22" i="3"/>
  <c r="G157" i="3"/>
  <c r="G152" i="3"/>
  <c r="G451" i="3"/>
  <c r="G452" i="3"/>
  <c r="G453" i="3"/>
  <c r="G72" i="3"/>
  <c r="G11" i="3"/>
  <c r="G161" i="3"/>
  <c r="G162" i="3"/>
  <c r="G112" i="3"/>
  <c r="G50" i="3"/>
  <c r="G263" i="3"/>
  <c r="G99" i="3"/>
  <c r="G478" i="3"/>
  <c r="G107" i="3"/>
  <c r="G454" i="3"/>
  <c r="G455" i="3"/>
  <c r="G456" i="3"/>
  <c r="G457" i="3"/>
  <c r="G499" i="3"/>
  <c r="G458" i="3"/>
  <c r="G42" i="3"/>
  <c r="G459" i="3"/>
  <c r="G488" i="3"/>
  <c r="H397" i="3"/>
  <c r="H233" i="3"/>
  <c r="H398" i="3"/>
  <c r="H28" i="3"/>
  <c r="H145" i="3"/>
  <c r="H64" i="3"/>
  <c r="H65" i="3"/>
  <c r="H399" i="3"/>
  <c r="H234" i="3"/>
  <c r="H52" i="3"/>
  <c r="H491" i="3"/>
  <c r="H400" i="3"/>
  <c r="H401" i="3"/>
  <c r="H402" i="3"/>
  <c r="H235" i="3"/>
  <c r="H33" i="3"/>
  <c r="H236" i="3"/>
  <c r="H237" i="3"/>
  <c r="H16" i="3"/>
  <c r="H54" i="3"/>
  <c r="H403" i="3"/>
  <c r="H404" i="3"/>
  <c r="H405" i="3"/>
  <c r="H492" i="3"/>
  <c r="H285" i="3"/>
  <c r="H406" i="3"/>
  <c r="H238" i="3"/>
  <c r="H164" i="3"/>
  <c r="H407" i="3"/>
  <c r="H74" i="3"/>
  <c r="H239" i="3"/>
  <c r="H240" i="3"/>
  <c r="H7" i="3"/>
  <c r="H241" i="3"/>
  <c r="H56" i="3"/>
  <c r="H80" i="3"/>
  <c r="H242" i="3"/>
  <c r="H14" i="3"/>
  <c r="H408" i="3"/>
  <c r="H475" i="3"/>
  <c r="H101" i="3"/>
  <c r="H497" i="3"/>
  <c r="H409" i="3"/>
  <c r="H75" i="3"/>
  <c r="H410" i="3"/>
  <c r="H243" i="3"/>
  <c r="H411" i="3"/>
  <c r="H20" i="3"/>
  <c r="H244" i="3"/>
  <c r="H146" i="3"/>
  <c r="H90" i="3"/>
  <c r="H147" i="3"/>
  <c r="H412" i="3"/>
  <c r="H245" i="3"/>
  <c r="H246" i="3"/>
  <c r="H464" i="3"/>
  <c r="H413" i="3"/>
  <c r="H34" i="3"/>
  <c r="H39" i="3"/>
  <c r="H247" i="3"/>
  <c r="H160" i="3"/>
  <c r="H248" i="3"/>
  <c r="H103" i="3"/>
  <c r="H476" i="3"/>
  <c r="H485" i="3"/>
  <c r="H249" i="3"/>
  <c r="H250" i="3"/>
  <c r="H414" i="3"/>
  <c r="H415" i="3"/>
  <c r="H183" i="3"/>
  <c r="H251" i="3"/>
  <c r="H416" i="3"/>
  <c r="H417" i="3"/>
  <c r="H418" i="3"/>
  <c r="H116" i="3"/>
  <c r="H172" i="3"/>
  <c r="H419" i="3"/>
  <c r="H420" i="3"/>
  <c r="H477" i="3"/>
  <c r="H421" i="3"/>
  <c r="H117" i="3"/>
  <c r="H422" i="3"/>
  <c r="H148" i="3"/>
  <c r="H252" i="3"/>
  <c r="H66" i="3"/>
  <c r="H423" i="3"/>
  <c r="H424" i="3"/>
  <c r="H425" i="3"/>
  <c r="H113" i="3"/>
  <c r="H12" i="3"/>
  <c r="H426" i="3"/>
  <c r="H427" i="3"/>
  <c r="H253" i="3"/>
  <c r="H428" i="3"/>
  <c r="H254" i="3"/>
  <c r="H429" i="3"/>
  <c r="H8" i="3"/>
  <c r="H486" i="3"/>
  <c r="H430" i="3"/>
  <c r="H431" i="3"/>
  <c r="H432" i="3"/>
  <c r="H104" i="3"/>
  <c r="H149" i="3"/>
  <c r="H433" i="3"/>
  <c r="H507" i="3"/>
  <c r="H255" i="3"/>
  <c r="H256" i="3"/>
  <c r="H53" i="3"/>
  <c r="H98" i="3"/>
  <c r="H434" i="3"/>
  <c r="H435" i="3"/>
  <c r="H167" i="3"/>
  <c r="H67" i="3"/>
  <c r="H168" i="3"/>
  <c r="H257" i="3"/>
  <c r="H179" i="3"/>
  <c r="H436" i="3"/>
  <c r="H437" i="3"/>
  <c r="H483" i="3"/>
  <c r="H438" i="3"/>
  <c r="H508" i="3"/>
  <c r="H105" i="3"/>
  <c r="H471" i="3"/>
  <c r="H258" i="3"/>
  <c r="H439" i="3"/>
  <c r="H91" i="3"/>
  <c r="H69" i="3"/>
  <c r="H9" i="3"/>
  <c r="H106" i="3"/>
  <c r="H150" i="3"/>
  <c r="H498" i="3"/>
  <c r="H259" i="3"/>
  <c r="H151" i="3"/>
  <c r="H260" i="3"/>
  <c r="H261" i="3"/>
  <c r="H440" i="3"/>
  <c r="H441" i="3"/>
  <c r="H442" i="3"/>
  <c r="H443" i="3"/>
  <c r="H487" i="3"/>
  <c r="H269" i="3"/>
  <c r="H444" i="3"/>
  <c r="H275" i="3"/>
  <c r="H25" i="3"/>
  <c r="H267" i="3"/>
  <c r="H262" i="3"/>
  <c r="H445" i="3"/>
  <c r="H446" i="3"/>
  <c r="H447" i="3"/>
  <c r="H448" i="3"/>
  <c r="H290" i="3"/>
  <c r="H449" i="3"/>
  <c r="H450" i="3"/>
  <c r="H55" i="3"/>
  <c r="H57" i="3"/>
  <c r="H22" i="3"/>
  <c r="H157" i="3"/>
  <c r="H152" i="3"/>
  <c r="H451" i="3"/>
  <c r="H452" i="3"/>
  <c r="H453" i="3"/>
  <c r="H72" i="3"/>
  <c r="H11" i="3"/>
  <c r="H161" i="3"/>
  <c r="H162" i="3"/>
  <c r="H112" i="3"/>
  <c r="H50" i="3"/>
  <c r="H263" i="3"/>
  <c r="H99" i="3"/>
  <c r="H478" i="3"/>
  <c r="H107" i="3"/>
  <c r="H454" i="3"/>
  <c r="H455" i="3"/>
  <c r="H456" i="3"/>
  <c r="H457" i="3"/>
  <c r="H499" i="3"/>
  <c r="H458" i="3"/>
  <c r="H42" i="3"/>
  <c r="H459" i="3"/>
  <c r="H488" i="3"/>
  <c r="I397" i="3"/>
  <c r="I233" i="3"/>
  <c r="I398" i="3"/>
  <c r="I28" i="3"/>
  <c r="I145" i="3"/>
  <c r="I64" i="3"/>
  <c r="I65" i="3"/>
  <c r="I399" i="3"/>
  <c r="I234" i="3"/>
  <c r="I52" i="3"/>
  <c r="I491" i="3"/>
  <c r="I400" i="3"/>
  <c r="I401" i="3"/>
  <c r="I402" i="3"/>
  <c r="I235" i="3"/>
  <c r="I33" i="3"/>
  <c r="I236" i="3"/>
  <c r="I237" i="3"/>
  <c r="I16" i="3"/>
  <c r="I54" i="3"/>
  <c r="I403" i="3"/>
  <c r="I404" i="3"/>
  <c r="I405" i="3"/>
  <c r="I492" i="3"/>
  <c r="I285" i="3"/>
  <c r="I406" i="3"/>
  <c r="I238" i="3"/>
  <c r="I164" i="3"/>
  <c r="I407" i="3"/>
  <c r="I74" i="3"/>
  <c r="I239" i="3"/>
  <c r="I240" i="3"/>
  <c r="I7" i="3"/>
  <c r="I241" i="3"/>
  <c r="I56" i="3"/>
  <c r="I80" i="3"/>
  <c r="I242" i="3"/>
  <c r="I14" i="3"/>
  <c r="I408" i="3"/>
  <c r="I475" i="3"/>
  <c r="I101" i="3"/>
  <c r="I497" i="3"/>
  <c r="I409" i="3"/>
  <c r="I75" i="3"/>
  <c r="I410" i="3"/>
  <c r="I243" i="3"/>
  <c r="I411" i="3"/>
  <c r="I20" i="3"/>
  <c r="I244" i="3"/>
  <c r="I146" i="3"/>
  <c r="I90" i="3"/>
  <c r="I147" i="3"/>
  <c r="I412" i="3"/>
  <c r="I245" i="3"/>
  <c r="I246" i="3"/>
  <c r="I464" i="3"/>
  <c r="I413" i="3"/>
  <c r="I34" i="3"/>
  <c r="I39" i="3"/>
  <c r="I247" i="3"/>
  <c r="I160" i="3"/>
  <c r="I248" i="3"/>
  <c r="I103" i="3"/>
  <c r="I476" i="3"/>
  <c r="I485" i="3"/>
  <c r="I249" i="3"/>
  <c r="I250" i="3"/>
  <c r="I414" i="3"/>
  <c r="I415" i="3"/>
  <c r="I183" i="3"/>
  <c r="I251" i="3"/>
  <c r="I416" i="3"/>
  <c r="I417" i="3"/>
  <c r="I418" i="3"/>
  <c r="I116" i="3"/>
  <c r="I172" i="3"/>
  <c r="I419" i="3"/>
  <c r="I420" i="3"/>
  <c r="I477" i="3"/>
  <c r="I421" i="3"/>
  <c r="I117" i="3"/>
  <c r="I422" i="3"/>
  <c r="I148" i="3"/>
  <c r="I252" i="3"/>
  <c r="I66" i="3"/>
  <c r="I423" i="3"/>
  <c r="I424" i="3"/>
  <c r="I425" i="3"/>
  <c r="I113" i="3"/>
  <c r="I12" i="3"/>
  <c r="I426" i="3"/>
  <c r="I427" i="3"/>
  <c r="I253" i="3"/>
  <c r="I428" i="3"/>
  <c r="I254" i="3"/>
  <c r="I429" i="3"/>
  <c r="I8" i="3"/>
  <c r="I486" i="3"/>
  <c r="I430" i="3"/>
  <c r="I431" i="3"/>
  <c r="I432" i="3"/>
  <c r="I104" i="3"/>
  <c r="I149" i="3"/>
  <c r="I433" i="3"/>
  <c r="I507" i="3"/>
  <c r="I255" i="3"/>
  <c r="I256" i="3"/>
  <c r="I53" i="3"/>
  <c r="I98" i="3"/>
  <c r="I434" i="3"/>
  <c r="I435" i="3"/>
  <c r="I167" i="3"/>
  <c r="I67" i="3"/>
  <c r="I168" i="3"/>
  <c r="I257" i="3"/>
  <c r="I179" i="3"/>
  <c r="I436" i="3"/>
  <c r="I437" i="3"/>
  <c r="I483" i="3"/>
  <c r="I438" i="3"/>
  <c r="I508" i="3"/>
  <c r="I105" i="3"/>
  <c r="I471" i="3"/>
  <c r="I258" i="3"/>
  <c r="I439" i="3"/>
  <c r="I91" i="3"/>
  <c r="I69" i="3"/>
  <c r="I9" i="3"/>
  <c r="I106" i="3"/>
  <c r="I150" i="3"/>
  <c r="I498" i="3"/>
  <c r="I259" i="3"/>
  <c r="I151" i="3"/>
  <c r="I260" i="3"/>
  <c r="I261" i="3"/>
  <c r="I440" i="3"/>
  <c r="I441" i="3"/>
  <c r="I442" i="3"/>
  <c r="I443" i="3"/>
  <c r="I487" i="3"/>
  <c r="I269" i="3"/>
  <c r="I444" i="3"/>
  <c r="I275" i="3"/>
  <c r="I25" i="3"/>
  <c r="I267" i="3"/>
  <c r="I262" i="3"/>
  <c r="I445" i="3"/>
  <c r="I446" i="3"/>
  <c r="I447" i="3"/>
  <c r="I448" i="3"/>
  <c r="I290" i="3"/>
  <c r="I449" i="3"/>
  <c r="I450" i="3"/>
  <c r="I55" i="3"/>
  <c r="I57" i="3"/>
  <c r="I22" i="3"/>
  <c r="I157" i="3"/>
  <c r="I152" i="3"/>
  <c r="I451" i="3"/>
  <c r="I452" i="3"/>
  <c r="I453" i="3"/>
  <c r="I72" i="3"/>
  <c r="I11" i="3"/>
  <c r="I161" i="3"/>
  <c r="I162" i="3"/>
  <c r="I112" i="3"/>
  <c r="I50" i="3"/>
  <c r="I263" i="3"/>
  <c r="I99" i="3"/>
  <c r="I478" i="3"/>
  <c r="I107" i="3"/>
  <c r="I454" i="3"/>
  <c r="I455" i="3"/>
  <c r="I456" i="3"/>
  <c r="I457" i="3"/>
  <c r="I499" i="3"/>
  <c r="I458" i="3"/>
  <c r="I42" i="3"/>
  <c r="I459" i="3"/>
  <c r="I488" i="3"/>
  <c r="J397" i="3"/>
  <c r="J233" i="3"/>
  <c r="J398" i="3"/>
  <c r="J28" i="3"/>
  <c r="J145" i="3"/>
  <c r="J64" i="3"/>
  <c r="J65" i="3"/>
  <c r="J399" i="3"/>
  <c r="J234" i="3"/>
  <c r="J52" i="3"/>
  <c r="J491" i="3"/>
  <c r="J400" i="3"/>
  <c r="J401" i="3"/>
  <c r="J402" i="3"/>
  <c r="J235" i="3"/>
  <c r="J33" i="3"/>
  <c r="J236" i="3"/>
  <c r="J237" i="3"/>
  <c r="J16" i="3"/>
  <c r="J54" i="3"/>
  <c r="J403" i="3"/>
  <c r="J404" i="3"/>
  <c r="J405" i="3"/>
  <c r="J492" i="3"/>
  <c r="J285" i="3"/>
  <c r="J406" i="3"/>
  <c r="J238" i="3"/>
  <c r="J164" i="3"/>
  <c r="J407" i="3"/>
  <c r="J74" i="3"/>
  <c r="J239" i="3"/>
  <c r="J240" i="3"/>
  <c r="J7" i="3"/>
  <c r="J241" i="3"/>
  <c r="J56" i="3"/>
  <c r="J80" i="3"/>
  <c r="J242" i="3"/>
  <c r="J14" i="3"/>
  <c r="J408" i="3"/>
  <c r="J475" i="3"/>
  <c r="J101" i="3"/>
  <c r="J497" i="3"/>
  <c r="J409" i="3"/>
  <c r="J75" i="3"/>
  <c r="J410" i="3"/>
  <c r="J243" i="3"/>
  <c r="J411" i="3"/>
  <c r="J20" i="3"/>
  <c r="J244" i="3"/>
  <c r="J146" i="3"/>
  <c r="J90" i="3"/>
  <c r="J147" i="3"/>
  <c r="J412" i="3"/>
  <c r="J245" i="3"/>
  <c r="J246" i="3"/>
  <c r="J464" i="3"/>
  <c r="J413" i="3"/>
  <c r="J34" i="3"/>
  <c r="J39" i="3"/>
  <c r="J247" i="3"/>
  <c r="J160" i="3"/>
  <c r="J248" i="3"/>
  <c r="J103" i="3"/>
  <c r="J476" i="3"/>
  <c r="J485" i="3"/>
  <c r="J249" i="3"/>
  <c r="J250" i="3"/>
  <c r="J414" i="3"/>
  <c r="J415" i="3"/>
  <c r="J183" i="3"/>
  <c r="J251" i="3"/>
  <c r="J416" i="3"/>
  <c r="J417" i="3"/>
  <c r="J418" i="3"/>
  <c r="J116" i="3"/>
  <c r="J172" i="3"/>
  <c r="J419" i="3"/>
  <c r="J420" i="3"/>
  <c r="J477" i="3"/>
  <c r="J421" i="3"/>
  <c r="J117" i="3"/>
  <c r="J422" i="3"/>
  <c r="J148" i="3"/>
  <c r="J252" i="3"/>
  <c r="J66" i="3"/>
  <c r="J423" i="3"/>
  <c r="J424" i="3"/>
  <c r="J425" i="3"/>
  <c r="J113" i="3"/>
  <c r="J12" i="3"/>
  <c r="J426" i="3"/>
  <c r="J427" i="3"/>
  <c r="J253" i="3"/>
  <c r="J428" i="3"/>
  <c r="J254" i="3"/>
  <c r="J429" i="3"/>
  <c r="J8" i="3"/>
  <c r="J486" i="3"/>
  <c r="J430" i="3"/>
  <c r="J431" i="3"/>
  <c r="J432" i="3"/>
  <c r="J104" i="3"/>
  <c r="J149" i="3"/>
  <c r="J433" i="3"/>
  <c r="J507" i="3"/>
  <c r="J255" i="3"/>
  <c r="J256" i="3"/>
  <c r="J53" i="3"/>
  <c r="J98" i="3"/>
  <c r="J434" i="3"/>
  <c r="J435" i="3"/>
  <c r="J167" i="3"/>
  <c r="J67" i="3"/>
  <c r="J168" i="3"/>
  <c r="J257" i="3"/>
  <c r="J179" i="3"/>
  <c r="J436" i="3"/>
  <c r="J437" i="3"/>
  <c r="J483" i="3"/>
  <c r="J438" i="3"/>
  <c r="J508" i="3"/>
  <c r="J105" i="3"/>
  <c r="J471" i="3"/>
  <c r="J258" i="3"/>
  <c r="J439" i="3"/>
  <c r="J91" i="3"/>
  <c r="J69" i="3"/>
  <c r="J9" i="3"/>
  <c r="J106" i="3"/>
  <c r="J150" i="3"/>
  <c r="J498" i="3"/>
  <c r="J259" i="3"/>
  <c r="J151" i="3"/>
  <c r="J260" i="3"/>
  <c r="J261" i="3"/>
  <c r="J440" i="3"/>
  <c r="J441" i="3"/>
  <c r="J442" i="3"/>
  <c r="J443" i="3"/>
  <c r="J487" i="3"/>
  <c r="J269" i="3"/>
  <c r="J444" i="3"/>
  <c r="J275" i="3"/>
  <c r="J25" i="3"/>
  <c r="J267" i="3"/>
  <c r="J262" i="3"/>
  <c r="J445" i="3"/>
  <c r="J446" i="3"/>
  <c r="J447" i="3"/>
  <c r="J448" i="3"/>
  <c r="J290" i="3"/>
  <c r="J449" i="3"/>
  <c r="J450" i="3"/>
  <c r="J55" i="3"/>
  <c r="J57" i="3"/>
  <c r="J22" i="3"/>
  <c r="J157" i="3"/>
  <c r="J152" i="3"/>
  <c r="J451" i="3"/>
  <c r="J452" i="3"/>
  <c r="J453" i="3"/>
  <c r="J72" i="3"/>
  <c r="J11" i="3"/>
  <c r="J161" i="3"/>
  <c r="J162" i="3"/>
  <c r="J112" i="3"/>
  <c r="J50" i="3"/>
  <c r="J263" i="3"/>
  <c r="J99" i="3"/>
  <c r="J478" i="3"/>
  <c r="J107" i="3"/>
  <c r="J454" i="3"/>
  <c r="J455" i="3"/>
  <c r="J456" i="3"/>
  <c r="J457" i="3"/>
  <c r="J499" i="3"/>
  <c r="J458" i="3"/>
  <c r="J42" i="3"/>
  <c r="J459" i="3"/>
  <c r="J488" i="3"/>
  <c r="K397" i="3"/>
  <c r="K233" i="3"/>
  <c r="K398" i="3"/>
  <c r="K28" i="3"/>
  <c r="K145" i="3"/>
  <c r="K64" i="3"/>
  <c r="K65" i="3"/>
  <c r="K399" i="3"/>
  <c r="K234" i="3"/>
  <c r="K52" i="3"/>
  <c r="K491" i="3"/>
  <c r="K400" i="3"/>
  <c r="K401" i="3"/>
  <c r="K402" i="3"/>
  <c r="K235" i="3"/>
  <c r="K33" i="3"/>
  <c r="K236" i="3"/>
  <c r="K237" i="3"/>
  <c r="K16" i="3"/>
  <c r="K54" i="3"/>
  <c r="K403" i="3"/>
  <c r="K404" i="3"/>
  <c r="K405" i="3"/>
  <c r="K492" i="3"/>
  <c r="K285" i="3"/>
  <c r="K406" i="3"/>
  <c r="K238" i="3"/>
  <c r="K164" i="3"/>
  <c r="K407" i="3"/>
  <c r="K74" i="3"/>
  <c r="K239" i="3"/>
  <c r="K240" i="3"/>
  <c r="K7" i="3"/>
  <c r="K241" i="3"/>
  <c r="K56" i="3"/>
  <c r="K80" i="3"/>
  <c r="K242" i="3"/>
  <c r="K14" i="3"/>
  <c r="K408" i="3"/>
  <c r="K475" i="3"/>
  <c r="K101" i="3"/>
  <c r="K497" i="3"/>
  <c r="K409" i="3"/>
  <c r="K75" i="3"/>
  <c r="K410" i="3"/>
  <c r="K243" i="3"/>
  <c r="K411" i="3"/>
  <c r="K20" i="3"/>
  <c r="K244" i="3"/>
  <c r="K146" i="3"/>
  <c r="K90" i="3"/>
  <c r="K147" i="3"/>
  <c r="K412" i="3"/>
  <c r="K245" i="3"/>
  <c r="K246" i="3"/>
  <c r="K464" i="3"/>
  <c r="K413" i="3"/>
  <c r="K34" i="3"/>
  <c r="K39" i="3"/>
  <c r="K247" i="3"/>
  <c r="K160" i="3"/>
  <c r="K248" i="3"/>
  <c r="K103" i="3"/>
  <c r="K476" i="3"/>
  <c r="K485" i="3"/>
  <c r="K249" i="3"/>
  <c r="K250" i="3"/>
  <c r="K414" i="3"/>
  <c r="K415" i="3"/>
  <c r="K183" i="3"/>
  <c r="K251" i="3"/>
  <c r="K416" i="3"/>
  <c r="K417" i="3"/>
  <c r="K418" i="3"/>
  <c r="K116" i="3"/>
  <c r="K172" i="3"/>
  <c r="K419" i="3"/>
  <c r="K420" i="3"/>
  <c r="K477" i="3"/>
  <c r="K421" i="3"/>
  <c r="K117" i="3"/>
  <c r="K422" i="3"/>
  <c r="K148" i="3"/>
  <c r="K252" i="3"/>
  <c r="K66" i="3"/>
  <c r="K423" i="3"/>
  <c r="K424" i="3"/>
  <c r="K425" i="3"/>
  <c r="K113" i="3"/>
  <c r="K12" i="3"/>
  <c r="K426" i="3"/>
  <c r="K427" i="3"/>
  <c r="K253" i="3"/>
  <c r="K428" i="3"/>
  <c r="K254" i="3"/>
  <c r="K429" i="3"/>
  <c r="K8" i="3"/>
  <c r="K486" i="3"/>
  <c r="K430" i="3"/>
  <c r="K431" i="3"/>
  <c r="K432" i="3"/>
  <c r="K104" i="3"/>
  <c r="K149" i="3"/>
  <c r="K433" i="3"/>
  <c r="K507" i="3"/>
  <c r="K255" i="3"/>
  <c r="K256" i="3"/>
  <c r="K53" i="3"/>
  <c r="K98" i="3"/>
  <c r="K434" i="3"/>
  <c r="K435" i="3"/>
  <c r="K167" i="3"/>
  <c r="K67" i="3"/>
  <c r="K168" i="3"/>
  <c r="K257" i="3"/>
  <c r="K179" i="3"/>
  <c r="K436" i="3"/>
  <c r="K437" i="3"/>
  <c r="K483" i="3"/>
  <c r="K438" i="3"/>
  <c r="K508" i="3"/>
  <c r="K105" i="3"/>
  <c r="K471" i="3"/>
  <c r="K258" i="3"/>
  <c r="K439" i="3"/>
  <c r="K91" i="3"/>
  <c r="K69" i="3"/>
  <c r="K9" i="3"/>
  <c r="K106" i="3"/>
  <c r="K150" i="3"/>
  <c r="K498" i="3"/>
  <c r="K259" i="3"/>
  <c r="K151" i="3"/>
  <c r="K260" i="3"/>
  <c r="K261" i="3"/>
  <c r="K440" i="3"/>
  <c r="K441" i="3"/>
  <c r="K442" i="3"/>
  <c r="K443" i="3"/>
  <c r="K487" i="3"/>
  <c r="K269" i="3"/>
  <c r="K444" i="3"/>
  <c r="K275" i="3"/>
  <c r="K25" i="3"/>
  <c r="K267" i="3"/>
  <c r="K262" i="3"/>
  <c r="K445" i="3"/>
  <c r="K446" i="3"/>
  <c r="K447" i="3"/>
  <c r="K448" i="3"/>
  <c r="K290" i="3"/>
  <c r="K449" i="3"/>
  <c r="K450" i="3"/>
  <c r="K55" i="3"/>
  <c r="K57" i="3"/>
  <c r="K22" i="3"/>
  <c r="K157" i="3"/>
  <c r="K152" i="3"/>
  <c r="K451" i="3"/>
  <c r="K452" i="3"/>
  <c r="K453" i="3"/>
  <c r="K72" i="3"/>
  <c r="K11" i="3"/>
  <c r="K161" i="3"/>
  <c r="K162" i="3"/>
  <c r="K112" i="3"/>
  <c r="K50" i="3"/>
  <c r="K263" i="3"/>
  <c r="K99" i="3"/>
  <c r="K478" i="3"/>
  <c r="K107" i="3"/>
  <c r="K454" i="3"/>
  <c r="K455" i="3"/>
  <c r="K456" i="3"/>
  <c r="K457" i="3"/>
  <c r="K499" i="3"/>
  <c r="K458" i="3"/>
  <c r="K42" i="3"/>
  <c r="K459" i="3"/>
  <c r="K488" i="3"/>
  <c r="L397" i="3"/>
  <c r="L233" i="3"/>
  <c r="L398" i="3"/>
  <c r="L28" i="3"/>
  <c r="L145" i="3"/>
  <c r="L64" i="3"/>
  <c r="L65" i="3"/>
  <c r="L399" i="3"/>
  <c r="L234" i="3"/>
  <c r="L52" i="3"/>
  <c r="L491" i="3"/>
  <c r="L400" i="3"/>
  <c r="L401" i="3"/>
  <c r="L402" i="3"/>
  <c r="L235" i="3"/>
  <c r="L33" i="3"/>
  <c r="L236" i="3"/>
  <c r="L237" i="3"/>
  <c r="L16" i="3"/>
  <c r="L54" i="3"/>
  <c r="L403" i="3"/>
  <c r="L404" i="3"/>
  <c r="L405" i="3"/>
  <c r="L492" i="3"/>
  <c r="L285" i="3"/>
  <c r="L406" i="3"/>
  <c r="L238" i="3"/>
  <c r="L164" i="3"/>
  <c r="L407" i="3"/>
  <c r="L74" i="3"/>
  <c r="L239" i="3"/>
  <c r="L240" i="3"/>
  <c r="L7" i="3"/>
  <c r="L241" i="3"/>
  <c r="L56" i="3"/>
  <c r="L80" i="3"/>
  <c r="L242" i="3"/>
  <c r="L14" i="3"/>
  <c r="L408" i="3"/>
  <c r="L475" i="3"/>
  <c r="L101" i="3"/>
  <c r="L497" i="3"/>
  <c r="L409" i="3"/>
  <c r="L75" i="3"/>
  <c r="L410" i="3"/>
  <c r="L243" i="3"/>
  <c r="L411" i="3"/>
  <c r="L20" i="3"/>
  <c r="L244" i="3"/>
  <c r="L146" i="3"/>
  <c r="L90" i="3"/>
  <c r="L147" i="3"/>
  <c r="L412" i="3"/>
  <c r="L245" i="3"/>
  <c r="L246" i="3"/>
  <c r="L464" i="3"/>
  <c r="L413" i="3"/>
  <c r="L34" i="3"/>
  <c r="L39" i="3"/>
  <c r="L247" i="3"/>
  <c r="L160" i="3"/>
  <c r="L248" i="3"/>
  <c r="L103" i="3"/>
  <c r="L476" i="3"/>
  <c r="L485" i="3"/>
  <c r="L249" i="3"/>
  <c r="L250" i="3"/>
  <c r="L414" i="3"/>
  <c r="L415" i="3"/>
  <c r="L183" i="3"/>
  <c r="L251" i="3"/>
  <c r="L416" i="3"/>
  <c r="L417" i="3"/>
  <c r="L418" i="3"/>
  <c r="L116" i="3"/>
  <c r="L172" i="3"/>
  <c r="L419" i="3"/>
  <c r="L420" i="3"/>
  <c r="L477" i="3"/>
  <c r="L421" i="3"/>
  <c r="L117" i="3"/>
  <c r="L422" i="3"/>
  <c r="L148" i="3"/>
  <c r="L252" i="3"/>
  <c r="L66" i="3"/>
  <c r="L423" i="3"/>
  <c r="L424" i="3"/>
  <c r="L425" i="3"/>
  <c r="L113" i="3"/>
  <c r="L12" i="3"/>
  <c r="L426" i="3"/>
  <c r="L427" i="3"/>
  <c r="L253" i="3"/>
  <c r="L428" i="3"/>
  <c r="L254" i="3"/>
  <c r="L429" i="3"/>
  <c r="L8" i="3"/>
  <c r="L486" i="3"/>
  <c r="L430" i="3"/>
  <c r="L431" i="3"/>
  <c r="L432" i="3"/>
  <c r="L104" i="3"/>
  <c r="L149" i="3"/>
  <c r="L433" i="3"/>
  <c r="L507" i="3"/>
  <c r="L255" i="3"/>
  <c r="L256" i="3"/>
  <c r="L53" i="3"/>
  <c r="L98" i="3"/>
  <c r="L434" i="3"/>
  <c r="L435" i="3"/>
  <c r="L167" i="3"/>
  <c r="L67" i="3"/>
  <c r="L168" i="3"/>
  <c r="L257" i="3"/>
  <c r="L179" i="3"/>
  <c r="L436" i="3"/>
  <c r="L437" i="3"/>
  <c r="L483" i="3"/>
  <c r="L438" i="3"/>
  <c r="L508" i="3"/>
  <c r="L105" i="3"/>
  <c r="L471" i="3"/>
  <c r="L258" i="3"/>
  <c r="L439" i="3"/>
  <c r="L91" i="3"/>
  <c r="L69" i="3"/>
  <c r="L9" i="3"/>
  <c r="L106" i="3"/>
  <c r="L150" i="3"/>
  <c r="L498" i="3"/>
  <c r="L259" i="3"/>
  <c r="L151" i="3"/>
  <c r="L260" i="3"/>
  <c r="L261" i="3"/>
  <c r="L440" i="3"/>
  <c r="L441" i="3"/>
  <c r="L442" i="3"/>
  <c r="L443" i="3"/>
  <c r="L487" i="3"/>
  <c r="L269" i="3"/>
  <c r="L444" i="3"/>
  <c r="L275" i="3"/>
  <c r="L25" i="3"/>
  <c r="L267" i="3"/>
  <c r="L262" i="3"/>
  <c r="L445" i="3"/>
  <c r="L446" i="3"/>
  <c r="L447" i="3"/>
  <c r="L448" i="3"/>
  <c r="L290" i="3"/>
  <c r="L449" i="3"/>
  <c r="L450" i="3"/>
  <c r="L55" i="3"/>
  <c r="L57" i="3"/>
  <c r="L22" i="3"/>
  <c r="L157" i="3"/>
  <c r="L152" i="3"/>
  <c r="L451" i="3"/>
  <c r="L452" i="3"/>
  <c r="L453" i="3"/>
  <c r="L72" i="3"/>
  <c r="L11" i="3"/>
  <c r="L161" i="3"/>
  <c r="L162" i="3"/>
  <c r="L112" i="3"/>
  <c r="L50" i="3"/>
  <c r="L263" i="3"/>
  <c r="L99" i="3"/>
  <c r="L478" i="3"/>
  <c r="L107" i="3"/>
  <c r="L454" i="3"/>
  <c r="L455" i="3"/>
  <c r="L456" i="3"/>
  <c r="L457" i="3"/>
  <c r="L499" i="3"/>
  <c r="L458" i="3"/>
  <c r="L42" i="3"/>
  <c r="L459" i="3"/>
  <c r="L488" i="3"/>
  <c r="M397" i="3"/>
  <c r="M233" i="3"/>
  <c r="M398" i="3"/>
  <c r="M28" i="3"/>
  <c r="M145" i="3"/>
  <c r="M64" i="3"/>
  <c r="M65" i="3"/>
  <c r="M399" i="3"/>
  <c r="M234" i="3"/>
  <c r="M52" i="3"/>
  <c r="M491" i="3"/>
  <c r="M400" i="3"/>
  <c r="M401" i="3"/>
  <c r="M402" i="3"/>
  <c r="M235" i="3"/>
  <c r="M33" i="3"/>
  <c r="M236" i="3"/>
  <c r="M237" i="3"/>
  <c r="M16" i="3"/>
  <c r="M54" i="3"/>
  <c r="M403" i="3"/>
  <c r="M404" i="3"/>
  <c r="M405" i="3"/>
  <c r="M492" i="3"/>
  <c r="M285" i="3"/>
  <c r="M406" i="3"/>
  <c r="M238" i="3"/>
  <c r="M164" i="3"/>
  <c r="M407" i="3"/>
  <c r="M74" i="3"/>
  <c r="M239" i="3"/>
  <c r="M240" i="3"/>
  <c r="M7" i="3"/>
  <c r="M241" i="3"/>
  <c r="M56" i="3"/>
  <c r="M80" i="3"/>
  <c r="M242" i="3"/>
  <c r="M14" i="3"/>
  <c r="M408" i="3"/>
  <c r="M475" i="3"/>
  <c r="M101" i="3"/>
  <c r="M497" i="3"/>
  <c r="M409" i="3"/>
  <c r="M75" i="3"/>
  <c r="M410" i="3"/>
  <c r="M243" i="3"/>
  <c r="M411" i="3"/>
  <c r="M20" i="3"/>
  <c r="M244" i="3"/>
  <c r="M146" i="3"/>
  <c r="M90" i="3"/>
  <c r="M147" i="3"/>
  <c r="M412" i="3"/>
  <c r="M245" i="3"/>
  <c r="M246" i="3"/>
  <c r="M464" i="3"/>
  <c r="M413" i="3"/>
  <c r="M34" i="3"/>
  <c r="M39" i="3"/>
  <c r="M247" i="3"/>
  <c r="M160" i="3"/>
  <c r="M248" i="3"/>
  <c r="M103" i="3"/>
  <c r="M476" i="3"/>
  <c r="M485" i="3"/>
  <c r="M249" i="3"/>
  <c r="M250" i="3"/>
  <c r="M414" i="3"/>
  <c r="M415" i="3"/>
  <c r="M183" i="3"/>
  <c r="M251" i="3"/>
  <c r="M416" i="3"/>
  <c r="M417" i="3"/>
  <c r="M418" i="3"/>
  <c r="M116" i="3"/>
  <c r="M172" i="3"/>
  <c r="M419" i="3"/>
  <c r="M420" i="3"/>
  <c r="M477" i="3"/>
  <c r="M421" i="3"/>
  <c r="M117" i="3"/>
  <c r="M422" i="3"/>
  <c r="M148" i="3"/>
  <c r="M252" i="3"/>
  <c r="M66" i="3"/>
  <c r="M423" i="3"/>
  <c r="M424" i="3"/>
  <c r="M425" i="3"/>
  <c r="M113" i="3"/>
  <c r="M12" i="3"/>
  <c r="M426" i="3"/>
  <c r="M427" i="3"/>
  <c r="M253" i="3"/>
  <c r="M428" i="3"/>
  <c r="M254" i="3"/>
  <c r="M429" i="3"/>
  <c r="M8" i="3"/>
  <c r="M486" i="3"/>
  <c r="M430" i="3"/>
  <c r="M431" i="3"/>
  <c r="M432" i="3"/>
  <c r="M104" i="3"/>
  <c r="M149" i="3"/>
  <c r="M433" i="3"/>
  <c r="M507" i="3"/>
  <c r="M255" i="3"/>
  <c r="M256" i="3"/>
  <c r="M53" i="3"/>
  <c r="M98" i="3"/>
  <c r="M434" i="3"/>
  <c r="M435" i="3"/>
  <c r="M167" i="3"/>
  <c r="M67" i="3"/>
  <c r="M168" i="3"/>
  <c r="M257" i="3"/>
  <c r="M179" i="3"/>
  <c r="M436" i="3"/>
  <c r="M437" i="3"/>
  <c r="M483" i="3"/>
  <c r="M438" i="3"/>
  <c r="M508" i="3"/>
  <c r="M105" i="3"/>
  <c r="M471" i="3"/>
  <c r="M258" i="3"/>
  <c r="M439" i="3"/>
  <c r="M91" i="3"/>
  <c r="M69" i="3"/>
  <c r="M9" i="3"/>
  <c r="M106" i="3"/>
  <c r="M150" i="3"/>
  <c r="M498" i="3"/>
  <c r="M259" i="3"/>
  <c r="M151" i="3"/>
  <c r="M260" i="3"/>
  <c r="M261" i="3"/>
  <c r="M440" i="3"/>
  <c r="M441" i="3"/>
  <c r="M442" i="3"/>
  <c r="M443" i="3"/>
  <c r="M487" i="3"/>
  <c r="M269" i="3"/>
  <c r="M444" i="3"/>
  <c r="M275" i="3"/>
  <c r="M25" i="3"/>
  <c r="M267" i="3"/>
  <c r="M262" i="3"/>
  <c r="M445" i="3"/>
  <c r="M446" i="3"/>
  <c r="M447" i="3"/>
  <c r="M448" i="3"/>
  <c r="M290" i="3"/>
  <c r="M449" i="3"/>
  <c r="M450" i="3"/>
  <c r="M55" i="3"/>
  <c r="M57" i="3"/>
  <c r="M22" i="3"/>
  <c r="M157" i="3"/>
  <c r="M152" i="3"/>
  <c r="M451" i="3"/>
  <c r="M452" i="3"/>
  <c r="M453" i="3"/>
  <c r="M72" i="3"/>
  <c r="M11" i="3"/>
  <c r="M161" i="3"/>
  <c r="M162" i="3"/>
  <c r="M112" i="3"/>
  <c r="M50" i="3"/>
  <c r="M263" i="3"/>
  <c r="M99" i="3"/>
  <c r="M478" i="3"/>
  <c r="M107" i="3"/>
  <c r="M454" i="3"/>
  <c r="M455" i="3"/>
  <c r="M456" i="3"/>
  <c r="M457" i="3"/>
  <c r="M499" i="3"/>
  <c r="M458" i="3"/>
  <c r="M42" i="3"/>
  <c r="M459" i="3"/>
  <c r="M488" i="3"/>
  <c r="N397" i="3"/>
  <c r="N233" i="3"/>
  <c r="N398" i="3"/>
  <c r="N28" i="3"/>
  <c r="N145" i="3"/>
  <c r="N64" i="3"/>
  <c r="N65" i="3"/>
  <c r="N399" i="3"/>
  <c r="N234" i="3"/>
  <c r="N52" i="3"/>
  <c r="N491" i="3"/>
  <c r="N400" i="3"/>
  <c r="N401" i="3"/>
  <c r="N402" i="3"/>
  <c r="N235" i="3"/>
  <c r="N33" i="3"/>
  <c r="N236" i="3"/>
  <c r="N237" i="3"/>
  <c r="N16" i="3"/>
  <c r="N54" i="3"/>
  <c r="N403" i="3"/>
  <c r="N404" i="3"/>
  <c r="N405" i="3"/>
  <c r="N492" i="3"/>
  <c r="N285" i="3"/>
  <c r="N406" i="3"/>
  <c r="N238" i="3"/>
  <c r="N164" i="3"/>
  <c r="N407" i="3"/>
  <c r="N74" i="3"/>
  <c r="N239" i="3"/>
  <c r="N240" i="3"/>
  <c r="N7" i="3"/>
  <c r="N241" i="3"/>
  <c r="N56" i="3"/>
  <c r="N80" i="3"/>
  <c r="N242" i="3"/>
  <c r="N14" i="3"/>
  <c r="N408" i="3"/>
  <c r="N475" i="3"/>
  <c r="N101" i="3"/>
  <c r="N497" i="3"/>
  <c r="N409" i="3"/>
  <c r="N75" i="3"/>
  <c r="N410" i="3"/>
  <c r="N243" i="3"/>
  <c r="N411" i="3"/>
  <c r="N20" i="3"/>
  <c r="N244" i="3"/>
  <c r="N146" i="3"/>
  <c r="N90" i="3"/>
  <c r="N147" i="3"/>
  <c r="N412" i="3"/>
  <c r="N245" i="3"/>
  <c r="N246" i="3"/>
  <c r="N464" i="3"/>
  <c r="N413" i="3"/>
  <c r="N34" i="3"/>
  <c r="N39" i="3"/>
  <c r="N247" i="3"/>
  <c r="N160" i="3"/>
  <c r="N248" i="3"/>
  <c r="N103" i="3"/>
  <c r="N476" i="3"/>
  <c r="N485" i="3"/>
  <c r="N249" i="3"/>
  <c r="N250" i="3"/>
  <c r="N414" i="3"/>
  <c r="N415" i="3"/>
  <c r="N183" i="3"/>
  <c r="N251" i="3"/>
  <c r="N416" i="3"/>
  <c r="N417" i="3"/>
  <c r="N418" i="3"/>
  <c r="N116" i="3"/>
  <c r="N172" i="3"/>
  <c r="N419" i="3"/>
  <c r="N420" i="3"/>
  <c r="N477" i="3"/>
  <c r="N421" i="3"/>
  <c r="N117" i="3"/>
  <c r="N422" i="3"/>
  <c r="N148" i="3"/>
  <c r="N252" i="3"/>
  <c r="N66" i="3"/>
  <c r="N423" i="3"/>
  <c r="N424" i="3"/>
  <c r="N425" i="3"/>
  <c r="N113" i="3"/>
  <c r="N12" i="3"/>
  <c r="N426" i="3"/>
  <c r="N427" i="3"/>
  <c r="N253" i="3"/>
  <c r="N428" i="3"/>
  <c r="N254" i="3"/>
  <c r="N429" i="3"/>
  <c r="N8" i="3"/>
  <c r="N486" i="3"/>
  <c r="N430" i="3"/>
  <c r="N431" i="3"/>
  <c r="N432" i="3"/>
  <c r="N104" i="3"/>
  <c r="N149" i="3"/>
  <c r="N433" i="3"/>
  <c r="N507" i="3"/>
  <c r="N255" i="3"/>
  <c r="N256" i="3"/>
  <c r="N53" i="3"/>
  <c r="N98" i="3"/>
  <c r="N434" i="3"/>
  <c r="N435" i="3"/>
  <c r="N167" i="3"/>
  <c r="N67" i="3"/>
  <c r="N168" i="3"/>
  <c r="N257" i="3"/>
  <c r="N179" i="3"/>
  <c r="N436" i="3"/>
  <c r="N437" i="3"/>
  <c r="N483" i="3"/>
  <c r="N438" i="3"/>
  <c r="N508" i="3"/>
  <c r="N105" i="3"/>
  <c r="N471" i="3"/>
  <c r="N258" i="3"/>
  <c r="N439" i="3"/>
  <c r="N91" i="3"/>
  <c r="N69" i="3"/>
  <c r="N9" i="3"/>
  <c r="N106" i="3"/>
  <c r="N150" i="3"/>
  <c r="N498" i="3"/>
  <c r="N259" i="3"/>
  <c r="N151" i="3"/>
  <c r="N260" i="3"/>
  <c r="N261" i="3"/>
  <c r="N440" i="3"/>
  <c r="N441" i="3"/>
  <c r="N442" i="3"/>
  <c r="N443" i="3"/>
  <c r="N487" i="3"/>
  <c r="N269" i="3"/>
  <c r="N444" i="3"/>
  <c r="N275" i="3"/>
  <c r="N25" i="3"/>
  <c r="N267" i="3"/>
  <c r="N262" i="3"/>
  <c r="N445" i="3"/>
  <c r="N446" i="3"/>
  <c r="N447" i="3"/>
  <c r="N448" i="3"/>
  <c r="N290" i="3"/>
  <c r="N449" i="3"/>
  <c r="N450" i="3"/>
  <c r="N55" i="3"/>
  <c r="N57" i="3"/>
  <c r="N22" i="3"/>
  <c r="N157" i="3"/>
  <c r="N152" i="3"/>
  <c r="N451" i="3"/>
  <c r="N452" i="3"/>
  <c r="N453" i="3"/>
  <c r="N72" i="3"/>
  <c r="N11" i="3"/>
  <c r="N161" i="3"/>
  <c r="N162" i="3"/>
  <c r="N112" i="3"/>
  <c r="N50" i="3"/>
  <c r="N263" i="3"/>
  <c r="N99" i="3"/>
  <c r="N478" i="3"/>
  <c r="N107" i="3"/>
  <c r="N454" i="3"/>
  <c r="N455" i="3"/>
  <c r="N456" i="3"/>
  <c r="N457" i="3"/>
  <c r="N499" i="3"/>
  <c r="N458" i="3"/>
  <c r="N42" i="3"/>
  <c r="N459" i="3"/>
  <c r="N488" i="3"/>
  <c r="O397" i="3"/>
  <c r="O233" i="3"/>
  <c r="O398" i="3"/>
  <c r="O28" i="3"/>
  <c r="O145" i="3"/>
  <c r="O64" i="3"/>
  <c r="O65" i="3"/>
  <c r="O399" i="3"/>
  <c r="O234" i="3"/>
  <c r="O52" i="3"/>
  <c r="O491" i="3"/>
  <c r="O400" i="3"/>
  <c r="O401" i="3"/>
  <c r="O402" i="3"/>
  <c r="O235" i="3"/>
  <c r="O33" i="3"/>
  <c r="O236" i="3"/>
  <c r="O237" i="3"/>
  <c r="O16" i="3"/>
  <c r="O54" i="3"/>
  <c r="O403" i="3"/>
  <c r="O404" i="3"/>
  <c r="O405" i="3"/>
  <c r="O492" i="3"/>
  <c r="O285" i="3"/>
  <c r="O406" i="3"/>
  <c r="O238" i="3"/>
  <c r="O164" i="3"/>
  <c r="O407" i="3"/>
  <c r="O74" i="3"/>
  <c r="O239" i="3"/>
  <c r="O240" i="3"/>
  <c r="O7" i="3"/>
  <c r="O241" i="3"/>
  <c r="O56" i="3"/>
  <c r="O80" i="3"/>
  <c r="O242" i="3"/>
  <c r="O14" i="3"/>
  <c r="O408" i="3"/>
  <c r="O475" i="3"/>
  <c r="O101" i="3"/>
  <c r="O497" i="3"/>
  <c r="O409" i="3"/>
  <c r="O75" i="3"/>
  <c r="O410" i="3"/>
  <c r="O243" i="3"/>
  <c r="O411" i="3"/>
  <c r="O20" i="3"/>
  <c r="O244" i="3"/>
  <c r="O146" i="3"/>
  <c r="O90" i="3"/>
  <c r="O147" i="3"/>
  <c r="O412" i="3"/>
  <c r="O245" i="3"/>
  <c r="O246" i="3"/>
  <c r="O464" i="3"/>
  <c r="O413" i="3"/>
  <c r="O34" i="3"/>
  <c r="O39" i="3"/>
  <c r="O247" i="3"/>
  <c r="O160" i="3"/>
  <c r="O248" i="3"/>
  <c r="O103" i="3"/>
  <c r="O476" i="3"/>
  <c r="O485" i="3"/>
  <c r="O249" i="3"/>
  <c r="O250" i="3"/>
  <c r="O414" i="3"/>
  <c r="O415" i="3"/>
  <c r="O183" i="3"/>
  <c r="O251" i="3"/>
  <c r="O416" i="3"/>
  <c r="O417" i="3"/>
  <c r="O418" i="3"/>
  <c r="O116" i="3"/>
  <c r="O172" i="3"/>
  <c r="O419" i="3"/>
  <c r="O420" i="3"/>
  <c r="O477" i="3"/>
  <c r="O421" i="3"/>
  <c r="O117" i="3"/>
  <c r="O422" i="3"/>
  <c r="O148" i="3"/>
  <c r="O252" i="3"/>
  <c r="O66" i="3"/>
  <c r="O423" i="3"/>
  <c r="O424" i="3"/>
  <c r="O425" i="3"/>
  <c r="O113" i="3"/>
  <c r="O12" i="3"/>
  <c r="O426" i="3"/>
  <c r="O427" i="3"/>
  <c r="O253" i="3"/>
  <c r="O428" i="3"/>
  <c r="O254" i="3"/>
  <c r="O429" i="3"/>
  <c r="O8" i="3"/>
  <c r="O486" i="3"/>
  <c r="O430" i="3"/>
  <c r="O431" i="3"/>
  <c r="O432" i="3"/>
  <c r="O104" i="3"/>
  <c r="O149" i="3"/>
  <c r="O433" i="3"/>
  <c r="O507" i="3"/>
  <c r="O255" i="3"/>
  <c r="O256" i="3"/>
  <c r="O53" i="3"/>
  <c r="O98" i="3"/>
  <c r="O434" i="3"/>
  <c r="O435" i="3"/>
  <c r="O167" i="3"/>
  <c r="O67" i="3"/>
  <c r="O168" i="3"/>
  <c r="O257" i="3"/>
  <c r="O179" i="3"/>
  <c r="O436" i="3"/>
  <c r="O437" i="3"/>
  <c r="O483" i="3"/>
  <c r="O438" i="3"/>
  <c r="O508" i="3"/>
  <c r="O105" i="3"/>
  <c r="O471" i="3"/>
  <c r="O258" i="3"/>
  <c r="O439" i="3"/>
  <c r="O91" i="3"/>
  <c r="O69" i="3"/>
  <c r="O9" i="3"/>
  <c r="O106" i="3"/>
  <c r="O150" i="3"/>
  <c r="O498" i="3"/>
  <c r="O259" i="3"/>
  <c r="O151" i="3"/>
  <c r="O260" i="3"/>
  <c r="O261" i="3"/>
  <c r="O440" i="3"/>
  <c r="O441" i="3"/>
  <c r="O442" i="3"/>
  <c r="O443" i="3"/>
  <c r="O487" i="3"/>
  <c r="O269" i="3"/>
  <c r="O444" i="3"/>
  <c r="O275" i="3"/>
  <c r="O25" i="3"/>
  <c r="O267" i="3"/>
  <c r="O262" i="3"/>
  <c r="O445" i="3"/>
  <c r="O446" i="3"/>
  <c r="O447" i="3"/>
  <c r="O448" i="3"/>
  <c r="O290" i="3"/>
  <c r="O449" i="3"/>
  <c r="O450" i="3"/>
  <c r="O55" i="3"/>
  <c r="O57" i="3"/>
  <c r="O22" i="3"/>
  <c r="O157" i="3"/>
  <c r="O152" i="3"/>
  <c r="O451" i="3"/>
  <c r="O452" i="3"/>
  <c r="O453" i="3"/>
  <c r="O72" i="3"/>
  <c r="O11" i="3"/>
  <c r="O161" i="3"/>
  <c r="O162" i="3"/>
  <c r="O112" i="3"/>
  <c r="O50" i="3"/>
  <c r="O263" i="3"/>
  <c r="O99" i="3"/>
  <c r="O478" i="3"/>
  <c r="O107" i="3"/>
  <c r="O454" i="3"/>
  <c r="O455" i="3"/>
  <c r="O456" i="3"/>
  <c r="O457" i="3"/>
  <c r="O499" i="3"/>
  <c r="O458" i="3"/>
  <c r="O42" i="3"/>
  <c r="O459" i="3"/>
  <c r="O488" i="3"/>
  <c r="P397" i="3"/>
  <c r="P233" i="3"/>
  <c r="P398" i="3"/>
  <c r="P28" i="3"/>
  <c r="P145" i="3"/>
  <c r="P64" i="3"/>
  <c r="P65" i="3"/>
  <c r="P399" i="3"/>
  <c r="P234" i="3"/>
  <c r="P52" i="3"/>
  <c r="P491" i="3"/>
  <c r="P400" i="3"/>
  <c r="P401" i="3"/>
  <c r="P402" i="3"/>
  <c r="P235" i="3"/>
  <c r="P33" i="3"/>
  <c r="P236" i="3"/>
  <c r="P237" i="3"/>
  <c r="P16" i="3"/>
  <c r="P54" i="3"/>
  <c r="P403" i="3"/>
  <c r="P404" i="3"/>
  <c r="P405" i="3"/>
  <c r="P492" i="3"/>
  <c r="P285" i="3"/>
  <c r="P406" i="3"/>
  <c r="P238" i="3"/>
  <c r="P164" i="3"/>
  <c r="P407" i="3"/>
  <c r="P74" i="3"/>
  <c r="P239" i="3"/>
  <c r="P240" i="3"/>
  <c r="P7" i="3"/>
  <c r="P241" i="3"/>
  <c r="P56" i="3"/>
  <c r="P80" i="3"/>
  <c r="P242" i="3"/>
  <c r="P14" i="3"/>
  <c r="P408" i="3"/>
  <c r="P475" i="3"/>
  <c r="P101" i="3"/>
  <c r="P497" i="3"/>
  <c r="P409" i="3"/>
  <c r="P75" i="3"/>
  <c r="P410" i="3"/>
  <c r="P243" i="3"/>
  <c r="P411" i="3"/>
  <c r="P20" i="3"/>
  <c r="P244" i="3"/>
  <c r="P146" i="3"/>
  <c r="P90" i="3"/>
  <c r="P147" i="3"/>
  <c r="P412" i="3"/>
  <c r="P245" i="3"/>
  <c r="P246" i="3"/>
  <c r="P464" i="3"/>
  <c r="P413" i="3"/>
  <c r="P34" i="3"/>
  <c r="P39" i="3"/>
  <c r="P247" i="3"/>
  <c r="P160" i="3"/>
  <c r="P248" i="3"/>
  <c r="P103" i="3"/>
  <c r="P476" i="3"/>
  <c r="P485" i="3"/>
  <c r="P249" i="3"/>
  <c r="P250" i="3"/>
  <c r="P414" i="3"/>
  <c r="P415" i="3"/>
  <c r="P183" i="3"/>
  <c r="P251" i="3"/>
  <c r="P416" i="3"/>
  <c r="P417" i="3"/>
  <c r="P418" i="3"/>
  <c r="P116" i="3"/>
  <c r="P172" i="3"/>
  <c r="P419" i="3"/>
  <c r="P420" i="3"/>
  <c r="P477" i="3"/>
  <c r="P421" i="3"/>
  <c r="P117" i="3"/>
  <c r="P422" i="3"/>
  <c r="P148" i="3"/>
  <c r="P252" i="3"/>
  <c r="P66" i="3"/>
  <c r="P423" i="3"/>
  <c r="P424" i="3"/>
  <c r="P425" i="3"/>
  <c r="P113" i="3"/>
  <c r="P12" i="3"/>
  <c r="P426" i="3"/>
  <c r="P427" i="3"/>
  <c r="P253" i="3"/>
  <c r="P428" i="3"/>
  <c r="P254" i="3"/>
  <c r="P429" i="3"/>
  <c r="P8" i="3"/>
  <c r="P486" i="3"/>
  <c r="P430" i="3"/>
  <c r="P431" i="3"/>
  <c r="P432" i="3"/>
  <c r="P104" i="3"/>
  <c r="P149" i="3"/>
  <c r="P433" i="3"/>
  <c r="P507" i="3"/>
  <c r="P255" i="3"/>
  <c r="P256" i="3"/>
  <c r="P53" i="3"/>
  <c r="P98" i="3"/>
  <c r="P434" i="3"/>
  <c r="P435" i="3"/>
  <c r="P167" i="3"/>
  <c r="P67" i="3"/>
  <c r="P168" i="3"/>
  <c r="P257" i="3"/>
  <c r="P179" i="3"/>
  <c r="P436" i="3"/>
  <c r="P437" i="3"/>
  <c r="P483" i="3"/>
  <c r="P438" i="3"/>
  <c r="P508" i="3"/>
  <c r="P105" i="3"/>
  <c r="P471" i="3"/>
  <c r="P258" i="3"/>
  <c r="P439" i="3"/>
  <c r="P91" i="3"/>
  <c r="P69" i="3"/>
  <c r="P9" i="3"/>
  <c r="P106" i="3"/>
  <c r="P150" i="3"/>
  <c r="P498" i="3"/>
  <c r="P259" i="3"/>
  <c r="P151" i="3"/>
  <c r="P260" i="3"/>
  <c r="P261" i="3"/>
  <c r="P440" i="3"/>
  <c r="P441" i="3"/>
  <c r="P442" i="3"/>
  <c r="P443" i="3"/>
  <c r="P487" i="3"/>
  <c r="P269" i="3"/>
  <c r="P444" i="3"/>
  <c r="P275" i="3"/>
  <c r="P25" i="3"/>
  <c r="P267" i="3"/>
  <c r="P262" i="3"/>
  <c r="P445" i="3"/>
  <c r="P446" i="3"/>
  <c r="P447" i="3"/>
  <c r="P448" i="3"/>
  <c r="P290" i="3"/>
  <c r="P449" i="3"/>
  <c r="P450" i="3"/>
  <c r="P55" i="3"/>
  <c r="P57" i="3"/>
  <c r="P22" i="3"/>
  <c r="P157" i="3"/>
  <c r="P152" i="3"/>
  <c r="P451" i="3"/>
  <c r="P452" i="3"/>
  <c r="P453" i="3"/>
  <c r="P72" i="3"/>
  <c r="P11" i="3"/>
  <c r="P161" i="3"/>
  <c r="P162" i="3"/>
  <c r="P112" i="3"/>
  <c r="P50" i="3"/>
  <c r="P263" i="3"/>
  <c r="P99" i="3"/>
  <c r="P478" i="3"/>
  <c r="P107" i="3"/>
  <c r="P454" i="3"/>
  <c r="P455" i="3"/>
  <c r="P456" i="3"/>
  <c r="P457" i="3"/>
  <c r="P499" i="3"/>
  <c r="P458" i="3"/>
  <c r="P42" i="3"/>
  <c r="P459" i="3"/>
  <c r="P488" i="3"/>
  <c r="S397" i="3"/>
  <c r="S233" i="3"/>
  <c r="S398" i="3"/>
  <c r="S28" i="3"/>
  <c r="S145" i="3"/>
  <c r="S64" i="3"/>
  <c r="S65" i="3"/>
  <c r="S399" i="3"/>
  <c r="S234" i="3"/>
  <c r="S52" i="3"/>
  <c r="S491" i="3"/>
  <c r="S400" i="3"/>
  <c r="S401" i="3"/>
  <c r="S402" i="3"/>
  <c r="S235" i="3"/>
  <c r="S33" i="3"/>
  <c r="S236" i="3"/>
  <c r="S237" i="3"/>
  <c r="S16" i="3"/>
  <c r="S54" i="3"/>
  <c r="S403" i="3"/>
  <c r="S404" i="3"/>
  <c r="S405" i="3"/>
  <c r="S492" i="3"/>
  <c r="S285" i="3"/>
  <c r="S406" i="3"/>
  <c r="S238" i="3"/>
  <c r="S164" i="3"/>
  <c r="S407" i="3"/>
  <c r="S74" i="3"/>
  <c r="S239" i="3"/>
  <c r="S240" i="3"/>
  <c r="S7" i="3"/>
  <c r="S241" i="3"/>
  <c r="S56" i="3"/>
  <c r="S80" i="3"/>
  <c r="S242" i="3"/>
  <c r="S14" i="3"/>
  <c r="S408" i="3"/>
  <c r="S475" i="3"/>
  <c r="S101" i="3"/>
  <c r="S497" i="3"/>
  <c r="S409" i="3"/>
  <c r="S75" i="3"/>
  <c r="S410" i="3"/>
  <c r="S243" i="3"/>
  <c r="S411" i="3"/>
  <c r="S20" i="3"/>
  <c r="S244" i="3"/>
  <c r="S146" i="3"/>
  <c r="S90" i="3"/>
  <c r="S147" i="3"/>
  <c r="S412" i="3"/>
  <c r="S245" i="3"/>
  <c r="S246" i="3"/>
  <c r="S464" i="3"/>
  <c r="S413" i="3"/>
  <c r="S34" i="3"/>
  <c r="S39" i="3"/>
  <c r="S247" i="3"/>
  <c r="S160" i="3"/>
  <c r="S248" i="3"/>
  <c r="S103" i="3"/>
  <c r="S476" i="3"/>
  <c r="S485" i="3"/>
  <c r="S249" i="3"/>
  <c r="S250" i="3"/>
  <c r="S414" i="3"/>
  <c r="S415" i="3"/>
  <c r="S183" i="3"/>
  <c r="S251" i="3"/>
  <c r="S416" i="3"/>
  <c r="S417" i="3"/>
  <c r="S418" i="3"/>
  <c r="S116" i="3"/>
  <c r="S172" i="3"/>
  <c r="S419" i="3"/>
  <c r="S420" i="3"/>
  <c r="S477" i="3"/>
  <c r="S421" i="3"/>
  <c r="S117" i="3"/>
  <c r="S422" i="3"/>
  <c r="S148" i="3"/>
  <c r="S252" i="3"/>
  <c r="S66" i="3"/>
  <c r="S423" i="3"/>
  <c r="S424" i="3"/>
  <c r="S425" i="3"/>
  <c r="S113" i="3"/>
  <c r="S12" i="3"/>
  <c r="S426" i="3"/>
  <c r="S427" i="3"/>
  <c r="S253" i="3"/>
  <c r="S428" i="3"/>
  <c r="S254" i="3"/>
  <c r="S429" i="3"/>
  <c r="S8" i="3"/>
  <c r="S486" i="3"/>
  <c r="S430" i="3"/>
  <c r="S431" i="3"/>
  <c r="S432" i="3"/>
  <c r="S104" i="3"/>
  <c r="S149" i="3"/>
  <c r="S433" i="3"/>
  <c r="S507" i="3"/>
  <c r="S255" i="3"/>
  <c r="S256" i="3"/>
  <c r="S53" i="3"/>
  <c r="S98" i="3"/>
  <c r="S434" i="3"/>
  <c r="S435" i="3"/>
  <c r="S167" i="3"/>
  <c r="S67" i="3"/>
  <c r="S168" i="3"/>
  <c r="S257" i="3"/>
  <c r="S179" i="3"/>
  <c r="S436" i="3"/>
  <c r="S437" i="3"/>
  <c r="S483" i="3"/>
  <c r="S438" i="3"/>
  <c r="S508" i="3"/>
  <c r="S105" i="3"/>
  <c r="S471" i="3"/>
  <c r="S258" i="3"/>
  <c r="S439" i="3"/>
  <c r="S91" i="3"/>
  <c r="S69" i="3"/>
  <c r="S9" i="3"/>
  <c r="S106" i="3"/>
  <c r="S150" i="3"/>
  <c r="S498" i="3"/>
  <c r="S259" i="3"/>
  <c r="S151" i="3"/>
  <c r="S260" i="3"/>
  <c r="S261" i="3"/>
  <c r="S440" i="3"/>
  <c r="S441" i="3"/>
  <c r="S442" i="3"/>
  <c r="S443" i="3"/>
  <c r="S487" i="3"/>
  <c r="S269" i="3"/>
  <c r="S444" i="3"/>
  <c r="S275" i="3"/>
  <c r="S25" i="3"/>
  <c r="S267" i="3"/>
  <c r="S262" i="3"/>
  <c r="S445" i="3"/>
  <c r="S446" i="3"/>
  <c r="S447" i="3"/>
  <c r="S448" i="3"/>
  <c r="S290" i="3"/>
  <c r="S449" i="3"/>
  <c r="S450" i="3"/>
  <c r="S55" i="3"/>
  <c r="S57" i="3"/>
  <c r="S22" i="3"/>
  <c r="S157" i="3"/>
  <c r="S152" i="3"/>
  <c r="S451" i="3"/>
  <c r="S452" i="3"/>
  <c r="S453" i="3"/>
  <c r="S72" i="3"/>
  <c r="S11" i="3"/>
  <c r="S161" i="3"/>
  <c r="S162" i="3"/>
  <c r="S112" i="3"/>
  <c r="S50" i="3"/>
  <c r="S263" i="3"/>
  <c r="S99" i="3"/>
  <c r="S478" i="3"/>
  <c r="S107" i="3"/>
  <c r="S454" i="3"/>
  <c r="S455" i="3"/>
  <c r="S456" i="3"/>
  <c r="S457" i="3"/>
  <c r="S499" i="3"/>
  <c r="S458" i="3"/>
  <c r="S42" i="3"/>
  <c r="S459" i="3"/>
  <c r="S488" i="3"/>
  <c r="T397" i="3"/>
  <c r="T233" i="3"/>
  <c r="T398" i="3"/>
  <c r="T28" i="3"/>
  <c r="T145" i="3"/>
  <c r="T64" i="3"/>
  <c r="T65" i="3"/>
  <c r="T399" i="3"/>
  <c r="T234" i="3"/>
  <c r="T52" i="3"/>
  <c r="T491" i="3"/>
  <c r="T400" i="3"/>
  <c r="T401" i="3"/>
  <c r="T402" i="3"/>
  <c r="T235" i="3"/>
  <c r="T33" i="3"/>
  <c r="T236" i="3"/>
  <c r="T237" i="3"/>
  <c r="T16" i="3"/>
  <c r="T54" i="3"/>
  <c r="T403" i="3"/>
  <c r="T404" i="3"/>
  <c r="T405" i="3"/>
  <c r="T492" i="3"/>
  <c r="T285" i="3"/>
  <c r="T406" i="3"/>
  <c r="T238" i="3"/>
  <c r="T164" i="3"/>
  <c r="T407" i="3"/>
  <c r="T74" i="3"/>
  <c r="T239" i="3"/>
  <c r="T240" i="3"/>
  <c r="T7" i="3"/>
  <c r="T241" i="3"/>
  <c r="T56" i="3"/>
  <c r="T80" i="3"/>
  <c r="T242" i="3"/>
  <c r="T14" i="3"/>
  <c r="T408" i="3"/>
  <c r="T475" i="3"/>
  <c r="T101" i="3"/>
  <c r="T497" i="3"/>
  <c r="T409" i="3"/>
  <c r="T75" i="3"/>
  <c r="T410" i="3"/>
  <c r="T243" i="3"/>
  <c r="T411" i="3"/>
  <c r="T20" i="3"/>
  <c r="T244" i="3"/>
  <c r="T146" i="3"/>
  <c r="T90" i="3"/>
  <c r="T147" i="3"/>
  <c r="T412" i="3"/>
  <c r="T245" i="3"/>
  <c r="T246" i="3"/>
  <c r="T464" i="3"/>
  <c r="T413" i="3"/>
  <c r="T34" i="3"/>
  <c r="T39" i="3"/>
  <c r="T247" i="3"/>
  <c r="T160" i="3"/>
  <c r="T248" i="3"/>
  <c r="T103" i="3"/>
  <c r="T476" i="3"/>
  <c r="T485" i="3"/>
  <c r="T249" i="3"/>
  <c r="T250" i="3"/>
  <c r="T414" i="3"/>
  <c r="T415" i="3"/>
  <c r="T183" i="3"/>
  <c r="T251" i="3"/>
  <c r="T416" i="3"/>
  <c r="T417" i="3"/>
  <c r="T418" i="3"/>
  <c r="T116" i="3"/>
  <c r="T172" i="3"/>
  <c r="T419" i="3"/>
  <c r="T420" i="3"/>
  <c r="T477" i="3"/>
  <c r="T421" i="3"/>
  <c r="T117" i="3"/>
  <c r="T422" i="3"/>
  <c r="T148" i="3"/>
  <c r="T252" i="3"/>
  <c r="T66" i="3"/>
  <c r="T423" i="3"/>
  <c r="T424" i="3"/>
  <c r="T425" i="3"/>
  <c r="T113" i="3"/>
  <c r="T12" i="3"/>
  <c r="T426" i="3"/>
  <c r="T427" i="3"/>
  <c r="T253" i="3"/>
  <c r="T428" i="3"/>
  <c r="T254" i="3"/>
  <c r="T429" i="3"/>
  <c r="T8" i="3"/>
  <c r="T486" i="3"/>
  <c r="T430" i="3"/>
  <c r="T431" i="3"/>
  <c r="T432" i="3"/>
  <c r="T104" i="3"/>
  <c r="T149" i="3"/>
  <c r="T433" i="3"/>
  <c r="T507" i="3"/>
  <c r="T255" i="3"/>
  <c r="T256" i="3"/>
  <c r="T53" i="3"/>
  <c r="T98" i="3"/>
  <c r="T434" i="3"/>
  <c r="T435" i="3"/>
  <c r="T167" i="3"/>
  <c r="T67" i="3"/>
  <c r="T168" i="3"/>
  <c r="T257" i="3"/>
  <c r="T179" i="3"/>
  <c r="T436" i="3"/>
  <c r="T437" i="3"/>
  <c r="T483" i="3"/>
  <c r="T438" i="3"/>
  <c r="T508" i="3"/>
  <c r="T105" i="3"/>
  <c r="T471" i="3"/>
  <c r="T258" i="3"/>
  <c r="T439" i="3"/>
  <c r="T91" i="3"/>
  <c r="T69" i="3"/>
  <c r="T9" i="3"/>
  <c r="T106" i="3"/>
  <c r="T150" i="3"/>
  <c r="T498" i="3"/>
  <c r="T259" i="3"/>
  <c r="T151" i="3"/>
  <c r="T260" i="3"/>
  <c r="T261" i="3"/>
  <c r="T440" i="3"/>
  <c r="T441" i="3"/>
  <c r="T442" i="3"/>
  <c r="T443" i="3"/>
  <c r="T487" i="3"/>
  <c r="T269" i="3"/>
  <c r="T444" i="3"/>
  <c r="T275" i="3"/>
  <c r="T25" i="3"/>
  <c r="T267" i="3"/>
  <c r="T262" i="3"/>
  <c r="T445" i="3"/>
  <c r="T446" i="3"/>
  <c r="T447" i="3"/>
  <c r="T448" i="3"/>
  <c r="T290" i="3"/>
  <c r="T449" i="3"/>
  <c r="T450" i="3"/>
  <c r="T55" i="3"/>
  <c r="T57" i="3"/>
  <c r="T22" i="3"/>
  <c r="T157" i="3"/>
  <c r="T152" i="3"/>
  <c r="T451" i="3"/>
  <c r="T452" i="3"/>
  <c r="T453" i="3"/>
  <c r="T72" i="3"/>
  <c r="T11" i="3"/>
  <c r="T161" i="3"/>
  <c r="T162" i="3"/>
  <c r="T112" i="3"/>
  <c r="T50" i="3"/>
  <c r="T263" i="3"/>
  <c r="T99" i="3"/>
  <c r="T478" i="3"/>
  <c r="T107" i="3"/>
  <c r="T454" i="3"/>
  <c r="T455" i="3"/>
  <c r="T456" i="3"/>
  <c r="T457" i="3"/>
  <c r="T499" i="3"/>
  <c r="T458" i="3"/>
  <c r="T42" i="3"/>
  <c r="T459" i="3"/>
  <c r="T488" i="3"/>
  <c r="R166" i="2"/>
  <c r="R167" i="2"/>
  <c r="R168" i="2"/>
  <c r="R169" i="2"/>
  <c r="R170" i="2"/>
  <c r="R171" i="2"/>
  <c r="H164" i="2"/>
  <c r="H165" i="2"/>
  <c r="O165" i="2" s="1"/>
  <c r="H166" i="2"/>
  <c r="O166" i="2" s="1"/>
  <c r="H167" i="2"/>
  <c r="O167" i="2" s="1"/>
  <c r="H168" i="2"/>
  <c r="O168" i="2" s="1"/>
  <c r="H169" i="2"/>
  <c r="O169" i="2" s="1"/>
  <c r="H170" i="2"/>
  <c r="O170" i="2" s="1"/>
  <c r="H171" i="2"/>
  <c r="O171" i="2" s="1"/>
  <c r="C164" i="2"/>
  <c r="C165" i="2"/>
  <c r="E165" i="2" s="1"/>
  <c r="C166" i="2"/>
  <c r="L166" i="2" s="1"/>
  <c r="C167" i="2"/>
  <c r="L167" i="2" s="1"/>
  <c r="C168" i="2"/>
  <c r="L168" i="2" s="1"/>
  <c r="C169" i="2"/>
  <c r="L169" i="2" s="1"/>
  <c r="C170" i="2"/>
  <c r="L170" i="2" s="1"/>
  <c r="C171" i="2"/>
  <c r="L171" i="2" s="1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H148" i="2"/>
  <c r="O148" i="2" s="1"/>
  <c r="H149" i="2"/>
  <c r="O149" i="2" s="1"/>
  <c r="H150" i="2"/>
  <c r="O150" i="2" s="1"/>
  <c r="H151" i="2"/>
  <c r="O151" i="2" s="1"/>
  <c r="H152" i="2"/>
  <c r="O152" i="2" s="1"/>
  <c r="H153" i="2"/>
  <c r="O153" i="2" s="1"/>
  <c r="H154" i="2"/>
  <c r="O154" i="2" s="1"/>
  <c r="H155" i="2"/>
  <c r="O155" i="2" s="1"/>
  <c r="H156" i="2"/>
  <c r="O156" i="2" s="1"/>
  <c r="H157" i="2"/>
  <c r="O157" i="2" s="1"/>
  <c r="H158" i="2"/>
  <c r="O158" i="2" s="1"/>
  <c r="H159" i="2"/>
  <c r="O159" i="2" s="1"/>
  <c r="H160" i="2"/>
  <c r="O160" i="2" s="1"/>
  <c r="H161" i="2"/>
  <c r="O161" i="2" s="1"/>
  <c r="H162" i="2"/>
  <c r="O162" i="2" s="1"/>
  <c r="H163" i="2"/>
  <c r="O163" i="2" s="1"/>
  <c r="C148" i="2"/>
  <c r="L148" i="2" s="1"/>
  <c r="C149" i="2"/>
  <c r="L149" i="2" s="1"/>
  <c r="C150" i="2"/>
  <c r="L150" i="2" s="1"/>
  <c r="C151" i="2"/>
  <c r="L151" i="2" s="1"/>
  <c r="C152" i="2"/>
  <c r="L152" i="2" s="1"/>
  <c r="C153" i="2"/>
  <c r="L153" i="2" s="1"/>
  <c r="C154" i="2"/>
  <c r="L154" i="2" s="1"/>
  <c r="C155" i="2"/>
  <c r="L155" i="2" s="1"/>
  <c r="C156" i="2"/>
  <c r="L156" i="2" s="1"/>
  <c r="C157" i="2"/>
  <c r="L157" i="2" s="1"/>
  <c r="C158" i="2"/>
  <c r="L158" i="2" s="1"/>
  <c r="C159" i="2"/>
  <c r="L159" i="2" s="1"/>
  <c r="C160" i="2"/>
  <c r="L160" i="2" s="1"/>
  <c r="C161" i="2"/>
  <c r="L161" i="2" s="1"/>
  <c r="C162" i="2"/>
  <c r="L162" i="2" s="1"/>
  <c r="C163" i="2"/>
  <c r="L163" i="2" s="1"/>
  <c r="D396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S396" i="3"/>
  <c r="T396" i="3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00" i="2"/>
  <c r="R101" i="2"/>
  <c r="R102" i="2"/>
  <c r="R103" i="2"/>
  <c r="R104" i="2"/>
  <c r="R105" i="2"/>
  <c r="R106" i="2"/>
  <c r="R107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S395" i="3"/>
  <c r="T395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S232" i="3"/>
  <c r="T232" i="3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S394" i="3"/>
  <c r="T394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S115" i="3"/>
  <c r="T115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S393" i="3"/>
  <c r="T393" i="3"/>
  <c r="D319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S319" i="3"/>
  <c r="T319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S35" i="3"/>
  <c r="T35" i="3"/>
  <c r="D494" i="3"/>
  <c r="E494" i="3"/>
  <c r="F494" i="3"/>
  <c r="G494" i="3"/>
  <c r="H494" i="3"/>
  <c r="I494" i="3"/>
  <c r="J494" i="3"/>
  <c r="K494" i="3"/>
  <c r="L494" i="3"/>
  <c r="M494" i="3"/>
  <c r="N494" i="3"/>
  <c r="O494" i="3"/>
  <c r="P494" i="3"/>
  <c r="S494" i="3"/>
  <c r="T494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S282" i="3"/>
  <c r="T282" i="3"/>
  <c r="D472" i="3"/>
  <c r="E472" i="3"/>
  <c r="F472" i="3"/>
  <c r="G472" i="3"/>
  <c r="H472" i="3"/>
  <c r="I472" i="3"/>
  <c r="J472" i="3"/>
  <c r="K472" i="3"/>
  <c r="L472" i="3"/>
  <c r="M472" i="3"/>
  <c r="N472" i="3"/>
  <c r="O472" i="3"/>
  <c r="P472" i="3"/>
  <c r="S472" i="3"/>
  <c r="T47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S122" i="3"/>
  <c r="T122" i="3"/>
  <c r="D501" i="3"/>
  <c r="E501" i="3"/>
  <c r="F501" i="3"/>
  <c r="G501" i="3"/>
  <c r="H501" i="3"/>
  <c r="I501" i="3"/>
  <c r="J501" i="3"/>
  <c r="K501" i="3"/>
  <c r="L501" i="3"/>
  <c r="M501" i="3"/>
  <c r="N501" i="3"/>
  <c r="O501" i="3"/>
  <c r="P501" i="3"/>
  <c r="S501" i="3"/>
  <c r="T501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S79" i="3"/>
  <c r="T79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S311" i="3"/>
  <c r="T311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S189" i="3"/>
  <c r="T189" i="3"/>
  <c r="D480" i="3"/>
  <c r="E480" i="3"/>
  <c r="F480" i="3"/>
  <c r="G480" i="3"/>
  <c r="H480" i="3"/>
  <c r="I480" i="3"/>
  <c r="J480" i="3"/>
  <c r="K480" i="3"/>
  <c r="L480" i="3"/>
  <c r="M480" i="3"/>
  <c r="N480" i="3"/>
  <c r="O480" i="3"/>
  <c r="P480" i="3"/>
  <c r="S480" i="3"/>
  <c r="T480" i="3"/>
  <c r="D500" i="3"/>
  <c r="E500" i="3"/>
  <c r="F500" i="3"/>
  <c r="G500" i="3"/>
  <c r="H500" i="3"/>
  <c r="I500" i="3"/>
  <c r="J500" i="3"/>
  <c r="K500" i="3"/>
  <c r="L500" i="3"/>
  <c r="M500" i="3"/>
  <c r="N500" i="3"/>
  <c r="O500" i="3"/>
  <c r="P500" i="3"/>
  <c r="S500" i="3"/>
  <c r="T500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S177" i="3"/>
  <c r="T177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S306" i="3"/>
  <c r="T30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S276" i="3"/>
  <c r="T276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S78" i="3"/>
  <c r="T78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S305" i="3"/>
  <c r="T305" i="3"/>
  <c r="D298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S298" i="3"/>
  <c r="T298" i="3"/>
  <c r="D297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S297" i="3"/>
  <c r="T297" i="3"/>
  <c r="D295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S295" i="3"/>
  <c r="T295" i="3"/>
  <c r="D293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S293" i="3"/>
  <c r="T293" i="3"/>
  <c r="D322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S322" i="3"/>
  <c r="T322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S390" i="3"/>
  <c r="T390" i="3"/>
  <c r="R454" i="3"/>
  <c r="R66" i="3"/>
  <c r="R167" i="3"/>
  <c r="E290" i="2" l="1"/>
  <c r="Q290" i="2"/>
  <c r="L290" i="2"/>
  <c r="E286" i="2"/>
  <c r="S286" i="2" s="1"/>
  <c r="Q286" i="2"/>
  <c r="L286" i="2"/>
  <c r="E282" i="2"/>
  <c r="L282" i="2"/>
  <c r="Q282" i="2"/>
  <c r="E278" i="2"/>
  <c r="L278" i="2"/>
  <c r="Q278" i="2"/>
  <c r="E274" i="2"/>
  <c r="L274" i="2"/>
  <c r="Q274" i="2"/>
  <c r="E270" i="2"/>
  <c r="L270" i="2"/>
  <c r="Q270" i="2"/>
  <c r="E289" i="2"/>
  <c r="S289" i="2" s="1"/>
  <c r="Q289" i="2"/>
  <c r="L289" i="2"/>
  <c r="E285" i="2"/>
  <c r="M285" i="2" s="1"/>
  <c r="Q285" i="2"/>
  <c r="L285" i="2"/>
  <c r="E281" i="2"/>
  <c r="L281" i="2"/>
  <c r="Q281" i="2"/>
  <c r="E277" i="2"/>
  <c r="L277" i="2"/>
  <c r="Q277" i="2"/>
  <c r="E273" i="2"/>
  <c r="L273" i="2"/>
  <c r="Q273" i="2"/>
  <c r="E269" i="2"/>
  <c r="L269" i="2"/>
  <c r="Q269" i="2"/>
  <c r="E288" i="2"/>
  <c r="Q288" i="2"/>
  <c r="L288" i="2"/>
  <c r="E284" i="2"/>
  <c r="G284" i="2" s="1"/>
  <c r="N284" i="2" s="1"/>
  <c r="Q284" i="2"/>
  <c r="L284" i="2"/>
  <c r="E280" i="2"/>
  <c r="L280" i="2"/>
  <c r="Q280" i="2"/>
  <c r="E276" i="2"/>
  <c r="L276" i="2"/>
  <c r="Q276" i="2"/>
  <c r="E272" i="2"/>
  <c r="L272" i="2"/>
  <c r="Q272" i="2"/>
  <c r="E268" i="2"/>
  <c r="L268" i="2"/>
  <c r="Q268" i="2"/>
  <c r="E291" i="2"/>
  <c r="M291" i="2" s="1"/>
  <c r="L291" i="2"/>
  <c r="Q291" i="2"/>
  <c r="E287" i="2"/>
  <c r="S287" i="2" s="1"/>
  <c r="L287" i="2"/>
  <c r="Q287" i="2"/>
  <c r="E283" i="2"/>
  <c r="M283" i="2" s="1"/>
  <c r="L283" i="2"/>
  <c r="Q283" i="2"/>
  <c r="E279" i="2"/>
  <c r="L279" i="2"/>
  <c r="Q279" i="2"/>
  <c r="E275" i="2"/>
  <c r="L275" i="2"/>
  <c r="Q275" i="2"/>
  <c r="E271" i="2"/>
  <c r="L271" i="2"/>
  <c r="Q271" i="2"/>
  <c r="S288" i="2"/>
  <c r="G288" i="2"/>
  <c r="N288" i="2" s="1"/>
  <c r="M288" i="2"/>
  <c r="M286" i="2"/>
  <c r="M289" i="2"/>
  <c r="G289" i="2"/>
  <c r="N289" i="2" s="1"/>
  <c r="S285" i="2"/>
  <c r="G287" i="2"/>
  <c r="N287" i="2" s="1"/>
  <c r="M287" i="2"/>
  <c r="M290" i="2"/>
  <c r="S290" i="2"/>
  <c r="G290" i="2"/>
  <c r="N290" i="2" s="1"/>
  <c r="G283" i="2"/>
  <c r="N283" i="2" s="1"/>
  <c r="S283" i="2"/>
  <c r="E260" i="2"/>
  <c r="S260" i="2" s="1"/>
  <c r="L260" i="2"/>
  <c r="Q260" i="2"/>
  <c r="E261" i="2"/>
  <c r="G261" i="2" s="1"/>
  <c r="N261" i="2" s="1"/>
  <c r="L261" i="2"/>
  <c r="Q261" i="2"/>
  <c r="E262" i="2"/>
  <c r="M262" i="2" s="1"/>
  <c r="L262" i="2"/>
  <c r="Q262" i="2"/>
  <c r="E263" i="2"/>
  <c r="G263" i="2" s="1"/>
  <c r="N263" i="2" s="1"/>
  <c r="L263" i="2"/>
  <c r="Q263" i="2"/>
  <c r="E264" i="2"/>
  <c r="S264" i="2" s="1"/>
  <c r="L264" i="2"/>
  <c r="Q264" i="2"/>
  <c r="E265" i="2"/>
  <c r="S265" i="2" s="1"/>
  <c r="L265" i="2"/>
  <c r="Q265" i="2"/>
  <c r="L266" i="2"/>
  <c r="Q266" i="2"/>
  <c r="E267" i="2"/>
  <c r="G267" i="2" s="1"/>
  <c r="N267" i="2" s="1"/>
  <c r="L267" i="2"/>
  <c r="Q267" i="2"/>
  <c r="E259" i="2"/>
  <c r="G259" i="2" s="1"/>
  <c r="N259" i="2" s="1"/>
  <c r="L259" i="2"/>
  <c r="Q259" i="2"/>
  <c r="Q252" i="2"/>
  <c r="L252" i="2"/>
  <c r="E252" i="2"/>
  <c r="M252" i="2" s="1"/>
  <c r="Q253" i="2"/>
  <c r="L253" i="2"/>
  <c r="E253" i="2"/>
  <c r="M253" i="2" s="1"/>
  <c r="L254" i="2"/>
  <c r="E254" i="2"/>
  <c r="M254" i="2" s="1"/>
  <c r="Q254" i="2"/>
  <c r="E255" i="2"/>
  <c r="S255" i="2" s="1"/>
  <c r="Q255" i="2"/>
  <c r="L255" i="2"/>
  <c r="Q256" i="2"/>
  <c r="L256" i="2"/>
  <c r="E256" i="2"/>
  <c r="M256" i="2" s="1"/>
  <c r="Q257" i="2"/>
  <c r="E257" i="2"/>
  <c r="G257" i="2" s="1"/>
  <c r="N257" i="2" s="1"/>
  <c r="L257" i="2"/>
  <c r="E258" i="2"/>
  <c r="G258" i="2" s="1"/>
  <c r="N258" i="2" s="1"/>
  <c r="L258" i="2"/>
  <c r="Q258" i="2"/>
  <c r="Q244" i="2"/>
  <c r="L244" i="2"/>
  <c r="E244" i="2"/>
  <c r="M244" i="2" s="1"/>
  <c r="L245" i="2"/>
  <c r="Q245" i="2"/>
  <c r="E245" i="2"/>
  <c r="M245" i="2" s="1"/>
  <c r="Q246" i="2"/>
  <c r="L246" i="2"/>
  <c r="E246" i="2"/>
  <c r="S246" i="2" s="1"/>
  <c r="Q247" i="2"/>
  <c r="L247" i="2"/>
  <c r="E247" i="2"/>
  <c r="L248" i="2"/>
  <c r="Q248" i="2"/>
  <c r="E248" i="2"/>
  <c r="G248" i="2" s="1"/>
  <c r="N248" i="2" s="1"/>
  <c r="E249" i="2"/>
  <c r="M249" i="2" s="1"/>
  <c r="L249" i="2"/>
  <c r="Q249" i="2"/>
  <c r="E250" i="2"/>
  <c r="M250" i="2" s="1"/>
  <c r="Q250" i="2"/>
  <c r="L250" i="2"/>
  <c r="E251" i="2"/>
  <c r="S251" i="2" s="1"/>
  <c r="L251" i="2"/>
  <c r="Q251" i="2"/>
  <c r="E236" i="2"/>
  <c r="M236" i="2" s="1"/>
  <c r="Q236" i="2"/>
  <c r="L236" i="2"/>
  <c r="Q237" i="2"/>
  <c r="E237" i="2"/>
  <c r="S237" i="2" s="1"/>
  <c r="L237" i="2"/>
  <c r="Q238" i="2"/>
  <c r="L238" i="2"/>
  <c r="E238" i="2"/>
  <c r="S238" i="2" s="1"/>
  <c r="Q239" i="2"/>
  <c r="E239" i="2"/>
  <c r="M239" i="2" s="1"/>
  <c r="L239" i="2"/>
  <c r="Q240" i="2"/>
  <c r="L240" i="2"/>
  <c r="E240" i="2"/>
  <c r="S240" i="2" s="1"/>
  <c r="Q241" i="2"/>
  <c r="L241" i="2"/>
  <c r="E241" i="2"/>
  <c r="M241" i="2" s="1"/>
  <c r="Q242" i="2"/>
  <c r="L242" i="2"/>
  <c r="E242" i="2"/>
  <c r="G242" i="2" s="1"/>
  <c r="N242" i="2" s="1"/>
  <c r="L243" i="2"/>
  <c r="E243" i="2"/>
  <c r="S243" i="2" s="1"/>
  <c r="Q243" i="2"/>
  <c r="Q228" i="2"/>
  <c r="E228" i="2"/>
  <c r="S228" i="2" s="1"/>
  <c r="L228" i="2"/>
  <c r="L229" i="2"/>
  <c r="Q229" i="2"/>
  <c r="E229" i="2"/>
  <c r="S229" i="2" s="1"/>
  <c r="Q230" i="2"/>
  <c r="E230" i="2"/>
  <c r="G230" i="2" s="1"/>
  <c r="N230" i="2" s="1"/>
  <c r="L230" i="2"/>
  <c r="Q231" i="2"/>
  <c r="E231" i="2"/>
  <c r="M231" i="2" s="1"/>
  <c r="L231" i="2"/>
  <c r="Q232" i="2"/>
  <c r="E232" i="2"/>
  <c r="M232" i="2" s="1"/>
  <c r="L232" i="2"/>
  <c r="Q233" i="2"/>
  <c r="E233" i="2"/>
  <c r="S233" i="2" s="1"/>
  <c r="L233" i="2"/>
  <c r="Q234" i="2"/>
  <c r="E234" i="2"/>
  <c r="M234" i="2" s="1"/>
  <c r="L234" i="2"/>
  <c r="Q235" i="2"/>
  <c r="E235" i="2"/>
  <c r="G235" i="2" s="1"/>
  <c r="N235" i="2" s="1"/>
  <c r="L235" i="2"/>
  <c r="Q220" i="2"/>
  <c r="L220" i="2"/>
  <c r="E220" i="2"/>
  <c r="G220" i="2" s="1"/>
  <c r="N220" i="2" s="1"/>
  <c r="L221" i="2"/>
  <c r="Q221" i="2"/>
  <c r="E221" i="2"/>
  <c r="S221" i="2" s="1"/>
  <c r="L222" i="2"/>
  <c r="Q222" i="2"/>
  <c r="E222" i="2"/>
  <c r="S222" i="2" s="1"/>
  <c r="L223" i="2"/>
  <c r="Q223" i="2"/>
  <c r="E223" i="2"/>
  <c r="G223" i="2" s="1"/>
  <c r="N223" i="2" s="1"/>
  <c r="L224" i="2"/>
  <c r="Q224" i="2"/>
  <c r="E224" i="2"/>
  <c r="G224" i="2" s="1"/>
  <c r="N224" i="2" s="1"/>
  <c r="Q225" i="2"/>
  <c r="L225" i="2"/>
  <c r="E225" i="2"/>
  <c r="M225" i="2" s="1"/>
  <c r="Q226" i="2"/>
  <c r="L226" i="2"/>
  <c r="E226" i="2"/>
  <c r="G226" i="2" s="1"/>
  <c r="N226" i="2" s="1"/>
  <c r="Q227" i="2"/>
  <c r="L227" i="2"/>
  <c r="E227" i="2"/>
  <c r="G227" i="2" s="1"/>
  <c r="N227" i="2" s="1"/>
  <c r="S261" i="2"/>
  <c r="G262" i="2"/>
  <c r="N262" i="2" s="1"/>
  <c r="S262" i="2"/>
  <c r="S263" i="2"/>
  <c r="M266" i="2"/>
  <c r="S266" i="2"/>
  <c r="S267" i="2"/>
  <c r="G254" i="2"/>
  <c r="N254" i="2" s="1"/>
  <c r="S253" i="2"/>
  <c r="G253" i="2"/>
  <c r="N253" i="2" s="1"/>
  <c r="M255" i="2"/>
  <c r="M257" i="2"/>
  <c r="S257" i="2"/>
  <c r="G252" i="2"/>
  <c r="N252" i="2" s="1"/>
  <c r="S250" i="2"/>
  <c r="S245" i="2"/>
  <c r="S244" i="2"/>
  <c r="M246" i="2"/>
  <c r="G246" i="2"/>
  <c r="N246" i="2" s="1"/>
  <c r="S249" i="2"/>
  <c r="G249" i="2"/>
  <c r="N249" i="2" s="1"/>
  <c r="M248" i="2"/>
  <c r="S247" i="2"/>
  <c r="M247" i="2"/>
  <c r="G247" i="2"/>
  <c r="N247" i="2" s="1"/>
  <c r="G221" i="2"/>
  <c r="N221" i="2" s="1"/>
  <c r="M222" i="2"/>
  <c r="S223" i="2"/>
  <c r="M223" i="2"/>
  <c r="S225" i="2"/>
  <c r="M226" i="2"/>
  <c r="S227" i="2"/>
  <c r="M227" i="2"/>
  <c r="S242" i="2"/>
  <c r="M242" i="2"/>
  <c r="S239" i="2"/>
  <c r="G237" i="2"/>
  <c r="N237" i="2" s="1"/>
  <c r="S241" i="2"/>
  <c r="M238" i="2"/>
  <c r="G243" i="2"/>
  <c r="N243" i="2" s="1"/>
  <c r="S230" i="2"/>
  <c r="M230" i="2"/>
  <c r="G229" i="2"/>
  <c r="N229" i="2" s="1"/>
  <c r="S234" i="2"/>
  <c r="G234" i="2"/>
  <c r="N234" i="2" s="1"/>
  <c r="S231" i="2"/>
  <c r="M235" i="2"/>
  <c r="E164" i="2"/>
  <c r="L164" i="2"/>
  <c r="J214" i="2"/>
  <c r="P214" i="2" s="1"/>
  <c r="J215" i="2"/>
  <c r="P215" i="2" s="1"/>
  <c r="J216" i="2"/>
  <c r="P216" i="2" s="1"/>
  <c r="J217" i="2"/>
  <c r="P217" i="2" s="1"/>
  <c r="J218" i="2"/>
  <c r="P218" i="2" s="1"/>
  <c r="J219" i="2"/>
  <c r="P219" i="2" s="1"/>
  <c r="H212" i="2"/>
  <c r="O212" i="2" s="1"/>
  <c r="H213" i="2"/>
  <c r="O213" i="2" s="1"/>
  <c r="H214" i="2"/>
  <c r="O214" i="2" s="1"/>
  <c r="H215" i="2"/>
  <c r="O215" i="2" s="1"/>
  <c r="H216" i="2"/>
  <c r="O216" i="2" s="1"/>
  <c r="H217" i="2"/>
  <c r="O217" i="2" s="1"/>
  <c r="H218" i="2"/>
  <c r="O218" i="2" s="1"/>
  <c r="H219" i="2"/>
  <c r="O219" i="2" s="1"/>
  <c r="C212" i="2"/>
  <c r="C213" i="2"/>
  <c r="C214" i="2"/>
  <c r="C215" i="2"/>
  <c r="C216" i="2"/>
  <c r="C217" i="2"/>
  <c r="C218" i="2"/>
  <c r="C219" i="2"/>
  <c r="C209" i="2"/>
  <c r="C210" i="2"/>
  <c r="C207" i="2"/>
  <c r="J206" i="2"/>
  <c r="P206" i="2" s="1"/>
  <c r="H204" i="2"/>
  <c r="O204" i="2" s="1"/>
  <c r="H205" i="2"/>
  <c r="O205" i="2" s="1"/>
  <c r="H206" i="2"/>
  <c r="O206" i="2" s="1"/>
  <c r="H207" i="2"/>
  <c r="O207" i="2" s="1"/>
  <c r="H208" i="2"/>
  <c r="O208" i="2" s="1"/>
  <c r="H209" i="2"/>
  <c r="O209" i="2" s="1"/>
  <c r="H210" i="2"/>
  <c r="O210" i="2" s="1"/>
  <c r="H211" i="2"/>
  <c r="O211" i="2" s="1"/>
  <c r="C204" i="2"/>
  <c r="C205" i="2"/>
  <c r="C206" i="2"/>
  <c r="C208" i="2"/>
  <c r="C211" i="2"/>
  <c r="J211" i="2"/>
  <c r="P211" i="2" s="1"/>
  <c r="J207" i="2"/>
  <c r="P207" i="2" s="1"/>
  <c r="C190" i="2"/>
  <c r="C189" i="2"/>
  <c r="C188" i="2"/>
  <c r="H192" i="2"/>
  <c r="O192" i="2" s="1"/>
  <c r="C195" i="2"/>
  <c r="C193" i="2"/>
  <c r="C192" i="2"/>
  <c r="J188" i="2"/>
  <c r="P188" i="2" s="1"/>
  <c r="C194" i="2"/>
  <c r="J190" i="2"/>
  <c r="P190" i="2" s="1"/>
  <c r="J191" i="2"/>
  <c r="P191" i="2" s="1"/>
  <c r="J192" i="2"/>
  <c r="P192" i="2" s="1"/>
  <c r="J193" i="2"/>
  <c r="P193" i="2" s="1"/>
  <c r="J194" i="2"/>
  <c r="P194" i="2" s="1"/>
  <c r="J195" i="2"/>
  <c r="P195" i="2" s="1"/>
  <c r="H195" i="2"/>
  <c r="O195" i="2" s="1"/>
  <c r="H194" i="2"/>
  <c r="O194" i="2" s="1"/>
  <c r="C191" i="2"/>
  <c r="H193" i="2"/>
  <c r="O193" i="2" s="1"/>
  <c r="H188" i="2"/>
  <c r="O188" i="2" s="1"/>
  <c r="H189" i="2"/>
  <c r="O189" i="2" s="1"/>
  <c r="H190" i="2"/>
  <c r="O190" i="2" s="1"/>
  <c r="H191" i="2"/>
  <c r="O191" i="2" s="1"/>
  <c r="C199" i="2"/>
  <c r="C200" i="2"/>
  <c r="C201" i="2"/>
  <c r="C202" i="2"/>
  <c r="J198" i="2"/>
  <c r="P198" i="2" s="1"/>
  <c r="J196" i="2"/>
  <c r="P196" i="2" s="1"/>
  <c r="J197" i="2"/>
  <c r="P197" i="2" s="1"/>
  <c r="J199" i="2"/>
  <c r="P199" i="2" s="1"/>
  <c r="J200" i="2"/>
  <c r="P200" i="2" s="1"/>
  <c r="J201" i="2"/>
  <c r="P201" i="2" s="1"/>
  <c r="J202" i="2"/>
  <c r="P202" i="2" s="1"/>
  <c r="J203" i="2"/>
  <c r="P203" i="2" s="1"/>
  <c r="H201" i="2"/>
  <c r="O201" i="2" s="1"/>
  <c r="H196" i="2"/>
  <c r="O196" i="2" s="1"/>
  <c r="H197" i="2"/>
  <c r="O197" i="2" s="1"/>
  <c r="H198" i="2"/>
  <c r="O198" i="2" s="1"/>
  <c r="H199" i="2"/>
  <c r="O199" i="2" s="1"/>
  <c r="H200" i="2"/>
  <c r="O200" i="2" s="1"/>
  <c r="H202" i="2"/>
  <c r="O202" i="2" s="1"/>
  <c r="H203" i="2"/>
  <c r="O203" i="2" s="1"/>
  <c r="C203" i="2"/>
  <c r="C196" i="2"/>
  <c r="C197" i="2"/>
  <c r="C198" i="2"/>
  <c r="J181" i="2"/>
  <c r="P181" i="2" s="1"/>
  <c r="J182" i="2"/>
  <c r="P182" i="2" s="1"/>
  <c r="J183" i="2"/>
  <c r="P183" i="2" s="1"/>
  <c r="J184" i="2"/>
  <c r="P184" i="2" s="1"/>
  <c r="C184" i="2"/>
  <c r="H184" i="2"/>
  <c r="O184" i="2" s="1"/>
  <c r="C186" i="2"/>
  <c r="C187" i="2"/>
  <c r="H182" i="2"/>
  <c r="O182" i="2" s="1"/>
  <c r="H181" i="2"/>
  <c r="O181" i="2" s="1"/>
  <c r="H180" i="2"/>
  <c r="O180" i="2" s="1"/>
  <c r="J180" i="2"/>
  <c r="P180" i="2" s="1"/>
  <c r="J187" i="2"/>
  <c r="P187" i="2" s="1"/>
  <c r="J186" i="2"/>
  <c r="P186" i="2" s="1"/>
  <c r="H186" i="2"/>
  <c r="O186" i="2" s="1"/>
  <c r="J185" i="2"/>
  <c r="P185" i="2" s="1"/>
  <c r="H183" i="2"/>
  <c r="O183" i="2" s="1"/>
  <c r="H185" i="2"/>
  <c r="O185" i="2" s="1"/>
  <c r="H187" i="2"/>
  <c r="O187" i="2" s="1"/>
  <c r="C180" i="2"/>
  <c r="C181" i="2"/>
  <c r="C182" i="2"/>
  <c r="C183" i="2"/>
  <c r="C185" i="2"/>
  <c r="L165" i="2"/>
  <c r="Q165" i="2"/>
  <c r="M165" i="2"/>
  <c r="G165" i="2"/>
  <c r="N165" i="2" s="1"/>
  <c r="G164" i="2"/>
  <c r="N164" i="2" s="1"/>
  <c r="M164" i="2"/>
  <c r="E169" i="2"/>
  <c r="Q171" i="2"/>
  <c r="Q170" i="2"/>
  <c r="Q169" i="2"/>
  <c r="Q168" i="2"/>
  <c r="Q167" i="2"/>
  <c r="Q166" i="2"/>
  <c r="E171" i="2"/>
  <c r="E167" i="2"/>
  <c r="E170" i="2"/>
  <c r="E166" i="2"/>
  <c r="E168" i="2"/>
  <c r="Q164" i="2"/>
  <c r="O164" i="2"/>
  <c r="E162" i="2"/>
  <c r="E158" i="2"/>
  <c r="E154" i="2"/>
  <c r="E150" i="2"/>
  <c r="E161" i="2"/>
  <c r="E157" i="2"/>
  <c r="E153" i="2"/>
  <c r="E149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E163" i="2"/>
  <c r="E159" i="2"/>
  <c r="E155" i="2"/>
  <c r="E151" i="2"/>
  <c r="E160" i="2"/>
  <c r="E156" i="2"/>
  <c r="E152" i="2"/>
  <c r="E148" i="2"/>
  <c r="R60" i="2"/>
  <c r="R61" i="2"/>
  <c r="R62" i="2"/>
  <c r="R63" i="2"/>
  <c r="R64" i="2"/>
  <c r="R65" i="2"/>
  <c r="R66" i="2"/>
  <c r="R67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D326" i="3"/>
  <c r="D229" i="3"/>
  <c r="D182" i="3"/>
  <c r="D45" i="3"/>
  <c r="D180" i="3"/>
  <c r="D15" i="3"/>
  <c r="D199" i="3"/>
  <c r="D231" i="3"/>
  <c r="D94" i="3"/>
  <c r="D283" i="3"/>
  <c r="D110" i="3"/>
  <c r="D76" i="3"/>
  <c r="D89" i="3"/>
  <c r="D204" i="3"/>
  <c r="D302" i="3"/>
  <c r="D468" i="3"/>
  <c r="E326" i="3"/>
  <c r="E229" i="3"/>
  <c r="E182" i="3"/>
  <c r="E45" i="3"/>
  <c r="E180" i="3"/>
  <c r="E15" i="3"/>
  <c r="E199" i="3"/>
  <c r="E231" i="3"/>
  <c r="E94" i="3"/>
  <c r="E283" i="3"/>
  <c r="E110" i="3"/>
  <c r="E76" i="3"/>
  <c r="E89" i="3"/>
  <c r="E204" i="3"/>
  <c r="E302" i="3"/>
  <c r="E468" i="3"/>
  <c r="F326" i="3"/>
  <c r="F229" i="3"/>
  <c r="F182" i="3"/>
  <c r="F45" i="3"/>
  <c r="F180" i="3"/>
  <c r="F15" i="3"/>
  <c r="F199" i="3"/>
  <c r="F231" i="3"/>
  <c r="F94" i="3"/>
  <c r="F283" i="3"/>
  <c r="F110" i="3"/>
  <c r="F76" i="3"/>
  <c r="F89" i="3"/>
  <c r="F204" i="3"/>
  <c r="F302" i="3"/>
  <c r="F468" i="3"/>
  <c r="G326" i="3"/>
  <c r="G229" i="3"/>
  <c r="G182" i="3"/>
  <c r="G45" i="3"/>
  <c r="G180" i="3"/>
  <c r="G15" i="3"/>
  <c r="G199" i="3"/>
  <c r="G231" i="3"/>
  <c r="G94" i="3"/>
  <c r="G283" i="3"/>
  <c r="G110" i="3"/>
  <c r="G76" i="3"/>
  <c r="G89" i="3"/>
  <c r="G204" i="3"/>
  <c r="G302" i="3"/>
  <c r="G468" i="3"/>
  <c r="H326" i="3"/>
  <c r="H229" i="3"/>
  <c r="H182" i="3"/>
  <c r="H45" i="3"/>
  <c r="H180" i="3"/>
  <c r="H15" i="3"/>
  <c r="H199" i="3"/>
  <c r="H231" i="3"/>
  <c r="H94" i="3"/>
  <c r="H283" i="3"/>
  <c r="H110" i="3"/>
  <c r="H76" i="3"/>
  <c r="H89" i="3"/>
  <c r="H204" i="3"/>
  <c r="H302" i="3"/>
  <c r="H468" i="3"/>
  <c r="I326" i="3"/>
  <c r="I229" i="3"/>
  <c r="I182" i="3"/>
  <c r="I45" i="3"/>
  <c r="I180" i="3"/>
  <c r="I15" i="3"/>
  <c r="I199" i="3"/>
  <c r="I231" i="3"/>
  <c r="I94" i="3"/>
  <c r="I283" i="3"/>
  <c r="I110" i="3"/>
  <c r="I76" i="3"/>
  <c r="I89" i="3"/>
  <c r="I204" i="3"/>
  <c r="I302" i="3"/>
  <c r="I468" i="3"/>
  <c r="J326" i="3"/>
  <c r="J229" i="3"/>
  <c r="J182" i="3"/>
  <c r="J45" i="3"/>
  <c r="J180" i="3"/>
  <c r="J15" i="3"/>
  <c r="J199" i="3"/>
  <c r="J231" i="3"/>
  <c r="J94" i="3"/>
  <c r="J283" i="3"/>
  <c r="J110" i="3"/>
  <c r="J76" i="3"/>
  <c r="J89" i="3"/>
  <c r="J204" i="3"/>
  <c r="J302" i="3"/>
  <c r="J468" i="3"/>
  <c r="K326" i="3"/>
  <c r="K229" i="3"/>
  <c r="K182" i="3"/>
  <c r="K45" i="3"/>
  <c r="K180" i="3"/>
  <c r="K15" i="3"/>
  <c r="K199" i="3"/>
  <c r="K231" i="3"/>
  <c r="K94" i="3"/>
  <c r="K283" i="3"/>
  <c r="K110" i="3"/>
  <c r="K76" i="3"/>
  <c r="K89" i="3"/>
  <c r="K204" i="3"/>
  <c r="K302" i="3"/>
  <c r="K468" i="3"/>
  <c r="L326" i="3"/>
  <c r="L229" i="3"/>
  <c r="L182" i="3"/>
  <c r="L45" i="3"/>
  <c r="L180" i="3"/>
  <c r="L15" i="3"/>
  <c r="L199" i="3"/>
  <c r="L231" i="3"/>
  <c r="L94" i="3"/>
  <c r="L283" i="3"/>
  <c r="L110" i="3"/>
  <c r="L76" i="3"/>
  <c r="L89" i="3"/>
  <c r="L204" i="3"/>
  <c r="L302" i="3"/>
  <c r="L468" i="3"/>
  <c r="M326" i="3"/>
  <c r="M229" i="3"/>
  <c r="M182" i="3"/>
  <c r="M45" i="3"/>
  <c r="M180" i="3"/>
  <c r="M15" i="3"/>
  <c r="M199" i="3"/>
  <c r="M231" i="3"/>
  <c r="M94" i="3"/>
  <c r="M283" i="3"/>
  <c r="M110" i="3"/>
  <c r="M76" i="3"/>
  <c r="M89" i="3"/>
  <c r="M204" i="3"/>
  <c r="M302" i="3"/>
  <c r="M468" i="3"/>
  <c r="N326" i="3"/>
  <c r="N229" i="3"/>
  <c r="N182" i="3"/>
  <c r="N45" i="3"/>
  <c r="N180" i="3"/>
  <c r="N15" i="3"/>
  <c r="N199" i="3"/>
  <c r="N231" i="3"/>
  <c r="N94" i="3"/>
  <c r="N283" i="3"/>
  <c r="N110" i="3"/>
  <c r="N76" i="3"/>
  <c r="N89" i="3"/>
  <c r="N204" i="3"/>
  <c r="N302" i="3"/>
  <c r="N468" i="3"/>
  <c r="O326" i="3"/>
  <c r="O229" i="3"/>
  <c r="O182" i="3"/>
  <c r="O45" i="3"/>
  <c r="O180" i="3"/>
  <c r="O15" i="3"/>
  <c r="O199" i="3"/>
  <c r="O231" i="3"/>
  <c r="O94" i="3"/>
  <c r="O283" i="3"/>
  <c r="O110" i="3"/>
  <c r="O76" i="3"/>
  <c r="O89" i="3"/>
  <c r="O204" i="3"/>
  <c r="O302" i="3"/>
  <c r="O468" i="3"/>
  <c r="P326" i="3"/>
  <c r="P229" i="3"/>
  <c r="P182" i="3"/>
  <c r="P45" i="3"/>
  <c r="P180" i="3"/>
  <c r="P15" i="3"/>
  <c r="P199" i="3"/>
  <c r="P231" i="3"/>
  <c r="P94" i="3"/>
  <c r="P283" i="3"/>
  <c r="P110" i="3"/>
  <c r="P76" i="3"/>
  <c r="P89" i="3"/>
  <c r="P204" i="3"/>
  <c r="P302" i="3"/>
  <c r="P468" i="3"/>
  <c r="S326" i="3"/>
  <c r="S229" i="3"/>
  <c r="S182" i="3"/>
  <c r="S45" i="3"/>
  <c r="S180" i="3"/>
  <c r="S15" i="3"/>
  <c r="S199" i="3"/>
  <c r="S231" i="3"/>
  <c r="S94" i="3"/>
  <c r="S283" i="3"/>
  <c r="S110" i="3"/>
  <c r="S76" i="3"/>
  <c r="S89" i="3"/>
  <c r="S204" i="3"/>
  <c r="S302" i="3"/>
  <c r="S468" i="3"/>
  <c r="T326" i="3"/>
  <c r="T229" i="3"/>
  <c r="T182" i="3"/>
  <c r="T45" i="3"/>
  <c r="T180" i="3"/>
  <c r="T15" i="3"/>
  <c r="T199" i="3"/>
  <c r="T231" i="3"/>
  <c r="T94" i="3"/>
  <c r="T283" i="3"/>
  <c r="T110" i="3"/>
  <c r="T76" i="3"/>
  <c r="T89" i="3"/>
  <c r="T204" i="3"/>
  <c r="T302" i="3"/>
  <c r="T468" i="3"/>
  <c r="J189" i="2"/>
  <c r="P189" i="2" s="1"/>
  <c r="S235" i="2" l="1"/>
  <c r="M243" i="2"/>
  <c r="G240" i="2"/>
  <c r="N240" i="2" s="1"/>
  <c r="M224" i="2"/>
  <c r="M220" i="2"/>
  <c r="S248" i="2"/>
  <c r="S254" i="2"/>
  <c r="M263" i="2"/>
  <c r="G231" i="2"/>
  <c r="N231" i="2" s="1"/>
  <c r="M240" i="2"/>
  <c r="G239" i="2"/>
  <c r="N239" i="2" s="1"/>
  <c r="S224" i="2"/>
  <c r="S220" i="2"/>
  <c r="G244" i="2"/>
  <c r="N244" i="2" s="1"/>
  <c r="G250" i="2"/>
  <c r="N250" i="2" s="1"/>
  <c r="M260" i="2"/>
  <c r="S291" i="2"/>
  <c r="G233" i="2"/>
  <c r="N233" i="2" s="1"/>
  <c r="S232" i="2"/>
  <c r="G238" i="2"/>
  <c r="N238" i="2" s="1"/>
  <c r="S236" i="2"/>
  <c r="S226" i="2"/>
  <c r="G222" i="2"/>
  <c r="N222" i="2" s="1"/>
  <c r="S258" i="2"/>
  <c r="S259" i="2"/>
  <c r="G285" i="2"/>
  <c r="N285" i="2" s="1"/>
  <c r="G291" i="2"/>
  <c r="N291" i="2" s="1"/>
  <c r="G279" i="2"/>
  <c r="N279" i="2" s="1"/>
  <c r="M279" i="2"/>
  <c r="S279" i="2"/>
  <c r="M268" i="2"/>
  <c r="G268" i="2"/>
  <c r="N268" i="2" s="1"/>
  <c r="S268" i="2"/>
  <c r="M277" i="2"/>
  <c r="G277" i="2"/>
  <c r="N277" i="2" s="1"/>
  <c r="S277" i="2"/>
  <c r="M270" i="2"/>
  <c r="S270" i="2"/>
  <c r="G270" i="2"/>
  <c r="N270" i="2" s="1"/>
  <c r="G228" i="2"/>
  <c r="N228" i="2" s="1"/>
  <c r="M229" i="2"/>
  <c r="G225" i="2"/>
  <c r="N225" i="2" s="1"/>
  <c r="G251" i="2"/>
  <c r="N251" i="2" s="1"/>
  <c r="S252" i="2"/>
  <c r="G256" i="2"/>
  <c r="N256" i="2" s="1"/>
  <c r="M258" i="2"/>
  <c r="M267" i="2"/>
  <c r="G260" i="2"/>
  <c r="N260" i="2" s="1"/>
  <c r="M284" i="2"/>
  <c r="G275" i="2"/>
  <c r="N275" i="2" s="1"/>
  <c r="M275" i="2"/>
  <c r="S275" i="2"/>
  <c r="M280" i="2"/>
  <c r="G280" i="2"/>
  <c r="N280" i="2" s="1"/>
  <c r="S280" i="2"/>
  <c r="M273" i="2"/>
  <c r="G273" i="2"/>
  <c r="N273" i="2" s="1"/>
  <c r="S273" i="2"/>
  <c r="M282" i="2"/>
  <c r="S282" i="2"/>
  <c r="G282" i="2"/>
  <c r="N282" i="2" s="1"/>
  <c r="M228" i="2"/>
  <c r="M233" i="2"/>
  <c r="G232" i="2"/>
  <c r="N232" i="2" s="1"/>
  <c r="G241" i="2"/>
  <c r="N241" i="2" s="1"/>
  <c r="M237" i="2"/>
  <c r="G236" i="2"/>
  <c r="N236" i="2" s="1"/>
  <c r="M221" i="2"/>
  <c r="M251" i="2"/>
  <c r="G245" i="2"/>
  <c r="N245" i="2" s="1"/>
  <c r="G255" i="2"/>
  <c r="N255" i="2" s="1"/>
  <c r="S256" i="2"/>
  <c r="M259" i="2"/>
  <c r="M261" i="2"/>
  <c r="S284" i="2"/>
  <c r="G286" i="2"/>
  <c r="N286" i="2" s="1"/>
  <c r="G271" i="2"/>
  <c r="N271" i="2" s="1"/>
  <c r="M271" i="2"/>
  <c r="S271" i="2"/>
  <c r="M276" i="2"/>
  <c r="G276" i="2"/>
  <c r="N276" i="2" s="1"/>
  <c r="S276" i="2"/>
  <c r="M269" i="2"/>
  <c r="G269" i="2"/>
  <c r="N269" i="2" s="1"/>
  <c r="S269" i="2"/>
  <c r="M278" i="2"/>
  <c r="S278" i="2"/>
  <c r="G278" i="2"/>
  <c r="N278" i="2" s="1"/>
  <c r="M272" i="2"/>
  <c r="G272" i="2"/>
  <c r="N272" i="2" s="1"/>
  <c r="S272" i="2"/>
  <c r="M281" i="2"/>
  <c r="G281" i="2"/>
  <c r="N281" i="2" s="1"/>
  <c r="S281" i="2"/>
  <c r="M274" i="2"/>
  <c r="S274" i="2"/>
  <c r="G274" i="2"/>
  <c r="N274" i="2" s="1"/>
  <c r="G264" i="2"/>
  <c r="N264" i="2" s="1"/>
  <c r="M264" i="2"/>
  <c r="G265" i="2"/>
  <c r="N265" i="2" s="1"/>
  <c r="M265" i="2"/>
  <c r="E212" i="2"/>
  <c r="Q212" i="2"/>
  <c r="L212" i="2"/>
  <c r="E213" i="2"/>
  <c r="Q213" i="2"/>
  <c r="L213" i="2"/>
  <c r="E214" i="2"/>
  <c r="L214" i="2"/>
  <c r="Q214" i="2"/>
  <c r="E215" i="2"/>
  <c r="L215" i="2"/>
  <c r="Q215" i="2"/>
  <c r="E216" i="2"/>
  <c r="L216" i="2"/>
  <c r="Q216" i="2"/>
  <c r="E217" i="2"/>
  <c r="Q217" i="2"/>
  <c r="L217" i="2"/>
  <c r="E218" i="2"/>
  <c r="Q218" i="2"/>
  <c r="L218" i="2"/>
  <c r="E219" i="2"/>
  <c r="L219" i="2"/>
  <c r="Q219" i="2"/>
  <c r="E209" i="2"/>
  <c r="G209" i="2" s="1"/>
  <c r="N209" i="2" s="1"/>
  <c r="L209" i="2"/>
  <c r="Q209" i="2"/>
  <c r="E210" i="2"/>
  <c r="M210" i="2" s="1"/>
  <c r="Q210" i="2"/>
  <c r="L210" i="2"/>
  <c r="E207" i="2"/>
  <c r="M207" i="2" s="1"/>
  <c r="L207" i="2"/>
  <c r="Q207" i="2"/>
  <c r="E204" i="2"/>
  <c r="M204" i="2" s="1"/>
  <c r="Q204" i="2"/>
  <c r="L204" i="2"/>
  <c r="E205" i="2"/>
  <c r="M205" i="2" s="1"/>
  <c r="L205" i="2"/>
  <c r="Q205" i="2"/>
  <c r="E206" i="2"/>
  <c r="S206" i="2" s="1"/>
  <c r="Q206" i="2"/>
  <c r="L206" i="2"/>
  <c r="E208" i="2"/>
  <c r="G208" i="2" s="1"/>
  <c r="N208" i="2" s="1"/>
  <c r="L208" i="2"/>
  <c r="Q208" i="2"/>
  <c r="E211" i="2"/>
  <c r="M211" i="2" s="1"/>
  <c r="L211" i="2"/>
  <c r="Q211" i="2"/>
  <c r="G205" i="2"/>
  <c r="N205" i="2" s="1"/>
  <c r="S211" i="2"/>
  <c r="M208" i="2"/>
  <c r="G204" i="2"/>
  <c r="N204" i="2" s="1"/>
  <c r="J213" i="2"/>
  <c r="P213" i="2" s="1"/>
  <c r="J212" i="2"/>
  <c r="P212" i="2" s="1"/>
  <c r="J204" i="2"/>
  <c r="J205" i="2"/>
  <c r="J209" i="2"/>
  <c r="J210" i="2"/>
  <c r="J208" i="2"/>
  <c r="E190" i="2"/>
  <c r="L190" i="2"/>
  <c r="Q190" i="2"/>
  <c r="E189" i="2"/>
  <c r="L189" i="2"/>
  <c r="Q189" i="2"/>
  <c r="E188" i="2"/>
  <c r="L188" i="2"/>
  <c r="Q188" i="2"/>
  <c r="E195" i="2"/>
  <c r="L195" i="2"/>
  <c r="Q195" i="2"/>
  <c r="E193" i="2"/>
  <c r="L193" i="2"/>
  <c r="Q193" i="2"/>
  <c r="E192" i="2"/>
  <c r="L192" i="2"/>
  <c r="Q192" i="2"/>
  <c r="E194" i="2"/>
  <c r="L194" i="2"/>
  <c r="Q194" i="2"/>
  <c r="E191" i="2"/>
  <c r="L191" i="2"/>
  <c r="Q191" i="2"/>
  <c r="E199" i="2"/>
  <c r="L199" i="2"/>
  <c r="Q199" i="2"/>
  <c r="E200" i="2"/>
  <c r="L200" i="2"/>
  <c r="Q200" i="2"/>
  <c r="E201" i="2"/>
  <c r="L201" i="2"/>
  <c r="Q201" i="2"/>
  <c r="E202" i="2"/>
  <c r="L202" i="2"/>
  <c r="Q202" i="2"/>
  <c r="E203" i="2"/>
  <c r="L203" i="2"/>
  <c r="Q203" i="2"/>
  <c r="E196" i="2"/>
  <c r="L196" i="2"/>
  <c r="Q196" i="2"/>
  <c r="E197" i="2"/>
  <c r="L197" i="2"/>
  <c r="Q197" i="2"/>
  <c r="E198" i="2"/>
  <c r="L198" i="2"/>
  <c r="Q198" i="2"/>
  <c r="E184" i="2"/>
  <c r="L184" i="2"/>
  <c r="Q184" i="2"/>
  <c r="E186" i="2"/>
  <c r="L186" i="2"/>
  <c r="Q186" i="2"/>
  <c r="E187" i="2"/>
  <c r="L187" i="2"/>
  <c r="Q187" i="2"/>
  <c r="E180" i="2"/>
  <c r="L180" i="2"/>
  <c r="Q180" i="2"/>
  <c r="E181" i="2"/>
  <c r="L181" i="2"/>
  <c r="Q181" i="2"/>
  <c r="E182" i="2"/>
  <c r="L182" i="2"/>
  <c r="Q182" i="2"/>
  <c r="E183" i="2"/>
  <c r="L183" i="2"/>
  <c r="Q183" i="2"/>
  <c r="E185" i="2"/>
  <c r="L185" i="2"/>
  <c r="Q185" i="2"/>
  <c r="G170" i="2"/>
  <c r="N170" i="2" s="1"/>
  <c r="M170" i="2"/>
  <c r="G167" i="2"/>
  <c r="N167" i="2" s="1"/>
  <c r="M167" i="2"/>
  <c r="M169" i="2"/>
  <c r="G169" i="2"/>
  <c r="N169" i="2" s="1"/>
  <c r="G168" i="2"/>
  <c r="N168" i="2" s="1"/>
  <c r="M168" i="2"/>
  <c r="G171" i="2"/>
  <c r="N171" i="2" s="1"/>
  <c r="M171" i="2"/>
  <c r="G166" i="2"/>
  <c r="N166" i="2" s="1"/>
  <c r="M166" i="2"/>
  <c r="G148" i="2"/>
  <c r="N148" i="2" s="1"/>
  <c r="M148" i="2"/>
  <c r="M151" i="2"/>
  <c r="G151" i="2"/>
  <c r="N151" i="2" s="1"/>
  <c r="M149" i="2"/>
  <c r="G149" i="2"/>
  <c r="N149" i="2" s="1"/>
  <c r="G150" i="2"/>
  <c r="N150" i="2" s="1"/>
  <c r="M150" i="2"/>
  <c r="G152" i="2"/>
  <c r="N152" i="2" s="1"/>
  <c r="M152" i="2"/>
  <c r="M155" i="2"/>
  <c r="G155" i="2"/>
  <c r="N155" i="2" s="1"/>
  <c r="M153" i="2"/>
  <c r="G153" i="2"/>
  <c r="N153" i="2" s="1"/>
  <c r="G154" i="2"/>
  <c r="N154" i="2" s="1"/>
  <c r="M154" i="2"/>
  <c r="G156" i="2"/>
  <c r="N156" i="2" s="1"/>
  <c r="M156" i="2"/>
  <c r="M159" i="2"/>
  <c r="G159" i="2"/>
  <c r="N159" i="2" s="1"/>
  <c r="M157" i="2"/>
  <c r="G157" i="2"/>
  <c r="N157" i="2" s="1"/>
  <c r="G158" i="2"/>
  <c r="N158" i="2" s="1"/>
  <c r="M158" i="2"/>
  <c r="G160" i="2"/>
  <c r="N160" i="2" s="1"/>
  <c r="M160" i="2"/>
  <c r="M163" i="2"/>
  <c r="G163" i="2"/>
  <c r="N163" i="2" s="1"/>
  <c r="M161" i="2"/>
  <c r="G161" i="2"/>
  <c r="N161" i="2" s="1"/>
  <c r="G162" i="2"/>
  <c r="N162" i="2" s="1"/>
  <c r="M162" i="2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S202" i="3"/>
  <c r="T202" i="3"/>
  <c r="R435" i="3"/>
  <c r="S207" i="2" l="1"/>
  <c r="G207" i="2"/>
  <c r="N207" i="2" s="1"/>
  <c r="M209" i="2"/>
  <c r="M206" i="2"/>
  <c r="G210" i="2"/>
  <c r="N210" i="2" s="1"/>
  <c r="G206" i="2"/>
  <c r="N206" i="2" s="1"/>
  <c r="G211" i="2"/>
  <c r="N211" i="2" s="1"/>
  <c r="M212" i="2"/>
  <c r="S212" i="2"/>
  <c r="G212" i="2"/>
  <c r="N212" i="2" s="1"/>
  <c r="M213" i="2"/>
  <c r="S213" i="2"/>
  <c r="G213" i="2"/>
  <c r="N213" i="2" s="1"/>
  <c r="S214" i="2"/>
  <c r="M214" i="2"/>
  <c r="G214" i="2"/>
  <c r="N214" i="2" s="1"/>
  <c r="S215" i="2"/>
  <c r="M215" i="2"/>
  <c r="G215" i="2"/>
  <c r="N215" i="2" s="1"/>
  <c r="M216" i="2"/>
  <c r="S216" i="2"/>
  <c r="G216" i="2"/>
  <c r="N216" i="2" s="1"/>
  <c r="M217" i="2"/>
  <c r="S217" i="2"/>
  <c r="G217" i="2"/>
  <c r="N217" i="2" s="1"/>
  <c r="S218" i="2"/>
  <c r="M218" i="2"/>
  <c r="G218" i="2"/>
  <c r="N218" i="2" s="1"/>
  <c r="M219" i="2"/>
  <c r="S219" i="2"/>
  <c r="G219" i="2"/>
  <c r="N219" i="2" s="1"/>
  <c r="S204" i="2"/>
  <c r="P204" i="2"/>
  <c r="S205" i="2"/>
  <c r="P205" i="2"/>
  <c r="S209" i="2"/>
  <c r="P209" i="2"/>
  <c r="S210" i="2"/>
  <c r="P210" i="2"/>
  <c r="S208" i="2"/>
  <c r="P208" i="2"/>
  <c r="G190" i="2"/>
  <c r="N190" i="2" s="1"/>
  <c r="M190" i="2"/>
  <c r="S190" i="2"/>
  <c r="G189" i="2"/>
  <c r="N189" i="2" s="1"/>
  <c r="M189" i="2"/>
  <c r="S189" i="2"/>
  <c r="G188" i="2"/>
  <c r="N188" i="2" s="1"/>
  <c r="M188" i="2"/>
  <c r="S188" i="2"/>
  <c r="G195" i="2"/>
  <c r="N195" i="2" s="1"/>
  <c r="M195" i="2"/>
  <c r="S195" i="2"/>
  <c r="G193" i="2"/>
  <c r="N193" i="2" s="1"/>
  <c r="M193" i="2"/>
  <c r="S193" i="2"/>
  <c r="G192" i="2"/>
  <c r="N192" i="2" s="1"/>
  <c r="M192" i="2"/>
  <c r="S192" i="2"/>
  <c r="G194" i="2"/>
  <c r="N194" i="2" s="1"/>
  <c r="M194" i="2"/>
  <c r="S194" i="2"/>
  <c r="G191" i="2"/>
  <c r="N191" i="2" s="1"/>
  <c r="M191" i="2"/>
  <c r="S191" i="2"/>
  <c r="G199" i="2"/>
  <c r="N199" i="2" s="1"/>
  <c r="M199" i="2"/>
  <c r="S199" i="2"/>
  <c r="G200" i="2"/>
  <c r="N200" i="2" s="1"/>
  <c r="M200" i="2"/>
  <c r="S200" i="2"/>
  <c r="G201" i="2"/>
  <c r="N201" i="2" s="1"/>
  <c r="M201" i="2"/>
  <c r="S201" i="2"/>
  <c r="G202" i="2"/>
  <c r="N202" i="2" s="1"/>
  <c r="M202" i="2"/>
  <c r="S202" i="2"/>
  <c r="G203" i="2"/>
  <c r="N203" i="2" s="1"/>
  <c r="M203" i="2"/>
  <c r="S203" i="2"/>
  <c r="G196" i="2"/>
  <c r="N196" i="2" s="1"/>
  <c r="M196" i="2"/>
  <c r="S196" i="2"/>
  <c r="G197" i="2"/>
  <c r="N197" i="2" s="1"/>
  <c r="M197" i="2"/>
  <c r="S197" i="2"/>
  <c r="G198" i="2"/>
  <c r="N198" i="2" s="1"/>
  <c r="M198" i="2"/>
  <c r="S198" i="2"/>
  <c r="G184" i="2"/>
  <c r="N184" i="2" s="1"/>
  <c r="M184" i="2"/>
  <c r="S184" i="2"/>
  <c r="G186" i="2"/>
  <c r="N186" i="2" s="1"/>
  <c r="M186" i="2"/>
  <c r="S186" i="2"/>
  <c r="G187" i="2"/>
  <c r="N187" i="2" s="1"/>
  <c r="M187" i="2"/>
  <c r="S187" i="2"/>
  <c r="G180" i="2"/>
  <c r="N180" i="2" s="1"/>
  <c r="M180" i="2"/>
  <c r="S180" i="2"/>
  <c r="G181" i="2"/>
  <c r="N181" i="2" s="1"/>
  <c r="M181" i="2"/>
  <c r="S181" i="2"/>
  <c r="G182" i="2"/>
  <c r="N182" i="2" s="1"/>
  <c r="M182" i="2"/>
  <c r="S182" i="2"/>
  <c r="G183" i="2"/>
  <c r="N183" i="2" s="1"/>
  <c r="M183" i="2"/>
  <c r="S183" i="2"/>
  <c r="G185" i="2"/>
  <c r="N185" i="2" s="1"/>
  <c r="M185" i="2"/>
  <c r="S185" i="2"/>
  <c r="J173" i="2"/>
  <c r="P173" i="2" s="1"/>
  <c r="J174" i="2"/>
  <c r="P174" i="2" s="1"/>
  <c r="J175" i="2"/>
  <c r="P175" i="2" s="1"/>
  <c r="J176" i="2"/>
  <c r="P176" i="2" s="1"/>
  <c r="J177" i="2"/>
  <c r="P177" i="2" s="1"/>
  <c r="J178" i="2"/>
  <c r="P178" i="2" s="1"/>
  <c r="J179" i="2"/>
  <c r="P179" i="2" s="1"/>
  <c r="H173" i="2"/>
  <c r="O173" i="2" s="1"/>
  <c r="H174" i="2"/>
  <c r="O174" i="2" s="1"/>
  <c r="H175" i="2"/>
  <c r="O175" i="2" s="1"/>
  <c r="H176" i="2"/>
  <c r="O176" i="2" s="1"/>
  <c r="H177" i="2"/>
  <c r="O177" i="2" s="1"/>
  <c r="H178" i="2"/>
  <c r="O178" i="2" s="1"/>
  <c r="H179" i="2"/>
  <c r="O179" i="2" s="1"/>
  <c r="J172" i="2"/>
  <c r="P172" i="2" s="1"/>
  <c r="H172" i="2"/>
  <c r="O172" i="2" s="1"/>
  <c r="C172" i="2"/>
  <c r="C173" i="2"/>
  <c r="C174" i="2"/>
  <c r="C175" i="2"/>
  <c r="C176" i="2"/>
  <c r="C177" i="2"/>
  <c r="C178" i="2"/>
  <c r="C179" i="2"/>
  <c r="AA11" i="4"/>
  <c r="AA10" i="4"/>
  <c r="AA9" i="4"/>
  <c r="W9" i="4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S277" i="3"/>
  <c r="T277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S340" i="3"/>
  <c r="T340" i="3"/>
  <c r="E172" i="2" l="1"/>
  <c r="L172" i="2"/>
  <c r="Q172" i="2"/>
  <c r="E173" i="2"/>
  <c r="L173" i="2"/>
  <c r="Q173" i="2"/>
  <c r="E174" i="2"/>
  <c r="L174" i="2"/>
  <c r="Q174" i="2"/>
  <c r="E175" i="2"/>
  <c r="L175" i="2"/>
  <c r="Q175" i="2"/>
  <c r="E176" i="2"/>
  <c r="L176" i="2"/>
  <c r="Q176" i="2"/>
  <c r="E177" i="2"/>
  <c r="L177" i="2"/>
  <c r="Q177" i="2"/>
  <c r="E178" i="2"/>
  <c r="L178" i="2"/>
  <c r="Q178" i="2"/>
  <c r="E179" i="2"/>
  <c r="L179" i="2"/>
  <c r="Q179" i="2"/>
  <c r="S11" i="4"/>
  <c r="S9" i="4"/>
  <c r="S10" i="4"/>
  <c r="S172" i="2" l="1"/>
  <c r="M172" i="2"/>
  <c r="G172" i="2"/>
  <c r="N172" i="2" s="1"/>
  <c r="G173" i="2"/>
  <c r="N173" i="2" s="1"/>
  <c r="M173" i="2"/>
  <c r="S173" i="2"/>
  <c r="G174" i="2"/>
  <c r="N174" i="2" s="1"/>
  <c r="M174" i="2"/>
  <c r="S174" i="2"/>
  <c r="G175" i="2"/>
  <c r="N175" i="2" s="1"/>
  <c r="M175" i="2"/>
  <c r="S175" i="2"/>
  <c r="G176" i="2"/>
  <c r="N176" i="2" s="1"/>
  <c r="M176" i="2"/>
  <c r="S176" i="2"/>
  <c r="G177" i="2"/>
  <c r="N177" i="2" s="1"/>
  <c r="M177" i="2"/>
  <c r="S177" i="2"/>
  <c r="G178" i="2"/>
  <c r="N178" i="2" s="1"/>
  <c r="M178" i="2"/>
  <c r="S178" i="2"/>
  <c r="G179" i="2"/>
  <c r="N179" i="2" s="1"/>
  <c r="M179" i="2"/>
  <c r="S179" i="2"/>
  <c r="P30" i="3"/>
  <c r="P324" i="3"/>
  <c r="T377" i="3"/>
  <c r="T163" i="3"/>
  <c r="T338" i="3"/>
  <c r="T321" i="3"/>
  <c r="T43" i="3"/>
  <c r="T4" i="3"/>
  <c r="T496" i="3"/>
  <c r="T505" i="3"/>
  <c r="T370" i="3"/>
  <c r="T195" i="3"/>
  <c r="T320" i="3"/>
  <c r="T316" i="3"/>
  <c r="T368" i="3"/>
  <c r="T367" i="3"/>
  <c r="T330" i="3"/>
  <c r="T224" i="3"/>
  <c r="T205" i="3"/>
  <c r="T171" i="3"/>
  <c r="T387" i="3"/>
  <c r="T126" i="3"/>
  <c r="T382" i="3"/>
  <c r="T379" i="3"/>
  <c r="T327" i="3"/>
  <c r="T380" i="3"/>
  <c r="T351" i="3"/>
  <c r="T186" i="3"/>
  <c r="T329" i="3"/>
  <c r="T217" i="3"/>
  <c r="T355" i="3"/>
  <c r="T273" i="3"/>
  <c r="T114" i="3"/>
  <c r="T144" i="3"/>
  <c r="T392" i="3"/>
  <c r="T281" i="3"/>
  <c r="T385" i="3"/>
  <c r="T37" i="3"/>
  <c r="T137" i="3"/>
  <c r="T223" i="3"/>
  <c r="T136" i="3"/>
  <c r="T214" i="3"/>
  <c r="T356" i="3"/>
  <c r="T48" i="3"/>
  <c r="T347" i="3"/>
  <c r="T462" i="3"/>
  <c r="T345" i="3"/>
  <c r="T93" i="3"/>
  <c r="T333" i="3"/>
  <c r="T153" i="3"/>
  <c r="T178" i="3"/>
  <c r="T465" i="3"/>
  <c r="T461" i="3"/>
  <c r="T391" i="3"/>
  <c r="T482" i="3"/>
  <c r="T503" i="3"/>
  <c r="T371" i="3"/>
  <c r="T354" i="3"/>
  <c r="T19" i="3"/>
  <c r="T264" i="3"/>
  <c r="T493" i="3"/>
  <c r="T120" i="3"/>
  <c r="T188" i="3"/>
  <c r="T121" i="3"/>
  <c r="T63" i="3"/>
  <c r="T92" i="3"/>
  <c r="T299" i="3"/>
  <c r="T10" i="3"/>
  <c r="T359" i="3"/>
  <c r="T343" i="3"/>
  <c r="T203" i="3"/>
  <c r="T61" i="3"/>
  <c r="T315" i="3"/>
  <c r="T304" i="3"/>
  <c r="T296" i="3"/>
  <c r="T288" i="3"/>
  <c r="T268" i="3"/>
  <c r="T97" i="3"/>
  <c r="T220" i="3"/>
  <c r="T5" i="3"/>
  <c r="T489" i="3"/>
  <c r="T310" i="3"/>
  <c r="T102" i="3"/>
  <c r="T70" i="3"/>
  <c r="T287" i="3"/>
  <c r="T211" i="3"/>
  <c r="T213" i="3"/>
  <c r="T210" i="3"/>
  <c r="T170" i="3"/>
  <c r="T196" i="3"/>
  <c r="T192" i="3"/>
  <c r="T60" i="3"/>
  <c r="T187" i="3"/>
  <c r="T40" i="3"/>
  <c r="T301" i="3"/>
  <c r="T124" i="3"/>
  <c r="T32" i="3"/>
  <c r="T95" i="3"/>
  <c r="T109" i="3"/>
  <c r="T134" i="3"/>
  <c r="T350" i="3"/>
  <c r="T108" i="3"/>
  <c r="T389" i="3"/>
  <c r="T373" i="3"/>
  <c r="T469" i="3"/>
  <c r="T336" i="3"/>
  <c r="T335" i="3"/>
  <c r="T197" i="3"/>
  <c r="T159" i="3"/>
  <c r="T59" i="3"/>
  <c r="T44" i="3"/>
  <c r="T363" i="3"/>
  <c r="T125" i="3"/>
  <c r="T349" i="3"/>
  <c r="T68" i="3"/>
  <c r="T130" i="3"/>
  <c r="T300" i="3"/>
  <c r="T314" i="3"/>
  <c r="T372" i="3"/>
  <c r="T21" i="3"/>
  <c r="T230" i="3"/>
  <c r="T218" i="3"/>
  <c r="T352" i="3"/>
  <c r="T506" i="3"/>
  <c r="T490" i="3"/>
  <c r="T386" i="3"/>
  <c r="T376" i="3"/>
  <c r="T284" i="3"/>
  <c r="T369" i="3"/>
  <c r="T165" i="3"/>
  <c r="T87" i="3"/>
  <c r="T364" i="3"/>
  <c r="T362" i="3"/>
  <c r="T358" i="3"/>
  <c r="T280" i="3"/>
  <c r="T86" i="3"/>
  <c r="T154" i="3"/>
  <c r="T207" i="3"/>
  <c r="T29" i="3"/>
  <c r="T201" i="3"/>
  <c r="T47" i="3"/>
  <c r="T339" i="3"/>
  <c r="T279" i="3"/>
  <c r="T169" i="3"/>
  <c r="T334" i="3"/>
  <c r="T278" i="3"/>
  <c r="T331" i="3"/>
  <c r="T83" i="3"/>
  <c r="T460" i="3"/>
  <c r="T194" i="3"/>
  <c r="T309" i="3"/>
  <c r="T308" i="3"/>
  <c r="T294" i="3"/>
  <c r="T176" i="3"/>
  <c r="T184" i="3"/>
  <c r="T209" i="3"/>
  <c r="T62" i="3"/>
  <c r="T24" i="3"/>
  <c r="T18" i="3"/>
  <c r="T111" i="3"/>
  <c r="T495" i="3"/>
  <c r="T291" i="3"/>
  <c r="T227" i="3"/>
  <c r="T286" i="3"/>
  <c r="T181" i="3"/>
  <c r="T58" i="3"/>
  <c r="T156" i="3"/>
  <c r="T49" i="3"/>
  <c r="T374" i="3"/>
  <c r="T85" i="3"/>
  <c r="T328" i="3"/>
  <c r="T292" i="3"/>
  <c r="T140" i="3"/>
  <c r="T274" i="3"/>
  <c r="T155" i="3"/>
  <c r="T366" i="3"/>
  <c r="T51" i="3"/>
  <c r="T215" i="3"/>
  <c r="T100" i="3"/>
  <c r="T467" i="3"/>
  <c r="T272" i="3"/>
  <c r="T27" i="3"/>
  <c r="T77" i="3"/>
  <c r="T133" i="3"/>
  <c r="T23" i="3"/>
  <c r="T141" i="3"/>
  <c r="T138" i="3"/>
  <c r="T348" i="3"/>
  <c r="T342" i="3"/>
  <c r="T271" i="3"/>
  <c r="T270" i="3"/>
  <c r="T206" i="3"/>
  <c r="T174" i="3"/>
  <c r="T222" i="3"/>
  <c r="T383" i="3"/>
  <c r="T361" i="3"/>
  <c r="T337" i="3"/>
  <c r="T193" i="3"/>
  <c r="T289" i="3"/>
  <c r="T470" i="3"/>
  <c r="T82" i="3"/>
  <c r="T332" i="3"/>
  <c r="T325" i="3"/>
  <c r="T88" i="3"/>
  <c r="T466" i="3"/>
  <c r="T504" i="3"/>
  <c r="T266" i="3"/>
  <c r="T344" i="3"/>
  <c r="T381" i="3"/>
  <c r="T135" i="3"/>
  <c r="T128" i="3"/>
  <c r="T13" i="3"/>
  <c r="T31" i="3"/>
  <c r="T127" i="3"/>
  <c r="T198" i="3"/>
  <c r="T312" i="3"/>
  <c r="T38" i="3"/>
  <c r="T123" i="3"/>
  <c r="T473" i="3"/>
  <c r="T474" i="3"/>
  <c r="T318" i="3"/>
  <c r="T313" i="3"/>
  <c r="T71" i="3"/>
  <c r="T341" i="3"/>
  <c r="T84" i="3"/>
  <c r="T96" i="3"/>
  <c r="T143" i="3"/>
  <c r="T216" i="3"/>
  <c r="T265" i="3"/>
  <c r="T307" i="3"/>
  <c r="T323" i="3"/>
  <c r="T317" i="3"/>
  <c r="T479" i="3"/>
  <c r="T132" i="3"/>
  <c r="T375" i="3"/>
  <c r="T502" i="3"/>
  <c r="T81" i="3"/>
  <c r="T129" i="3"/>
  <c r="T463" i="3"/>
  <c r="T139" i="3"/>
  <c r="T384" i="3"/>
  <c r="T175" i="3"/>
  <c r="T353" i="3"/>
  <c r="T212" i="3"/>
  <c r="T208" i="3"/>
  <c r="T191" i="3"/>
  <c r="T119" i="3"/>
  <c r="T158" i="3"/>
  <c r="T73" i="3"/>
  <c r="T303" i="3"/>
  <c r="T228" i="3"/>
  <c r="T346" i="3"/>
  <c r="T221" i="3"/>
  <c r="T26" i="3"/>
  <c r="T3" i="3"/>
  <c r="T142" i="3"/>
  <c r="T365" i="3"/>
  <c r="T481" i="3"/>
  <c r="T484" i="3"/>
  <c r="T200" i="3"/>
  <c r="T226" i="3"/>
  <c r="T185" i="3"/>
  <c r="T173" i="3"/>
  <c r="T219" i="3"/>
  <c r="T17" i="3"/>
  <c r="T378" i="3"/>
  <c r="T166" i="3"/>
  <c r="T46" i="3"/>
  <c r="T36" i="3"/>
  <c r="T357" i="3"/>
  <c r="T225" i="3"/>
  <c r="T41" i="3"/>
  <c r="T360" i="3"/>
  <c r="T131" i="3"/>
  <c r="T118" i="3"/>
  <c r="T6" i="3"/>
  <c r="T388" i="3"/>
  <c r="T30" i="3"/>
  <c r="T324" i="3"/>
  <c r="S30" i="3"/>
  <c r="S388" i="3"/>
  <c r="S6" i="3"/>
  <c r="S118" i="3"/>
  <c r="S131" i="3"/>
  <c r="S360" i="3"/>
  <c r="S41" i="3"/>
  <c r="S225" i="3"/>
  <c r="S357" i="3"/>
  <c r="S36" i="3"/>
  <c r="S46" i="3"/>
  <c r="S166" i="3"/>
  <c r="S378" i="3"/>
  <c r="S17" i="3"/>
  <c r="S219" i="3"/>
  <c r="S173" i="3"/>
  <c r="S185" i="3"/>
  <c r="S226" i="3"/>
  <c r="S200" i="3"/>
  <c r="S484" i="3"/>
  <c r="S481" i="3"/>
  <c r="S365" i="3"/>
  <c r="S142" i="3"/>
  <c r="S3" i="3"/>
  <c r="S26" i="3"/>
  <c r="S221" i="3"/>
  <c r="S346" i="3"/>
  <c r="S228" i="3"/>
  <c r="S303" i="3"/>
  <c r="S73" i="3"/>
  <c r="S158" i="3"/>
  <c r="S119" i="3"/>
  <c r="S191" i="3"/>
  <c r="S208" i="3"/>
  <c r="S212" i="3"/>
  <c r="S353" i="3"/>
  <c r="S175" i="3"/>
  <c r="S384" i="3"/>
  <c r="S139" i="3"/>
  <c r="S463" i="3"/>
  <c r="S129" i="3"/>
  <c r="S81" i="3"/>
  <c r="S502" i="3"/>
  <c r="S375" i="3"/>
  <c r="S132" i="3"/>
  <c r="S479" i="3"/>
  <c r="S317" i="3"/>
  <c r="S323" i="3"/>
  <c r="S307" i="3"/>
  <c r="S265" i="3"/>
  <c r="S216" i="3"/>
  <c r="S143" i="3"/>
  <c r="S96" i="3"/>
  <c r="S84" i="3"/>
  <c r="S341" i="3"/>
  <c r="S71" i="3"/>
  <c r="S313" i="3"/>
  <c r="S318" i="3"/>
  <c r="S474" i="3"/>
  <c r="S473" i="3"/>
  <c r="S123" i="3"/>
  <c r="S38" i="3"/>
  <c r="S312" i="3"/>
  <c r="S198" i="3"/>
  <c r="S127" i="3"/>
  <c r="S31" i="3"/>
  <c r="S13" i="3"/>
  <c r="S128" i="3"/>
  <c r="S135" i="3"/>
  <c r="S381" i="3"/>
  <c r="S344" i="3"/>
  <c r="S266" i="3"/>
  <c r="S504" i="3"/>
  <c r="S466" i="3"/>
  <c r="S88" i="3"/>
  <c r="S325" i="3"/>
  <c r="S332" i="3"/>
  <c r="S82" i="3"/>
  <c r="S470" i="3"/>
  <c r="S289" i="3"/>
  <c r="S193" i="3"/>
  <c r="S337" i="3"/>
  <c r="S361" i="3"/>
  <c r="S383" i="3"/>
  <c r="S222" i="3"/>
  <c r="S174" i="3"/>
  <c r="S206" i="3"/>
  <c r="S270" i="3"/>
  <c r="S271" i="3"/>
  <c r="S342" i="3"/>
  <c r="S348" i="3"/>
  <c r="S138" i="3"/>
  <c r="S141" i="3"/>
  <c r="S23" i="3"/>
  <c r="S133" i="3"/>
  <c r="S77" i="3"/>
  <c r="S27" i="3"/>
  <c r="S272" i="3"/>
  <c r="S467" i="3"/>
  <c r="S100" i="3"/>
  <c r="S215" i="3"/>
  <c r="S51" i="3"/>
  <c r="S366" i="3"/>
  <c r="S155" i="3"/>
  <c r="S274" i="3"/>
  <c r="S140" i="3"/>
  <c r="S292" i="3"/>
  <c r="S328" i="3"/>
  <c r="S85" i="3"/>
  <c r="S374" i="3"/>
  <c r="S49" i="3"/>
  <c r="S156" i="3"/>
  <c r="S58" i="3"/>
  <c r="S181" i="3"/>
  <c r="S286" i="3"/>
  <c r="S227" i="3"/>
  <c r="S291" i="3"/>
  <c r="S495" i="3"/>
  <c r="S111" i="3"/>
  <c r="S18" i="3"/>
  <c r="S24" i="3"/>
  <c r="S62" i="3"/>
  <c r="S209" i="3"/>
  <c r="S184" i="3"/>
  <c r="S176" i="3"/>
  <c r="S294" i="3"/>
  <c r="S308" i="3"/>
  <c r="S309" i="3"/>
  <c r="S194" i="3"/>
  <c r="S460" i="3"/>
  <c r="S83" i="3"/>
  <c r="S331" i="3"/>
  <c r="S278" i="3"/>
  <c r="S334" i="3"/>
  <c r="S169" i="3"/>
  <c r="S279" i="3"/>
  <c r="S339" i="3"/>
  <c r="S47" i="3"/>
  <c r="S201" i="3"/>
  <c r="S29" i="3"/>
  <c r="S207" i="3"/>
  <c r="S154" i="3"/>
  <c r="S86" i="3"/>
  <c r="S280" i="3"/>
  <c r="S358" i="3"/>
  <c r="S362" i="3"/>
  <c r="S364" i="3"/>
  <c r="S87" i="3"/>
  <c r="S165" i="3"/>
  <c r="S369" i="3"/>
  <c r="S284" i="3"/>
  <c r="S376" i="3"/>
  <c r="S386" i="3"/>
  <c r="S490" i="3"/>
  <c r="S506" i="3"/>
  <c r="S352" i="3"/>
  <c r="S218" i="3"/>
  <c r="S230" i="3"/>
  <c r="S21" i="3"/>
  <c r="S372" i="3"/>
  <c r="S314" i="3"/>
  <c r="S300" i="3"/>
  <c r="S130" i="3"/>
  <c r="S68" i="3"/>
  <c r="S349" i="3"/>
  <c r="S125" i="3"/>
  <c r="S363" i="3"/>
  <c r="S44" i="3"/>
  <c r="S59" i="3"/>
  <c r="S159" i="3"/>
  <c r="S197" i="3"/>
  <c r="S335" i="3"/>
  <c r="S336" i="3"/>
  <c r="S469" i="3"/>
  <c r="S373" i="3"/>
  <c r="S389" i="3"/>
  <c r="S108" i="3"/>
  <c r="S350" i="3"/>
  <c r="S134" i="3"/>
  <c r="S109" i="3"/>
  <c r="S95" i="3"/>
  <c r="S32" i="3"/>
  <c r="S124" i="3"/>
  <c r="S301" i="3"/>
  <c r="S40" i="3"/>
  <c r="S187" i="3"/>
  <c r="S60" i="3"/>
  <c r="S192" i="3"/>
  <c r="S196" i="3"/>
  <c r="S170" i="3"/>
  <c r="S210" i="3"/>
  <c r="S213" i="3"/>
  <c r="S211" i="3"/>
  <c r="S287" i="3"/>
  <c r="S70" i="3"/>
  <c r="S102" i="3"/>
  <c r="S310" i="3"/>
  <c r="S489" i="3"/>
  <c r="S5" i="3"/>
  <c r="S220" i="3"/>
  <c r="S97" i="3"/>
  <c r="S268" i="3"/>
  <c r="S288" i="3"/>
  <c r="S296" i="3"/>
  <c r="S304" i="3"/>
  <c r="S315" i="3"/>
  <c r="S61" i="3"/>
  <c r="S203" i="3"/>
  <c r="S343" i="3"/>
  <c r="S359" i="3"/>
  <c r="S10" i="3"/>
  <c r="S299" i="3"/>
  <c r="S92" i="3"/>
  <c r="S63" i="3"/>
  <c r="S121" i="3"/>
  <c r="S188" i="3"/>
  <c r="S120" i="3"/>
  <c r="S493" i="3"/>
  <c r="S264" i="3"/>
  <c r="S19" i="3"/>
  <c r="S354" i="3"/>
  <c r="S371" i="3"/>
  <c r="S503" i="3"/>
  <c r="S482" i="3"/>
  <c r="S391" i="3"/>
  <c r="S461" i="3"/>
  <c r="S465" i="3"/>
  <c r="S178" i="3"/>
  <c r="S153" i="3"/>
  <c r="S333" i="3"/>
  <c r="S93" i="3"/>
  <c r="S345" i="3"/>
  <c r="S462" i="3"/>
  <c r="S347" i="3"/>
  <c r="S48" i="3"/>
  <c r="S356" i="3"/>
  <c r="S214" i="3"/>
  <c r="S136" i="3"/>
  <c r="S223" i="3"/>
  <c r="S137" i="3"/>
  <c r="S37" i="3"/>
  <c r="S385" i="3"/>
  <c r="S281" i="3"/>
  <c r="S392" i="3"/>
  <c r="S144" i="3"/>
  <c r="S114" i="3"/>
  <c r="S273" i="3"/>
  <c r="S355" i="3"/>
  <c r="S217" i="3"/>
  <c r="S329" i="3"/>
  <c r="S186" i="3"/>
  <c r="S351" i="3"/>
  <c r="S380" i="3"/>
  <c r="S327" i="3"/>
  <c r="S379" i="3"/>
  <c r="S382" i="3"/>
  <c r="S126" i="3"/>
  <c r="S387" i="3"/>
  <c r="S171" i="3"/>
  <c r="S205" i="3"/>
  <c r="S224" i="3"/>
  <c r="S330" i="3"/>
  <c r="S367" i="3"/>
  <c r="S368" i="3"/>
  <c r="S316" i="3"/>
  <c r="S320" i="3"/>
  <c r="S195" i="3"/>
  <c r="S370" i="3"/>
  <c r="S505" i="3"/>
  <c r="S496" i="3"/>
  <c r="S4" i="3"/>
  <c r="S43" i="3"/>
  <c r="S321" i="3"/>
  <c r="S338" i="3"/>
  <c r="S163" i="3"/>
  <c r="S377" i="3"/>
  <c r="S324" i="3"/>
  <c r="W10" i="4" l="1"/>
  <c r="W11" i="4"/>
  <c r="O324" i="3" l="1"/>
  <c r="O30" i="3"/>
  <c r="O388" i="3"/>
  <c r="O6" i="3"/>
  <c r="O118" i="3"/>
  <c r="O131" i="3"/>
  <c r="O360" i="3"/>
  <c r="O41" i="3"/>
  <c r="O225" i="3"/>
  <c r="O357" i="3"/>
  <c r="O36" i="3"/>
  <c r="O46" i="3"/>
  <c r="O166" i="3"/>
  <c r="O378" i="3"/>
  <c r="O17" i="3"/>
  <c r="O219" i="3"/>
  <c r="O173" i="3"/>
  <c r="O185" i="3"/>
  <c r="O226" i="3"/>
  <c r="O200" i="3"/>
  <c r="O484" i="3"/>
  <c r="O481" i="3"/>
  <c r="O365" i="3"/>
  <c r="O3" i="3"/>
  <c r="O26" i="3"/>
  <c r="O221" i="3"/>
  <c r="O346" i="3"/>
  <c r="O228" i="3"/>
  <c r="O303" i="3"/>
  <c r="O73" i="3"/>
  <c r="O158" i="3"/>
  <c r="O119" i="3"/>
  <c r="O191" i="3"/>
  <c r="O208" i="3"/>
  <c r="O212" i="3"/>
  <c r="O353" i="3"/>
  <c r="O175" i="3"/>
  <c r="O384" i="3"/>
  <c r="O139" i="3"/>
  <c r="O463" i="3"/>
  <c r="O129" i="3"/>
  <c r="O81" i="3"/>
  <c r="O502" i="3"/>
  <c r="O375" i="3"/>
  <c r="O132" i="3"/>
  <c r="O479" i="3"/>
  <c r="O317" i="3"/>
  <c r="O323" i="3"/>
  <c r="O307" i="3"/>
  <c r="O265" i="3"/>
  <c r="O216" i="3"/>
  <c r="O143" i="3"/>
  <c r="O96" i="3"/>
  <c r="O84" i="3"/>
  <c r="O341" i="3"/>
  <c r="O71" i="3"/>
  <c r="O313" i="3"/>
  <c r="O318" i="3"/>
  <c r="O474" i="3"/>
  <c r="O473" i="3"/>
  <c r="O123" i="3"/>
  <c r="O38" i="3"/>
  <c r="O312" i="3"/>
  <c r="O198" i="3"/>
  <c r="O127" i="3"/>
  <c r="O31" i="3"/>
  <c r="O13" i="3"/>
  <c r="O128" i="3"/>
  <c r="O135" i="3"/>
  <c r="O381" i="3"/>
  <c r="O344" i="3"/>
  <c r="O266" i="3"/>
  <c r="O504" i="3"/>
  <c r="O466" i="3"/>
  <c r="O88" i="3"/>
  <c r="O325" i="3"/>
  <c r="O332" i="3"/>
  <c r="O82" i="3"/>
  <c r="O470" i="3"/>
  <c r="O289" i="3"/>
  <c r="O193" i="3"/>
  <c r="O337" i="3"/>
  <c r="O361" i="3"/>
  <c r="O383" i="3"/>
  <c r="O222" i="3"/>
  <c r="O174" i="3"/>
  <c r="O206" i="3"/>
  <c r="O270" i="3"/>
  <c r="O271" i="3"/>
  <c r="O342" i="3"/>
  <c r="O348" i="3"/>
  <c r="O138" i="3"/>
  <c r="O141" i="3"/>
  <c r="O23" i="3"/>
  <c r="O133" i="3"/>
  <c r="O77" i="3"/>
  <c r="O27" i="3"/>
  <c r="O272" i="3"/>
  <c r="O467" i="3"/>
  <c r="O100" i="3"/>
  <c r="O215" i="3"/>
  <c r="O51" i="3"/>
  <c r="O366" i="3"/>
  <c r="O155" i="3"/>
  <c r="O274" i="3"/>
  <c r="O140" i="3"/>
  <c r="O292" i="3"/>
  <c r="O328" i="3"/>
  <c r="O85" i="3"/>
  <c r="O374" i="3"/>
  <c r="O49" i="3"/>
  <c r="O156" i="3"/>
  <c r="O58" i="3"/>
  <c r="O181" i="3"/>
  <c r="O286" i="3"/>
  <c r="O227" i="3"/>
  <c r="O291" i="3"/>
  <c r="O495" i="3"/>
  <c r="O111" i="3"/>
  <c r="O18" i="3"/>
  <c r="O24" i="3"/>
  <c r="O62" i="3"/>
  <c r="O209" i="3"/>
  <c r="O184" i="3"/>
  <c r="O176" i="3"/>
  <c r="O294" i="3"/>
  <c r="O308" i="3"/>
  <c r="O309" i="3"/>
  <c r="O194" i="3"/>
  <c r="O460" i="3"/>
  <c r="O83" i="3"/>
  <c r="O331" i="3"/>
  <c r="O278" i="3"/>
  <c r="O334" i="3"/>
  <c r="O169" i="3"/>
  <c r="O279" i="3"/>
  <c r="O339" i="3"/>
  <c r="O47" i="3"/>
  <c r="O201" i="3"/>
  <c r="O29" i="3"/>
  <c r="O207" i="3"/>
  <c r="O154" i="3"/>
  <c r="O86" i="3"/>
  <c r="O280" i="3"/>
  <c r="O358" i="3"/>
  <c r="O362" i="3"/>
  <c r="O364" i="3"/>
  <c r="O87" i="3"/>
  <c r="O165" i="3"/>
  <c r="O369" i="3"/>
  <c r="O284" i="3"/>
  <c r="O376" i="3"/>
  <c r="O386" i="3"/>
  <c r="O490" i="3"/>
  <c r="O506" i="3"/>
  <c r="O352" i="3"/>
  <c r="O218" i="3"/>
  <c r="O230" i="3"/>
  <c r="O21" i="3"/>
  <c r="O372" i="3"/>
  <c r="O314" i="3"/>
  <c r="O300" i="3"/>
  <c r="O130" i="3"/>
  <c r="O68" i="3"/>
  <c r="O349" i="3"/>
  <c r="O125" i="3"/>
  <c r="O363" i="3"/>
  <c r="O44" i="3"/>
  <c r="O59" i="3"/>
  <c r="O159" i="3"/>
  <c r="O197" i="3"/>
  <c r="O335" i="3"/>
  <c r="O336" i="3"/>
  <c r="O469" i="3"/>
  <c r="O373" i="3"/>
  <c r="O389" i="3"/>
  <c r="O108" i="3"/>
  <c r="O350" i="3"/>
  <c r="O134" i="3"/>
  <c r="O109" i="3"/>
  <c r="O95" i="3"/>
  <c r="O32" i="3"/>
  <c r="O124" i="3"/>
  <c r="O301" i="3"/>
  <c r="O40" i="3"/>
  <c r="O187" i="3"/>
  <c r="O60" i="3"/>
  <c r="O192" i="3"/>
  <c r="O196" i="3"/>
  <c r="O170" i="3"/>
  <c r="O210" i="3"/>
  <c r="O213" i="3"/>
  <c r="O211" i="3"/>
  <c r="O287" i="3"/>
  <c r="O70" i="3"/>
  <c r="O102" i="3"/>
  <c r="O310" i="3"/>
  <c r="O489" i="3"/>
  <c r="O5" i="3"/>
  <c r="O220" i="3"/>
  <c r="O97" i="3"/>
  <c r="O268" i="3"/>
  <c r="O288" i="3"/>
  <c r="O296" i="3"/>
  <c r="O304" i="3"/>
  <c r="O315" i="3"/>
  <c r="O61" i="3"/>
  <c r="O203" i="3"/>
  <c r="O343" i="3"/>
  <c r="O359" i="3"/>
  <c r="O10" i="3"/>
  <c r="O299" i="3"/>
  <c r="O92" i="3"/>
  <c r="O63" i="3"/>
  <c r="O121" i="3"/>
  <c r="O188" i="3"/>
  <c r="O120" i="3"/>
  <c r="O493" i="3"/>
  <c r="O264" i="3"/>
  <c r="O19" i="3"/>
  <c r="O354" i="3"/>
  <c r="O371" i="3"/>
  <c r="O503" i="3"/>
  <c r="O482" i="3"/>
  <c r="O391" i="3"/>
  <c r="O461" i="3"/>
  <c r="O465" i="3"/>
  <c r="O178" i="3"/>
  <c r="O153" i="3"/>
  <c r="O333" i="3"/>
  <c r="O93" i="3"/>
  <c r="O345" i="3"/>
  <c r="O462" i="3"/>
  <c r="O347" i="3"/>
  <c r="O48" i="3"/>
  <c r="O356" i="3"/>
  <c r="O214" i="3"/>
  <c r="O136" i="3"/>
  <c r="O223" i="3"/>
  <c r="O137" i="3"/>
  <c r="O37" i="3"/>
  <c r="O385" i="3"/>
  <c r="O281" i="3"/>
  <c r="O392" i="3"/>
  <c r="O144" i="3"/>
  <c r="O114" i="3"/>
  <c r="O273" i="3"/>
  <c r="O355" i="3"/>
  <c r="O217" i="3"/>
  <c r="O329" i="3"/>
  <c r="O186" i="3"/>
  <c r="O351" i="3"/>
  <c r="O380" i="3"/>
  <c r="O327" i="3"/>
  <c r="O379" i="3"/>
  <c r="O382" i="3"/>
  <c r="O126" i="3"/>
  <c r="O387" i="3"/>
  <c r="O171" i="3"/>
  <c r="O205" i="3"/>
  <c r="O224" i="3"/>
  <c r="O330" i="3"/>
  <c r="O367" i="3"/>
  <c r="O368" i="3"/>
  <c r="O316" i="3"/>
  <c r="O320" i="3"/>
  <c r="O195" i="3"/>
  <c r="O370" i="3"/>
  <c r="O505" i="3"/>
  <c r="O496" i="3"/>
  <c r="O4" i="3"/>
  <c r="O43" i="3"/>
  <c r="O321" i="3"/>
  <c r="O338" i="3"/>
  <c r="O163" i="3"/>
  <c r="O377" i="3"/>
  <c r="O142" i="3"/>
  <c r="O11" i="4" l="1"/>
  <c r="J8" i="4"/>
  <c r="J9" i="4"/>
  <c r="J10" i="4" s="1"/>
  <c r="P4" i="3" l="1"/>
  <c r="P131" i="3"/>
  <c r="P388" i="3"/>
  <c r="P142" i="3"/>
  <c r="P73" i="3"/>
  <c r="P31" i="3"/>
  <c r="P46" i="3"/>
  <c r="P36" i="3"/>
  <c r="P143" i="3"/>
  <c r="P134" i="3"/>
  <c r="P166" i="3"/>
  <c r="P495" i="3"/>
  <c r="P111" i="3"/>
  <c r="P173" i="3"/>
  <c r="P185" i="3"/>
  <c r="P6" i="3"/>
  <c r="P378" i="3"/>
  <c r="P270" i="3"/>
  <c r="P312" i="3"/>
  <c r="P96" i="3"/>
  <c r="P198" i="3"/>
  <c r="P200" i="3"/>
  <c r="P127" i="3"/>
  <c r="P360" i="3"/>
  <c r="P41" i="3"/>
  <c r="P225" i="3"/>
  <c r="P3" i="3"/>
  <c r="P228" i="3"/>
  <c r="P18" i="3"/>
  <c r="P118" i="3"/>
  <c r="P17" i="3"/>
  <c r="P357" i="3"/>
  <c r="P303" i="3"/>
  <c r="P484" i="3"/>
  <c r="P271" i="3"/>
  <c r="P350" i="3"/>
  <c r="P342" i="3"/>
  <c r="P348" i="3"/>
  <c r="P289" i="3"/>
  <c r="P138" i="3"/>
  <c r="P226" i="3"/>
  <c r="P158" i="3"/>
  <c r="P119" i="3"/>
  <c r="P26" i="3"/>
  <c r="P58" i="3"/>
  <c r="P109" i="3"/>
  <c r="P13" i="3"/>
  <c r="P191" i="3"/>
  <c r="P95" i="3"/>
  <c r="P32" i="3"/>
  <c r="P124" i="3"/>
  <c r="P24" i="3"/>
  <c r="P84" i="3"/>
  <c r="P181" i="3"/>
  <c r="P62" i="3"/>
  <c r="P341" i="3"/>
  <c r="P128" i="3"/>
  <c r="P344" i="3"/>
  <c r="P266" i="3"/>
  <c r="P208" i="3"/>
  <c r="P209" i="3"/>
  <c r="P212" i="3"/>
  <c r="P353" i="3"/>
  <c r="P286" i="3"/>
  <c r="P504" i="3"/>
  <c r="P219" i="3"/>
  <c r="P71" i="3"/>
  <c r="P175" i="3"/>
  <c r="P221" i="3"/>
  <c r="P481" i="3"/>
  <c r="P135" i="3"/>
  <c r="P227" i="3"/>
  <c r="P384" i="3"/>
  <c r="P139" i="3"/>
  <c r="P141" i="3"/>
  <c r="P463" i="3"/>
  <c r="P23" i="3"/>
  <c r="P224" i="3"/>
  <c r="P291" i="3"/>
  <c r="P301" i="3"/>
  <c r="P129" i="3"/>
  <c r="P133" i="3"/>
  <c r="P40" i="3"/>
  <c r="P81" i="3"/>
  <c r="P184" i="3"/>
  <c r="P176" i="3"/>
  <c r="P294" i="3"/>
  <c r="P187" i="3"/>
  <c r="P307" i="3"/>
  <c r="P308" i="3"/>
  <c r="P309" i="3"/>
  <c r="P121" i="3"/>
  <c r="P77" i="3"/>
  <c r="P60" i="3"/>
  <c r="P313" i="3"/>
  <c r="P192" i="3"/>
  <c r="P318" i="3"/>
  <c r="P193" i="3"/>
  <c r="P194" i="3"/>
  <c r="P460" i="3"/>
  <c r="P196" i="3"/>
  <c r="P83" i="3"/>
  <c r="P70" i="3"/>
  <c r="P102" i="3"/>
  <c r="P331" i="3"/>
  <c r="P278" i="3"/>
  <c r="P334" i="3"/>
  <c r="P265" i="3"/>
  <c r="P466" i="3"/>
  <c r="P337" i="3"/>
  <c r="P169" i="3"/>
  <c r="P279" i="3"/>
  <c r="P339" i="3"/>
  <c r="P47" i="3"/>
  <c r="P201" i="3"/>
  <c r="P29" i="3"/>
  <c r="P27" i="3"/>
  <c r="P170" i="3"/>
  <c r="P502" i="3"/>
  <c r="P272" i="3"/>
  <c r="P503" i="3"/>
  <c r="P207" i="3"/>
  <c r="P467" i="3"/>
  <c r="P154" i="3"/>
  <c r="P346" i="3"/>
  <c r="P86" i="3"/>
  <c r="P100" i="3"/>
  <c r="P210" i="3"/>
  <c r="P280" i="3"/>
  <c r="P213" i="3"/>
  <c r="P358" i="3"/>
  <c r="P215" i="3"/>
  <c r="P361" i="3"/>
  <c r="P51" i="3"/>
  <c r="P362" i="3"/>
  <c r="P363" i="3"/>
  <c r="P216" i="3"/>
  <c r="P364" i="3"/>
  <c r="P87" i="3"/>
  <c r="P165" i="3"/>
  <c r="P365" i="3"/>
  <c r="P366" i="3"/>
  <c r="P474" i="3"/>
  <c r="P155" i="3"/>
  <c r="P369" i="3"/>
  <c r="P284" i="3"/>
  <c r="P274" i="3"/>
  <c r="P375" i="3"/>
  <c r="P376" i="3"/>
  <c r="P386" i="3"/>
  <c r="P140" i="3"/>
  <c r="P490" i="3"/>
  <c r="P88" i="3"/>
  <c r="P506" i="3"/>
  <c r="P482" i="3"/>
  <c r="P391" i="3"/>
  <c r="P132" i="3"/>
  <c r="P381" i="3"/>
  <c r="P292" i="3"/>
  <c r="P325" i="3"/>
  <c r="P328" i="3"/>
  <c r="P332" i="3"/>
  <c r="P473" i="3"/>
  <c r="P85" i="3"/>
  <c r="P461" i="3"/>
  <c r="P205" i="3"/>
  <c r="P352" i="3"/>
  <c r="P211" i="3"/>
  <c r="P218" i="3"/>
  <c r="P374" i="3"/>
  <c r="P383" i="3"/>
  <c r="P49" i="3"/>
  <c r="P230" i="3"/>
  <c r="P156" i="3"/>
  <c r="P296" i="3"/>
  <c r="P300" i="3"/>
  <c r="P304" i="3"/>
  <c r="P44" i="3"/>
  <c r="P188" i="3"/>
  <c r="P479" i="3"/>
  <c r="P120" i="3"/>
  <c r="P310" i="3"/>
  <c r="P465" i="3"/>
  <c r="P489" i="3"/>
  <c r="P59" i="3"/>
  <c r="P315" i="3"/>
  <c r="P82" i="3"/>
  <c r="P493" i="3"/>
  <c r="P159" i="3"/>
  <c r="P123" i="3"/>
  <c r="P61" i="3"/>
  <c r="P178" i="3"/>
  <c r="P197" i="3"/>
  <c r="P327" i="3"/>
  <c r="P264" i="3"/>
  <c r="P330" i="3"/>
  <c r="P174" i="3"/>
  <c r="P153" i="3"/>
  <c r="P333" i="3"/>
  <c r="P335" i="3"/>
  <c r="P336" i="3"/>
  <c r="P5" i="3"/>
  <c r="P203" i="3"/>
  <c r="P343" i="3"/>
  <c r="P93" i="3"/>
  <c r="P130" i="3"/>
  <c r="P206" i="3"/>
  <c r="P345" i="3"/>
  <c r="P462" i="3"/>
  <c r="P347" i="3"/>
  <c r="P48" i="3"/>
  <c r="P356" i="3"/>
  <c r="P214" i="3"/>
  <c r="P359" i="3"/>
  <c r="P21" i="3"/>
  <c r="P469" i="3"/>
  <c r="P220" i="3"/>
  <c r="P97" i="3"/>
  <c r="P367" i="3"/>
  <c r="P10" i="3"/>
  <c r="P372" i="3"/>
  <c r="P373" i="3"/>
  <c r="P136" i="3"/>
  <c r="P223" i="3"/>
  <c r="P137" i="3"/>
  <c r="P37" i="3"/>
  <c r="P68" i="3"/>
  <c r="P379" i="3"/>
  <c r="P382" i="3"/>
  <c r="P268" i="3"/>
  <c r="P385" i="3"/>
  <c r="P19" i="3"/>
  <c r="P281" i="3"/>
  <c r="P389" i="3"/>
  <c r="P392" i="3"/>
  <c r="P144" i="3"/>
  <c r="P314" i="3"/>
  <c r="P317" i="3"/>
  <c r="P222" i="3"/>
  <c r="P287" i="3"/>
  <c r="P299" i="3"/>
  <c r="P43" i="3"/>
  <c r="P92" i="3"/>
  <c r="P114" i="3"/>
  <c r="P349" i="3"/>
  <c r="P273" i="3"/>
  <c r="P355" i="3"/>
  <c r="P217" i="3"/>
  <c r="P288" i="3"/>
  <c r="P63" i="3"/>
  <c r="P186" i="3"/>
  <c r="P108" i="3"/>
  <c r="P316" i="3"/>
  <c r="P320" i="3"/>
  <c r="P321" i="3"/>
  <c r="P195" i="3"/>
  <c r="P329" i="3"/>
  <c r="P126" i="3"/>
  <c r="P351" i="3"/>
  <c r="P368" i="3"/>
  <c r="P370" i="3"/>
  <c r="P505" i="3"/>
  <c r="P387" i="3"/>
  <c r="P470" i="3"/>
  <c r="P354" i="3"/>
  <c r="P371" i="3"/>
  <c r="P171" i="3"/>
  <c r="P496" i="3"/>
  <c r="P163" i="3"/>
  <c r="P338" i="3"/>
  <c r="P323" i="3"/>
  <c r="P377" i="3"/>
  <c r="P38" i="3"/>
  <c r="P380" i="3"/>
  <c r="P125" i="3"/>
  <c r="AL16" i="3" l="1" a="1"/>
  <c r="AL16" i="3" s="1"/>
  <c r="AN29" i="3" a="1"/>
  <c r="AN29" i="3" s="1"/>
  <c r="AL29" i="3" a="1"/>
  <c r="AL29" i="3" s="1"/>
  <c r="AN16" i="3" a="1"/>
  <c r="AN16" i="3" s="1"/>
  <c r="AM29" i="3" a="1"/>
  <c r="AM29" i="3" s="1"/>
  <c r="AM16" i="3" a="1"/>
  <c r="AM16" i="3" s="1"/>
  <c r="M291" i="3"/>
  <c r="AD4" i="2"/>
  <c r="AD5" i="2"/>
  <c r="AD6" i="2"/>
  <c r="AD7" i="2"/>
  <c r="AD8" i="2"/>
  <c r="AD9" i="2"/>
  <c r="AD10" i="2"/>
  <c r="AD11" i="2"/>
  <c r="AB5" i="2"/>
  <c r="AB6" i="2"/>
  <c r="AB7" i="2"/>
  <c r="AB8" i="2"/>
  <c r="AB9" i="2"/>
  <c r="AB10" i="2"/>
  <c r="AB11" i="2"/>
  <c r="AB4" i="2"/>
  <c r="D77" i="3"/>
  <c r="E77" i="3"/>
  <c r="F77" i="3"/>
  <c r="G77" i="3"/>
  <c r="H77" i="3"/>
  <c r="I77" i="3"/>
  <c r="J77" i="3"/>
  <c r="K77" i="3"/>
  <c r="L77" i="3"/>
  <c r="M77" i="3"/>
  <c r="N77" i="3"/>
  <c r="D60" i="3"/>
  <c r="E60" i="3"/>
  <c r="F60" i="3"/>
  <c r="G60" i="3"/>
  <c r="H60" i="3"/>
  <c r="I60" i="3"/>
  <c r="J60" i="3"/>
  <c r="K60" i="3"/>
  <c r="L60" i="3"/>
  <c r="M60" i="3"/>
  <c r="N60" i="3"/>
  <c r="D313" i="3"/>
  <c r="E313" i="3"/>
  <c r="F313" i="3"/>
  <c r="G313" i="3"/>
  <c r="H313" i="3"/>
  <c r="I313" i="3"/>
  <c r="J313" i="3"/>
  <c r="K313" i="3"/>
  <c r="L313" i="3"/>
  <c r="M313" i="3"/>
  <c r="N313" i="3"/>
  <c r="D314" i="3"/>
  <c r="E314" i="3"/>
  <c r="F314" i="3"/>
  <c r="G314" i="3"/>
  <c r="H314" i="3"/>
  <c r="I314" i="3"/>
  <c r="J314" i="3"/>
  <c r="K314" i="3"/>
  <c r="L314" i="3"/>
  <c r="M314" i="3"/>
  <c r="N314" i="3"/>
  <c r="D173" i="3"/>
  <c r="E173" i="3"/>
  <c r="F173" i="3"/>
  <c r="G173" i="3"/>
  <c r="H173" i="3"/>
  <c r="I173" i="3"/>
  <c r="J173" i="3"/>
  <c r="K173" i="3"/>
  <c r="L173" i="3"/>
  <c r="M173" i="3"/>
  <c r="N173" i="3"/>
  <c r="D315" i="3"/>
  <c r="E315" i="3"/>
  <c r="F315" i="3"/>
  <c r="G315" i="3"/>
  <c r="H315" i="3"/>
  <c r="I315" i="3"/>
  <c r="J315" i="3"/>
  <c r="K315" i="3"/>
  <c r="L315" i="3"/>
  <c r="M315" i="3"/>
  <c r="N315" i="3"/>
  <c r="D82" i="3"/>
  <c r="E82" i="3"/>
  <c r="F82" i="3"/>
  <c r="G82" i="3"/>
  <c r="H82" i="3"/>
  <c r="I82" i="3"/>
  <c r="J82" i="3"/>
  <c r="K82" i="3"/>
  <c r="L82" i="3"/>
  <c r="M82" i="3"/>
  <c r="N82" i="3"/>
  <c r="D493" i="3"/>
  <c r="E493" i="3"/>
  <c r="F493" i="3"/>
  <c r="G493" i="3"/>
  <c r="H493" i="3"/>
  <c r="I493" i="3"/>
  <c r="J493" i="3"/>
  <c r="K493" i="3"/>
  <c r="L493" i="3"/>
  <c r="M493" i="3"/>
  <c r="N493" i="3"/>
  <c r="D316" i="3"/>
  <c r="E316" i="3"/>
  <c r="F316" i="3"/>
  <c r="G316" i="3"/>
  <c r="H316" i="3"/>
  <c r="I316" i="3"/>
  <c r="J316" i="3"/>
  <c r="K316" i="3"/>
  <c r="L316" i="3"/>
  <c r="M316" i="3"/>
  <c r="N316" i="3"/>
  <c r="D17" i="3"/>
  <c r="E17" i="3"/>
  <c r="F17" i="3"/>
  <c r="G17" i="3"/>
  <c r="H17" i="3"/>
  <c r="I17" i="3"/>
  <c r="J17" i="3"/>
  <c r="K17" i="3"/>
  <c r="L17" i="3"/>
  <c r="M17" i="3"/>
  <c r="N17" i="3"/>
  <c r="D191" i="3"/>
  <c r="E191" i="3"/>
  <c r="F191" i="3"/>
  <c r="G191" i="3"/>
  <c r="H191" i="3"/>
  <c r="I191" i="3"/>
  <c r="J191" i="3"/>
  <c r="K191" i="3"/>
  <c r="L191" i="3"/>
  <c r="M191" i="3"/>
  <c r="N191" i="3"/>
  <c r="D92" i="3"/>
  <c r="E92" i="3"/>
  <c r="F92" i="3"/>
  <c r="G92" i="3"/>
  <c r="H92" i="3"/>
  <c r="I92" i="3"/>
  <c r="J92" i="3"/>
  <c r="K92" i="3"/>
  <c r="L92" i="3"/>
  <c r="M92" i="3"/>
  <c r="N92" i="3"/>
  <c r="D95" i="3"/>
  <c r="E95" i="3"/>
  <c r="F95" i="3"/>
  <c r="G95" i="3"/>
  <c r="H95" i="3"/>
  <c r="I95" i="3"/>
  <c r="J95" i="3"/>
  <c r="K95" i="3"/>
  <c r="L95" i="3"/>
  <c r="M95" i="3"/>
  <c r="N95" i="3"/>
  <c r="D73" i="3"/>
  <c r="E73" i="3"/>
  <c r="F73" i="3"/>
  <c r="G73" i="3"/>
  <c r="H73" i="3"/>
  <c r="I73" i="3"/>
  <c r="J73" i="3"/>
  <c r="K73" i="3"/>
  <c r="L73" i="3"/>
  <c r="M73" i="3"/>
  <c r="N73" i="3"/>
  <c r="D317" i="3"/>
  <c r="E317" i="3"/>
  <c r="F317" i="3"/>
  <c r="G317" i="3"/>
  <c r="H317" i="3"/>
  <c r="I317" i="3"/>
  <c r="J317" i="3"/>
  <c r="K317" i="3"/>
  <c r="L317" i="3"/>
  <c r="M317" i="3"/>
  <c r="N317" i="3"/>
  <c r="D192" i="3"/>
  <c r="E192" i="3"/>
  <c r="F192" i="3"/>
  <c r="G192" i="3"/>
  <c r="H192" i="3"/>
  <c r="I192" i="3"/>
  <c r="J192" i="3"/>
  <c r="K192" i="3"/>
  <c r="L192" i="3"/>
  <c r="M192" i="3"/>
  <c r="N192" i="3"/>
  <c r="D159" i="3"/>
  <c r="E159" i="3"/>
  <c r="F159" i="3"/>
  <c r="G159" i="3"/>
  <c r="H159" i="3"/>
  <c r="I159" i="3"/>
  <c r="J159" i="3"/>
  <c r="K159" i="3"/>
  <c r="L159" i="3"/>
  <c r="M159" i="3"/>
  <c r="N159" i="3"/>
  <c r="D123" i="3"/>
  <c r="E123" i="3"/>
  <c r="F123" i="3"/>
  <c r="G123" i="3"/>
  <c r="H123" i="3"/>
  <c r="I123" i="3"/>
  <c r="J123" i="3"/>
  <c r="K123" i="3"/>
  <c r="L123" i="3"/>
  <c r="M123" i="3"/>
  <c r="N123" i="3"/>
  <c r="D318" i="3"/>
  <c r="E318" i="3"/>
  <c r="F318" i="3"/>
  <c r="G318" i="3"/>
  <c r="H318" i="3"/>
  <c r="I318" i="3"/>
  <c r="J318" i="3"/>
  <c r="K318" i="3"/>
  <c r="L318" i="3"/>
  <c r="M318" i="3"/>
  <c r="N318" i="3"/>
  <c r="D193" i="3"/>
  <c r="E193" i="3"/>
  <c r="F193" i="3"/>
  <c r="G193" i="3"/>
  <c r="H193" i="3"/>
  <c r="I193" i="3"/>
  <c r="J193" i="3"/>
  <c r="K193" i="3"/>
  <c r="L193" i="3"/>
  <c r="M193" i="3"/>
  <c r="N193" i="3"/>
  <c r="D32" i="3"/>
  <c r="E32" i="3"/>
  <c r="F32" i="3"/>
  <c r="G32" i="3"/>
  <c r="H32" i="3"/>
  <c r="I32" i="3"/>
  <c r="J32" i="3"/>
  <c r="K32" i="3"/>
  <c r="L32" i="3"/>
  <c r="M32" i="3"/>
  <c r="N32" i="3"/>
  <c r="D114" i="3"/>
  <c r="E114" i="3"/>
  <c r="F114" i="3"/>
  <c r="G114" i="3"/>
  <c r="H114" i="3"/>
  <c r="I114" i="3"/>
  <c r="J114" i="3"/>
  <c r="K114" i="3"/>
  <c r="L114" i="3"/>
  <c r="M114" i="3"/>
  <c r="N114" i="3"/>
  <c r="D320" i="3"/>
  <c r="E320" i="3"/>
  <c r="F320" i="3"/>
  <c r="G320" i="3"/>
  <c r="H320" i="3"/>
  <c r="I320" i="3"/>
  <c r="J320" i="3"/>
  <c r="K320" i="3"/>
  <c r="L320" i="3"/>
  <c r="M320" i="3"/>
  <c r="N320" i="3"/>
  <c r="D321" i="3"/>
  <c r="E321" i="3"/>
  <c r="F321" i="3"/>
  <c r="G321" i="3"/>
  <c r="H321" i="3"/>
  <c r="I321" i="3"/>
  <c r="J321" i="3"/>
  <c r="K321" i="3"/>
  <c r="L321" i="3"/>
  <c r="M321" i="3"/>
  <c r="N321" i="3"/>
  <c r="D61" i="3"/>
  <c r="E61" i="3"/>
  <c r="F61" i="3"/>
  <c r="G61" i="3"/>
  <c r="H61" i="3"/>
  <c r="I61" i="3"/>
  <c r="J61" i="3"/>
  <c r="K61" i="3"/>
  <c r="L61" i="3"/>
  <c r="M61" i="3"/>
  <c r="N61" i="3"/>
  <c r="D194" i="3"/>
  <c r="E194" i="3"/>
  <c r="F194" i="3"/>
  <c r="G194" i="3"/>
  <c r="H194" i="3"/>
  <c r="I194" i="3"/>
  <c r="J194" i="3"/>
  <c r="K194" i="3"/>
  <c r="L194" i="3"/>
  <c r="M194" i="3"/>
  <c r="N194" i="3"/>
  <c r="D195" i="3"/>
  <c r="E195" i="3"/>
  <c r="F195" i="3"/>
  <c r="G195" i="3"/>
  <c r="H195" i="3"/>
  <c r="I195" i="3"/>
  <c r="J195" i="3"/>
  <c r="K195" i="3"/>
  <c r="L195" i="3"/>
  <c r="M195" i="3"/>
  <c r="N195" i="3"/>
  <c r="D460" i="3"/>
  <c r="E460" i="3"/>
  <c r="F460" i="3"/>
  <c r="G460" i="3"/>
  <c r="H460" i="3"/>
  <c r="I460" i="3"/>
  <c r="J460" i="3"/>
  <c r="K460" i="3"/>
  <c r="L460" i="3"/>
  <c r="M460" i="3"/>
  <c r="N460" i="3"/>
  <c r="D31" i="3"/>
  <c r="E31" i="3"/>
  <c r="F31" i="3"/>
  <c r="G31" i="3"/>
  <c r="H31" i="3"/>
  <c r="I31" i="3"/>
  <c r="J31" i="3"/>
  <c r="K31" i="3"/>
  <c r="L31" i="3"/>
  <c r="M31" i="3"/>
  <c r="N31" i="3"/>
  <c r="D196" i="3"/>
  <c r="E196" i="3"/>
  <c r="F196" i="3"/>
  <c r="G196" i="3"/>
  <c r="H196" i="3"/>
  <c r="I196" i="3"/>
  <c r="J196" i="3"/>
  <c r="K196" i="3"/>
  <c r="L196" i="3"/>
  <c r="M196" i="3"/>
  <c r="N196" i="3"/>
  <c r="D96" i="3"/>
  <c r="E96" i="3"/>
  <c r="F96" i="3"/>
  <c r="G96" i="3"/>
  <c r="H96" i="3"/>
  <c r="I96" i="3"/>
  <c r="J96" i="3"/>
  <c r="K96" i="3"/>
  <c r="L96" i="3"/>
  <c r="M96" i="3"/>
  <c r="N96" i="3"/>
  <c r="D323" i="3"/>
  <c r="E323" i="3"/>
  <c r="F323" i="3"/>
  <c r="G323" i="3"/>
  <c r="H323" i="3"/>
  <c r="I323" i="3"/>
  <c r="J323" i="3"/>
  <c r="K323" i="3"/>
  <c r="L323" i="3"/>
  <c r="M323" i="3"/>
  <c r="N323" i="3"/>
  <c r="D324" i="3"/>
  <c r="E324" i="3"/>
  <c r="F324" i="3"/>
  <c r="G324" i="3"/>
  <c r="H324" i="3"/>
  <c r="I324" i="3"/>
  <c r="J324" i="3"/>
  <c r="K324" i="3"/>
  <c r="L324" i="3"/>
  <c r="M324" i="3"/>
  <c r="N324" i="3"/>
  <c r="D484" i="3"/>
  <c r="E484" i="3"/>
  <c r="F484" i="3"/>
  <c r="G484" i="3"/>
  <c r="H484" i="3"/>
  <c r="I484" i="3"/>
  <c r="J484" i="3"/>
  <c r="K484" i="3"/>
  <c r="L484" i="3"/>
  <c r="M484" i="3"/>
  <c r="N484" i="3"/>
  <c r="D83" i="3"/>
  <c r="E83" i="3"/>
  <c r="F83" i="3"/>
  <c r="G83" i="3"/>
  <c r="H83" i="3"/>
  <c r="I83" i="3"/>
  <c r="J83" i="3"/>
  <c r="K83" i="3"/>
  <c r="L83" i="3"/>
  <c r="M83" i="3"/>
  <c r="N83" i="3"/>
  <c r="D325" i="3"/>
  <c r="E325" i="3"/>
  <c r="F325" i="3"/>
  <c r="G325" i="3"/>
  <c r="H325" i="3"/>
  <c r="I325" i="3"/>
  <c r="J325" i="3"/>
  <c r="K325" i="3"/>
  <c r="L325" i="3"/>
  <c r="M325" i="3"/>
  <c r="N325" i="3"/>
  <c r="D178" i="3"/>
  <c r="E178" i="3"/>
  <c r="F178" i="3"/>
  <c r="G178" i="3"/>
  <c r="H178" i="3"/>
  <c r="I178" i="3"/>
  <c r="J178" i="3"/>
  <c r="K178" i="3"/>
  <c r="L178" i="3"/>
  <c r="M178" i="3"/>
  <c r="N178" i="3"/>
  <c r="D197" i="3"/>
  <c r="E197" i="3"/>
  <c r="F197" i="3"/>
  <c r="G197" i="3"/>
  <c r="H197" i="3"/>
  <c r="I197" i="3"/>
  <c r="J197" i="3"/>
  <c r="K197" i="3"/>
  <c r="L197" i="3"/>
  <c r="M197" i="3"/>
  <c r="N197" i="3"/>
  <c r="D38" i="3"/>
  <c r="E38" i="3"/>
  <c r="F38" i="3"/>
  <c r="G38" i="3"/>
  <c r="H38" i="3"/>
  <c r="I38" i="3"/>
  <c r="J38" i="3"/>
  <c r="K38" i="3"/>
  <c r="L38" i="3"/>
  <c r="M38" i="3"/>
  <c r="N38" i="3"/>
  <c r="D124" i="3"/>
  <c r="E124" i="3"/>
  <c r="F124" i="3"/>
  <c r="G124" i="3"/>
  <c r="H124" i="3"/>
  <c r="I124" i="3"/>
  <c r="J124" i="3"/>
  <c r="K124" i="3"/>
  <c r="L124" i="3"/>
  <c r="M124" i="3"/>
  <c r="N124" i="3"/>
  <c r="D327" i="3"/>
  <c r="E327" i="3"/>
  <c r="F327" i="3"/>
  <c r="G327" i="3"/>
  <c r="H327" i="3"/>
  <c r="I327" i="3"/>
  <c r="J327" i="3"/>
  <c r="K327" i="3"/>
  <c r="L327" i="3"/>
  <c r="M327" i="3"/>
  <c r="N327" i="3"/>
  <c r="D46" i="3"/>
  <c r="E46" i="3"/>
  <c r="F46" i="3"/>
  <c r="G46" i="3"/>
  <c r="H46" i="3"/>
  <c r="I46" i="3"/>
  <c r="J46" i="3"/>
  <c r="K46" i="3"/>
  <c r="L46" i="3"/>
  <c r="M46" i="3"/>
  <c r="N46" i="3"/>
  <c r="D70" i="3"/>
  <c r="E70" i="3"/>
  <c r="F70" i="3"/>
  <c r="G70" i="3"/>
  <c r="H70" i="3"/>
  <c r="I70" i="3"/>
  <c r="J70" i="3"/>
  <c r="K70" i="3"/>
  <c r="L70" i="3"/>
  <c r="M70" i="3"/>
  <c r="N70" i="3"/>
  <c r="D328" i="3"/>
  <c r="E328" i="3"/>
  <c r="F328" i="3"/>
  <c r="G328" i="3"/>
  <c r="H328" i="3"/>
  <c r="I328" i="3"/>
  <c r="J328" i="3"/>
  <c r="K328" i="3"/>
  <c r="L328" i="3"/>
  <c r="M328" i="3"/>
  <c r="N328" i="3"/>
  <c r="D102" i="3"/>
  <c r="E102" i="3"/>
  <c r="F102" i="3"/>
  <c r="G102" i="3"/>
  <c r="H102" i="3"/>
  <c r="I102" i="3"/>
  <c r="J102" i="3"/>
  <c r="K102" i="3"/>
  <c r="L102" i="3"/>
  <c r="M102" i="3"/>
  <c r="N102" i="3"/>
  <c r="D264" i="3"/>
  <c r="E264" i="3"/>
  <c r="F264" i="3"/>
  <c r="G264" i="3"/>
  <c r="H264" i="3"/>
  <c r="I264" i="3"/>
  <c r="J264" i="3"/>
  <c r="K264" i="3"/>
  <c r="L264" i="3"/>
  <c r="M264" i="3"/>
  <c r="N264" i="3"/>
  <c r="D329" i="3"/>
  <c r="E329" i="3"/>
  <c r="F329" i="3"/>
  <c r="G329" i="3"/>
  <c r="H329" i="3"/>
  <c r="I329" i="3"/>
  <c r="J329" i="3"/>
  <c r="K329" i="3"/>
  <c r="L329" i="3"/>
  <c r="M329" i="3"/>
  <c r="N329" i="3"/>
  <c r="D330" i="3"/>
  <c r="E330" i="3"/>
  <c r="F330" i="3"/>
  <c r="G330" i="3"/>
  <c r="H330" i="3"/>
  <c r="I330" i="3"/>
  <c r="J330" i="3"/>
  <c r="K330" i="3"/>
  <c r="L330" i="3"/>
  <c r="M330" i="3"/>
  <c r="N330" i="3"/>
  <c r="D198" i="3"/>
  <c r="E198" i="3"/>
  <c r="F198" i="3"/>
  <c r="G198" i="3"/>
  <c r="H198" i="3"/>
  <c r="I198" i="3"/>
  <c r="J198" i="3"/>
  <c r="K198" i="3"/>
  <c r="L198" i="3"/>
  <c r="M198" i="3"/>
  <c r="N198" i="3"/>
  <c r="D331" i="3"/>
  <c r="E331" i="3"/>
  <c r="F331" i="3"/>
  <c r="G331" i="3"/>
  <c r="H331" i="3"/>
  <c r="I331" i="3"/>
  <c r="J331" i="3"/>
  <c r="K331" i="3"/>
  <c r="L331" i="3"/>
  <c r="M331" i="3"/>
  <c r="N331" i="3"/>
  <c r="D278" i="3"/>
  <c r="E278" i="3"/>
  <c r="F278" i="3"/>
  <c r="G278" i="3"/>
  <c r="H278" i="3"/>
  <c r="I278" i="3"/>
  <c r="J278" i="3"/>
  <c r="K278" i="3"/>
  <c r="L278" i="3"/>
  <c r="M278" i="3"/>
  <c r="N278" i="3"/>
  <c r="D174" i="3"/>
  <c r="E174" i="3"/>
  <c r="F174" i="3"/>
  <c r="G174" i="3"/>
  <c r="H174" i="3"/>
  <c r="I174" i="3"/>
  <c r="J174" i="3"/>
  <c r="K174" i="3"/>
  <c r="L174" i="3"/>
  <c r="M174" i="3"/>
  <c r="N174" i="3"/>
  <c r="D332" i="3"/>
  <c r="E332" i="3"/>
  <c r="F332" i="3"/>
  <c r="G332" i="3"/>
  <c r="H332" i="3"/>
  <c r="I332" i="3"/>
  <c r="J332" i="3"/>
  <c r="K332" i="3"/>
  <c r="L332" i="3"/>
  <c r="M332" i="3"/>
  <c r="N332" i="3"/>
  <c r="D473" i="3"/>
  <c r="E473" i="3"/>
  <c r="F473" i="3"/>
  <c r="G473" i="3"/>
  <c r="H473" i="3"/>
  <c r="I473" i="3"/>
  <c r="J473" i="3"/>
  <c r="K473" i="3"/>
  <c r="L473" i="3"/>
  <c r="M473" i="3"/>
  <c r="N473" i="3"/>
  <c r="D153" i="3"/>
  <c r="E153" i="3"/>
  <c r="F153" i="3"/>
  <c r="G153" i="3"/>
  <c r="H153" i="3"/>
  <c r="I153" i="3"/>
  <c r="J153" i="3"/>
  <c r="K153" i="3"/>
  <c r="L153" i="3"/>
  <c r="M153" i="3"/>
  <c r="N153" i="3"/>
  <c r="D333" i="3"/>
  <c r="E333" i="3"/>
  <c r="F333" i="3"/>
  <c r="G333" i="3"/>
  <c r="H333" i="3"/>
  <c r="I333" i="3"/>
  <c r="J333" i="3"/>
  <c r="K333" i="3"/>
  <c r="L333" i="3"/>
  <c r="M333" i="3"/>
  <c r="N333" i="3"/>
  <c r="D125" i="3"/>
  <c r="E125" i="3"/>
  <c r="F125" i="3"/>
  <c r="G125" i="3"/>
  <c r="H125" i="3"/>
  <c r="I125" i="3"/>
  <c r="J125" i="3"/>
  <c r="K125" i="3"/>
  <c r="L125" i="3"/>
  <c r="M125" i="3"/>
  <c r="N125" i="3"/>
  <c r="D24" i="3"/>
  <c r="E24" i="3"/>
  <c r="F24" i="3"/>
  <c r="G24" i="3"/>
  <c r="H24" i="3"/>
  <c r="I24" i="3"/>
  <c r="J24" i="3"/>
  <c r="K24" i="3"/>
  <c r="L24" i="3"/>
  <c r="M24" i="3"/>
  <c r="N24" i="3"/>
  <c r="D200" i="3"/>
  <c r="E200" i="3"/>
  <c r="F200" i="3"/>
  <c r="G200" i="3"/>
  <c r="H200" i="3"/>
  <c r="I200" i="3"/>
  <c r="J200" i="3"/>
  <c r="K200" i="3"/>
  <c r="L200" i="3"/>
  <c r="M200" i="3"/>
  <c r="N200" i="3"/>
  <c r="D334" i="3"/>
  <c r="E334" i="3"/>
  <c r="F334" i="3"/>
  <c r="G334" i="3"/>
  <c r="H334" i="3"/>
  <c r="I334" i="3"/>
  <c r="J334" i="3"/>
  <c r="K334" i="3"/>
  <c r="L334" i="3"/>
  <c r="M334" i="3"/>
  <c r="N334" i="3"/>
  <c r="D335" i="3"/>
  <c r="E335" i="3"/>
  <c r="F335" i="3"/>
  <c r="G335" i="3"/>
  <c r="H335" i="3"/>
  <c r="I335" i="3"/>
  <c r="J335" i="3"/>
  <c r="K335" i="3"/>
  <c r="L335" i="3"/>
  <c r="M335" i="3"/>
  <c r="N335" i="3"/>
  <c r="D265" i="3"/>
  <c r="E265" i="3"/>
  <c r="F265" i="3"/>
  <c r="G265" i="3"/>
  <c r="H265" i="3"/>
  <c r="I265" i="3"/>
  <c r="J265" i="3"/>
  <c r="K265" i="3"/>
  <c r="L265" i="3"/>
  <c r="M265" i="3"/>
  <c r="N265" i="3"/>
  <c r="D466" i="3"/>
  <c r="E466" i="3"/>
  <c r="F466" i="3"/>
  <c r="G466" i="3"/>
  <c r="H466" i="3"/>
  <c r="I466" i="3"/>
  <c r="J466" i="3"/>
  <c r="K466" i="3"/>
  <c r="L466" i="3"/>
  <c r="M466" i="3"/>
  <c r="N466" i="3"/>
  <c r="D336" i="3"/>
  <c r="E336" i="3"/>
  <c r="F336" i="3"/>
  <c r="G336" i="3"/>
  <c r="H336" i="3"/>
  <c r="I336" i="3"/>
  <c r="J336" i="3"/>
  <c r="K336" i="3"/>
  <c r="L336" i="3"/>
  <c r="M336" i="3"/>
  <c r="N336" i="3"/>
  <c r="D337" i="3"/>
  <c r="E337" i="3"/>
  <c r="F337" i="3"/>
  <c r="G337" i="3"/>
  <c r="H337" i="3"/>
  <c r="I337" i="3"/>
  <c r="J337" i="3"/>
  <c r="K337" i="3"/>
  <c r="L337" i="3"/>
  <c r="M337" i="3"/>
  <c r="N337" i="3"/>
  <c r="D5" i="3"/>
  <c r="E5" i="3"/>
  <c r="F5" i="3"/>
  <c r="G5" i="3"/>
  <c r="H5" i="3"/>
  <c r="I5" i="3"/>
  <c r="J5" i="3"/>
  <c r="K5" i="3"/>
  <c r="L5" i="3"/>
  <c r="M5" i="3"/>
  <c r="N5" i="3"/>
  <c r="D84" i="3"/>
  <c r="E84" i="3"/>
  <c r="F84" i="3"/>
  <c r="G84" i="3"/>
  <c r="H84" i="3"/>
  <c r="I84" i="3"/>
  <c r="J84" i="3"/>
  <c r="K84" i="3"/>
  <c r="L84" i="3"/>
  <c r="M84" i="3"/>
  <c r="N84" i="3"/>
  <c r="D169" i="3"/>
  <c r="E169" i="3"/>
  <c r="F169" i="3"/>
  <c r="G169" i="3"/>
  <c r="H169" i="3"/>
  <c r="I169" i="3"/>
  <c r="J169" i="3"/>
  <c r="K169" i="3"/>
  <c r="L169" i="3"/>
  <c r="M169" i="3"/>
  <c r="N169" i="3"/>
  <c r="D279" i="3"/>
  <c r="E279" i="3"/>
  <c r="F279" i="3"/>
  <c r="G279" i="3"/>
  <c r="H279" i="3"/>
  <c r="I279" i="3"/>
  <c r="J279" i="3"/>
  <c r="K279" i="3"/>
  <c r="L279" i="3"/>
  <c r="M279" i="3"/>
  <c r="N279" i="3"/>
  <c r="D163" i="3"/>
  <c r="E163" i="3"/>
  <c r="F163" i="3"/>
  <c r="G163" i="3"/>
  <c r="H163" i="3"/>
  <c r="I163" i="3"/>
  <c r="J163" i="3"/>
  <c r="K163" i="3"/>
  <c r="L163" i="3"/>
  <c r="M163" i="3"/>
  <c r="N163" i="3"/>
  <c r="D338" i="3"/>
  <c r="E338" i="3"/>
  <c r="F338" i="3"/>
  <c r="G338" i="3"/>
  <c r="H338" i="3"/>
  <c r="I338" i="3"/>
  <c r="J338" i="3"/>
  <c r="K338" i="3"/>
  <c r="L338" i="3"/>
  <c r="M338" i="3"/>
  <c r="N338" i="3"/>
  <c r="D339" i="3"/>
  <c r="E339" i="3"/>
  <c r="F339" i="3"/>
  <c r="G339" i="3"/>
  <c r="H339" i="3"/>
  <c r="I339" i="3"/>
  <c r="J339" i="3"/>
  <c r="K339" i="3"/>
  <c r="L339" i="3"/>
  <c r="M339" i="3"/>
  <c r="N339" i="3"/>
  <c r="D181" i="3"/>
  <c r="E181" i="3"/>
  <c r="F181" i="3"/>
  <c r="G181" i="3"/>
  <c r="H181" i="3"/>
  <c r="I181" i="3"/>
  <c r="J181" i="3"/>
  <c r="K181" i="3"/>
  <c r="L181" i="3"/>
  <c r="M181" i="3"/>
  <c r="N181" i="3"/>
  <c r="D126" i="3"/>
  <c r="E126" i="3"/>
  <c r="F126" i="3"/>
  <c r="G126" i="3"/>
  <c r="H126" i="3"/>
  <c r="I126" i="3"/>
  <c r="J126" i="3"/>
  <c r="K126" i="3"/>
  <c r="L126" i="3"/>
  <c r="M126" i="3"/>
  <c r="N126" i="3"/>
  <c r="D85" i="3"/>
  <c r="E85" i="3"/>
  <c r="F85" i="3"/>
  <c r="G85" i="3"/>
  <c r="H85" i="3"/>
  <c r="I85" i="3"/>
  <c r="J85" i="3"/>
  <c r="K85" i="3"/>
  <c r="L85" i="3"/>
  <c r="M85" i="3"/>
  <c r="N85" i="3"/>
  <c r="D47" i="3"/>
  <c r="E47" i="3"/>
  <c r="F47" i="3"/>
  <c r="G47" i="3"/>
  <c r="H47" i="3"/>
  <c r="I47" i="3"/>
  <c r="J47" i="3"/>
  <c r="K47" i="3"/>
  <c r="L47" i="3"/>
  <c r="M47" i="3"/>
  <c r="N47" i="3"/>
  <c r="D62" i="3"/>
  <c r="E62" i="3"/>
  <c r="F62" i="3"/>
  <c r="G62" i="3"/>
  <c r="H62" i="3"/>
  <c r="I62" i="3"/>
  <c r="J62" i="3"/>
  <c r="K62" i="3"/>
  <c r="L62" i="3"/>
  <c r="M62" i="3"/>
  <c r="N62" i="3"/>
  <c r="D201" i="3"/>
  <c r="E201" i="3"/>
  <c r="F201" i="3"/>
  <c r="G201" i="3"/>
  <c r="H201" i="3"/>
  <c r="I201" i="3"/>
  <c r="J201" i="3"/>
  <c r="K201" i="3"/>
  <c r="L201" i="3"/>
  <c r="M201" i="3"/>
  <c r="N201" i="3"/>
  <c r="D203" i="3"/>
  <c r="E203" i="3"/>
  <c r="F203" i="3"/>
  <c r="G203" i="3"/>
  <c r="H203" i="3"/>
  <c r="I203" i="3"/>
  <c r="J203" i="3"/>
  <c r="K203" i="3"/>
  <c r="L203" i="3"/>
  <c r="M203" i="3"/>
  <c r="N203" i="3"/>
  <c r="D29" i="3"/>
  <c r="E29" i="3"/>
  <c r="F29" i="3"/>
  <c r="G29" i="3"/>
  <c r="H29" i="3"/>
  <c r="I29" i="3"/>
  <c r="J29" i="3"/>
  <c r="K29" i="3"/>
  <c r="L29" i="3"/>
  <c r="M29" i="3"/>
  <c r="N29" i="3"/>
  <c r="D27" i="3"/>
  <c r="E27" i="3"/>
  <c r="F27" i="3"/>
  <c r="G27" i="3"/>
  <c r="H27" i="3"/>
  <c r="I27" i="3"/>
  <c r="J27" i="3"/>
  <c r="K27" i="3"/>
  <c r="L27" i="3"/>
  <c r="M27" i="3"/>
  <c r="N27" i="3"/>
  <c r="D341" i="3"/>
  <c r="E341" i="3"/>
  <c r="F341" i="3"/>
  <c r="G341" i="3"/>
  <c r="H341" i="3"/>
  <c r="I341" i="3"/>
  <c r="J341" i="3"/>
  <c r="K341" i="3"/>
  <c r="L341" i="3"/>
  <c r="M341" i="3"/>
  <c r="N341" i="3"/>
  <c r="D127" i="3"/>
  <c r="E127" i="3"/>
  <c r="F127" i="3"/>
  <c r="G127" i="3"/>
  <c r="H127" i="3"/>
  <c r="I127" i="3"/>
  <c r="J127" i="3"/>
  <c r="K127" i="3"/>
  <c r="L127" i="3"/>
  <c r="M127" i="3"/>
  <c r="N127" i="3"/>
  <c r="D128" i="3"/>
  <c r="E128" i="3"/>
  <c r="F128" i="3"/>
  <c r="G128" i="3"/>
  <c r="H128" i="3"/>
  <c r="I128" i="3"/>
  <c r="J128" i="3"/>
  <c r="K128" i="3"/>
  <c r="L128" i="3"/>
  <c r="M128" i="3"/>
  <c r="N128" i="3"/>
  <c r="D170" i="3"/>
  <c r="E170" i="3"/>
  <c r="F170" i="3"/>
  <c r="G170" i="3"/>
  <c r="H170" i="3"/>
  <c r="I170" i="3"/>
  <c r="J170" i="3"/>
  <c r="K170" i="3"/>
  <c r="L170" i="3"/>
  <c r="M170" i="3"/>
  <c r="N170" i="3"/>
  <c r="D461" i="3"/>
  <c r="E461" i="3"/>
  <c r="F461" i="3"/>
  <c r="G461" i="3"/>
  <c r="H461" i="3"/>
  <c r="I461" i="3"/>
  <c r="J461" i="3"/>
  <c r="K461" i="3"/>
  <c r="L461" i="3"/>
  <c r="M461" i="3"/>
  <c r="N461" i="3"/>
  <c r="D342" i="3"/>
  <c r="E342" i="3"/>
  <c r="F342" i="3"/>
  <c r="G342" i="3"/>
  <c r="H342" i="3"/>
  <c r="I342" i="3"/>
  <c r="J342" i="3"/>
  <c r="K342" i="3"/>
  <c r="L342" i="3"/>
  <c r="M342" i="3"/>
  <c r="N342" i="3"/>
  <c r="D343" i="3"/>
  <c r="E343" i="3"/>
  <c r="F343" i="3"/>
  <c r="G343" i="3"/>
  <c r="H343" i="3"/>
  <c r="I343" i="3"/>
  <c r="J343" i="3"/>
  <c r="K343" i="3"/>
  <c r="L343" i="3"/>
  <c r="M343" i="3"/>
  <c r="N343" i="3"/>
  <c r="D129" i="3"/>
  <c r="E129" i="3"/>
  <c r="F129" i="3"/>
  <c r="G129" i="3"/>
  <c r="H129" i="3"/>
  <c r="I129" i="3"/>
  <c r="J129" i="3"/>
  <c r="K129" i="3"/>
  <c r="L129" i="3"/>
  <c r="M129" i="3"/>
  <c r="N129" i="3"/>
  <c r="D205" i="3"/>
  <c r="E205" i="3"/>
  <c r="F205" i="3"/>
  <c r="G205" i="3"/>
  <c r="H205" i="3"/>
  <c r="I205" i="3"/>
  <c r="J205" i="3"/>
  <c r="K205" i="3"/>
  <c r="L205" i="3"/>
  <c r="M205" i="3"/>
  <c r="N205" i="3"/>
  <c r="D93" i="3"/>
  <c r="E93" i="3"/>
  <c r="F93" i="3"/>
  <c r="G93" i="3"/>
  <c r="H93" i="3"/>
  <c r="I93" i="3"/>
  <c r="J93" i="3"/>
  <c r="K93" i="3"/>
  <c r="L93" i="3"/>
  <c r="M93" i="3"/>
  <c r="N93" i="3"/>
  <c r="D502" i="3"/>
  <c r="E502" i="3"/>
  <c r="F502" i="3"/>
  <c r="G502" i="3"/>
  <c r="H502" i="3"/>
  <c r="I502" i="3"/>
  <c r="J502" i="3"/>
  <c r="K502" i="3"/>
  <c r="L502" i="3"/>
  <c r="M502" i="3"/>
  <c r="N502" i="3"/>
  <c r="D130" i="3"/>
  <c r="E130" i="3"/>
  <c r="F130" i="3"/>
  <c r="G130" i="3"/>
  <c r="H130" i="3"/>
  <c r="I130" i="3"/>
  <c r="J130" i="3"/>
  <c r="K130" i="3"/>
  <c r="L130" i="3"/>
  <c r="M130" i="3"/>
  <c r="N130" i="3"/>
  <c r="D206" i="3"/>
  <c r="E206" i="3"/>
  <c r="F206" i="3"/>
  <c r="G206" i="3"/>
  <c r="H206" i="3"/>
  <c r="I206" i="3"/>
  <c r="J206" i="3"/>
  <c r="K206" i="3"/>
  <c r="L206" i="3"/>
  <c r="M206" i="3"/>
  <c r="N206" i="3"/>
  <c r="D171" i="3"/>
  <c r="E171" i="3"/>
  <c r="F171" i="3"/>
  <c r="G171" i="3"/>
  <c r="H171" i="3"/>
  <c r="I171" i="3"/>
  <c r="J171" i="3"/>
  <c r="K171" i="3"/>
  <c r="L171" i="3"/>
  <c r="M171" i="3"/>
  <c r="N171" i="3"/>
  <c r="D344" i="3"/>
  <c r="E344" i="3"/>
  <c r="F344" i="3"/>
  <c r="G344" i="3"/>
  <c r="H344" i="3"/>
  <c r="I344" i="3"/>
  <c r="J344" i="3"/>
  <c r="K344" i="3"/>
  <c r="L344" i="3"/>
  <c r="M344" i="3"/>
  <c r="N344" i="3"/>
  <c r="D345" i="3"/>
  <c r="E345" i="3"/>
  <c r="F345" i="3"/>
  <c r="G345" i="3"/>
  <c r="H345" i="3"/>
  <c r="I345" i="3"/>
  <c r="J345" i="3"/>
  <c r="K345" i="3"/>
  <c r="L345" i="3"/>
  <c r="M345" i="3"/>
  <c r="N345" i="3"/>
  <c r="D271" i="3"/>
  <c r="E271" i="3"/>
  <c r="F271" i="3"/>
  <c r="G271" i="3"/>
  <c r="H271" i="3"/>
  <c r="I271" i="3"/>
  <c r="J271" i="3"/>
  <c r="K271" i="3"/>
  <c r="L271" i="3"/>
  <c r="M271" i="3"/>
  <c r="N271" i="3"/>
  <c r="D131" i="3"/>
  <c r="E131" i="3"/>
  <c r="F131" i="3"/>
  <c r="G131" i="3"/>
  <c r="H131" i="3"/>
  <c r="I131" i="3"/>
  <c r="J131" i="3"/>
  <c r="K131" i="3"/>
  <c r="L131" i="3"/>
  <c r="M131" i="3"/>
  <c r="N131" i="3"/>
  <c r="D266" i="3"/>
  <c r="E266" i="3"/>
  <c r="F266" i="3"/>
  <c r="G266" i="3"/>
  <c r="H266" i="3"/>
  <c r="I266" i="3"/>
  <c r="J266" i="3"/>
  <c r="K266" i="3"/>
  <c r="L266" i="3"/>
  <c r="M266" i="3"/>
  <c r="N266" i="3"/>
  <c r="D272" i="3"/>
  <c r="E272" i="3"/>
  <c r="F272" i="3"/>
  <c r="G272" i="3"/>
  <c r="H272" i="3"/>
  <c r="I272" i="3"/>
  <c r="J272" i="3"/>
  <c r="K272" i="3"/>
  <c r="L272" i="3"/>
  <c r="M272" i="3"/>
  <c r="N272" i="3"/>
  <c r="D503" i="3"/>
  <c r="E503" i="3"/>
  <c r="F503" i="3"/>
  <c r="G503" i="3"/>
  <c r="H503" i="3"/>
  <c r="I503" i="3"/>
  <c r="J503" i="3"/>
  <c r="K503" i="3"/>
  <c r="L503" i="3"/>
  <c r="M503" i="3"/>
  <c r="N503" i="3"/>
  <c r="D132" i="3"/>
  <c r="E132" i="3"/>
  <c r="F132" i="3"/>
  <c r="G132" i="3"/>
  <c r="H132" i="3"/>
  <c r="I132" i="3"/>
  <c r="J132" i="3"/>
  <c r="K132" i="3"/>
  <c r="L132" i="3"/>
  <c r="M132" i="3"/>
  <c r="N132" i="3"/>
  <c r="D207" i="3"/>
  <c r="E207" i="3"/>
  <c r="F207" i="3"/>
  <c r="G207" i="3"/>
  <c r="H207" i="3"/>
  <c r="I207" i="3"/>
  <c r="J207" i="3"/>
  <c r="K207" i="3"/>
  <c r="L207" i="3"/>
  <c r="M207" i="3"/>
  <c r="N207" i="3"/>
  <c r="D467" i="3"/>
  <c r="E467" i="3"/>
  <c r="F467" i="3"/>
  <c r="G467" i="3"/>
  <c r="H467" i="3"/>
  <c r="I467" i="3"/>
  <c r="J467" i="3"/>
  <c r="K467" i="3"/>
  <c r="L467" i="3"/>
  <c r="M467" i="3"/>
  <c r="N467" i="3"/>
  <c r="D133" i="3"/>
  <c r="E133" i="3"/>
  <c r="F133" i="3"/>
  <c r="G133" i="3"/>
  <c r="H133" i="3"/>
  <c r="I133" i="3"/>
  <c r="J133" i="3"/>
  <c r="K133" i="3"/>
  <c r="L133" i="3"/>
  <c r="M133" i="3"/>
  <c r="N133" i="3"/>
  <c r="D208" i="3"/>
  <c r="E208" i="3"/>
  <c r="F208" i="3"/>
  <c r="G208" i="3"/>
  <c r="H208" i="3"/>
  <c r="I208" i="3"/>
  <c r="J208" i="3"/>
  <c r="K208" i="3"/>
  <c r="L208" i="3"/>
  <c r="M208" i="3"/>
  <c r="N208" i="3"/>
  <c r="D154" i="3"/>
  <c r="E154" i="3"/>
  <c r="F154" i="3"/>
  <c r="G154" i="3"/>
  <c r="H154" i="3"/>
  <c r="I154" i="3"/>
  <c r="J154" i="3"/>
  <c r="K154" i="3"/>
  <c r="L154" i="3"/>
  <c r="M154" i="3"/>
  <c r="N154" i="3"/>
  <c r="D346" i="3"/>
  <c r="E346" i="3"/>
  <c r="F346" i="3"/>
  <c r="G346" i="3"/>
  <c r="H346" i="3"/>
  <c r="I346" i="3"/>
  <c r="J346" i="3"/>
  <c r="K346" i="3"/>
  <c r="L346" i="3"/>
  <c r="M346" i="3"/>
  <c r="N346" i="3"/>
  <c r="D462" i="3"/>
  <c r="E462" i="3"/>
  <c r="F462" i="3"/>
  <c r="G462" i="3"/>
  <c r="H462" i="3"/>
  <c r="I462" i="3"/>
  <c r="J462" i="3"/>
  <c r="K462" i="3"/>
  <c r="L462" i="3"/>
  <c r="M462" i="3"/>
  <c r="N462" i="3"/>
  <c r="D209" i="3"/>
  <c r="E209" i="3"/>
  <c r="F209" i="3"/>
  <c r="G209" i="3"/>
  <c r="H209" i="3"/>
  <c r="I209" i="3"/>
  <c r="J209" i="3"/>
  <c r="K209" i="3"/>
  <c r="L209" i="3"/>
  <c r="M209" i="3"/>
  <c r="N209" i="3"/>
  <c r="D347" i="3"/>
  <c r="E347" i="3"/>
  <c r="F347" i="3"/>
  <c r="G347" i="3"/>
  <c r="H347" i="3"/>
  <c r="I347" i="3"/>
  <c r="J347" i="3"/>
  <c r="K347" i="3"/>
  <c r="L347" i="3"/>
  <c r="M347" i="3"/>
  <c r="N347" i="3"/>
  <c r="D348" i="3"/>
  <c r="E348" i="3"/>
  <c r="F348" i="3"/>
  <c r="G348" i="3"/>
  <c r="H348" i="3"/>
  <c r="I348" i="3"/>
  <c r="J348" i="3"/>
  <c r="K348" i="3"/>
  <c r="L348" i="3"/>
  <c r="M348" i="3"/>
  <c r="N348" i="3"/>
  <c r="D86" i="3"/>
  <c r="E86" i="3"/>
  <c r="F86" i="3"/>
  <c r="G86" i="3"/>
  <c r="H86" i="3"/>
  <c r="I86" i="3"/>
  <c r="J86" i="3"/>
  <c r="K86" i="3"/>
  <c r="L86" i="3"/>
  <c r="M86" i="3"/>
  <c r="N86" i="3"/>
  <c r="D349" i="3"/>
  <c r="E349" i="3"/>
  <c r="F349" i="3"/>
  <c r="G349" i="3"/>
  <c r="H349" i="3"/>
  <c r="I349" i="3"/>
  <c r="J349" i="3"/>
  <c r="K349" i="3"/>
  <c r="L349" i="3"/>
  <c r="M349" i="3"/>
  <c r="N349" i="3"/>
  <c r="D350" i="3"/>
  <c r="E350" i="3"/>
  <c r="F350" i="3"/>
  <c r="G350" i="3"/>
  <c r="H350" i="3"/>
  <c r="I350" i="3"/>
  <c r="J350" i="3"/>
  <c r="K350" i="3"/>
  <c r="L350" i="3"/>
  <c r="M350" i="3"/>
  <c r="N350" i="3"/>
  <c r="D100" i="3"/>
  <c r="E100" i="3"/>
  <c r="F100" i="3"/>
  <c r="G100" i="3"/>
  <c r="H100" i="3"/>
  <c r="I100" i="3"/>
  <c r="J100" i="3"/>
  <c r="K100" i="3"/>
  <c r="L100" i="3"/>
  <c r="M100" i="3"/>
  <c r="N100" i="3"/>
  <c r="D351" i="3"/>
  <c r="E351" i="3"/>
  <c r="F351" i="3"/>
  <c r="G351" i="3"/>
  <c r="H351" i="3"/>
  <c r="I351" i="3"/>
  <c r="J351" i="3"/>
  <c r="K351" i="3"/>
  <c r="L351" i="3"/>
  <c r="M351" i="3"/>
  <c r="N351" i="3"/>
  <c r="D352" i="3"/>
  <c r="E352" i="3"/>
  <c r="F352" i="3"/>
  <c r="G352" i="3"/>
  <c r="H352" i="3"/>
  <c r="I352" i="3"/>
  <c r="J352" i="3"/>
  <c r="K352" i="3"/>
  <c r="L352" i="3"/>
  <c r="M352" i="3"/>
  <c r="N352" i="3"/>
  <c r="D48" i="3"/>
  <c r="E48" i="3"/>
  <c r="F48" i="3"/>
  <c r="G48" i="3"/>
  <c r="H48" i="3"/>
  <c r="I48" i="3"/>
  <c r="J48" i="3"/>
  <c r="K48" i="3"/>
  <c r="L48" i="3"/>
  <c r="M48" i="3"/>
  <c r="N48" i="3"/>
  <c r="D210" i="3"/>
  <c r="E210" i="3"/>
  <c r="F210" i="3"/>
  <c r="G210" i="3"/>
  <c r="H210" i="3"/>
  <c r="I210" i="3"/>
  <c r="J210" i="3"/>
  <c r="K210" i="3"/>
  <c r="L210" i="3"/>
  <c r="M210" i="3"/>
  <c r="N210" i="3"/>
  <c r="D211" i="3"/>
  <c r="E211" i="3"/>
  <c r="F211" i="3"/>
  <c r="G211" i="3"/>
  <c r="H211" i="3"/>
  <c r="I211" i="3"/>
  <c r="J211" i="3"/>
  <c r="K211" i="3"/>
  <c r="L211" i="3"/>
  <c r="M211" i="3"/>
  <c r="N211" i="3"/>
  <c r="D280" i="3"/>
  <c r="E280" i="3"/>
  <c r="F280" i="3"/>
  <c r="G280" i="3"/>
  <c r="H280" i="3"/>
  <c r="I280" i="3"/>
  <c r="J280" i="3"/>
  <c r="K280" i="3"/>
  <c r="L280" i="3"/>
  <c r="M280" i="3"/>
  <c r="N280" i="3"/>
  <c r="D212" i="3"/>
  <c r="E212" i="3"/>
  <c r="F212" i="3"/>
  <c r="G212" i="3"/>
  <c r="H212" i="3"/>
  <c r="I212" i="3"/>
  <c r="J212" i="3"/>
  <c r="K212" i="3"/>
  <c r="L212" i="3"/>
  <c r="M212" i="3"/>
  <c r="N212" i="3"/>
  <c r="D213" i="3"/>
  <c r="E213" i="3"/>
  <c r="F213" i="3"/>
  <c r="G213" i="3"/>
  <c r="H213" i="3"/>
  <c r="I213" i="3"/>
  <c r="J213" i="3"/>
  <c r="K213" i="3"/>
  <c r="L213" i="3"/>
  <c r="M213" i="3"/>
  <c r="N213" i="3"/>
  <c r="D353" i="3"/>
  <c r="E353" i="3"/>
  <c r="F353" i="3"/>
  <c r="G353" i="3"/>
  <c r="H353" i="3"/>
  <c r="I353" i="3"/>
  <c r="J353" i="3"/>
  <c r="K353" i="3"/>
  <c r="L353" i="3"/>
  <c r="M353" i="3"/>
  <c r="N353" i="3"/>
  <c r="D354" i="3"/>
  <c r="E354" i="3"/>
  <c r="F354" i="3"/>
  <c r="G354" i="3"/>
  <c r="H354" i="3"/>
  <c r="I354" i="3"/>
  <c r="J354" i="3"/>
  <c r="K354" i="3"/>
  <c r="L354" i="3"/>
  <c r="M354" i="3"/>
  <c r="N354" i="3"/>
  <c r="D273" i="3"/>
  <c r="E273" i="3"/>
  <c r="F273" i="3"/>
  <c r="G273" i="3"/>
  <c r="H273" i="3"/>
  <c r="I273" i="3"/>
  <c r="J273" i="3"/>
  <c r="K273" i="3"/>
  <c r="L273" i="3"/>
  <c r="M273" i="3"/>
  <c r="N273" i="3"/>
  <c r="D355" i="3"/>
  <c r="E355" i="3"/>
  <c r="F355" i="3"/>
  <c r="G355" i="3"/>
  <c r="H355" i="3"/>
  <c r="I355" i="3"/>
  <c r="J355" i="3"/>
  <c r="K355" i="3"/>
  <c r="L355" i="3"/>
  <c r="M355" i="3"/>
  <c r="N355" i="3"/>
  <c r="D6" i="3"/>
  <c r="E6" i="3"/>
  <c r="F6" i="3"/>
  <c r="G6" i="3"/>
  <c r="H6" i="3"/>
  <c r="I6" i="3"/>
  <c r="J6" i="3"/>
  <c r="K6" i="3"/>
  <c r="L6" i="3"/>
  <c r="M6" i="3"/>
  <c r="N6" i="3"/>
  <c r="D289" i="3"/>
  <c r="E289" i="3"/>
  <c r="F289" i="3"/>
  <c r="G289" i="3"/>
  <c r="H289" i="3"/>
  <c r="I289" i="3"/>
  <c r="J289" i="3"/>
  <c r="K289" i="3"/>
  <c r="L289" i="3"/>
  <c r="M289" i="3"/>
  <c r="N289" i="3"/>
  <c r="D356" i="3"/>
  <c r="E356" i="3"/>
  <c r="F356" i="3"/>
  <c r="G356" i="3"/>
  <c r="H356" i="3"/>
  <c r="I356" i="3"/>
  <c r="J356" i="3"/>
  <c r="K356" i="3"/>
  <c r="L356" i="3"/>
  <c r="M356" i="3"/>
  <c r="N356" i="3"/>
  <c r="D214" i="3"/>
  <c r="E214" i="3"/>
  <c r="F214" i="3"/>
  <c r="G214" i="3"/>
  <c r="H214" i="3"/>
  <c r="I214" i="3"/>
  <c r="J214" i="3"/>
  <c r="K214" i="3"/>
  <c r="L214" i="3"/>
  <c r="M214" i="3"/>
  <c r="N214" i="3"/>
  <c r="D134" i="3"/>
  <c r="E134" i="3"/>
  <c r="F134" i="3"/>
  <c r="G134" i="3"/>
  <c r="H134" i="3"/>
  <c r="I134" i="3"/>
  <c r="J134" i="3"/>
  <c r="K134" i="3"/>
  <c r="L134" i="3"/>
  <c r="M134" i="3"/>
  <c r="N134" i="3"/>
  <c r="D357" i="3"/>
  <c r="E357" i="3"/>
  <c r="F357" i="3"/>
  <c r="G357" i="3"/>
  <c r="H357" i="3"/>
  <c r="I357" i="3"/>
  <c r="J357" i="3"/>
  <c r="K357" i="3"/>
  <c r="L357" i="3"/>
  <c r="M357" i="3"/>
  <c r="N357" i="3"/>
  <c r="D358" i="3"/>
  <c r="E358" i="3"/>
  <c r="F358" i="3"/>
  <c r="G358" i="3"/>
  <c r="H358" i="3"/>
  <c r="I358" i="3"/>
  <c r="J358" i="3"/>
  <c r="K358" i="3"/>
  <c r="L358" i="3"/>
  <c r="M358" i="3"/>
  <c r="N358" i="3"/>
  <c r="D359" i="3"/>
  <c r="E359" i="3"/>
  <c r="F359" i="3"/>
  <c r="G359" i="3"/>
  <c r="H359" i="3"/>
  <c r="I359" i="3"/>
  <c r="J359" i="3"/>
  <c r="K359" i="3"/>
  <c r="L359" i="3"/>
  <c r="M359" i="3"/>
  <c r="N359" i="3"/>
  <c r="D215" i="3"/>
  <c r="E215" i="3"/>
  <c r="F215" i="3"/>
  <c r="G215" i="3"/>
  <c r="H215" i="3"/>
  <c r="I215" i="3"/>
  <c r="J215" i="3"/>
  <c r="K215" i="3"/>
  <c r="L215" i="3"/>
  <c r="M215" i="3"/>
  <c r="N215" i="3"/>
  <c r="D360" i="3"/>
  <c r="E360" i="3"/>
  <c r="F360" i="3"/>
  <c r="G360" i="3"/>
  <c r="H360" i="3"/>
  <c r="I360" i="3"/>
  <c r="J360" i="3"/>
  <c r="K360" i="3"/>
  <c r="L360" i="3"/>
  <c r="M360" i="3"/>
  <c r="N360" i="3"/>
  <c r="D361" i="3"/>
  <c r="E361" i="3"/>
  <c r="F361" i="3"/>
  <c r="G361" i="3"/>
  <c r="H361" i="3"/>
  <c r="I361" i="3"/>
  <c r="J361" i="3"/>
  <c r="K361" i="3"/>
  <c r="L361" i="3"/>
  <c r="M361" i="3"/>
  <c r="N361" i="3"/>
  <c r="D51" i="3"/>
  <c r="E51" i="3"/>
  <c r="F51" i="3"/>
  <c r="G51" i="3"/>
  <c r="H51" i="3"/>
  <c r="I51" i="3"/>
  <c r="J51" i="3"/>
  <c r="K51" i="3"/>
  <c r="L51" i="3"/>
  <c r="M51" i="3"/>
  <c r="N51" i="3"/>
  <c r="D495" i="3"/>
  <c r="E495" i="3"/>
  <c r="F495" i="3"/>
  <c r="G495" i="3"/>
  <c r="H495" i="3"/>
  <c r="I495" i="3"/>
  <c r="J495" i="3"/>
  <c r="K495" i="3"/>
  <c r="L495" i="3"/>
  <c r="M495" i="3"/>
  <c r="N495" i="3"/>
  <c r="D362" i="3"/>
  <c r="E362" i="3"/>
  <c r="F362" i="3"/>
  <c r="G362" i="3"/>
  <c r="H362" i="3"/>
  <c r="I362" i="3"/>
  <c r="J362" i="3"/>
  <c r="K362" i="3"/>
  <c r="L362" i="3"/>
  <c r="M362" i="3"/>
  <c r="N362" i="3"/>
  <c r="D363" i="3"/>
  <c r="E363" i="3"/>
  <c r="F363" i="3"/>
  <c r="G363" i="3"/>
  <c r="H363" i="3"/>
  <c r="I363" i="3"/>
  <c r="J363" i="3"/>
  <c r="K363" i="3"/>
  <c r="L363" i="3"/>
  <c r="M363" i="3"/>
  <c r="N363" i="3"/>
  <c r="D286" i="3"/>
  <c r="E286" i="3"/>
  <c r="F286" i="3"/>
  <c r="G286" i="3"/>
  <c r="H286" i="3"/>
  <c r="I286" i="3"/>
  <c r="J286" i="3"/>
  <c r="K286" i="3"/>
  <c r="L286" i="3"/>
  <c r="M286" i="3"/>
  <c r="N286" i="3"/>
  <c r="D216" i="3"/>
  <c r="E216" i="3"/>
  <c r="F216" i="3"/>
  <c r="G216" i="3"/>
  <c r="H216" i="3"/>
  <c r="I216" i="3"/>
  <c r="J216" i="3"/>
  <c r="K216" i="3"/>
  <c r="L216" i="3"/>
  <c r="M216" i="3"/>
  <c r="N216" i="3"/>
  <c r="D504" i="3"/>
  <c r="E504" i="3"/>
  <c r="F504" i="3"/>
  <c r="G504" i="3"/>
  <c r="H504" i="3"/>
  <c r="I504" i="3"/>
  <c r="J504" i="3"/>
  <c r="K504" i="3"/>
  <c r="L504" i="3"/>
  <c r="M504" i="3"/>
  <c r="N504" i="3"/>
  <c r="D364" i="3"/>
  <c r="E364" i="3"/>
  <c r="F364" i="3"/>
  <c r="G364" i="3"/>
  <c r="H364" i="3"/>
  <c r="I364" i="3"/>
  <c r="J364" i="3"/>
  <c r="K364" i="3"/>
  <c r="L364" i="3"/>
  <c r="M364" i="3"/>
  <c r="N364" i="3"/>
  <c r="D87" i="3"/>
  <c r="E87" i="3"/>
  <c r="F87" i="3"/>
  <c r="G87" i="3"/>
  <c r="H87" i="3"/>
  <c r="I87" i="3"/>
  <c r="J87" i="3"/>
  <c r="K87" i="3"/>
  <c r="L87" i="3"/>
  <c r="M87" i="3"/>
  <c r="N87" i="3"/>
  <c r="D165" i="3"/>
  <c r="E165" i="3"/>
  <c r="F165" i="3"/>
  <c r="G165" i="3"/>
  <c r="H165" i="3"/>
  <c r="I165" i="3"/>
  <c r="J165" i="3"/>
  <c r="K165" i="3"/>
  <c r="L165" i="3"/>
  <c r="M165" i="3"/>
  <c r="N165" i="3"/>
  <c r="D365" i="3"/>
  <c r="E365" i="3"/>
  <c r="F365" i="3"/>
  <c r="G365" i="3"/>
  <c r="H365" i="3"/>
  <c r="I365" i="3"/>
  <c r="J365" i="3"/>
  <c r="K365" i="3"/>
  <c r="L365" i="3"/>
  <c r="M365" i="3"/>
  <c r="N365" i="3"/>
  <c r="D217" i="3"/>
  <c r="E217" i="3"/>
  <c r="F217" i="3"/>
  <c r="G217" i="3"/>
  <c r="H217" i="3"/>
  <c r="I217" i="3"/>
  <c r="J217" i="3"/>
  <c r="K217" i="3"/>
  <c r="L217" i="3"/>
  <c r="M217" i="3"/>
  <c r="N217" i="3"/>
  <c r="D366" i="3"/>
  <c r="E366" i="3"/>
  <c r="F366" i="3"/>
  <c r="G366" i="3"/>
  <c r="H366" i="3"/>
  <c r="I366" i="3"/>
  <c r="J366" i="3"/>
  <c r="K366" i="3"/>
  <c r="L366" i="3"/>
  <c r="M366" i="3"/>
  <c r="N366" i="3"/>
  <c r="D21" i="3"/>
  <c r="E21" i="3"/>
  <c r="F21" i="3"/>
  <c r="G21" i="3"/>
  <c r="H21" i="3"/>
  <c r="I21" i="3"/>
  <c r="J21" i="3"/>
  <c r="K21" i="3"/>
  <c r="L21" i="3"/>
  <c r="M21" i="3"/>
  <c r="N21" i="3"/>
  <c r="D218" i="3"/>
  <c r="E218" i="3"/>
  <c r="F218" i="3"/>
  <c r="G218" i="3"/>
  <c r="H218" i="3"/>
  <c r="I218" i="3"/>
  <c r="J218" i="3"/>
  <c r="K218" i="3"/>
  <c r="L218" i="3"/>
  <c r="M218" i="3"/>
  <c r="N218" i="3"/>
  <c r="D219" i="3"/>
  <c r="E219" i="3"/>
  <c r="F219" i="3"/>
  <c r="G219" i="3"/>
  <c r="H219" i="3"/>
  <c r="I219" i="3"/>
  <c r="J219" i="3"/>
  <c r="K219" i="3"/>
  <c r="L219" i="3"/>
  <c r="M219" i="3"/>
  <c r="N219" i="3"/>
  <c r="D71" i="3"/>
  <c r="E71" i="3"/>
  <c r="F71" i="3"/>
  <c r="G71" i="3"/>
  <c r="H71" i="3"/>
  <c r="I71" i="3"/>
  <c r="J71" i="3"/>
  <c r="K71" i="3"/>
  <c r="L71" i="3"/>
  <c r="M71" i="3"/>
  <c r="N71" i="3"/>
  <c r="D474" i="3"/>
  <c r="E474" i="3"/>
  <c r="F474" i="3"/>
  <c r="G474" i="3"/>
  <c r="H474" i="3"/>
  <c r="I474" i="3"/>
  <c r="J474" i="3"/>
  <c r="K474" i="3"/>
  <c r="L474" i="3"/>
  <c r="M474" i="3"/>
  <c r="N474" i="3"/>
  <c r="D41" i="3"/>
  <c r="E41" i="3"/>
  <c r="F41" i="3"/>
  <c r="G41" i="3"/>
  <c r="H41" i="3"/>
  <c r="I41" i="3"/>
  <c r="J41" i="3"/>
  <c r="K41" i="3"/>
  <c r="L41" i="3"/>
  <c r="M41" i="3"/>
  <c r="N41" i="3"/>
  <c r="D155" i="3"/>
  <c r="E155" i="3"/>
  <c r="F155" i="3"/>
  <c r="G155" i="3"/>
  <c r="H155" i="3"/>
  <c r="I155" i="3"/>
  <c r="J155" i="3"/>
  <c r="K155" i="3"/>
  <c r="L155" i="3"/>
  <c r="M155" i="3"/>
  <c r="N155" i="3"/>
  <c r="D469" i="3"/>
  <c r="E469" i="3"/>
  <c r="F469" i="3"/>
  <c r="G469" i="3"/>
  <c r="H469" i="3"/>
  <c r="I469" i="3"/>
  <c r="J469" i="3"/>
  <c r="K469" i="3"/>
  <c r="L469" i="3"/>
  <c r="M469" i="3"/>
  <c r="N469" i="3"/>
  <c r="D220" i="3"/>
  <c r="E220" i="3"/>
  <c r="F220" i="3"/>
  <c r="G220" i="3"/>
  <c r="H220" i="3"/>
  <c r="I220" i="3"/>
  <c r="J220" i="3"/>
  <c r="K220" i="3"/>
  <c r="L220" i="3"/>
  <c r="M220" i="3"/>
  <c r="N220" i="3"/>
  <c r="D97" i="3"/>
  <c r="E97" i="3"/>
  <c r="F97" i="3"/>
  <c r="G97" i="3"/>
  <c r="H97" i="3"/>
  <c r="I97" i="3"/>
  <c r="J97" i="3"/>
  <c r="K97" i="3"/>
  <c r="L97" i="3"/>
  <c r="M97" i="3"/>
  <c r="N97" i="3"/>
  <c r="D367" i="3"/>
  <c r="E367" i="3"/>
  <c r="F367" i="3"/>
  <c r="G367" i="3"/>
  <c r="H367" i="3"/>
  <c r="I367" i="3"/>
  <c r="J367" i="3"/>
  <c r="K367" i="3"/>
  <c r="L367" i="3"/>
  <c r="M367" i="3"/>
  <c r="N367" i="3"/>
  <c r="D175" i="3"/>
  <c r="E175" i="3"/>
  <c r="F175" i="3"/>
  <c r="G175" i="3"/>
  <c r="H175" i="3"/>
  <c r="I175" i="3"/>
  <c r="J175" i="3"/>
  <c r="K175" i="3"/>
  <c r="L175" i="3"/>
  <c r="M175" i="3"/>
  <c r="N175" i="3"/>
  <c r="D10" i="3"/>
  <c r="E10" i="3"/>
  <c r="F10" i="3"/>
  <c r="G10" i="3"/>
  <c r="H10" i="3"/>
  <c r="I10" i="3"/>
  <c r="J10" i="3"/>
  <c r="K10" i="3"/>
  <c r="L10" i="3"/>
  <c r="M10" i="3"/>
  <c r="N10" i="3"/>
  <c r="D221" i="3"/>
  <c r="E221" i="3"/>
  <c r="F221" i="3"/>
  <c r="G221" i="3"/>
  <c r="H221" i="3"/>
  <c r="I221" i="3"/>
  <c r="J221" i="3"/>
  <c r="K221" i="3"/>
  <c r="L221" i="3"/>
  <c r="M221" i="3"/>
  <c r="N221" i="3"/>
  <c r="D368" i="3"/>
  <c r="E368" i="3"/>
  <c r="F368" i="3"/>
  <c r="G368" i="3"/>
  <c r="H368" i="3"/>
  <c r="I368" i="3"/>
  <c r="J368" i="3"/>
  <c r="K368" i="3"/>
  <c r="L368" i="3"/>
  <c r="M368" i="3"/>
  <c r="N368" i="3"/>
  <c r="D369" i="3"/>
  <c r="E369" i="3"/>
  <c r="F369" i="3"/>
  <c r="G369" i="3"/>
  <c r="H369" i="3"/>
  <c r="I369" i="3"/>
  <c r="J369" i="3"/>
  <c r="K369" i="3"/>
  <c r="L369" i="3"/>
  <c r="M369" i="3"/>
  <c r="N369" i="3"/>
  <c r="D222" i="3"/>
  <c r="E222" i="3"/>
  <c r="F222" i="3"/>
  <c r="G222" i="3"/>
  <c r="H222" i="3"/>
  <c r="I222" i="3"/>
  <c r="J222" i="3"/>
  <c r="K222" i="3"/>
  <c r="L222" i="3"/>
  <c r="M222" i="3"/>
  <c r="N222" i="3"/>
  <c r="D30" i="3"/>
  <c r="E30" i="3"/>
  <c r="F30" i="3"/>
  <c r="G30" i="3"/>
  <c r="H30" i="3"/>
  <c r="I30" i="3"/>
  <c r="J30" i="3"/>
  <c r="K30" i="3"/>
  <c r="L30" i="3"/>
  <c r="M30" i="3"/>
  <c r="N30" i="3"/>
  <c r="D481" i="3"/>
  <c r="E481" i="3"/>
  <c r="F481" i="3"/>
  <c r="G481" i="3"/>
  <c r="H481" i="3"/>
  <c r="I481" i="3"/>
  <c r="J481" i="3"/>
  <c r="K481" i="3"/>
  <c r="L481" i="3"/>
  <c r="M481" i="3"/>
  <c r="N481" i="3"/>
  <c r="D370" i="3"/>
  <c r="E370" i="3"/>
  <c r="F370" i="3"/>
  <c r="G370" i="3"/>
  <c r="H370" i="3"/>
  <c r="I370" i="3"/>
  <c r="J370" i="3"/>
  <c r="K370" i="3"/>
  <c r="L370" i="3"/>
  <c r="M370" i="3"/>
  <c r="N370" i="3"/>
  <c r="D371" i="3"/>
  <c r="E371" i="3"/>
  <c r="F371" i="3"/>
  <c r="G371" i="3"/>
  <c r="H371" i="3"/>
  <c r="I371" i="3"/>
  <c r="J371" i="3"/>
  <c r="K371" i="3"/>
  <c r="L371" i="3"/>
  <c r="M371" i="3"/>
  <c r="N371" i="3"/>
  <c r="D18" i="3"/>
  <c r="E18" i="3"/>
  <c r="F18" i="3"/>
  <c r="G18" i="3"/>
  <c r="H18" i="3"/>
  <c r="I18" i="3"/>
  <c r="J18" i="3"/>
  <c r="K18" i="3"/>
  <c r="L18" i="3"/>
  <c r="M18" i="3"/>
  <c r="N18" i="3"/>
  <c r="D135" i="3"/>
  <c r="E135" i="3"/>
  <c r="F135" i="3"/>
  <c r="G135" i="3"/>
  <c r="H135" i="3"/>
  <c r="I135" i="3"/>
  <c r="J135" i="3"/>
  <c r="K135" i="3"/>
  <c r="L135" i="3"/>
  <c r="M135" i="3"/>
  <c r="N135" i="3"/>
  <c r="D372" i="3"/>
  <c r="E372" i="3"/>
  <c r="F372" i="3"/>
  <c r="G372" i="3"/>
  <c r="H372" i="3"/>
  <c r="I372" i="3"/>
  <c r="J372" i="3"/>
  <c r="K372" i="3"/>
  <c r="L372" i="3"/>
  <c r="M372" i="3"/>
  <c r="N372" i="3"/>
  <c r="D373" i="3"/>
  <c r="E373" i="3"/>
  <c r="F373" i="3"/>
  <c r="G373" i="3"/>
  <c r="H373" i="3"/>
  <c r="I373" i="3"/>
  <c r="J373" i="3"/>
  <c r="K373" i="3"/>
  <c r="L373" i="3"/>
  <c r="M373" i="3"/>
  <c r="N373" i="3"/>
  <c r="D374" i="3"/>
  <c r="E374" i="3"/>
  <c r="F374" i="3"/>
  <c r="G374" i="3"/>
  <c r="H374" i="3"/>
  <c r="I374" i="3"/>
  <c r="J374" i="3"/>
  <c r="K374" i="3"/>
  <c r="L374" i="3"/>
  <c r="M374" i="3"/>
  <c r="N374" i="3"/>
  <c r="D284" i="3"/>
  <c r="E284" i="3"/>
  <c r="F284" i="3"/>
  <c r="G284" i="3"/>
  <c r="H284" i="3"/>
  <c r="I284" i="3"/>
  <c r="J284" i="3"/>
  <c r="K284" i="3"/>
  <c r="L284" i="3"/>
  <c r="M284" i="3"/>
  <c r="N284" i="3"/>
  <c r="D274" i="3"/>
  <c r="E274" i="3"/>
  <c r="F274" i="3"/>
  <c r="G274" i="3"/>
  <c r="H274" i="3"/>
  <c r="I274" i="3"/>
  <c r="J274" i="3"/>
  <c r="K274" i="3"/>
  <c r="L274" i="3"/>
  <c r="M274" i="3"/>
  <c r="N274" i="3"/>
  <c r="D166" i="3"/>
  <c r="E166" i="3"/>
  <c r="F166" i="3"/>
  <c r="G166" i="3"/>
  <c r="H166" i="3"/>
  <c r="I166" i="3"/>
  <c r="J166" i="3"/>
  <c r="K166" i="3"/>
  <c r="L166" i="3"/>
  <c r="M166" i="3"/>
  <c r="N166" i="3"/>
  <c r="D136" i="3"/>
  <c r="E136" i="3"/>
  <c r="F136" i="3"/>
  <c r="G136" i="3"/>
  <c r="H136" i="3"/>
  <c r="I136" i="3"/>
  <c r="J136" i="3"/>
  <c r="K136" i="3"/>
  <c r="L136" i="3"/>
  <c r="M136" i="3"/>
  <c r="N136" i="3"/>
  <c r="D375" i="3"/>
  <c r="E375" i="3"/>
  <c r="F375" i="3"/>
  <c r="G375" i="3"/>
  <c r="H375" i="3"/>
  <c r="I375" i="3"/>
  <c r="J375" i="3"/>
  <c r="K375" i="3"/>
  <c r="L375" i="3"/>
  <c r="M375" i="3"/>
  <c r="N375" i="3"/>
  <c r="D223" i="3"/>
  <c r="E223" i="3"/>
  <c r="F223" i="3"/>
  <c r="G223" i="3"/>
  <c r="H223" i="3"/>
  <c r="I223" i="3"/>
  <c r="J223" i="3"/>
  <c r="K223" i="3"/>
  <c r="L223" i="3"/>
  <c r="M223" i="3"/>
  <c r="N223" i="3"/>
  <c r="D376" i="3"/>
  <c r="E376" i="3"/>
  <c r="F376" i="3"/>
  <c r="G376" i="3"/>
  <c r="H376" i="3"/>
  <c r="I376" i="3"/>
  <c r="J376" i="3"/>
  <c r="K376" i="3"/>
  <c r="L376" i="3"/>
  <c r="M376" i="3"/>
  <c r="N376" i="3"/>
  <c r="D224" i="3"/>
  <c r="E224" i="3"/>
  <c r="F224" i="3"/>
  <c r="G224" i="3"/>
  <c r="H224" i="3"/>
  <c r="I224" i="3"/>
  <c r="J224" i="3"/>
  <c r="K224" i="3"/>
  <c r="L224" i="3"/>
  <c r="M224" i="3"/>
  <c r="N224" i="3"/>
  <c r="D225" i="3"/>
  <c r="E225" i="3"/>
  <c r="F225" i="3"/>
  <c r="G225" i="3"/>
  <c r="H225" i="3"/>
  <c r="I225" i="3"/>
  <c r="J225" i="3"/>
  <c r="K225" i="3"/>
  <c r="L225" i="3"/>
  <c r="M225" i="3"/>
  <c r="N225" i="3"/>
  <c r="D287" i="3"/>
  <c r="E287" i="3"/>
  <c r="F287" i="3"/>
  <c r="G287" i="3"/>
  <c r="H287" i="3"/>
  <c r="I287" i="3"/>
  <c r="J287" i="3"/>
  <c r="K287" i="3"/>
  <c r="L287" i="3"/>
  <c r="M287" i="3"/>
  <c r="N287" i="3"/>
  <c r="D226" i="3"/>
  <c r="E226" i="3"/>
  <c r="F226" i="3"/>
  <c r="G226" i="3"/>
  <c r="H226" i="3"/>
  <c r="I226" i="3"/>
  <c r="J226" i="3"/>
  <c r="K226" i="3"/>
  <c r="L226" i="3"/>
  <c r="M226" i="3"/>
  <c r="N226" i="3"/>
  <c r="D288" i="3"/>
  <c r="E288" i="3"/>
  <c r="F288" i="3"/>
  <c r="G288" i="3"/>
  <c r="H288" i="3"/>
  <c r="I288" i="3"/>
  <c r="J288" i="3"/>
  <c r="K288" i="3"/>
  <c r="L288" i="3"/>
  <c r="M288" i="3"/>
  <c r="N288" i="3"/>
  <c r="D377" i="3"/>
  <c r="E377" i="3"/>
  <c r="F377" i="3"/>
  <c r="G377" i="3"/>
  <c r="H377" i="3"/>
  <c r="I377" i="3"/>
  <c r="J377" i="3"/>
  <c r="K377" i="3"/>
  <c r="L377" i="3"/>
  <c r="M377" i="3"/>
  <c r="N377" i="3"/>
  <c r="D378" i="3"/>
  <c r="E378" i="3"/>
  <c r="F378" i="3"/>
  <c r="G378" i="3"/>
  <c r="H378" i="3"/>
  <c r="I378" i="3"/>
  <c r="J378" i="3"/>
  <c r="K378" i="3"/>
  <c r="L378" i="3"/>
  <c r="M378" i="3"/>
  <c r="N378" i="3"/>
  <c r="D470" i="3"/>
  <c r="E470" i="3"/>
  <c r="F470" i="3"/>
  <c r="G470" i="3"/>
  <c r="H470" i="3"/>
  <c r="I470" i="3"/>
  <c r="J470" i="3"/>
  <c r="K470" i="3"/>
  <c r="L470" i="3"/>
  <c r="M470" i="3"/>
  <c r="N470" i="3"/>
  <c r="D137" i="3"/>
  <c r="E137" i="3"/>
  <c r="F137" i="3"/>
  <c r="G137" i="3"/>
  <c r="H137" i="3"/>
  <c r="I137" i="3"/>
  <c r="J137" i="3"/>
  <c r="K137" i="3"/>
  <c r="L137" i="3"/>
  <c r="M137" i="3"/>
  <c r="N137" i="3"/>
  <c r="D227" i="3"/>
  <c r="E227" i="3"/>
  <c r="F227" i="3"/>
  <c r="G227" i="3"/>
  <c r="H227" i="3"/>
  <c r="I227" i="3"/>
  <c r="J227" i="3"/>
  <c r="K227" i="3"/>
  <c r="L227" i="3"/>
  <c r="M227" i="3"/>
  <c r="N227" i="3"/>
  <c r="D4" i="3"/>
  <c r="E4" i="3"/>
  <c r="F4" i="3"/>
  <c r="G4" i="3"/>
  <c r="H4" i="3"/>
  <c r="I4" i="3"/>
  <c r="J4" i="3"/>
  <c r="K4" i="3"/>
  <c r="L4" i="3"/>
  <c r="M4" i="3"/>
  <c r="N4" i="3"/>
  <c r="D37" i="3"/>
  <c r="E37" i="3"/>
  <c r="F37" i="3"/>
  <c r="G37" i="3"/>
  <c r="H37" i="3"/>
  <c r="I37" i="3"/>
  <c r="J37" i="3"/>
  <c r="K37" i="3"/>
  <c r="L37" i="3"/>
  <c r="M37" i="3"/>
  <c r="N37" i="3"/>
  <c r="D68" i="3"/>
  <c r="E68" i="3"/>
  <c r="F68" i="3"/>
  <c r="G68" i="3"/>
  <c r="H68" i="3"/>
  <c r="I68" i="3"/>
  <c r="J68" i="3"/>
  <c r="K68" i="3"/>
  <c r="L68" i="3"/>
  <c r="M68" i="3"/>
  <c r="N68" i="3"/>
  <c r="D36" i="3"/>
  <c r="E36" i="3"/>
  <c r="F36" i="3"/>
  <c r="G36" i="3"/>
  <c r="H36" i="3"/>
  <c r="I36" i="3"/>
  <c r="J36" i="3"/>
  <c r="K36" i="3"/>
  <c r="L36" i="3"/>
  <c r="M36" i="3"/>
  <c r="N36" i="3"/>
  <c r="D379" i="3"/>
  <c r="E379" i="3"/>
  <c r="F379" i="3"/>
  <c r="G379" i="3"/>
  <c r="H379" i="3"/>
  <c r="I379" i="3"/>
  <c r="J379" i="3"/>
  <c r="K379" i="3"/>
  <c r="L379" i="3"/>
  <c r="M379" i="3"/>
  <c r="N379" i="3"/>
  <c r="D380" i="3"/>
  <c r="E380" i="3"/>
  <c r="F380" i="3"/>
  <c r="G380" i="3"/>
  <c r="H380" i="3"/>
  <c r="I380" i="3"/>
  <c r="J380" i="3"/>
  <c r="K380" i="3"/>
  <c r="L380" i="3"/>
  <c r="M380" i="3"/>
  <c r="N380" i="3"/>
  <c r="D381" i="3"/>
  <c r="E381" i="3"/>
  <c r="F381" i="3"/>
  <c r="G381" i="3"/>
  <c r="H381" i="3"/>
  <c r="I381" i="3"/>
  <c r="J381" i="3"/>
  <c r="K381" i="3"/>
  <c r="L381" i="3"/>
  <c r="M381" i="3"/>
  <c r="N381" i="3"/>
  <c r="D382" i="3"/>
  <c r="E382" i="3"/>
  <c r="F382" i="3"/>
  <c r="G382" i="3"/>
  <c r="H382" i="3"/>
  <c r="I382" i="3"/>
  <c r="J382" i="3"/>
  <c r="K382" i="3"/>
  <c r="L382" i="3"/>
  <c r="M382" i="3"/>
  <c r="N382" i="3"/>
  <c r="D138" i="3"/>
  <c r="E138" i="3"/>
  <c r="F138" i="3"/>
  <c r="G138" i="3"/>
  <c r="H138" i="3"/>
  <c r="I138" i="3"/>
  <c r="J138" i="3"/>
  <c r="K138" i="3"/>
  <c r="L138" i="3"/>
  <c r="M138" i="3"/>
  <c r="N138" i="3"/>
  <c r="D268" i="3"/>
  <c r="E268" i="3"/>
  <c r="F268" i="3"/>
  <c r="G268" i="3"/>
  <c r="H268" i="3"/>
  <c r="I268" i="3"/>
  <c r="J268" i="3"/>
  <c r="K268" i="3"/>
  <c r="L268" i="3"/>
  <c r="M268" i="3"/>
  <c r="N268" i="3"/>
  <c r="D505" i="3"/>
  <c r="E505" i="3"/>
  <c r="F505" i="3"/>
  <c r="G505" i="3"/>
  <c r="H505" i="3"/>
  <c r="I505" i="3"/>
  <c r="J505" i="3"/>
  <c r="K505" i="3"/>
  <c r="L505" i="3"/>
  <c r="M505" i="3"/>
  <c r="N505" i="3"/>
  <c r="D3" i="3"/>
  <c r="E3" i="3"/>
  <c r="F3" i="3"/>
  <c r="G3" i="3"/>
  <c r="H3" i="3"/>
  <c r="I3" i="3"/>
  <c r="J3" i="3"/>
  <c r="K3" i="3"/>
  <c r="L3" i="3"/>
  <c r="M3" i="3"/>
  <c r="N3" i="3"/>
  <c r="D228" i="3"/>
  <c r="E228" i="3"/>
  <c r="F228" i="3"/>
  <c r="G228" i="3"/>
  <c r="H228" i="3"/>
  <c r="I228" i="3"/>
  <c r="J228" i="3"/>
  <c r="K228" i="3"/>
  <c r="L228" i="3"/>
  <c r="M228" i="3"/>
  <c r="N228" i="3"/>
  <c r="D383" i="3"/>
  <c r="E383" i="3"/>
  <c r="F383" i="3"/>
  <c r="G383" i="3"/>
  <c r="H383" i="3"/>
  <c r="I383" i="3"/>
  <c r="J383" i="3"/>
  <c r="K383" i="3"/>
  <c r="L383" i="3"/>
  <c r="M383" i="3"/>
  <c r="N383" i="3"/>
  <c r="D384" i="3"/>
  <c r="E384" i="3"/>
  <c r="F384" i="3"/>
  <c r="G384" i="3"/>
  <c r="H384" i="3"/>
  <c r="I384" i="3"/>
  <c r="J384" i="3"/>
  <c r="K384" i="3"/>
  <c r="L384" i="3"/>
  <c r="M384" i="3"/>
  <c r="N384" i="3"/>
  <c r="D385" i="3"/>
  <c r="E385" i="3"/>
  <c r="F385" i="3"/>
  <c r="G385" i="3"/>
  <c r="H385" i="3"/>
  <c r="I385" i="3"/>
  <c r="J385" i="3"/>
  <c r="K385" i="3"/>
  <c r="L385" i="3"/>
  <c r="M385" i="3"/>
  <c r="N385" i="3"/>
  <c r="D139" i="3"/>
  <c r="E139" i="3"/>
  <c r="F139" i="3"/>
  <c r="G139" i="3"/>
  <c r="H139" i="3"/>
  <c r="I139" i="3"/>
  <c r="J139" i="3"/>
  <c r="K139" i="3"/>
  <c r="L139" i="3"/>
  <c r="M139" i="3"/>
  <c r="N139" i="3"/>
  <c r="D386" i="3"/>
  <c r="E386" i="3"/>
  <c r="F386" i="3"/>
  <c r="G386" i="3"/>
  <c r="H386" i="3"/>
  <c r="I386" i="3"/>
  <c r="J386" i="3"/>
  <c r="K386" i="3"/>
  <c r="L386" i="3"/>
  <c r="M386" i="3"/>
  <c r="N386" i="3"/>
  <c r="D49" i="3"/>
  <c r="E49" i="3"/>
  <c r="F49" i="3"/>
  <c r="G49" i="3"/>
  <c r="H49" i="3"/>
  <c r="I49" i="3"/>
  <c r="J49" i="3"/>
  <c r="K49" i="3"/>
  <c r="L49" i="3"/>
  <c r="M49" i="3"/>
  <c r="N49" i="3"/>
  <c r="D19" i="3"/>
  <c r="E19" i="3"/>
  <c r="F19" i="3"/>
  <c r="G19" i="3"/>
  <c r="H19" i="3"/>
  <c r="I19" i="3"/>
  <c r="J19" i="3"/>
  <c r="K19" i="3"/>
  <c r="L19" i="3"/>
  <c r="M19" i="3"/>
  <c r="N19" i="3"/>
  <c r="D140" i="3"/>
  <c r="E140" i="3"/>
  <c r="F140" i="3"/>
  <c r="G140" i="3"/>
  <c r="H140" i="3"/>
  <c r="I140" i="3"/>
  <c r="J140" i="3"/>
  <c r="K140" i="3"/>
  <c r="L140" i="3"/>
  <c r="M140" i="3"/>
  <c r="N140" i="3"/>
  <c r="D490" i="3"/>
  <c r="E490" i="3"/>
  <c r="F490" i="3"/>
  <c r="G490" i="3"/>
  <c r="H490" i="3"/>
  <c r="I490" i="3"/>
  <c r="J490" i="3"/>
  <c r="K490" i="3"/>
  <c r="L490" i="3"/>
  <c r="M490" i="3"/>
  <c r="N490" i="3"/>
  <c r="D88" i="3"/>
  <c r="E88" i="3"/>
  <c r="F88" i="3"/>
  <c r="G88" i="3"/>
  <c r="H88" i="3"/>
  <c r="I88" i="3"/>
  <c r="J88" i="3"/>
  <c r="K88" i="3"/>
  <c r="L88" i="3"/>
  <c r="M88" i="3"/>
  <c r="N88" i="3"/>
  <c r="D506" i="3"/>
  <c r="E506" i="3"/>
  <c r="F506" i="3"/>
  <c r="G506" i="3"/>
  <c r="H506" i="3"/>
  <c r="I506" i="3"/>
  <c r="J506" i="3"/>
  <c r="K506" i="3"/>
  <c r="L506" i="3"/>
  <c r="M506" i="3"/>
  <c r="N506" i="3"/>
  <c r="D387" i="3"/>
  <c r="E387" i="3"/>
  <c r="F387" i="3"/>
  <c r="G387" i="3"/>
  <c r="H387" i="3"/>
  <c r="I387" i="3"/>
  <c r="J387" i="3"/>
  <c r="K387" i="3"/>
  <c r="L387" i="3"/>
  <c r="M387" i="3"/>
  <c r="N387" i="3"/>
  <c r="D141" i="3"/>
  <c r="E141" i="3"/>
  <c r="F141" i="3"/>
  <c r="G141" i="3"/>
  <c r="H141" i="3"/>
  <c r="I141" i="3"/>
  <c r="J141" i="3"/>
  <c r="K141" i="3"/>
  <c r="L141" i="3"/>
  <c r="M141" i="3"/>
  <c r="N141" i="3"/>
  <c r="D281" i="3"/>
  <c r="E281" i="3"/>
  <c r="F281" i="3"/>
  <c r="G281" i="3"/>
  <c r="H281" i="3"/>
  <c r="I281" i="3"/>
  <c r="J281" i="3"/>
  <c r="K281" i="3"/>
  <c r="L281" i="3"/>
  <c r="M281" i="3"/>
  <c r="N281" i="3"/>
  <c r="D230" i="3"/>
  <c r="E230" i="3"/>
  <c r="F230" i="3"/>
  <c r="G230" i="3"/>
  <c r="H230" i="3"/>
  <c r="I230" i="3"/>
  <c r="J230" i="3"/>
  <c r="K230" i="3"/>
  <c r="L230" i="3"/>
  <c r="M230" i="3"/>
  <c r="N230" i="3"/>
  <c r="D63" i="3"/>
  <c r="E63" i="3"/>
  <c r="F63" i="3"/>
  <c r="G63" i="3"/>
  <c r="H63" i="3"/>
  <c r="I63" i="3"/>
  <c r="J63" i="3"/>
  <c r="K63" i="3"/>
  <c r="L63" i="3"/>
  <c r="M63" i="3"/>
  <c r="N63" i="3"/>
  <c r="D463" i="3"/>
  <c r="E463" i="3"/>
  <c r="F463" i="3"/>
  <c r="G463" i="3"/>
  <c r="H463" i="3"/>
  <c r="I463" i="3"/>
  <c r="J463" i="3"/>
  <c r="K463" i="3"/>
  <c r="L463" i="3"/>
  <c r="M463" i="3"/>
  <c r="N463" i="3"/>
  <c r="D496" i="3"/>
  <c r="E496" i="3"/>
  <c r="F496" i="3"/>
  <c r="G496" i="3"/>
  <c r="H496" i="3"/>
  <c r="I496" i="3"/>
  <c r="J496" i="3"/>
  <c r="K496" i="3"/>
  <c r="L496" i="3"/>
  <c r="M496" i="3"/>
  <c r="N496" i="3"/>
  <c r="D142" i="3"/>
  <c r="E142" i="3"/>
  <c r="F142" i="3"/>
  <c r="G142" i="3"/>
  <c r="H142" i="3"/>
  <c r="I142" i="3"/>
  <c r="J142" i="3"/>
  <c r="K142" i="3"/>
  <c r="L142" i="3"/>
  <c r="M142" i="3"/>
  <c r="N142" i="3"/>
  <c r="D23" i="3"/>
  <c r="E23" i="3"/>
  <c r="F23" i="3"/>
  <c r="G23" i="3"/>
  <c r="H23" i="3"/>
  <c r="I23" i="3"/>
  <c r="J23" i="3"/>
  <c r="K23" i="3"/>
  <c r="L23" i="3"/>
  <c r="M23" i="3"/>
  <c r="N23" i="3"/>
  <c r="D388" i="3"/>
  <c r="E388" i="3"/>
  <c r="F388" i="3"/>
  <c r="G388" i="3"/>
  <c r="H388" i="3"/>
  <c r="I388" i="3"/>
  <c r="J388" i="3"/>
  <c r="K388" i="3"/>
  <c r="L388" i="3"/>
  <c r="M388" i="3"/>
  <c r="N388" i="3"/>
  <c r="D143" i="3"/>
  <c r="E143" i="3"/>
  <c r="F143" i="3"/>
  <c r="G143" i="3"/>
  <c r="H143" i="3"/>
  <c r="I143" i="3"/>
  <c r="J143" i="3"/>
  <c r="K143" i="3"/>
  <c r="L143" i="3"/>
  <c r="M143" i="3"/>
  <c r="N143" i="3"/>
  <c r="D389" i="3"/>
  <c r="E389" i="3"/>
  <c r="F389" i="3"/>
  <c r="G389" i="3"/>
  <c r="H389" i="3"/>
  <c r="I389" i="3"/>
  <c r="J389" i="3"/>
  <c r="K389" i="3"/>
  <c r="L389" i="3"/>
  <c r="M389" i="3"/>
  <c r="N389" i="3"/>
  <c r="D156" i="3"/>
  <c r="E156" i="3"/>
  <c r="F156" i="3"/>
  <c r="G156" i="3"/>
  <c r="H156" i="3"/>
  <c r="I156" i="3"/>
  <c r="J156" i="3"/>
  <c r="K156" i="3"/>
  <c r="L156" i="3"/>
  <c r="M156" i="3"/>
  <c r="O9" i="4" s="1"/>
  <c r="N156" i="3"/>
  <c r="D482" i="3"/>
  <c r="E482" i="3"/>
  <c r="F482" i="3"/>
  <c r="G482" i="3"/>
  <c r="H482" i="3"/>
  <c r="I482" i="3"/>
  <c r="J482" i="3"/>
  <c r="K482" i="3"/>
  <c r="L482" i="3"/>
  <c r="M482" i="3"/>
  <c r="N482" i="3"/>
  <c r="D391" i="3"/>
  <c r="E391" i="3"/>
  <c r="F391" i="3"/>
  <c r="G391" i="3"/>
  <c r="H391" i="3"/>
  <c r="I391" i="3"/>
  <c r="J391" i="3"/>
  <c r="K391" i="3"/>
  <c r="L391" i="3"/>
  <c r="M391" i="3"/>
  <c r="N391" i="3"/>
  <c r="D392" i="3"/>
  <c r="E392" i="3"/>
  <c r="F392" i="3"/>
  <c r="G392" i="3"/>
  <c r="H392" i="3"/>
  <c r="I392" i="3"/>
  <c r="J392" i="3"/>
  <c r="K392" i="3"/>
  <c r="L392" i="3"/>
  <c r="M392" i="3"/>
  <c r="N392" i="3"/>
  <c r="D111" i="3"/>
  <c r="E111" i="3"/>
  <c r="F111" i="3"/>
  <c r="G111" i="3"/>
  <c r="H111" i="3"/>
  <c r="I111" i="3"/>
  <c r="J111" i="3"/>
  <c r="K111" i="3"/>
  <c r="L111" i="3"/>
  <c r="M111" i="3"/>
  <c r="N111" i="3"/>
  <c r="D144" i="3"/>
  <c r="E144" i="3"/>
  <c r="F144" i="3"/>
  <c r="G144" i="3"/>
  <c r="H144" i="3"/>
  <c r="I144" i="3"/>
  <c r="J144" i="3"/>
  <c r="K144" i="3"/>
  <c r="L144" i="3"/>
  <c r="M144" i="3"/>
  <c r="N144" i="3"/>
  <c r="F292" i="3"/>
  <c r="G292" i="3"/>
  <c r="H292" i="3"/>
  <c r="I292" i="3"/>
  <c r="J292" i="3"/>
  <c r="K292" i="3"/>
  <c r="L292" i="3"/>
  <c r="M292" i="3"/>
  <c r="N292" i="3"/>
  <c r="F40" i="3"/>
  <c r="G40" i="3"/>
  <c r="H40" i="3"/>
  <c r="I40" i="3"/>
  <c r="J40" i="3"/>
  <c r="K40" i="3"/>
  <c r="L40" i="3"/>
  <c r="M40" i="3"/>
  <c r="N40" i="3"/>
  <c r="F81" i="3"/>
  <c r="G81" i="3"/>
  <c r="H81" i="3"/>
  <c r="I81" i="3"/>
  <c r="J81" i="3"/>
  <c r="K81" i="3"/>
  <c r="L81" i="3"/>
  <c r="M81" i="3"/>
  <c r="N81" i="3"/>
  <c r="F184" i="3"/>
  <c r="G184" i="3"/>
  <c r="H184" i="3"/>
  <c r="I184" i="3"/>
  <c r="J184" i="3"/>
  <c r="K184" i="3"/>
  <c r="L184" i="3"/>
  <c r="M184" i="3"/>
  <c r="N184" i="3"/>
  <c r="F185" i="3"/>
  <c r="G185" i="3"/>
  <c r="H185" i="3"/>
  <c r="I185" i="3"/>
  <c r="J185" i="3"/>
  <c r="K185" i="3"/>
  <c r="L185" i="3"/>
  <c r="M185" i="3"/>
  <c r="N185" i="3"/>
  <c r="F186" i="3"/>
  <c r="G186" i="3"/>
  <c r="H186" i="3"/>
  <c r="I186" i="3"/>
  <c r="J186" i="3"/>
  <c r="K186" i="3"/>
  <c r="L186" i="3"/>
  <c r="M186" i="3"/>
  <c r="N186" i="3"/>
  <c r="F176" i="3"/>
  <c r="G176" i="3"/>
  <c r="H176" i="3"/>
  <c r="I176" i="3"/>
  <c r="J176" i="3"/>
  <c r="K176" i="3"/>
  <c r="L176" i="3"/>
  <c r="M176" i="3"/>
  <c r="N176" i="3"/>
  <c r="F294" i="3"/>
  <c r="G294" i="3"/>
  <c r="H294" i="3"/>
  <c r="I294" i="3"/>
  <c r="J294" i="3"/>
  <c r="K294" i="3"/>
  <c r="L294" i="3"/>
  <c r="M294" i="3"/>
  <c r="N294" i="3"/>
  <c r="F187" i="3"/>
  <c r="G187" i="3"/>
  <c r="H187" i="3"/>
  <c r="I187" i="3"/>
  <c r="J187" i="3"/>
  <c r="K187" i="3"/>
  <c r="L187" i="3"/>
  <c r="M187" i="3"/>
  <c r="N187" i="3"/>
  <c r="F296" i="3"/>
  <c r="G296" i="3"/>
  <c r="H296" i="3"/>
  <c r="I296" i="3"/>
  <c r="J296" i="3"/>
  <c r="K296" i="3"/>
  <c r="L296" i="3"/>
  <c r="M296" i="3"/>
  <c r="N296" i="3"/>
  <c r="F299" i="3"/>
  <c r="G299" i="3"/>
  <c r="H299" i="3"/>
  <c r="I299" i="3"/>
  <c r="J299" i="3"/>
  <c r="K299" i="3"/>
  <c r="L299" i="3"/>
  <c r="M299" i="3"/>
  <c r="N299" i="3"/>
  <c r="F300" i="3"/>
  <c r="G300" i="3"/>
  <c r="H300" i="3"/>
  <c r="I300" i="3"/>
  <c r="J300" i="3"/>
  <c r="K300" i="3"/>
  <c r="L300" i="3"/>
  <c r="M300" i="3"/>
  <c r="N300" i="3"/>
  <c r="F301" i="3"/>
  <c r="G301" i="3"/>
  <c r="H301" i="3"/>
  <c r="I301" i="3"/>
  <c r="J301" i="3"/>
  <c r="K301" i="3"/>
  <c r="L301" i="3"/>
  <c r="M301" i="3"/>
  <c r="N301" i="3"/>
  <c r="F303" i="3"/>
  <c r="G303" i="3"/>
  <c r="H303" i="3"/>
  <c r="I303" i="3"/>
  <c r="J303" i="3"/>
  <c r="K303" i="3"/>
  <c r="L303" i="3"/>
  <c r="M303" i="3"/>
  <c r="N303" i="3"/>
  <c r="F118" i="3"/>
  <c r="G118" i="3"/>
  <c r="H118" i="3"/>
  <c r="I118" i="3"/>
  <c r="J118" i="3"/>
  <c r="K118" i="3"/>
  <c r="L118" i="3"/>
  <c r="M118" i="3"/>
  <c r="N118" i="3"/>
  <c r="F304" i="3"/>
  <c r="G304" i="3"/>
  <c r="H304" i="3"/>
  <c r="I304" i="3"/>
  <c r="J304" i="3"/>
  <c r="K304" i="3"/>
  <c r="L304" i="3"/>
  <c r="M304" i="3"/>
  <c r="N304" i="3"/>
  <c r="F44" i="3"/>
  <c r="G44" i="3"/>
  <c r="H44" i="3"/>
  <c r="I44" i="3"/>
  <c r="J44" i="3"/>
  <c r="K44" i="3"/>
  <c r="L44" i="3"/>
  <c r="M44" i="3"/>
  <c r="N44" i="3"/>
  <c r="F108" i="3"/>
  <c r="G108" i="3"/>
  <c r="H108" i="3"/>
  <c r="I108" i="3"/>
  <c r="J108" i="3"/>
  <c r="K108" i="3"/>
  <c r="L108" i="3"/>
  <c r="M108" i="3"/>
  <c r="N108" i="3"/>
  <c r="F188" i="3"/>
  <c r="G188" i="3"/>
  <c r="H188" i="3"/>
  <c r="I188" i="3"/>
  <c r="J188" i="3"/>
  <c r="K188" i="3"/>
  <c r="L188" i="3"/>
  <c r="M188" i="3"/>
  <c r="N188" i="3"/>
  <c r="F43" i="3"/>
  <c r="G43" i="3"/>
  <c r="H43" i="3"/>
  <c r="I43" i="3"/>
  <c r="J43" i="3"/>
  <c r="K43" i="3"/>
  <c r="L43" i="3"/>
  <c r="M43" i="3"/>
  <c r="N43" i="3"/>
  <c r="F307" i="3"/>
  <c r="G307" i="3"/>
  <c r="H307" i="3"/>
  <c r="I307" i="3"/>
  <c r="J307" i="3"/>
  <c r="K307" i="3"/>
  <c r="L307" i="3"/>
  <c r="M307" i="3"/>
  <c r="N307" i="3"/>
  <c r="F308" i="3"/>
  <c r="G308" i="3"/>
  <c r="H308" i="3"/>
  <c r="I308" i="3"/>
  <c r="J308" i="3"/>
  <c r="K308" i="3"/>
  <c r="L308" i="3"/>
  <c r="M308" i="3"/>
  <c r="N308" i="3"/>
  <c r="F158" i="3"/>
  <c r="G158" i="3"/>
  <c r="H158" i="3"/>
  <c r="I158" i="3"/>
  <c r="J158" i="3"/>
  <c r="K158" i="3"/>
  <c r="L158" i="3"/>
  <c r="M158" i="3"/>
  <c r="N158" i="3"/>
  <c r="F479" i="3"/>
  <c r="G479" i="3"/>
  <c r="H479" i="3"/>
  <c r="I479" i="3"/>
  <c r="J479" i="3"/>
  <c r="K479" i="3"/>
  <c r="L479" i="3"/>
  <c r="M479" i="3"/>
  <c r="N479" i="3"/>
  <c r="F119" i="3"/>
  <c r="G119" i="3"/>
  <c r="H119" i="3"/>
  <c r="I119" i="3"/>
  <c r="J119" i="3"/>
  <c r="K119" i="3"/>
  <c r="L119" i="3"/>
  <c r="M119" i="3"/>
  <c r="N119" i="3"/>
  <c r="F26" i="3"/>
  <c r="G26" i="3"/>
  <c r="H26" i="3"/>
  <c r="I26" i="3"/>
  <c r="J26" i="3"/>
  <c r="K26" i="3"/>
  <c r="L26" i="3"/>
  <c r="M26" i="3"/>
  <c r="N26" i="3"/>
  <c r="F120" i="3"/>
  <c r="G120" i="3"/>
  <c r="H120" i="3"/>
  <c r="I120" i="3"/>
  <c r="J120" i="3"/>
  <c r="K120" i="3"/>
  <c r="L120" i="3"/>
  <c r="M120" i="3"/>
  <c r="N120" i="3"/>
  <c r="F58" i="3"/>
  <c r="G58" i="3"/>
  <c r="H58" i="3"/>
  <c r="I58" i="3"/>
  <c r="J58" i="3"/>
  <c r="K58" i="3"/>
  <c r="L58" i="3"/>
  <c r="M58" i="3"/>
  <c r="N58" i="3"/>
  <c r="F309" i="3"/>
  <c r="G309" i="3"/>
  <c r="H309" i="3"/>
  <c r="I309" i="3"/>
  <c r="J309" i="3"/>
  <c r="K309" i="3"/>
  <c r="L309" i="3"/>
  <c r="M309" i="3"/>
  <c r="N309" i="3"/>
  <c r="F270" i="3"/>
  <c r="G270" i="3"/>
  <c r="H270" i="3"/>
  <c r="I270" i="3"/>
  <c r="J270" i="3"/>
  <c r="K270" i="3"/>
  <c r="L270" i="3"/>
  <c r="M270" i="3"/>
  <c r="N270" i="3"/>
  <c r="F310" i="3"/>
  <c r="G310" i="3"/>
  <c r="H310" i="3"/>
  <c r="I310" i="3"/>
  <c r="J310" i="3"/>
  <c r="K310" i="3"/>
  <c r="L310" i="3"/>
  <c r="M310" i="3"/>
  <c r="N310" i="3"/>
  <c r="F121" i="3"/>
  <c r="G121" i="3"/>
  <c r="H121" i="3"/>
  <c r="I121" i="3"/>
  <c r="J121" i="3"/>
  <c r="K121" i="3"/>
  <c r="L121" i="3"/>
  <c r="M121" i="3"/>
  <c r="N121" i="3"/>
  <c r="F465" i="3"/>
  <c r="G465" i="3"/>
  <c r="H465" i="3"/>
  <c r="I465" i="3"/>
  <c r="J465" i="3"/>
  <c r="K465" i="3"/>
  <c r="L465" i="3"/>
  <c r="M465" i="3"/>
  <c r="N465" i="3"/>
  <c r="F489" i="3"/>
  <c r="G489" i="3"/>
  <c r="H489" i="3"/>
  <c r="I489" i="3"/>
  <c r="J489" i="3"/>
  <c r="K489" i="3"/>
  <c r="L489" i="3"/>
  <c r="M489" i="3"/>
  <c r="N489" i="3"/>
  <c r="F109" i="3"/>
  <c r="G109" i="3"/>
  <c r="H109" i="3"/>
  <c r="I109" i="3"/>
  <c r="J109" i="3"/>
  <c r="K109" i="3"/>
  <c r="L109" i="3"/>
  <c r="M109" i="3"/>
  <c r="N109" i="3"/>
  <c r="F59" i="3"/>
  <c r="G59" i="3"/>
  <c r="H59" i="3"/>
  <c r="I59" i="3"/>
  <c r="J59" i="3"/>
  <c r="K59" i="3"/>
  <c r="L59" i="3"/>
  <c r="M59" i="3"/>
  <c r="N59" i="3"/>
  <c r="F13" i="3"/>
  <c r="G13" i="3"/>
  <c r="H13" i="3"/>
  <c r="I13" i="3"/>
  <c r="J13" i="3"/>
  <c r="K13" i="3"/>
  <c r="L13" i="3"/>
  <c r="M13" i="3"/>
  <c r="N13" i="3"/>
  <c r="F312" i="3"/>
  <c r="G312" i="3"/>
  <c r="H312" i="3"/>
  <c r="I312" i="3"/>
  <c r="J312" i="3"/>
  <c r="K312" i="3"/>
  <c r="L312" i="3"/>
  <c r="M312" i="3"/>
  <c r="N312" i="3"/>
  <c r="N291" i="3"/>
  <c r="L291" i="3"/>
  <c r="K291" i="3"/>
  <c r="J291" i="3"/>
  <c r="I291" i="3"/>
  <c r="H291" i="3"/>
  <c r="G291" i="3"/>
  <c r="F291" i="3"/>
  <c r="E291" i="3"/>
  <c r="E292" i="3"/>
  <c r="E40" i="3"/>
  <c r="E81" i="3"/>
  <c r="E184" i="3"/>
  <c r="E185" i="3"/>
  <c r="E186" i="3"/>
  <c r="E176" i="3"/>
  <c r="E294" i="3"/>
  <c r="E187" i="3"/>
  <c r="E296" i="3"/>
  <c r="E299" i="3"/>
  <c r="E300" i="3"/>
  <c r="E301" i="3"/>
  <c r="E303" i="3"/>
  <c r="E118" i="3"/>
  <c r="E304" i="3"/>
  <c r="E44" i="3"/>
  <c r="E108" i="3"/>
  <c r="E188" i="3"/>
  <c r="E43" i="3"/>
  <c r="E307" i="3"/>
  <c r="E308" i="3"/>
  <c r="E158" i="3"/>
  <c r="E479" i="3"/>
  <c r="E119" i="3"/>
  <c r="E26" i="3"/>
  <c r="E120" i="3"/>
  <c r="E58" i="3"/>
  <c r="E309" i="3"/>
  <c r="E270" i="3"/>
  <c r="E310" i="3"/>
  <c r="E121" i="3"/>
  <c r="E465" i="3"/>
  <c r="E489" i="3"/>
  <c r="E109" i="3"/>
  <c r="E59" i="3"/>
  <c r="E13" i="3"/>
  <c r="E312" i="3"/>
  <c r="D292" i="3"/>
  <c r="D40" i="3"/>
  <c r="D81" i="3"/>
  <c r="D184" i="3"/>
  <c r="D185" i="3"/>
  <c r="D186" i="3"/>
  <c r="D176" i="3"/>
  <c r="D294" i="3"/>
  <c r="D187" i="3"/>
  <c r="D296" i="3"/>
  <c r="D299" i="3"/>
  <c r="D300" i="3"/>
  <c r="D301" i="3"/>
  <c r="D303" i="3"/>
  <c r="D118" i="3"/>
  <c r="D304" i="3"/>
  <c r="D44" i="3"/>
  <c r="D108" i="3"/>
  <c r="D188" i="3"/>
  <c r="D43" i="3"/>
  <c r="D307" i="3"/>
  <c r="D308" i="3"/>
  <c r="D158" i="3"/>
  <c r="D479" i="3"/>
  <c r="D119" i="3"/>
  <c r="D26" i="3"/>
  <c r="D120" i="3"/>
  <c r="D58" i="3"/>
  <c r="D309" i="3"/>
  <c r="D270" i="3"/>
  <c r="D310" i="3"/>
  <c r="D121" i="3"/>
  <c r="D465" i="3"/>
  <c r="D489" i="3"/>
  <c r="D109" i="3"/>
  <c r="D59" i="3"/>
  <c r="D13" i="3"/>
  <c r="D312" i="3"/>
  <c r="D291" i="3"/>
  <c r="X3" i="3" l="1" a="1"/>
  <c r="X3" i="3" s="1"/>
  <c r="W3" i="3" a="1"/>
  <c r="W3" i="3" s="1"/>
  <c r="X16" i="3" a="1"/>
  <c r="X16" i="3" s="1"/>
  <c r="W16" i="3" a="1"/>
  <c r="W16" i="3" s="1"/>
  <c r="AG16" i="3" a="1"/>
  <c r="AG16" i="3" s="1"/>
  <c r="AH16" i="3" a="1"/>
  <c r="AH16" i="3" s="1"/>
  <c r="AG3" i="3" a="1"/>
  <c r="AG3" i="3" s="1"/>
  <c r="AH3" i="3" a="1"/>
  <c r="AH3" i="3" s="1"/>
  <c r="AM3" i="3" a="1"/>
  <c r="AM3" i="3" s="1"/>
  <c r="AL3" i="3" a="1"/>
  <c r="AL3" i="3" s="1"/>
  <c r="AR16" i="3" a="1"/>
  <c r="AR16" i="3" s="1"/>
  <c r="AQ16" i="3" a="1"/>
  <c r="AQ16" i="3" s="1"/>
  <c r="AQ3" i="3" a="1"/>
  <c r="AQ3" i="3" s="1"/>
  <c r="AR3" i="3" a="1"/>
  <c r="AR3" i="3" s="1"/>
  <c r="AB25" i="3" a="1"/>
  <c r="AB25" i="3" s="1"/>
  <c r="AC25" i="3" a="1"/>
  <c r="AC25" i="3" s="1"/>
  <c r="AB3" i="3" a="1"/>
  <c r="AB3" i="3" s="1"/>
  <c r="AC3" i="3" a="1"/>
  <c r="AC3" i="3" s="1"/>
  <c r="C5" i="5" a="1"/>
  <c r="C5" i="5" s="1"/>
  <c r="D5" i="5" a="1"/>
  <c r="D5" i="5" s="1"/>
  <c r="O10" i="4"/>
  <c r="J5" i="5" a="1"/>
  <c r="I5" i="5" a="1"/>
  <c r="I5" i="5" s="1"/>
  <c r="H14" i="4"/>
  <c r="F14" i="4"/>
  <c r="D14" i="4"/>
  <c r="J14" i="4"/>
  <c r="H8" i="4"/>
  <c r="H9" i="4"/>
  <c r="H10" i="4" s="1"/>
  <c r="F8" i="4"/>
  <c r="F9" i="4"/>
  <c r="F10" i="4" s="1"/>
  <c r="R56" i="3"/>
  <c r="R498" i="3"/>
  <c r="K6" i="5" l="1"/>
  <c r="K7" i="5"/>
  <c r="K8" i="5"/>
  <c r="K9" i="5"/>
  <c r="E5" i="5"/>
  <c r="E9" i="5"/>
  <c r="E7" i="5"/>
  <c r="E8" i="5"/>
  <c r="E6" i="5"/>
  <c r="J5" i="5"/>
  <c r="K5" i="5" s="1"/>
  <c r="R234" i="3"/>
  <c r="R149" i="3"/>
  <c r="R440" i="3"/>
  <c r="R487" i="3"/>
  <c r="R405" i="3"/>
  <c r="R471" i="3"/>
  <c r="R415" i="3"/>
  <c r="R458" i="3"/>
  <c r="R28" i="3"/>
  <c r="R235" i="3"/>
  <c r="R105" i="3"/>
  <c r="R456" i="3"/>
  <c r="R151" i="3"/>
  <c r="R397" i="3"/>
  <c r="R262" i="3"/>
  <c r="R421" i="3"/>
  <c r="R50" i="3"/>
  <c r="R67" i="3"/>
  <c r="R422" i="3"/>
  <c r="R497" i="3"/>
  <c r="R476" i="3"/>
  <c r="R103" i="3"/>
  <c r="R237" i="3"/>
  <c r="R423" i="3"/>
  <c r="R433" i="3"/>
  <c r="R116" i="3"/>
  <c r="R406" i="3"/>
  <c r="AA8" i="4" l="1"/>
  <c r="S8" i="4"/>
  <c r="R65" i="3"/>
  <c r="R401" i="3"/>
  <c r="R33" i="3"/>
  <c r="R429" i="3"/>
  <c r="R251" i="3"/>
  <c r="R25" i="3"/>
  <c r="R445" i="3"/>
  <c r="R257" i="3"/>
  <c r="R459" i="3"/>
  <c r="R261" i="3"/>
  <c r="R290" i="3"/>
  <c r="R162" i="3"/>
  <c r="R452" i="3"/>
  <c r="R260" i="3"/>
  <c r="R39" i="3"/>
  <c r="R398" i="3"/>
  <c r="R400" i="3"/>
  <c r="R430" i="3"/>
  <c r="R408" i="3"/>
  <c r="R112" i="3"/>
  <c r="R164" i="3"/>
  <c r="BG4" i="2" l="1"/>
  <c r="BG10" i="2"/>
  <c r="BG8" i="2"/>
  <c r="BG5" i="2"/>
  <c r="BG6" i="2"/>
  <c r="BG11" i="2"/>
  <c r="BG7" i="2"/>
  <c r="BG9" i="2"/>
  <c r="BF4" i="2"/>
  <c r="R233" i="3"/>
  <c r="BF9" i="2" l="1"/>
  <c r="BF11" i="2"/>
  <c r="BF5" i="2"/>
  <c r="BF8" i="2"/>
  <c r="BF10" i="2"/>
  <c r="BF7" i="2"/>
  <c r="BF6" i="2"/>
  <c r="R16" i="3"/>
  <c r="C131" i="2" l="1"/>
  <c r="H131" i="2"/>
  <c r="O131" i="2" s="1"/>
  <c r="H124" i="2"/>
  <c r="O124" i="2" s="1"/>
  <c r="H128" i="2"/>
  <c r="O128" i="2" s="1"/>
  <c r="C124" i="2"/>
  <c r="C128" i="2"/>
  <c r="H125" i="2"/>
  <c r="O125" i="2" s="1"/>
  <c r="H129" i="2"/>
  <c r="O129" i="2" s="1"/>
  <c r="C125" i="2"/>
  <c r="C129" i="2"/>
  <c r="H126" i="2"/>
  <c r="O126" i="2" s="1"/>
  <c r="H130" i="2"/>
  <c r="O130" i="2" s="1"/>
  <c r="C126" i="2"/>
  <c r="C130" i="2"/>
  <c r="H127" i="2"/>
  <c r="O127" i="2" s="1"/>
  <c r="C127" i="2"/>
  <c r="H108" i="2"/>
  <c r="O108" i="2" s="1"/>
  <c r="H110" i="2"/>
  <c r="O110" i="2" s="1"/>
  <c r="H112" i="2"/>
  <c r="O112" i="2" s="1"/>
  <c r="H114" i="2"/>
  <c r="O114" i="2" s="1"/>
  <c r="C108" i="2"/>
  <c r="C112" i="2"/>
  <c r="C113" i="2"/>
  <c r="C109" i="2"/>
  <c r="H109" i="2"/>
  <c r="O109" i="2" s="1"/>
  <c r="H111" i="2"/>
  <c r="O111" i="2" s="1"/>
  <c r="H113" i="2"/>
  <c r="O113" i="2" s="1"/>
  <c r="H115" i="2"/>
  <c r="O115" i="2" s="1"/>
  <c r="C110" i="2"/>
  <c r="C114" i="2"/>
  <c r="C111" i="2"/>
  <c r="C115" i="2"/>
  <c r="H132" i="2"/>
  <c r="O132" i="2" s="1"/>
  <c r="H136" i="2"/>
  <c r="O136" i="2" s="1"/>
  <c r="C132" i="2"/>
  <c r="C136" i="2"/>
  <c r="H133" i="2"/>
  <c r="O133" i="2" s="1"/>
  <c r="H137" i="2"/>
  <c r="O137" i="2" s="1"/>
  <c r="C133" i="2"/>
  <c r="C137" i="2"/>
  <c r="H134" i="2"/>
  <c r="O134" i="2" s="1"/>
  <c r="H138" i="2"/>
  <c r="O138" i="2" s="1"/>
  <c r="C134" i="2"/>
  <c r="C138" i="2"/>
  <c r="H135" i="2"/>
  <c r="O135" i="2" s="1"/>
  <c r="H139" i="2"/>
  <c r="O139" i="2" s="1"/>
  <c r="C135" i="2"/>
  <c r="C139" i="2"/>
  <c r="E139" i="2" l="1"/>
  <c r="M139" i="2" s="1"/>
  <c r="L139" i="2"/>
  <c r="Q139" i="2"/>
  <c r="E135" i="2"/>
  <c r="G135" i="2" s="1"/>
  <c r="N135" i="2" s="1"/>
  <c r="L135" i="2"/>
  <c r="Q135" i="2"/>
  <c r="E138" i="2"/>
  <c r="M138" i="2" s="1"/>
  <c r="Q138" i="2"/>
  <c r="L138" i="2"/>
  <c r="E134" i="2"/>
  <c r="M134" i="2" s="1"/>
  <c r="Q134" i="2"/>
  <c r="L134" i="2"/>
  <c r="E137" i="2"/>
  <c r="G137" i="2" s="1"/>
  <c r="N137" i="2" s="1"/>
  <c r="L137" i="2"/>
  <c r="Q137" i="2"/>
  <c r="E133" i="2"/>
  <c r="M133" i="2" s="1"/>
  <c r="L133" i="2"/>
  <c r="Q133" i="2"/>
  <c r="E136" i="2"/>
  <c r="M136" i="2" s="1"/>
  <c r="Q136" i="2"/>
  <c r="L136" i="2"/>
  <c r="E132" i="2"/>
  <c r="M132" i="2" s="1"/>
  <c r="Q132" i="2"/>
  <c r="L132" i="2"/>
  <c r="E127" i="2"/>
  <c r="M127" i="2" s="1"/>
  <c r="Q127" i="2"/>
  <c r="L127" i="2"/>
  <c r="E130" i="2"/>
  <c r="L130" i="2"/>
  <c r="Q130" i="2"/>
  <c r="E126" i="2"/>
  <c r="M126" i="2" s="1"/>
  <c r="L126" i="2"/>
  <c r="Q126" i="2"/>
  <c r="E129" i="2"/>
  <c r="M129" i="2" s="1"/>
  <c r="Q129" i="2"/>
  <c r="L129" i="2"/>
  <c r="E125" i="2"/>
  <c r="G125" i="2" s="1"/>
  <c r="N125" i="2" s="1"/>
  <c r="Q125" i="2"/>
  <c r="L125" i="2"/>
  <c r="E128" i="2"/>
  <c r="G128" i="2" s="1"/>
  <c r="N128" i="2" s="1"/>
  <c r="Q128" i="2"/>
  <c r="L128" i="2"/>
  <c r="E131" i="2"/>
  <c r="L131" i="2"/>
  <c r="Q131" i="2"/>
  <c r="G132" i="2"/>
  <c r="N132" i="2" s="1"/>
  <c r="Q115" i="2"/>
  <c r="L115" i="2"/>
  <c r="E115" i="2"/>
  <c r="L111" i="2"/>
  <c r="Q111" i="2"/>
  <c r="E111" i="2"/>
  <c r="L114" i="2"/>
  <c r="Q114" i="2"/>
  <c r="E114" i="2"/>
  <c r="L110" i="2"/>
  <c r="Q110" i="2"/>
  <c r="E110" i="2"/>
  <c r="L109" i="2"/>
  <c r="Q109" i="2"/>
  <c r="E109" i="2"/>
  <c r="L113" i="2"/>
  <c r="E113" i="2"/>
  <c r="Q113" i="2"/>
  <c r="L112" i="2"/>
  <c r="Q112" i="2"/>
  <c r="E112" i="2"/>
  <c r="L108" i="2"/>
  <c r="Q108" i="2"/>
  <c r="E108" i="2"/>
  <c r="E124" i="2"/>
  <c r="L124" i="2"/>
  <c r="Q124" i="2"/>
  <c r="R150" i="3"/>
  <c r="G129" i="2" l="1"/>
  <c r="N129" i="2" s="1"/>
  <c r="G127" i="2"/>
  <c r="N127" i="2" s="1"/>
  <c r="G139" i="2"/>
  <c r="N139" i="2" s="1"/>
  <c r="M135" i="2"/>
  <c r="G136" i="2"/>
  <c r="N136" i="2" s="1"/>
  <c r="G134" i="2"/>
  <c r="N134" i="2" s="1"/>
  <c r="G126" i="2"/>
  <c r="N126" i="2" s="1"/>
  <c r="G130" i="2"/>
  <c r="N130" i="2" s="1"/>
  <c r="G133" i="2"/>
  <c r="N133" i="2" s="1"/>
  <c r="G138" i="2"/>
  <c r="N138" i="2" s="1"/>
  <c r="M128" i="2"/>
  <c r="M137" i="2"/>
  <c r="M125" i="2"/>
  <c r="M130" i="2"/>
  <c r="G131" i="2"/>
  <c r="N131" i="2" s="1"/>
  <c r="M131" i="2"/>
  <c r="G124" i="2"/>
  <c r="N124" i="2" s="1"/>
  <c r="M124" i="2"/>
  <c r="G108" i="2"/>
  <c r="N108" i="2" s="1"/>
  <c r="M108" i="2"/>
  <c r="G112" i="2"/>
  <c r="N112" i="2" s="1"/>
  <c r="M112" i="2"/>
  <c r="G113" i="2"/>
  <c r="N113" i="2" s="1"/>
  <c r="M113" i="2"/>
  <c r="G109" i="2"/>
  <c r="N109" i="2" s="1"/>
  <c r="M109" i="2"/>
  <c r="G110" i="2"/>
  <c r="N110" i="2" s="1"/>
  <c r="M110" i="2"/>
  <c r="G114" i="2"/>
  <c r="N114" i="2" s="1"/>
  <c r="M114" i="2"/>
  <c r="G111" i="2"/>
  <c r="N111" i="2" s="1"/>
  <c r="M111" i="2"/>
  <c r="G115" i="2"/>
  <c r="N115" i="2" s="1"/>
  <c r="M115" i="2"/>
  <c r="C143" i="2" l="1"/>
  <c r="H141" i="2"/>
  <c r="O141" i="2" s="1"/>
  <c r="C147" i="2"/>
  <c r="H140" i="2"/>
  <c r="O140" i="2" s="1"/>
  <c r="C145" i="2"/>
  <c r="H144" i="2"/>
  <c r="O144" i="2" s="1"/>
  <c r="H142" i="2"/>
  <c r="O142" i="2" s="1"/>
  <c r="C144" i="2"/>
  <c r="H145" i="2"/>
  <c r="O145" i="2" s="1"/>
  <c r="H143" i="2"/>
  <c r="O143" i="2" s="1"/>
  <c r="C142" i="2"/>
  <c r="H147" i="2"/>
  <c r="O147" i="2" s="1"/>
  <c r="C140" i="2"/>
  <c r="H146" i="2"/>
  <c r="O146" i="2" s="1"/>
  <c r="C146" i="2"/>
  <c r="C141" i="2"/>
  <c r="H80" i="2"/>
  <c r="O80" i="2" s="1"/>
  <c r="C82" i="2"/>
  <c r="H82" i="2"/>
  <c r="O82" i="2" s="1"/>
  <c r="H78" i="2"/>
  <c r="O78" i="2" s="1"/>
  <c r="H79" i="2"/>
  <c r="O79" i="2" s="1"/>
  <c r="C83" i="2"/>
  <c r="C78" i="2"/>
  <c r="C81" i="2"/>
  <c r="C80" i="2"/>
  <c r="H81" i="2"/>
  <c r="O81" i="2" s="1"/>
  <c r="C76" i="2"/>
  <c r="H83" i="2"/>
  <c r="O83" i="2" s="1"/>
  <c r="C77" i="2"/>
  <c r="H76" i="2"/>
  <c r="O76" i="2" s="1"/>
  <c r="C79" i="2"/>
  <c r="H77" i="2"/>
  <c r="O77" i="2" s="1"/>
  <c r="C85" i="2"/>
  <c r="H89" i="2"/>
  <c r="O89" i="2" s="1"/>
  <c r="H91" i="2"/>
  <c r="O91" i="2" s="1"/>
  <c r="H86" i="2"/>
  <c r="O86" i="2" s="1"/>
  <c r="C86" i="2"/>
  <c r="C91" i="2"/>
  <c r="C84" i="2"/>
  <c r="H88" i="2"/>
  <c r="O88" i="2" s="1"/>
  <c r="H84" i="2"/>
  <c r="O84" i="2" s="1"/>
  <c r="H85" i="2"/>
  <c r="O85" i="2" s="1"/>
  <c r="H87" i="2"/>
  <c r="O87" i="2" s="1"/>
  <c r="C89" i="2"/>
  <c r="C88" i="2"/>
  <c r="C87" i="2"/>
  <c r="C90" i="2"/>
  <c r="H90" i="2"/>
  <c r="O90" i="2" s="1"/>
  <c r="C93" i="2"/>
  <c r="H97" i="2"/>
  <c r="O97" i="2" s="1"/>
  <c r="H99" i="2"/>
  <c r="O99" i="2" s="1"/>
  <c r="H94" i="2"/>
  <c r="O94" i="2" s="1"/>
  <c r="H93" i="2"/>
  <c r="O93" i="2" s="1"/>
  <c r="C94" i="2"/>
  <c r="C99" i="2"/>
  <c r="C92" i="2"/>
  <c r="H96" i="2"/>
  <c r="O96" i="2" s="1"/>
  <c r="H95" i="2"/>
  <c r="O95" i="2" s="1"/>
  <c r="H98" i="2"/>
  <c r="O98" i="2" s="1"/>
  <c r="C98" i="2"/>
  <c r="C97" i="2"/>
  <c r="C95" i="2"/>
  <c r="H92" i="2"/>
  <c r="O92" i="2" s="1"/>
  <c r="C96" i="2"/>
  <c r="C119" i="2"/>
  <c r="C123" i="2"/>
  <c r="H119" i="2"/>
  <c r="O119" i="2" s="1"/>
  <c r="H123" i="2"/>
  <c r="O123" i="2" s="1"/>
  <c r="C121" i="2"/>
  <c r="C118" i="2"/>
  <c r="C122" i="2"/>
  <c r="H116" i="2"/>
  <c r="O116" i="2" s="1"/>
  <c r="C117" i="2"/>
  <c r="H121" i="2"/>
  <c r="O121" i="2" s="1"/>
  <c r="H117" i="2"/>
  <c r="O117" i="2" s="1"/>
  <c r="H122" i="2"/>
  <c r="O122" i="2" s="1"/>
  <c r="C116" i="2"/>
  <c r="C120" i="2"/>
  <c r="H120" i="2"/>
  <c r="O120" i="2" s="1"/>
  <c r="H118" i="2"/>
  <c r="O118" i="2" s="1"/>
  <c r="H106" i="2"/>
  <c r="O106" i="2" s="1"/>
  <c r="H105" i="2"/>
  <c r="O105" i="2" s="1"/>
  <c r="H104" i="2"/>
  <c r="O104" i="2" s="1"/>
  <c r="H103" i="2"/>
  <c r="O103" i="2" s="1"/>
  <c r="C102" i="2"/>
  <c r="C101" i="2"/>
  <c r="C105" i="2"/>
  <c r="H101" i="2"/>
  <c r="O101" i="2" s="1"/>
  <c r="H100" i="2"/>
  <c r="O100" i="2" s="1"/>
  <c r="C104" i="2"/>
  <c r="C103" i="2"/>
  <c r="C106" i="2"/>
  <c r="H102" i="2"/>
  <c r="O102" i="2" s="1"/>
  <c r="C100" i="2"/>
  <c r="C107" i="2"/>
  <c r="H107" i="2"/>
  <c r="O107" i="2" s="1"/>
  <c r="Q167" i="3"/>
  <c r="Q454" i="3"/>
  <c r="Q66" i="3"/>
  <c r="Q435" i="3"/>
  <c r="Q415" i="3"/>
  <c r="Q430" i="3"/>
  <c r="Q149" i="3"/>
  <c r="Q458" i="3"/>
  <c r="Q260" i="3"/>
  <c r="Q405" i="3"/>
  <c r="Q28" i="3"/>
  <c r="Q234" i="3"/>
  <c r="Q105" i="3"/>
  <c r="Q290" i="3"/>
  <c r="Q257" i="3"/>
  <c r="Q251" i="3"/>
  <c r="Q476" i="3"/>
  <c r="Q433" i="3"/>
  <c r="Q103" i="3"/>
  <c r="Q262" i="3"/>
  <c r="Q408" i="3"/>
  <c r="Q25" i="3"/>
  <c r="Q33" i="3"/>
  <c r="Q397" i="3"/>
  <c r="Q67" i="3"/>
  <c r="Q116" i="3"/>
  <c r="Q235" i="3"/>
  <c r="Q261" i="3"/>
  <c r="Q452" i="3"/>
  <c r="Q422" i="3"/>
  <c r="Q440" i="3"/>
  <c r="Q471" i="3"/>
  <c r="Q401" i="3"/>
  <c r="Q456" i="3"/>
  <c r="Q398" i="3"/>
  <c r="Q423" i="3"/>
  <c r="Q39" i="3"/>
  <c r="Q421" i="3"/>
  <c r="Q429" i="3"/>
  <c r="Q50" i="3"/>
  <c r="Q237" i="3"/>
  <c r="Q233" i="3"/>
  <c r="Q445" i="3"/>
  <c r="Q65" i="3"/>
  <c r="Q497" i="3"/>
  <c r="Q150" i="3"/>
  <c r="Q403" i="3"/>
  <c r="Q14" i="3"/>
  <c r="Q413" i="3"/>
  <c r="Q431" i="3"/>
  <c r="Q447" i="3"/>
  <c r="Q443" i="3"/>
  <c r="Q245" i="3"/>
  <c r="Q404" i="3"/>
  <c r="Q54" i="3"/>
  <c r="R431" i="3"/>
  <c r="R148" i="3"/>
  <c r="R152" i="3"/>
  <c r="R413" i="3"/>
  <c r="R447" i="3"/>
  <c r="R54" i="3"/>
  <c r="R403" i="3"/>
  <c r="R436" i="3"/>
  <c r="L146" i="2" l="1"/>
  <c r="E146" i="2"/>
  <c r="Q146" i="2"/>
  <c r="E142" i="2"/>
  <c r="Q142" i="2"/>
  <c r="L142" i="2"/>
  <c r="E147" i="2"/>
  <c r="L147" i="2"/>
  <c r="Q147" i="2"/>
  <c r="E140" i="2"/>
  <c r="L140" i="2"/>
  <c r="Q140" i="2"/>
  <c r="Q145" i="2"/>
  <c r="L145" i="2"/>
  <c r="E145" i="2"/>
  <c r="Q143" i="2"/>
  <c r="E143" i="2"/>
  <c r="L143" i="2"/>
  <c r="Q141" i="2"/>
  <c r="E141" i="2"/>
  <c r="L141" i="2"/>
  <c r="Q144" i="2"/>
  <c r="E144" i="2"/>
  <c r="L144" i="2"/>
  <c r="L107" i="2"/>
  <c r="E107" i="2"/>
  <c r="Q107" i="2"/>
  <c r="Q100" i="2"/>
  <c r="E100" i="2"/>
  <c r="L100" i="2"/>
  <c r="Q106" i="2"/>
  <c r="L106" i="2"/>
  <c r="E106" i="2"/>
  <c r="L103" i="2"/>
  <c r="E103" i="2"/>
  <c r="Q103" i="2"/>
  <c r="L104" i="2"/>
  <c r="E104" i="2"/>
  <c r="Q104" i="2"/>
  <c r="E105" i="2"/>
  <c r="Q105" i="2"/>
  <c r="L105" i="2"/>
  <c r="Q101" i="2"/>
  <c r="E101" i="2"/>
  <c r="L101" i="2"/>
  <c r="L102" i="2"/>
  <c r="Q102" i="2"/>
  <c r="E102" i="2"/>
  <c r="E120" i="2"/>
  <c r="L120" i="2"/>
  <c r="Q120" i="2"/>
  <c r="Q116" i="2"/>
  <c r="E116" i="2"/>
  <c r="L116" i="2"/>
  <c r="L117" i="2"/>
  <c r="Q117" i="2"/>
  <c r="E117" i="2"/>
  <c r="E122" i="2"/>
  <c r="L122" i="2"/>
  <c r="Q122" i="2"/>
  <c r="L118" i="2"/>
  <c r="E118" i="2"/>
  <c r="Q118" i="2"/>
  <c r="L121" i="2"/>
  <c r="E121" i="2"/>
  <c r="Q121" i="2"/>
  <c r="E123" i="2"/>
  <c r="Q123" i="2"/>
  <c r="L123" i="2"/>
  <c r="E119" i="2"/>
  <c r="Q119" i="2"/>
  <c r="L119" i="2"/>
  <c r="L96" i="2"/>
  <c r="Q96" i="2"/>
  <c r="E96" i="2"/>
  <c r="E95" i="2"/>
  <c r="Q95" i="2"/>
  <c r="L95" i="2"/>
  <c r="Q97" i="2"/>
  <c r="L97" i="2"/>
  <c r="E97" i="2"/>
  <c r="E98" i="2"/>
  <c r="Q98" i="2"/>
  <c r="L98" i="2"/>
  <c r="E92" i="2"/>
  <c r="L92" i="2"/>
  <c r="Q92" i="2"/>
  <c r="E99" i="2"/>
  <c r="L99" i="2"/>
  <c r="Q99" i="2"/>
  <c r="Q94" i="2"/>
  <c r="E94" i="2"/>
  <c r="L94" i="2"/>
  <c r="Q93" i="2"/>
  <c r="L93" i="2"/>
  <c r="E93" i="2"/>
  <c r="E90" i="2"/>
  <c r="L90" i="2"/>
  <c r="Q90" i="2"/>
  <c r="L87" i="2"/>
  <c r="Q87" i="2"/>
  <c r="E87" i="2"/>
  <c r="Q88" i="2"/>
  <c r="L88" i="2"/>
  <c r="E88" i="2"/>
  <c r="L89" i="2"/>
  <c r="E89" i="2"/>
  <c r="Q89" i="2"/>
  <c r="L84" i="2"/>
  <c r="Q84" i="2"/>
  <c r="E84" i="2"/>
  <c r="L91" i="2"/>
  <c r="E91" i="2"/>
  <c r="Q91" i="2"/>
  <c r="Q86" i="2"/>
  <c r="E86" i="2"/>
  <c r="L86" i="2"/>
  <c r="E85" i="2"/>
  <c r="L85" i="2"/>
  <c r="Q85" i="2"/>
  <c r="L79" i="2"/>
  <c r="E79" i="2"/>
  <c r="Q79" i="2"/>
  <c r="E77" i="2"/>
  <c r="L77" i="2"/>
  <c r="Q77" i="2"/>
  <c r="Q76" i="2"/>
  <c r="L76" i="2"/>
  <c r="E76" i="2"/>
  <c r="L80" i="2"/>
  <c r="E80" i="2"/>
  <c r="Q80" i="2"/>
  <c r="L81" i="2"/>
  <c r="Q81" i="2"/>
  <c r="E81" i="2"/>
  <c r="E78" i="2"/>
  <c r="Q78" i="2"/>
  <c r="L78" i="2"/>
  <c r="E83" i="2"/>
  <c r="L83" i="2"/>
  <c r="Q83" i="2"/>
  <c r="E82" i="2"/>
  <c r="L82" i="2"/>
  <c r="Q82" i="2"/>
  <c r="M145" i="2" l="1"/>
  <c r="G145" i="2"/>
  <c r="N145" i="2" s="1"/>
  <c r="G142" i="2"/>
  <c r="N142" i="2" s="1"/>
  <c r="M142" i="2"/>
  <c r="G140" i="2"/>
  <c r="N140" i="2" s="1"/>
  <c r="M140" i="2"/>
  <c r="G147" i="2"/>
  <c r="N147" i="2" s="1"/>
  <c r="M147" i="2"/>
  <c r="M141" i="2"/>
  <c r="G141" i="2"/>
  <c r="N141" i="2" s="1"/>
  <c r="M143" i="2"/>
  <c r="G143" i="2"/>
  <c r="N143" i="2" s="1"/>
  <c r="M146" i="2"/>
  <c r="G146" i="2"/>
  <c r="N146" i="2" s="1"/>
  <c r="G144" i="2"/>
  <c r="N144" i="2" s="1"/>
  <c r="M144" i="2"/>
  <c r="H75" i="2"/>
  <c r="O75" i="2" s="1"/>
  <c r="H74" i="2"/>
  <c r="O74" i="2" s="1"/>
  <c r="H69" i="2"/>
  <c r="O69" i="2" s="1"/>
  <c r="C72" i="2"/>
  <c r="E72" i="2" s="1"/>
  <c r="C68" i="2"/>
  <c r="L68" i="2" s="1"/>
  <c r="H71" i="2"/>
  <c r="O71" i="2" s="1"/>
  <c r="C74" i="2"/>
  <c r="E74" i="2" s="1"/>
  <c r="H73" i="2"/>
  <c r="O73" i="2" s="1"/>
  <c r="H68" i="2"/>
  <c r="O68" i="2" s="1"/>
  <c r="C75" i="2"/>
  <c r="L75" i="2" s="1"/>
  <c r="C73" i="2"/>
  <c r="L73" i="2" s="1"/>
  <c r="C70" i="2"/>
  <c r="E70" i="2" s="1"/>
  <c r="C71" i="2"/>
  <c r="L71" i="2" s="1"/>
  <c r="H70" i="2"/>
  <c r="O70" i="2" s="1"/>
  <c r="C69" i="2"/>
  <c r="E69" i="2" s="1"/>
  <c r="H72" i="2"/>
  <c r="O72" i="2" s="1"/>
  <c r="H64" i="2"/>
  <c r="O64" i="2" s="1"/>
  <c r="H60" i="2"/>
  <c r="O60" i="2" s="1"/>
  <c r="H65" i="2"/>
  <c r="O65" i="2" s="1"/>
  <c r="H61" i="2"/>
  <c r="O61" i="2" s="1"/>
  <c r="C66" i="2"/>
  <c r="C60" i="2"/>
  <c r="C61" i="2"/>
  <c r="C62" i="2"/>
  <c r="C65" i="2"/>
  <c r="C64" i="2"/>
  <c r="C63" i="2"/>
  <c r="H66" i="2"/>
  <c r="O66" i="2" s="1"/>
  <c r="H62" i="2"/>
  <c r="O62" i="2" s="1"/>
  <c r="H63" i="2"/>
  <c r="O63" i="2" s="1"/>
  <c r="H67" i="2"/>
  <c r="O67" i="2" s="1"/>
  <c r="C67" i="2"/>
  <c r="G82" i="2"/>
  <c r="N82" i="2" s="1"/>
  <c r="M82" i="2"/>
  <c r="G83" i="2"/>
  <c r="N83" i="2" s="1"/>
  <c r="M83" i="2"/>
  <c r="M78" i="2"/>
  <c r="G78" i="2"/>
  <c r="N78" i="2" s="1"/>
  <c r="M81" i="2"/>
  <c r="G81" i="2"/>
  <c r="N81" i="2" s="1"/>
  <c r="M80" i="2"/>
  <c r="G80" i="2"/>
  <c r="N80" i="2" s="1"/>
  <c r="G76" i="2"/>
  <c r="N76" i="2" s="1"/>
  <c r="M76" i="2"/>
  <c r="M77" i="2"/>
  <c r="G77" i="2"/>
  <c r="N77" i="2" s="1"/>
  <c r="G79" i="2"/>
  <c r="N79" i="2" s="1"/>
  <c r="M79" i="2"/>
  <c r="M85" i="2"/>
  <c r="G85" i="2"/>
  <c r="N85" i="2" s="1"/>
  <c r="G86" i="2"/>
  <c r="N86" i="2" s="1"/>
  <c r="M86" i="2"/>
  <c r="G91" i="2"/>
  <c r="N91" i="2" s="1"/>
  <c r="M91" i="2"/>
  <c r="G84" i="2"/>
  <c r="N84" i="2" s="1"/>
  <c r="M84" i="2"/>
  <c r="G89" i="2"/>
  <c r="N89" i="2" s="1"/>
  <c r="M89" i="2"/>
  <c r="M88" i="2"/>
  <c r="G88" i="2"/>
  <c r="N88" i="2" s="1"/>
  <c r="G87" i="2"/>
  <c r="N87" i="2" s="1"/>
  <c r="M87" i="2"/>
  <c r="G90" i="2"/>
  <c r="N90" i="2" s="1"/>
  <c r="M90" i="2"/>
  <c r="G93" i="2"/>
  <c r="N93" i="2" s="1"/>
  <c r="M93" i="2"/>
  <c r="M94" i="2"/>
  <c r="G94" i="2"/>
  <c r="N94" i="2" s="1"/>
  <c r="M99" i="2"/>
  <c r="G99" i="2"/>
  <c r="N99" i="2" s="1"/>
  <c r="M92" i="2"/>
  <c r="G92" i="2"/>
  <c r="N92" i="2" s="1"/>
  <c r="G98" i="2"/>
  <c r="N98" i="2" s="1"/>
  <c r="M98" i="2"/>
  <c r="G97" i="2"/>
  <c r="N97" i="2" s="1"/>
  <c r="M97" i="2"/>
  <c r="M95" i="2"/>
  <c r="G95" i="2"/>
  <c r="N95" i="2" s="1"/>
  <c r="G96" i="2"/>
  <c r="N96" i="2" s="1"/>
  <c r="M96" i="2"/>
  <c r="M119" i="2"/>
  <c r="G119" i="2"/>
  <c r="N119" i="2" s="1"/>
  <c r="M123" i="2"/>
  <c r="G123" i="2"/>
  <c r="N123" i="2" s="1"/>
  <c r="G121" i="2"/>
  <c r="N121" i="2" s="1"/>
  <c r="M121" i="2"/>
  <c r="G118" i="2"/>
  <c r="N118" i="2" s="1"/>
  <c r="M118" i="2"/>
  <c r="M122" i="2"/>
  <c r="G122" i="2"/>
  <c r="N122" i="2" s="1"/>
  <c r="M117" i="2"/>
  <c r="G117" i="2"/>
  <c r="N117" i="2" s="1"/>
  <c r="G116" i="2"/>
  <c r="N116" i="2" s="1"/>
  <c r="M116" i="2"/>
  <c r="M120" i="2"/>
  <c r="G120" i="2"/>
  <c r="N120" i="2" s="1"/>
  <c r="G102" i="2"/>
  <c r="N102" i="2" s="1"/>
  <c r="M102" i="2"/>
  <c r="M101" i="2"/>
  <c r="G101" i="2"/>
  <c r="N101" i="2" s="1"/>
  <c r="G105" i="2"/>
  <c r="N105" i="2" s="1"/>
  <c r="M105" i="2"/>
  <c r="M104" i="2"/>
  <c r="G104" i="2"/>
  <c r="N104" i="2" s="1"/>
  <c r="M103" i="2"/>
  <c r="G103" i="2"/>
  <c r="N103" i="2" s="1"/>
  <c r="M106" i="2"/>
  <c r="G106" i="2"/>
  <c r="N106" i="2" s="1"/>
  <c r="G100" i="2"/>
  <c r="N100" i="2" s="1"/>
  <c r="M100" i="2"/>
  <c r="G107" i="2"/>
  <c r="N107" i="2" s="1"/>
  <c r="M107" i="2"/>
  <c r="E75" i="2"/>
  <c r="Q145" i="3"/>
  <c r="L69" i="2" l="1"/>
  <c r="L72" i="2"/>
  <c r="L70" i="2"/>
  <c r="Q70" i="2"/>
  <c r="Q72" i="2"/>
  <c r="Q69" i="2"/>
  <c r="Q73" i="2"/>
  <c r="Q74" i="2"/>
  <c r="E73" i="2"/>
  <c r="M73" i="2" s="1"/>
  <c r="L74" i="2"/>
  <c r="Q68" i="2"/>
  <c r="Q71" i="2"/>
  <c r="Q75" i="2"/>
  <c r="E68" i="2"/>
  <c r="G68" i="2" s="1"/>
  <c r="N68" i="2" s="1"/>
  <c r="E71" i="2"/>
  <c r="G71" i="2" s="1"/>
  <c r="N71" i="2" s="1"/>
  <c r="H24" i="2"/>
  <c r="O24" i="2" s="1"/>
  <c r="H25" i="2"/>
  <c r="O25" i="2" s="1"/>
  <c r="H22" i="2"/>
  <c r="O22" i="2" s="1"/>
  <c r="C25" i="2"/>
  <c r="C23" i="2"/>
  <c r="C20" i="2"/>
  <c r="C26" i="2"/>
  <c r="C24" i="2"/>
  <c r="H27" i="2"/>
  <c r="O27" i="2" s="1"/>
  <c r="H23" i="2"/>
  <c r="O23" i="2" s="1"/>
  <c r="H26" i="2"/>
  <c r="O26" i="2" s="1"/>
  <c r="H20" i="2"/>
  <c r="O20" i="2" s="1"/>
  <c r="C22" i="2"/>
  <c r="H21" i="2"/>
  <c r="O21" i="2" s="1"/>
  <c r="C27" i="2"/>
  <c r="C21" i="2"/>
  <c r="C36" i="2"/>
  <c r="H38" i="2"/>
  <c r="O38" i="2" s="1"/>
  <c r="C38" i="2"/>
  <c r="H36" i="2"/>
  <c r="O36" i="2" s="1"/>
  <c r="C39" i="2"/>
  <c r="C37" i="2"/>
  <c r="H43" i="2"/>
  <c r="O43" i="2" s="1"/>
  <c r="H41" i="2"/>
  <c r="O41" i="2" s="1"/>
  <c r="C41" i="2"/>
  <c r="C40" i="2"/>
  <c r="H42" i="2"/>
  <c r="O42" i="2" s="1"/>
  <c r="C43" i="2"/>
  <c r="H40" i="2"/>
  <c r="O40" i="2" s="1"/>
  <c r="C42" i="2"/>
  <c r="H39" i="2"/>
  <c r="O39" i="2" s="1"/>
  <c r="H37" i="2"/>
  <c r="O37" i="2" s="1"/>
  <c r="C52" i="2"/>
  <c r="C53" i="2"/>
  <c r="H54" i="2"/>
  <c r="O54" i="2" s="1"/>
  <c r="H53" i="2"/>
  <c r="O53" i="2" s="1"/>
  <c r="H52" i="2"/>
  <c r="O52" i="2" s="1"/>
  <c r="H55" i="2"/>
  <c r="O55" i="2" s="1"/>
  <c r="H57" i="2"/>
  <c r="O57" i="2" s="1"/>
  <c r="C54" i="2"/>
  <c r="H56" i="2"/>
  <c r="O56" i="2" s="1"/>
  <c r="C57" i="2"/>
  <c r="C58" i="2"/>
  <c r="H58" i="2"/>
  <c r="O58" i="2" s="1"/>
  <c r="C59" i="2"/>
  <c r="H59" i="2"/>
  <c r="O59" i="2" s="1"/>
  <c r="C55" i="2"/>
  <c r="C56" i="2"/>
  <c r="H47" i="2"/>
  <c r="O47" i="2" s="1"/>
  <c r="H51" i="2"/>
  <c r="O51" i="2" s="1"/>
  <c r="C44" i="2"/>
  <c r="C50" i="2"/>
  <c r="H49" i="2"/>
  <c r="O49" i="2" s="1"/>
  <c r="C49" i="2"/>
  <c r="C48" i="2"/>
  <c r="C46" i="2"/>
  <c r="H50" i="2"/>
  <c r="O50" i="2" s="1"/>
  <c r="C45" i="2"/>
  <c r="H48" i="2"/>
  <c r="O48" i="2" s="1"/>
  <c r="C47" i="2"/>
  <c r="H44" i="2"/>
  <c r="O44" i="2" s="1"/>
  <c r="H45" i="2"/>
  <c r="O45" i="2" s="1"/>
  <c r="H46" i="2"/>
  <c r="O46" i="2" s="1"/>
  <c r="C51" i="2"/>
  <c r="G69" i="2"/>
  <c r="N69" i="2" s="1"/>
  <c r="M69" i="2"/>
  <c r="G75" i="2"/>
  <c r="N75" i="2" s="1"/>
  <c r="M75" i="2"/>
  <c r="G74" i="2"/>
  <c r="N74" i="2" s="1"/>
  <c r="M74" i="2"/>
  <c r="G72" i="2"/>
  <c r="N72" i="2" s="1"/>
  <c r="M72" i="2"/>
  <c r="G70" i="2"/>
  <c r="N70" i="2" s="1"/>
  <c r="M70" i="2"/>
  <c r="Q67" i="2"/>
  <c r="L67" i="2"/>
  <c r="E67" i="2"/>
  <c r="E63" i="2"/>
  <c r="Q63" i="2"/>
  <c r="L63" i="2"/>
  <c r="L64" i="2"/>
  <c r="Q64" i="2"/>
  <c r="E64" i="2"/>
  <c r="E65" i="2"/>
  <c r="Q65" i="2"/>
  <c r="L65" i="2"/>
  <c r="Q62" i="2"/>
  <c r="E62" i="2"/>
  <c r="L62" i="2"/>
  <c r="L61" i="2"/>
  <c r="E61" i="2"/>
  <c r="Q61" i="2"/>
  <c r="Q60" i="2"/>
  <c r="E60" i="2"/>
  <c r="L60" i="2"/>
  <c r="E66" i="2"/>
  <c r="L66" i="2"/>
  <c r="Q66" i="2"/>
  <c r="F3" i="4"/>
  <c r="B2" i="4" s="1"/>
  <c r="H35" i="2"/>
  <c r="O35" i="2" s="1"/>
  <c r="Q488" i="3"/>
  <c r="Y3" i="3" l="1" a="1"/>
  <c r="Y3" i="3" s="1"/>
  <c r="Y16" i="3" a="1"/>
  <c r="Y16" i="3" s="1"/>
  <c r="AI16" i="3" a="1"/>
  <c r="AI16" i="3" s="1"/>
  <c r="AD3" i="3" a="1"/>
  <c r="AD3" i="3" s="1"/>
  <c r="AI3" i="3" a="1"/>
  <c r="AI3" i="3" s="1"/>
  <c r="AN3" i="3" a="1"/>
  <c r="AN3" i="3" s="1"/>
  <c r="AS3" i="3" a="1"/>
  <c r="AS3" i="3" s="1"/>
  <c r="AD25" i="3" a="1"/>
  <c r="AD25" i="3" s="1"/>
  <c r="AS16" i="3" a="1"/>
  <c r="AS16" i="3" s="1"/>
  <c r="H6" i="5"/>
  <c r="M71" i="2"/>
  <c r="G73" i="2"/>
  <c r="N73" i="2" s="1"/>
  <c r="B8" i="5"/>
  <c r="H9" i="5"/>
  <c r="B6" i="5"/>
  <c r="H7" i="5"/>
  <c r="H5" i="5"/>
  <c r="B9" i="5"/>
  <c r="H8" i="5"/>
  <c r="B7" i="5"/>
  <c r="M68" i="2"/>
  <c r="C31" i="2"/>
  <c r="H28" i="2"/>
  <c r="O28" i="2" s="1"/>
  <c r="H32" i="2"/>
  <c r="O32" i="2" s="1"/>
  <c r="H29" i="2"/>
  <c r="O29" i="2" s="1"/>
  <c r="C28" i="2"/>
  <c r="L28" i="2" s="1"/>
  <c r="H31" i="2"/>
  <c r="O31" i="2" s="1"/>
  <c r="H33" i="2"/>
  <c r="O33" i="2" s="1"/>
  <c r="H34" i="2"/>
  <c r="O34" i="2" s="1"/>
  <c r="C32" i="2"/>
  <c r="L32" i="2" s="1"/>
  <c r="C34" i="2"/>
  <c r="L34" i="2" s="1"/>
  <c r="C29" i="2"/>
  <c r="L29" i="2" s="1"/>
  <c r="C35" i="2"/>
  <c r="H30" i="2"/>
  <c r="O30" i="2" s="1"/>
  <c r="C30" i="2"/>
  <c r="L30" i="2" s="1"/>
  <c r="C33" i="2"/>
  <c r="H16" i="2"/>
  <c r="O16" i="2" s="1"/>
  <c r="C16" i="2"/>
  <c r="H15" i="2"/>
  <c r="O15" i="2" s="1"/>
  <c r="H12" i="2"/>
  <c r="O12" i="2" s="1"/>
  <c r="C18" i="2"/>
  <c r="C14" i="2"/>
  <c r="C15" i="2"/>
  <c r="H13" i="2"/>
  <c r="O13" i="2" s="1"/>
  <c r="H14" i="2"/>
  <c r="O14" i="2" s="1"/>
  <c r="H17" i="2"/>
  <c r="O17" i="2" s="1"/>
  <c r="H19" i="2"/>
  <c r="O19" i="2" s="1"/>
  <c r="C17" i="2"/>
  <c r="C13" i="2"/>
  <c r="H18" i="2"/>
  <c r="O18" i="2" s="1"/>
  <c r="C12" i="2"/>
  <c r="C19" i="2"/>
  <c r="C6" i="2"/>
  <c r="C4" i="2"/>
  <c r="C9" i="2"/>
  <c r="H9" i="2"/>
  <c r="AZ7" i="2"/>
  <c r="AZ8" i="2"/>
  <c r="AZ5" i="2"/>
  <c r="H10" i="2"/>
  <c r="H4" i="2"/>
  <c r="C10" i="2"/>
  <c r="H6" i="2"/>
  <c r="AZ6" i="2"/>
  <c r="AZ4" i="2"/>
  <c r="H7" i="2"/>
  <c r="H11" i="2"/>
  <c r="C5" i="2"/>
  <c r="C7" i="2"/>
  <c r="AZ9" i="2"/>
  <c r="AZ11" i="2"/>
  <c r="C11" i="2"/>
  <c r="H5" i="2"/>
  <c r="C8" i="2"/>
  <c r="H8" i="2"/>
  <c r="AZ10" i="2"/>
  <c r="B5" i="5"/>
  <c r="M66" i="2"/>
  <c r="G66" i="2"/>
  <c r="N66" i="2" s="1"/>
  <c r="G60" i="2"/>
  <c r="N60" i="2" s="1"/>
  <c r="M60" i="2"/>
  <c r="G61" i="2"/>
  <c r="N61" i="2" s="1"/>
  <c r="M61" i="2"/>
  <c r="G62" i="2"/>
  <c r="N62" i="2" s="1"/>
  <c r="M62" i="2"/>
  <c r="G65" i="2"/>
  <c r="N65" i="2" s="1"/>
  <c r="M65" i="2"/>
  <c r="M64" i="2"/>
  <c r="G64" i="2"/>
  <c r="N64" i="2" s="1"/>
  <c r="G63" i="2"/>
  <c r="N63" i="2" s="1"/>
  <c r="M63" i="2"/>
  <c r="G67" i="2"/>
  <c r="N67" i="2" s="1"/>
  <c r="M67" i="2"/>
  <c r="L51" i="2"/>
  <c r="Q51" i="2"/>
  <c r="E51" i="2"/>
  <c r="L47" i="2"/>
  <c r="E47" i="2"/>
  <c r="Q47" i="2"/>
  <c r="Q45" i="2"/>
  <c r="E45" i="2"/>
  <c r="L45" i="2"/>
  <c r="E46" i="2"/>
  <c r="Q46" i="2"/>
  <c r="L46" i="2"/>
  <c r="Q48" i="2"/>
  <c r="E48" i="2"/>
  <c r="L48" i="2"/>
  <c r="Q49" i="2"/>
  <c r="L49" i="2"/>
  <c r="E49" i="2"/>
  <c r="L50" i="2"/>
  <c r="E50" i="2"/>
  <c r="Q50" i="2"/>
  <c r="E44" i="2"/>
  <c r="L44" i="2"/>
  <c r="Q44" i="2"/>
  <c r="E56" i="2"/>
  <c r="L56" i="2"/>
  <c r="Q56" i="2"/>
  <c r="E55" i="2"/>
  <c r="Q55" i="2"/>
  <c r="L55" i="2"/>
  <c r="L59" i="2"/>
  <c r="Q59" i="2"/>
  <c r="E59" i="2"/>
  <c r="L58" i="2"/>
  <c r="Q58" i="2"/>
  <c r="E58" i="2"/>
  <c r="L57" i="2"/>
  <c r="E57" i="2"/>
  <c r="Q57" i="2"/>
  <c r="L54" i="2"/>
  <c r="Q54" i="2"/>
  <c r="E54" i="2"/>
  <c r="E53" i="2"/>
  <c r="Q53" i="2"/>
  <c r="L53" i="2"/>
  <c r="Q52" i="2"/>
  <c r="L52" i="2"/>
  <c r="E52" i="2"/>
  <c r="L42" i="2"/>
  <c r="E42" i="2"/>
  <c r="Q42" i="2"/>
  <c r="E43" i="2"/>
  <c r="L43" i="2"/>
  <c r="Q43" i="2"/>
  <c r="L40" i="2"/>
  <c r="E40" i="2"/>
  <c r="Q40" i="2"/>
  <c r="Q41" i="2"/>
  <c r="E41" i="2"/>
  <c r="L41" i="2"/>
  <c r="Q37" i="2"/>
  <c r="L37" i="2"/>
  <c r="E37" i="2"/>
  <c r="E39" i="2"/>
  <c r="L39" i="2"/>
  <c r="Q39" i="2"/>
  <c r="L38" i="2"/>
  <c r="E38" i="2"/>
  <c r="Q38" i="2"/>
  <c r="E36" i="2"/>
  <c r="Q36" i="2"/>
  <c r="L36" i="2"/>
  <c r="Q21" i="2"/>
  <c r="E21" i="2"/>
  <c r="L21" i="2"/>
  <c r="L27" i="2"/>
  <c r="E27" i="2"/>
  <c r="Q27" i="2"/>
  <c r="L22" i="2"/>
  <c r="Q22" i="2"/>
  <c r="E22" i="2"/>
  <c r="Q24" i="2"/>
  <c r="L24" i="2"/>
  <c r="E24" i="2"/>
  <c r="E26" i="2"/>
  <c r="L26" i="2"/>
  <c r="Q26" i="2"/>
  <c r="Q20" i="2"/>
  <c r="E20" i="2"/>
  <c r="L20" i="2"/>
  <c r="Q23" i="2"/>
  <c r="L23" i="2"/>
  <c r="E23" i="2"/>
  <c r="L25" i="2"/>
  <c r="Q25" i="2"/>
  <c r="E25" i="2"/>
  <c r="Q459" i="3"/>
  <c r="Q406" i="3"/>
  <c r="R245" i="3"/>
  <c r="R412" i="3"/>
  <c r="R8" i="3"/>
  <c r="E31" i="2" l="1"/>
  <c r="G31" i="2" s="1"/>
  <c r="N31" i="2" s="1"/>
  <c r="L31" i="2"/>
  <c r="E35" i="2"/>
  <c r="G35" i="2" s="1"/>
  <c r="N35" i="2" s="1"/>
  <c r="L35" i="2"/>
  <c r="L33" i="2"/>
  <c r="E33" i="2"/>
  <c r="G33" i="2" s="1"/>
  <c r="N33" i="2" s="1"/>
  <c r="E28" i="2"/>
  <c r="G28" i="2" s="1"/>
  <c r="N28" i="2" s="1"/>
  <c r="E32" i="2"/>
  <c r="G32" i="2" s="1"/>
  <c r="N32" i="2" s="1"/>
  <c r="Q29" i="2"/>
  <c r="Q28" i="2"/>
  <c r="E34" i="2"/>
  <c r="G34" i="2" s="1"/>
  <c r="N34" i="2" s="1"/>
  <c r="Q33" i="2"/>
  <c r="Q32" i="2"/>
  <c r="Q35" i="2"/>
  <c r="Q34" i="2"/>
  <c r="Q30" i="2"/>
  <c r="Q31" i="2"/>
  <c r="E30" i="2"/>
  <c r="G30" i="2" s="1"/>
  <c r="N30" i="2" s="1"/>
  <c r="E29" i="2"/>
  <c r="G29" i="2" s="1"/>
  <c r="N29" i="2" s="1"/>
  <c r="G25" i="2"/>
  <c r="N25" i="2" s="1"/>
  <c r="M25" i="2"/>
  <c r="G23" i="2"/>
  <c r="N23" i="2" s="1"/>
  <c r="M23" i="2"/>
  <c r="G20" i="2"/>
  <c r="N20" i="2" s="1"/>
  <c r="M20" i="2"/>
  <c r="M26" i="2"/>
  <c r="G26" i="2"/>
  <c r="N26" i="2" s="1"/>
  <c r="G24" i="2"/>
  <c r="N24" i="2" s="1"/>
  <c r="M24" i="2"/>
  <c r="G22" i="2"/>
  <c r="N22" i="2" s="1"/>
  <c r="M22" i="2"/>
  <c r="M27" i="2"/>
  <c r="G27" i="2"/>
  <c r="N27" i="2" s="1"/>
  <c r="G21" i="2"/>
  <c r="N21" i="2" s="1"/>
  <c r="M21" i="2"/>
  <c r="M31" i="2"/>
  <c r="M33" i="2"/>
  <c r="G36" i="2"/>
  <c r="N36" i="2" s="1"/>
  <c r="M36" i="2"/>
  <c r="M38" i="2"/>
  <c r="G38" i="2"/>
  <c r="N38" i="2" s="1"/>
  <c r="M39" i="2"/>
  <c r="G39" i="2"/>
  <c r="N39" i="2" s="1"/>
  <c r="M37" i="2"/>
  <c r="G37" i="2"/>
  <c r="N37" i="2" s="1"/>
  <c r="G41" i="2"/>
  <c r="N41" i="2" s="1"/>
  <c r="M41" i="2"/>
  <c r="G40" i="2"/>
  <c r="N40" i="2" s="1"/>
  <c r="M40" i="2"/>
  <c r="M43" i="2"/>
  <c r="G43" i="2"/>
  <c r="N43" i="2" s="1"/>
  <c r="M42" i="2"/>
  <c r="G42" i="2"/>
  <c r="N42" i="2" s="1"/>
  <c r="G52" i="2"/>
  <c r="N52" i="2" s="1"/>
  <c r="M52" i="2"/>
  <c r="G53" i="2"/>
  <c r="N53" i="2" s="1"/>
  <c r="M53" i="2"/>
  <c r="M54" i="2"/>
  <c r="G54" i="2"/>
  <c r="N54" i="2" s="1"/>
  <c r="G57" i="2"/>
  <c r="N57" i="2" s="1"/>
  <c r="M57" i="2"/>
  <c r="G58" i="2"/>
  <c r="N58" i="2" s="1"/>
  <c r="M58" i="2"/>
  <c r="G59" i="2"/>
  <c r="N59" i="2" s="1"/>
  <c r="M59" i="2"/>
  <c r="M55" i="2"/>
  <c r="G55" i="2"/>
  <c r="N55" i="2" s="1"/>
  <c r="G56" i="2"/>
  <c r="N56" i="2" s="1"/>
  <c r="M56" i="2"/>
  <c r="G44" i="2"/>
  <c r="N44" i="2" s="1"/>
  <c r="M44" i="2"/>
  <c r="M50" i="2"/>
  <c r="G50" i="2"/>
  <c r="N50" i="2" s="1"/>
  <c r="G49" i="2"/>
  <c r="N49" i="2" s="1"/>
  <c r="M49" i="2"/>
  <c r="M48" i="2"/>
  <c r="G48" i="2"/>
  <c r="N48" i="2" s="1"/>
  <c r="M46" i="2"/>
  <c r="G46" i="2"/>
  <c r="N46" i="2" s="1"/>
  <c r="G45" i="2"/>
  <c r="N45" i="2" s="1"/>
  <c r="M45" i="2"/>
  <c r="M47" i="2"/>
  <c r="G47" i="2"/>
  <c r="N47" i="2" s="1"/>
  <c r="M51" i="2"/>
  <c r="G51" i="2"/>
  <c r="N51" i="2" s="1"/>
  <c r="O8" i="2"/>
  <c r="AM8" i="2" s="1"/>
  <c r="AF8" i="2"/>
  <c r="L8" i="2"/>
  <c r="Q8" i="2"/>
  <c r="E8" i="2"/>
  <c r="AA8" i="2"/>
  <c r="AF5" i="2"/>
  <c r="O5" i="2"/>
  <c r="AM5" i="2" s="1"/>
  <c r="L11" i="2"/>
  <c r="E11" i="2"/>
  <c r="Q11" i="2"/>
  <c r="AA11" i="2"/>
  <c r="E7" i="2"/>
  <c r="L7" i="2"/>
  <c r="Q7" i="2"/>
  <c r="AA7" i="2"/>
  <c r="L5" i="2"/>
  <c r="AA5" i="2"/>
  <c r="Q5" i="2"/>
  <c r="E5" i="2"/>
  <c r="O11" i="2"/>
  <c r="AM11" i="2" s="1"/>
  <c r="AF11" i="2"/>
  <c r="O7" i="2"/>
  <c r="AM7" i="2" s="1"/>
  <c r="AF7" i="2"/>
  <c r="O6" i="2"/>
  <c r="AM6" i="2" s="1"/>
  <c r="AF6" i="2"/>
  <c r="AA10" i="2"/>
  <c r="E10" i="2"/>
  <c r="Q10" i="2"/>
  <c r="L10" i="2"/>
  <c r="O4" i="2"/>
  <c r="AM4" i="2" s="1"/>
  <c r="AF4" i="2"/>
  <c r="O10" i="2"/>
  <c r="AM10" i="2" s="1"/>
  <c r="AF10" i="2"/>
  <c r="O9" i="2"/>
  <c r="AM9" i="2" s="1"/>
  <c r="AF9" i="2"/>
  <c r="L9" i="2"/>
  <c r="AA9" i="2"/>
  <c r="E9" i="2"/>
  <c r="Q9" i="2"/>
  <c r="L4" i="2"/>
  <c r="Q4" i="2"/>
  <c r="AA4" i="2"/>
  <c r="E4" i="2"/>
  <c r="L6" i="2"/>
  <c r="Q6" i="2"/>
  <c r="AA6" i="2"/>
  <c r="E6" i="2"/>
  <c r="L19" i="2"/>
  <c r="E19" i="2"/>
  <c r="Q19" i="2"/>
  <c r="Q12" i="2"/>
  <c r="E12" i="2"/>
  <c r="L12" i="2"/>
  <c r="E13" i="2"/>
  <c r="L13" i="2"/>
  <c r="Q13" i="2"/>
  <c r="Q17" i="2"/>
  <c r="E17" i="2"/>
  <c r="L17" i="2"/>
  <c r="L15" i="2"/>
  <c r="Q15" i="2"/>
  <c r="E15" i="2"/>
  <c r="Q14" i="2"/>
  <c r="L14" i="2"/>
  <c r="E14" i="2"/>
  <c r="L18" i="2"/>
  <c r="Q18" i="2"/>
  <c r="E18" i="2"/>
  <c r="E16" i="2"/>
  <c r="Q16" i="2"/>
  <c r="L16" i="2"/>
  <c r="Q53" i="3"/>
  <c r="Q491" i="3"/>
  <c r="R7" i="3"/>
  <c r="R161" i="3"/>
  <c r="R404" i="3"/>
  <c r="R168" i="3"/>
  <c r="R117" i="3"/>
  <c r="R443" i="3"/>
  <c r="R442" i="3"/>
  <c r="R183" i="3"/>
  <c r="R254" i="3"/>
  <c r="R22" i="3"/>
  <c r="R457" i="3"/>
  <c r="R14" i="3"/>
  <c r="R449" i="3"/>
  <c r="R80" i="3"/>
  <c r="M32" i="2" l="1"/>
  <c r="M35" i="2"/>
  <c r="M28" i="2"/>
  <c r="M34" i="2"/>
  <c r="M30" i="2"/>
  <c r="M29" i="2"/>
  <c r="AO8" i="2"/>
  <c r="AO5" i="2"/>
  <c r="AO7" i="2"/>
  <c r="AO11" i="2"/>
  <c r="AJ8" i="2"/>
  <c r="AO6" i="2"/>
  <c r="AO4" i="2"/>
  <c r="AJ10" i="2"/>
  <c r="AJ7" i="2"/>
  <c r="AJ6" i="2"/>
  <c r="AJ4" i="2"/>
  <c r="AJ9" i="2"/>
  <c r="AO10" i="2"/>
  <c r="AJ5" i="2"/>
  <c r="AJ11" i="2"/>
  <c r="AO9" i="2"/>
  <c r="M16" i="2"/>
  <c r="G16" i="2"/>
  <c r="N16" i="2" s="1"/>
  <c r="G18" i="2"/>
  <c r="N18" i="2" s="1"/>
  <c r="M18" i="2"/>
  <c r="G14" i="2"/>
  <c r="N14" i="2" s="1"/>
  <c r="M14" i="2"/>
  <c r="G15" i="2"/>
  <c r="N15" i="2" s="1"/>
  <c r="M15" i="2"/>
  <c r="M17" i="2"/>
  <c r="G17" i="2"/>
  <c r="N17" i="2" s="1"/>
  <c r="M13" i="2"/>
  <c r="G13" i="2"/>
  <c r="N13" i="2" s="1"/>
  <c r="G12" i="2"/>
  <c r="N12" i="2" s="1"/>
  <c r="M12" i="2"/>
  <c r="G19" i="2"/>
  <c r="N19" i="2" s="1"/>
  <c r="M19" i="2"/>
  <c r="G6" i="2"/>
  <c r="M6" i="2"/>
  <c r="AC6" i="2"/>
  <c r="G4" i="2"/>
  <c r="AC4" i="2"/>
  <c r="M4" i="2"/>
  <c r="G9" i="2"/>
  <c r="AC9" i="2"/>
  <c r="M9" i="2"/>
  <c r="G10" i="2"/>
  <c r="AC10" i="2"/>
  <c r="M10" i="2"/>
  <c r="AC5" i="2"/>
  <c r="M5" i="2"/>
  <c r="G5" i="2"/>
  <c r="G7" i="2"/>
  <c r="M7" i="2"/>
  <c r="AC7" i="2"/>
  <c r="G11" i="2"/>
  <c r="M11" i="2"/>
  <c r="AC11" i="2"/>
  <c r="AC8" i="2"/>
  <c r="G8" i="2"/>
  <c r="M8" i="2"/>
  <c r="Q57" i="3"/>
  <c r="Q255" i="3"/>
  <c r="Q285" i="3"/>
  <c r="Q446" i="3"/>
  <c r="Q507" i="3"/>
  <c r="Q508" i="3"/>
  <c r="Q402" i="3"/>
  <c r="Q252" i="3"/>
  <c r="Q486" i="3"/>
  <c r="Q7" i="3"/>
  <c r="Q475" i="3"/>
  <c r="Q161" i="3"/>
  <c r="R426" i="3"/>
  <c r="R11" i="3"/>
  <c r="R491" i="3"/>
  <c r="R253" i="3"/>
  <c r="R145" i="3"/>
  <c r="AK11" i="2" l="1"/>
  <c r="AK4" i="2"/>
  <c r="AK7" i="2"/>
  <c r="AK5" i="2"/>
  <c r="AK10" i="2"/>
  <c r="AK6" i="2"/>
  <c r="AK8" i="2"/>
  <c r="AK9" i="2"/>
  <c r="AS8" i="2"/>
  <c r="AE8" i="2"/>
  <c r="N8" i="2"/>
  <c r="AL8" i="2" s="1"/>
  <c r="AT8" i="2"/>
  <c r="AS11" i="2"/>
  <c r="N11" i="2"/>
  <c r="AL11" i="2" s="1"/>
  <c r="AE11" i="2"/>
  <c r="AT11" i="2"/>
  <c r="AS7" i="2"/>
  <c r="N7" i="2"/>
  <c r="AL7" i="2" s="1"/>
  <c r="AE7" i="2"/>
  <c r="AT7" i="2"/>
  <c r="AT5" i="2"/>
  <c r="N5" i="2"/>
  <c r="AL5" i="2" s="1"/>
  <c r="AS5" i="2"/>
  <c r="AE5" i="2"/>
  <c r="AS10" i="2"/>
  <c r="AE10" i="2"/>
  <c r="AT10" i="2"/>
  <c r="N10" i="2"/>
  <c r="AL10" i="2" s="1"/>
  <c r="AT9" i="2"/>
  <c r="AS9" i="2"/>
  <c r="N9" i="2"/>
  <c r="AL9" i="2" s="1"/>
  <c r="AE9" i="2"/>
  <c r="N4" i="2"/>
  <c r="AL4" i="2" s="1"/>
  <c r="AT4" i="2"/>
  <c r="AS4" i="2"/>
  <c r="AE4" i="2"/>
  <c r="AT6" i="2"/>
  <c r="N6" i="2"/>
  <c r="AL6" i="2" s="1"/>
  <c r="AS6" i="2"/>
  <c r="AE6" i="2"/>
  <c r="Q414" i="3"/>
  <c r="R453" i="3"/>
  <c r="R488" i="3"/>
  <c r="J171" i="2" l="1"/>
  <c r="J167" i="2"/>
  <c r="J166" i="2"/>
  <c r="J158" i="2"/>
  <c r="J161" i="2"/>
  <c r="J156" i="2"/>
  <c r="R267" i="3"/>
  <c r="R12" i="3"/>
  <c r="R255" i="3"/>
  <c r="R507" i="3"/>
  <c r="R424" i="3"/>
  <c r="R53" i="3"/>
  <c r="R438" i="3"/>
  <c r="R446" i="3"/>
  <c r="S158" i="2" l="1"/>
  <c r="P158" i="2"/>
  <c r="P167" i="2"/>
  <c r="S167" i="2"/>
  <c r="P161" i="2"/>
  <c r="S161" i="2"/>
  <c r="J157" i="2"/>
  <c r="J159" i="2"/>
  <c r="J169" i="2"/>
  <c r="J164" i="2"/>
  <c r="S156" i="2"/>
  <c r="P156" i="2"/>
  <c r="J163" i="2"/>
  <c r="J165" i="2"/>
  <c r="J170" i="2"/>
  <c r="P166" i="2"/>
  <c r="S166" i="2"/>
  <c r="J168" i="2"/>
  <c r="P171" i="2"/>
  <c r="S171" i="2"/>
  <c r="J160" i="2"/>
  <c r="J162" i="2"/>
  <c r="R72" i="3"/>
  <c r="P165" i="2" l="1"/>
  <c r="S165" i="2"/>
  <c r="S163" i="2"/>
  <c r="P163" i="2"/>
  <c r="P164" i="2"/>
  <c r="S164" i="2"/>
  <c r="P157" i="2"/>
  <c r="S157" i="2"/>
  <c r="P162" i="2"/>
  <c r="S162" i="2"/>
  <c r="S169" i="2"/>
  <c r="P169" i="2"/>
  <c r="P168" i="2"/>
  <c r="S168" i="2"/>
  <c r="S160" i="2"/>
  <c r="P160" i="2"/>
  <c r="P170" i="2"/>
  <c r="S170" i="2"/>
  <c r="P159" i="2"/>
  <c r="S159" i="2"/>
  <c r="R95" i="3"/>
  <c r="R508" i="3"/>
  <c r="R419" i="3"/>
  <c r="R486" i="3"/>
  <c r="R402" i="3"/>
  <c r="R475" i="3"/>
  <c r="R252" i="3"/>
  <c r="R414" i="3"/>
  <c r="R285" i="3"/>
  <c r="J155" i="2" l="1"/>
  <c r="J150" i="2"/>
  <c r="J152" i="2"/>
  <c r="J151" i="2"/>
  <c r="J153" i="2"/>
  <c r="J148" i="2"/>
  <c r="J140" i="2"/>
  <c r="J142" i="2"/>
  <c r="J141" i="2"/>
  <c r="J136" i="2"/>
  <c r="J132" i="2"/>
  <c r="J139" i="2"/>
  <c r="J138" i="2"/>
  <c r="J114" i="2"/>
  <c r="J115" i="2"/>
  <c r="J110" i="2"/>
  <c r="J112" i="2"/>
  <c r="J111" i="2"/>
  <c r="J113" i="2"/>
  <c r="J130" i="2"/>
  <c r="J126" i="2"/>
  <c r="J127" i="2"/>
  <c r="J129" i="2"/>
  <c r="R244" i="3"/>
  <c r="P126" i="2" l="1"/>
  <c r="S126" i="2"/>
  <c r="P113" i="2"/>
  <c r="S113" i="2"/>
  <c r="P139" i="2"/>
  <c r="S139" i="2"/>
  <c r="S130" i="2"/>
  <c r="P130" i="2"/>
  <c r="S111" i="2"/>
  <c r="P111" i="2"/>
  <c r="P140" i="2"/>
  <c r="S140" i="2"/>
  <c r="P129" i="2"/>
  <c r="S129" i="2"/>
  <c r="P112" i="2"/>
  <c r="S112" i="2"/>
  <c r="S138" i="2"/>
  <c r="P138" i="2"/>
  <c r="S127" i="2"/>
  <c r="P127" i="2"/>
  <c r="P115" i="2"/>
  <c r="S115" i="2"/>
  <c r="P142" i="2"/>
  <c r="S142" i="2"/>
  <c r="J125" i="2"/>
  <c r="J108" i="2"/>
  <c r="J109" i="2"/>
  <c r="J133" i="2"/>
  <c r="J137" i="2"/>
  <c r="J147" i="2"/>
  <c r="J128" i="2"/>
  <c r="J124" i="2"/>
  <c r="J135" i="2"/>
  <c r="J154" i="2"/>
  <c r="J131" i="2"/>
  <c r="J134" i="2"/>
  <c r="J143" i="2"/>
  <c r="P143" i="2" s="1"/>
  <c r="S110" i="2"/>
  <c r="P110" i="2"/>
  <c r="P114" i="2"/>
  <c r="S114" i="2"/>
  <c r="P132" i="2"/>
  <c r="S132" i="2"/>
  <c r="S136" i="2"/>
  <c r="P136" i="2"/>
  <c r="P141" i="2"/>
  <c r="S141" i="2"/>
  <c r="P148" i="2"/>
  <c r="S148" i="2"/>
  <c r="S153" i="2"/>
  <c r="P153" i="2"/>
  <c r="P151" i="2"/>
  <c r="S151" i="2"/>
  <c r="P152" i="2"/>
  <c r="S152" i="2"/>
  <c r="S150" i="2"/>
  <c r="P150" i="2"/>
  <c r="S155" i="2"/>
  <c r="P155" i="2"/>
  <c r="J146" i="2"/>
  <c r="P125" i="2" l="1"/>
  <c r="S125" i="2"/>
  <c r="P128" i="2"/>
  <c r="S128" i="2"/>
  <c r="P124" i="2"/>
  <c r="S124" i="2"/>
  <c r="P131" i="2"/>
  <c r="S131" i="2"/>
  <c r="P108" i="2"/>
  <c r="S108" i="2"/>
  <c r="P109" i="2"/>
  <c r="S109" i="2"/>
  <c r="P133" i="2"/>
  <c r="S133" i="2"/>
  <c r="P137" i="2"/>
  <c r="S137" i="2"/>
  <c r="P147" i="2"/>
  <c r="S147" i="2"/>
  <c r="P135" i="2"/>
  <c r="S135" i="2"/>
  <c r="S154" i="2"/>
  <c r="P154" i="2"/>
  <c r="P134" i="2"/>
  <c r="S134" i="2"/>
  <c r="P146" i="2"/>
  <c r="S146" i="2"/>
  <c r="S143" i="2"/>
  <c r="J149" i="2"/>
  <c r="Q160" i="3"/>
  <c r="P149" i="2" l="1"/>
  <c r="S149" i="2"/>
  <c r="J145" i="2"/>
  <c r="J144" i="2"/>
  <c r="J118" i="2"/>
  <c r="J122" i="2"/>
  <c r="J119" i="2"/>
  <c r="J123" i="2"/>
  <c r="J116" i="2"/>
  <c r="J102" i="2"/>
  <c r="J107" i="2"/>
  <c r="J104" i="2"/>
  <c r="J100" i="2"/>
  <c r="J93" i="2"/>
  <c r="J99" i="2"/>
  <c r="J98" i="2"/>
  <c r="J96" i="2"/>
  <c r="J97" i="2"/>
  <c r="J94" i="2"/>
  <c r="J95" i="2"/>
  <c r="J85" i="2"/>
  <c r="J91" i="2"/>
  <c r="J87" i="2"/>
  <c r="J82" i="2"/>
  <c r="J83" i="2"/>
  <c r="J78" i="2"/>
  <c r="J80" i="2"/>
  <c r="J81" i="2"/>
  <c r="J75" i="2"/>
  <c r="J68" i="2"/>
  <c r="P83" i="2" l="1"/>
  <c r="S83" i="2"/>
  <c r="P91" i="2"/>
  <c r="S91" i="2"/>
  <c r="S102" i="2"/>
  <c r="P102" i="2"/>
  <c r="P118" i="2"/>
  <c r="S118" i="2"/>
  <c r="S96" i="2"/>
  <c r="P96" i="2"/>
  <c r="P100" i="2"/>
  <c r="S100" i="2"/>
  <c r="P107" i="2"/>
  <c r="S107" i="2"/>
  <c r="P123" i="2"/>
  <c r="S123" i="2"/>
  <c r="S81" i="2"/>
  <c r="P81" i="2"/>
  <c r="P93" i="2"/>
  <c r="S93" i="2"/>
  <c r="P97" i="2"/>
  <c r="S97" i="2"/>
  <c r="S119" i="2"/>
  <c r="P119" i="2"/>
  <c r="P80" i="2"/>
  <c r="S80" i="2"/>
  <c r="S85" i="2"/>
  <c r="P85" i="2"/>
  <c r="P99" i="2"/>
  <c r="S99" i="2"/>
  <c r="P116" i="2"/>
  <c r="S116" i="2"/>
  <c r="J103" i="2"/>
  <c r="J88" i="2"/>
  <c r="J86" i="2"/>
  <c r="J105" i="2"/>
  <c r="J120" i="2"/>
  <c r="J77" i="2"/>
  <c r="J76" i="2"/>
  <c r="J90" i="2"/>
  <c r="J106" i="2"/>
  <c r="J117" i="2"/>
  <c r="J121" i="2"/>
  <c r="S145" i="2"/>
  <c r="P145" i="2"/>
  <c r="J79" i="2"/>
  <c r="J84" i="2"/>
  <c r="J89" i="2"/>
  <c r="J92" i="2"/>
  <c r="P92" i="2" s="1"/>
  <c r="J101" i="2"/>
  <c r="S144" i="2"/>
  <c r="P144" i="2"/>
  <c r="P68" i="2"/>
  <c r="S68" i="2"/>
  <c r="S75" i="2"/>
  <c r="P75" i="2"/>
  <c r="P78" i="2"/>
  <c r="S78" i="2"/>
  <c r="P82" i="2"/>
  <c r="S82" i="2"/>
  <c r="S87" i="2"/>
  <c r="P87" i="2"/>
  <c r="S89" i="2"/>
  <c r="P89" i="2"/>
  <c r="S88" i="2"/>
  <c r="P88" i="2"/>
  <c r="P86" i="2"/>
  <c r="S86" i="2"/>
  <c r="P95" i="2"/>
  <c r="S95" i="2"/>
  <c r="P94" i="2"/>
  <c r="S94" i="2"/>
  <c r="S98" i="2"/>
  <c r="P98" i="2"/>
  <c r="P104" i="2"/>
  <c r="S104" i="2"/>
  <c r="S105" i="2"/>
  <c r="P105" i="2"/>
  <c r="S122" i="2"/>
  <c r="P122" i="2"/>
  <c r="J72" i="2"/>
  <c r="J69" i="2"/>
  <c r="J67" i="2"/>
  <c r="J62" i="2"/>
  <c r="R420" i="3"/>
  <c r="R57" i="3"/>
  <c r="R259" i="3"/>
  <c r="P103" i="2" l="1"/>
  <c r="S103" i="2"/>
  <c r="P77" i="2"/>
  <c r="S77" i="2"/>
  <c r="P101" i="2"/>
  <c r="S101" i="2"/>
  <c r="P120" i="2"/>
  <c r="S120" i="2"/>
  <c r="P76" i="2"/>
  <c r="S76" i="2"/>
  <c r="P90" i="2"/>
  <c r="S90" i="2"/>
  <c r="P106" i="2"/>
  <c r="S106" i="2"/>
  <c r="P117" i="2"/>
  <c r="S117" i="2"/>
  <c r="P121" i="2"/>
  <c r="S121" i="2"/>
  <c r="P79" i="2"/>
  <c r="S79" i="2"/>
  <c r="P84" i="2"/>
  <c r="S84" i="2"/>
  <c r="S92" i="2"/>
  <c r="J65" i="2"/>
  <c r="J60" i="2"/>
  <c r="J73" i="2"/>
  <c r="S73" i="2" s="1"/>
  <c r="J74" i="2"/>
  <c r="P62" i="2"/>
  <c r="S62" i="2"/>
  <c r="P67" i="2"/>
  <c r="S67" i="2"/>
  <c r="P69" i="2"/>
  <c r="S69" i="2"/>
  <c r="S72" i="2"/>
  <c r="P72" i="2"/>
  <c r="J70" i="2"/>
  <c r="J71" i="2"/>
  <c r="J66" i="2"/>
  <c r="J64" i="2"/>
  <c r="J63" i="2"/>
  <c r="J61" i="2"/>
  <c r="J52" i="2"/>
  <c r="BS103" i="2"/>
  <c r="BS70" i="2"/>
  <c r="R160" i="3"/>
  <c r="P65" i="2" l="1"/>
  <c r="S65" i="2"/>
  <c r="S60" i="2"/>
  <c r="P60" i="2"/>
  <c r="P74" i="2"/>
  <c r="S74" i="2"/>
  <c r="P61" i="2"/>
  <c r="S61" i="2"/>
  <c r="S71" i="2"/>
  <c r="P71" i="2"/>
  <c r="P70" i="2"/>
  <c r="S70" i="2"/>
  <c r="P73" i="2"/>
  <c r="J54" i="2"/>
  <c r="S52" i="2"/>
  <c r="P52" i="2"/>
  <c r="P63" i="2"/>
  <c r="S63" i="2"/>
  <c r="S64" i="2"/>
  <c r="P64" i="2"/>
  <c r="S66" i="2"/>
  <c r="P66" i="2"/>
  <c r="R383" i="3"/>
  <c r="R203" i="3"/>
  <c r="R155" i="3"/>
  <c r="R173" i="3"/>
  <c r="J59" i="2"/>
  <c r="J58" i="2"/>
  <c r="J57" i="2"/>
  <c r="J53" i="2"/>
  <c r="J55" i="2"/>
  <c r="J56" i="2"/>
  <c r="J46" i="2"/>
  <c r="J48" i="2"/>
  <c r="J47" i="2"/>
  <c r="J49" i="2"/>
  <c r="J44" i="2"/>
  <c r="J45" i="2"/>
  <c r="J43" i="2"/>
  <c r="J42" i="2"/>
  <c r="J40" i="2"/>
  <c r="J41" i="2"/>
  <c r="J30" i="2"/>
  <c r="J32" i="2"/>
  <c r="J26" i="2"/>
  <c r="J23" i="2"/>
  <c r="J25" i="2"/>
  <c r="J20" i="2"/>
  <c r="BD6" i="2"/>
  <c r="BD11" i="2"/>
  <c r="BD4" i="2"/>
  <c r="BC11" i="2"/>
  <c r="BB5" i="2"/>
  <c r="BS22" i="2"/>
  <c r="BS25" i="2"/>
  <c r="BS52" i="2"/>
  <c r="BS18" i="2"/>
  <c r="BS151" i="2"/>
  <c r="BS97" i="2"/>
  <c r="BS5" i="2"/>
  <c r="BS77" i="2"/>
  <c r="BS133" i="2"/>
  <c r="BS196" i="2"/>
  <c r="BS179" i="2"/>
  <c r="BS147" i="2"/>
  <c r="BS138" i="2"/>
  <c r="Q20" i="3"/>
  <c r="Q478" i="3"/>
  <c r="P54" i="2" l="1"/>
  <c r="S54" i="2"/>
  <c r="P23" i="2"/>
  <c r="I23" i="2"/>
  <c r="R23" i="2" s="1"/>
  <c r="S23" i="2"/>
  <c r="P26" i="2"/>
  <c r="S26" i="2"/>
  <c r="I26" i="2"/>
  <c r="R26" i="2" s="1"/>
  <c r="P47" i="2"/>
  <c r="S47" i="2"/>
  <c r="P46" i="2"/>
  <c r="S46" i="2"/>
  <c r="I20" i="2"/>
  <c r="R20" i="2" s="1"/>
  <c r="P20" i="2"/>
  <c r="S20" i="2"/>
  <c r="P49" i="2"/>
  <c r="S49" i="2"/>
  <c r="P48" i="2"/>
  <c r="S48" i="2"/>
  <c r="S53" i="2"/>
  <c r="P53" i="2"/>
  <c r="P59" i="2"/>
  <c r="S59" i="2"/>
  <c r="S41" i="2"/>
  <c r="P41" i="2"/>
  <c r="I41" i="2"/>
  <c r="R41" i="2" s="1"/>
  <c r="S30" i="2"/>
  <c r="P30" i="2"/>
  <c r="I30" i="2"/>
  <c r="R30" i="2" s="1"/>
  <c r="S56" i="2"/>
  <c r="P56" i="2"/>
  <c r="S55" i="2"/>
  <c r="P55" i="2"/>
  <c r="I43" i="2"/>
  <c r="R43" i="2" s="1"/>
  <c r="S43" i="2"/>
  <c r="P43" i="2"/>
  <c r="S45" i="2"/>
  <c r="P45" i="2"/>
  <c r="P57" i="2"/>
  <c r="S57" i="2"/>
  <c r="BE11" i="2"/>
  <c r="J27" i="2"/>
  <c r="J29" i="2"/>
  <c r="J36" i="2"/>
  <c r="J39" i="2"/>
  <c r="J50" i="2"/>
  <c r="J51" i="2"/>
  <c r="BC10" i="2"/>
  <c r="J21" i="2"/>
  <c r="P21" i="2" s="1"/>
  <c r="J33" i="2"/>
  <c r="P33" i="2" s="1"/>
  <c r="BC6" i="2"/>
  <c r="BB6" i="2"/>
  <c r="J35" i="2"/>
  <c r="P35" i="2" s="1"/>
  <c r="J38" i="2"/>
  <c r="BB11" i="2"/>
  <c r="J24" i="2"/>
  <c r="S24" i="2" s="1"/>
  <c r="J22" i="2"/>
  <c r="I22" i="2" s="1"/>
  <c r="R22" i="2" s="1"/>
  <c r="J28" i="2"/>
  <c r="J31" i="2"/>
  <c r="S31" i="2" s="1"/>
  <c r="J37" i="2"/>
  <c r="P25" i="2"/>
  <c r="I25" i="2"/>
  <c r="R25" i="2" s="1"/>
  <c r="S25" i="2"/>
  <c r="I21" i="2"/>
  <c r="R21" i="2" s="1"/>
  <c r="S21" i="2"/>
  <c r="P22" i="2"/>
  <c r="I27" i="2"/>
  <c r="R27" i="2" s="1"/>
  <c r="P27" i="2"/>
  <c r="S27" i="2"/>
  <c r="S33" i="2"/>
  <c r="I33" i="2"/>
  <c r="R33" i="2" s="1"/>
  <c r="S32" i="2"/>
  <c r="P32" i="2"/>
  <c r="I32" i="2"/>
  <c r="R32" i="2" s="1"/>
  <c r="S35" i="2"/>
  <c r="S36" i="2"/>
  <c r="I36" i="2"/>
  <c r="R36" i="2" s="1"/>
  <c r="P36" i="2"/>
  <c r="P40" i="2"/>
  <c r="S40" i="2"/>
  <c r="I40" i="2"/>
  <c r="R40" i="2" s="1"/>
  <c r="I42" i="2"/>
  <c r="R42" i="2" s="1"/>
  <c r="S42" i="2"/>
  <c r="P42" i="2"/>
  <c r="P44" i="2"/>
  <c r="S44" i="2"/>
  <c r="S58" i="2"/>
  <c r="P58" i="2"/>
  <c r="R89" i="3"/>
  <c r="R363" i="3"/>
  <c r="R282" i="3"/>
  <c r="R138" i="3"/>
  <c r="R389" i="3"/>
  <c r="R185" i="3"/>
  <c r="R298" i="3"/>
  <c r="R366" i="3"/>
  <c r="R110" i="3"/>
  <c r="R81" i="3"/>
  <c r="R94" i="3"/>
  <c r="R284" i="3"/>
  <c r="R229" i="3"/>
  <c r="R187" i="3"/>
  <c r="R44" i="3"/>
  <c r="R232" i="3"/>
  <c r="J12" i="2"/>
  <c r="J18" i="2"/>
  <c r="J13" i="2"/>
  <c r="J17" i="2"/>
  <c r="J16" i="2"/>
  <c r="J14" i="2"/>
  <c r="Q242" i="3"/>
  <c r="Q9" i="3"/>
  <c r="Q411" i="3"/>
  <c r="Q147" i="3"/>
  <c r="Q485" i="3"/>
  <c r="Q436" i="3"/>
  <c r="Q453" i="3"/>
  <c r="Q34" i="3"/>
  <c r="Q56" i="3"/>
  <c r="Q64" i="3"/>
  <c r="Q22" i="3"/>
  <c r="Q236" i="3"/>
  <c r="Q263" i="3"/>
  <c r="Q487" i="3"/>
  <c r="Q464" i="3"/>
  <c r="Q417" i="3"/>
  <c r="Q11" i="3"/>
  <c r="Q267" i="3"/>
  <c r="S22" i="2" l="1"/>
  <c r="P24" i="2"/>
  <c r="I35" i="2"/>
  <c r="R35" i="2" s="1"/>
  <c r="I24" i="2"/>
  <c r="R24" i="2" s="1"/>
  <c r="P29" i="2"/>
  <c r="S29" i="2"/>
  <c r="I29" i="2"/>
  <c r="R29" i="2" s="1"/>
  <c r="S28" i="2"/>
  <c r="I28" i="2"/>
  <c r="R28" i="2" s="1"/>
  <c r="P28" i="2"/>
  <c r="S39" i="2"/>
  <c r="I39" i="2"/>
  <c r="R39" i="2" s="1"/>
  <c r="P39" i="2"/>
  <c r="S50" i="2"/>
  <c r="P50" i="2"/>
  <c r="P51" i="2"/>
  <c r="S51" i="2"/>
  <c r="I38" i="2"/>
  <c r="R38" i="2" s="1"/>
  <c r="S38" i="2"/>
  <c r="P38" i="2"/>
  <c r="S37" i="2"/>
  <c r="P37" i="2"/>
  <c r="R207" i="3"/>
  <c r="R176" i="3"/>
  <c r="R6" i="3"/>
  <c r="R88" i="3"/>
  <c r="R204" i="3"/>
  <c r="R45" i="3"/>
  <c r="R295" i="3"/>
  <c r="R357" i="3"/>
  <c r="R38" i="3"/>
  <c r="R283" i="3"/>
  <c r="R29" i="3"/>
  <c r="R182" i="3"/>
  <c r="R388" i="3"/>
  <c r="R180" i="3"/>
  <c r="R396" i="3"/>
  <c r="P16" i="2"/>
  <c r="S16" i="2"/>
  <c r="I16" i="2"/>
  <c r="R16" i="2" s="1"/>
  <c r="I14" i="2"/>
  <c r="R14" i="2" s="1"/>
  <c r="S14" i="2"/>
  <c r="P14" i="2"/>
  <c r="P17" i="2"/>
  <c r="I17" i="2"/>
  <c r="R17" i="2" s="1"/>
  <c r="S17" i="2"/>
  <c r="I18" i="2"/>
  <c r="R18" i="2" s="1"/>
  <c r="P18" i="2"/>
  <c r="S18" i="2"/>
  <c r="I37" i="2"/>
  <c r="R37" i="2" s="1"/>
  <c r="I31" i="2"/>
  <c r="R31" i="2" s="1"/>
  <c r="P31" i="2"/>
  <c r="J19" i="2"/>
  <c r="I19" i="2" s="1"/>
  <c r="R19" i="2" s="1"/>
  <c r="I13" i="2"/>
  <c r="R13" i="2" s="1"/>
  <c r="P13" i="2"/>
  <c r="S13" i="2"/>
  <c r="P12" i="2"/>
  <c r="S12" i="2"/>
  <c r="I12" i="2"/>
  <c r="R12" i="2" s="1"/>
  <c r="R114" i="3"/>
  <c r="Q172" i="3"/>
  <c r="P19" i="2" l="1"/>
  <c r="S19" i="2"/>
  <c r="R199" i="3"/>
  <c r="R279" i="3"/>
  <c r="BS13" i="2"/>
  <c r="BS199" i="2"/>
  <c r="BB10" i="2"/>
  <c r="R215" i="3" l="1"/>
  <c r="R479" i="3"/>
  <c r="BD8" i="2"/>
  <c r="BS26" i="2"/>
  <c r="BE6" i="2"/>
  <c r="BS126" i="2"/>
  <c r="BS177" i="2"/>
  <c r="BS91" i="2"/>
  <c r="BS24" i="2"/>
  <c r="BS67" i="2"/>
  <c r="BS48" i="2"/>
  <c r="BS181" i="2"/>
  <c r="BS182" i="2"/>
  <c r="BS73" i="2"/>
  <c r="BD5" i="2"/>
  <c r="BC4" i="2"/>
  <c r="BE4" i="2"/>
  <c r="BB4" i="2"/>
  <c r="BB8" i="2"/>
  <c r="Q409" i="3"/>
  <c r="R216" i="3"/>
  <c r="R46" i="3"/>
  <c r="J10" i="2" l="1"/>
  <c r="BC7" i="2"/>
  <c r="BC9" i="2"/>
  <c r="BC8" i="2"/>
  <c r="BB9" i="2"/>
  <c r="BC5" i="2"/>
  <c r="BE5" i="2"/>
  <c r="BD7" i="2"/>
  <c r="BD10" i="2"/>
  <c r="BS53" i="2"/>
  <c r="BS129" i="2"/>
  <c r="BB7" i="2"/>
  <c r="BD9" i="2"/>
  <c r="Q438" i="3"/>
  <c r="Q428" i="3"/>
  <c r="Q99" i="3"/>
  <c r="Q98" i="3"/>
  <c r="Q152" i="3"/>
  <c r="Q416" i="3"/>
  <c r="R411" i="3"/>
  <c r="R85" i="3"/>
  <c r="R395" i="3"/>
  <c r="BE8" i="2" l="1"/>
  <c r="BE7" i="2"/>
  <c r="BE9" i="2"/>
  <c r="BE10" i="2"/>
  <c r="P10" i="2"/>
  <c r="I10" i="2"/>
  <c r="S10" i="2"/>
  <c r="J34" i="2"/>
  <c r="J11" i="2"/>
  <c r="J15" i="2"/>
  <c r="J6" i="2"/>
  <c r="J4" i="2"/>
  <c r="J8" i="2"/>
  <c r="R51" i="3"/>
  <c r="AH8" i="2" l="1"/>
  <c r="S8" i="2"/>
  <c r="AQ8" i="2" s="1"/>
  <c r="I8" i="2"/>
  <c r="P8" i="2"/>
  <c r="AN8" i="2" s="1"/>
  <c r="I4" i="2"/>
  <c r="S4" i="2"/>
  <c r="AQ4" i="2" s="1"/>
  <c r="P4" i="2"/>
  <c r="AN4" i="2" s="1"/>
  <c r="AH4" i="2"/>
  <c r="S34" i="2"/>
  <c r="AQ10" i="2" s="1"/>
  <c r="P34" i="2"/>
  <c r="AN10" i="2" s="1"/>
  <c r="I34" i="2"/>
  <c r="S15" i="2"/>
  <c r="P15" i="2"/>
  <c r="I15" i="2"/>
  <c r="R15" i="2" s="1"/>
  <c r="J5" i="2"/>
  <c r="J9" i="2"/>
  <c r="AH10" i="2"/>
  <c r="J7" i="2"/>
  <c r="P6" i="2"/>
  <c r="AN6" i="2" s="1"/>
  <c r="AH6" i="2"/>
  <c r="S6" i="2"/>
  <c r="AQ6" i="2" s="1"/>
  <c r="I6" i="2"/>
  <c r="I11" i="2"/>
  <c r="P11" i="2"/>
  <c r="AN11" i="2" s="1"/>
  <c r="S11" i="2"/>
  <c r="AQ11" i="2" s="1"/>
  <c r="AH11" i="2"/>
  <c r="R10" i="2"/>
  <c r="Q396" i="3"/>
  <c r="Q319" i="3"/>
  <c r="Q395" i="3"/>
  <c r="Q140" i="3"/>
  <c r="Q199" i="3"/>
  <c r="Q363" i="3"/>
  <c r="Q187" i="3"/>
  <c r="Q182" i="3"/>
  <c r="Q295" i="3"/>
  <c r="Q229" i="3"/>
  <c r="Q207" i="3"/>
  <c r="Q81" i="3"/>
  <c r="Q176" i="3"/>
  <c r="Q279" i="3"/>
  <c r="Q29" i="3"/>
  <c r="Q298" i="3"/>
  <c r="Q185" i="3"/>
  <c r="Q45" i="3"/>
  <c r="Q389" i="3"/>
  <c r="Q366" i="3"/>
  <c r="Q282" i="3"/>
  <c r="Q216" i="3"/>
  <c r="Q328" i="3"/>
  <c r="Q465" i="3"/>
  <c r="Q360" i="3"/>
  <c r="Q102" i="3"/>
  <c r="Q192" i="3"/>
  <c r="BS120" i="2"/>
  <c r="AU7" i="2"/>
  <c r="AV7" i="2"/>
  <c r="AW7" i="2"/>
  <c r="AX7" i="2"/>
  <c r="AY7" i="2"/>
  <c r="BA7" i="2"/>
  <c r="AU9" i="2"/>
  <c r="AV9" i="2"/>
  <c r="AW9" i="2"/>
  <c r="AX9" i="2"/>
  <c r="AY9" i="2"/>
  <c r="BA9" i="2"/>
  <c r="BS189" i="2"/>
  <c r="BS84" i="2"/>
  <c r="BS109" i="2"/>
  <c r="Q449" i="3"/>
  <c r="R478" i="3"/>
  <c r="R143" i="3"/>
  <c r="R319" i="3"/>
  <c r="R87" i="3"/>
  <c r="R417" i="3"/>
  <c r="R485" i="3"/>
  <c r="R34" i="3"/>
  <c r="R8" i="2" l="1"/>
  <c r="AP8" i="2" s="1"/>
  <c r="AG8" i="2"/>
  <c r="AG4" i="2"/>
  <c r="R4" i="2"/>
  <c r="AP4" i="2" s="1"/>
  <c r="R34" i="2"/>
  <c r="AP10" i="2" s="1"/>
  <c r="AG10" i="2"/>
  <c r="I5" i="2"/>
  <c r="AH5" i="2"/>
  <c r="S5" i="2"/>
  <c r="AQ5" i="2" s="1"/>
  <c r="P5" i="2"/>
  <c r="AN5" i="2" s="1"/>
  <c r="P7" i="2"/>
  <c r="AN7" i="2" s="1"/>
  <c r="AH7" i="2"/>
  <c r="S7" i="2"/>
  <c r="AQ7" i="2" s="1"/>
  <c r="I7" i="2"/>
  <c r="S9" i="2"/>
  <c r="AQ9" i="2" s="1"/>
  <c r="P9" i="2"/>
  <c r="AN9" i="2" s="1"/>
  <c r="AH9" i="2"/>
  <c r="I9" i="2"/>
  <c r="AG11" i="2"/>
  <c r="R11" i="2"/>
  <c r="AP11" i="2" s="1"/>
  <c r="AG6" i="2"/>
  <c r="R6" i="2"/>
  <c r="AP6" i="2" s="1"/>
  <c r="R96" i="3"/>
  <c r="R206" i="3"/>
  <c r="R375" i="3"/>
  <c r="R230" i="3"/>
  <c r="R5" i="2" l="1"/>
  <c r="AP5" i="2" s="1"/>
  <c r="AG5" i="2"/>
  <c r="AG7" i="2"/>
  <c r="R7" i="2"/>
  <c r="AP7" i="2" s="1"/>
  <c r="R9" i="2"/>
  <c r="AP9" i="2" s="1"/>
  <c r="AG9" i="2"/>
  <c r="R202" i="3"/>
  <c r="R465" i="3"/>
  <c r="Q114" i="3"/>
  <c r="Q211" i="3"/>
  <c r="Q73" i="3"/>
  <c r="BS90" i="2"/>
  <c r="BS36" i="2"/>
  <c r="R328" i="3" l="1"/>
  <c r="Q144" i="3"/>
  <c r="R172" i="3"/>
  <c r="Q89" i="3" l="1"/>
  <c r="Q283" i="3"/>
  <c r="Q302" i="3"/>
  <c r="BS104" i="2"/>
  <c r="BS31" i="2"/>
  <c r="Q410" i="3"/>
  <c r="Q16" i="3"/>
  <c r="Q247" i="3"/>
  <c r="Q218" i="3"/>
  <c r="Q481" i="3"/>
  <c r="Q448" i="3"/>
  <c r="Q101" i="3"/>
  <c r="Q432" i="3"/>
  <c r="Q80" i="3"/>
  <c r="Q322" i="3"/>
  <c r="Q70" i="3"/>
  <c r="Q437" i="3"/>
  <c r="Q113" i="3"/>
  <c r="Q451" i="3"/>
  <c r="Q110" i="3"/>
  <c r="Q91" i="3"/>
  <c r="Q104" i="3"/>
  <c r="Q179" i="3"/>
  <c r="Q157" i="3"/>
  <c r="R293" i="3" l="1"/>
  <c r="R368" i="3"/>
  <c r="Q280" i="3"/>
  <c r="BS194" i="2"/>
  <c r="BS115" i="2"/>
  <c r="BS80" i="2"/>
  <c r="BS69" i="2"/>
  <c r="BS192" i="2"/>
  <c r="BS20" i="2"/>
  <c r="BS195" i="2"/>
  <c r="Q51" i="3"/>
  <c r="BS39" i="2"/>
  <c r="BS173" i="2"/>
  <c r="BS127" i="2"/>
  <c r="BS180" i="2"/>
  <c r="BS202" i="2"/>
  <c r="BS92" i="2"/>
  <c r="BS183" i="2"/>
  <c r="BS119" i="2"/>
  <c r="BS40" i="2"/>
  <c r="BS17" i="2"/>
  <c r="BS47" i="2"/>
  <c r="BS149" i="2"/>
  <c r="BS102" i="2"/>
  <c r="BS74" i="2"/>
  <c r="BS82" i="2"/>
  <c r="BS118" i="2"/>
  <c r="Q258" i="3"/>
  <c r="Q477" i="3"/>
  <c r="Q52" i="3"/>
  <c r="Q241" i="3"/>
  <c r="Q148" i="3"/>
  <c r="Q442" i="3"/>
  <c r="Q95" i="3"/>
  <c r="Q284" i="3"/>
  <c r="Q259" i="3"/>
  <c r="Q256" i="3"/>
  <c r="Q483" i="3"/>
  <c r="Q239" i="3"/>
  <c r="Q253" i="3"/>
  <c r="Q72" i="3"/>
  <c r="Q97" i="3"/>
  <c r="Q15" i="3"/>
  <c r="Q42" i="3"/>
  <c r="Q165" i="3"/>
  <c r="Q365" i="3"/>
  <c r="Q69" i="3"/>
  <c r="Q427" i="3"/>
  <c r="Q326" i="3"/>
  <c r="Q168" i="3"/>
  <c r="Q138" i="3"/>
  <c r="Q335" i="3"/>
  <c r="Q269" i="3"/>
  <c r="Q275" i="3"/>
  <c r="Q112" i="3"/>
  <c r="Q94" i="3"/>
  <c r="Q419" i="3"/>
  <c r="Q183" i="3"/>
  <c r="Q162" i="3"/>
  <c r="Q444" i="3"/>
  <c r="Q439" i="3"/>
  <c r="Q450" i="3"/>
  <c r="Q492" i="3"/>
  <c r="Q426" i="3"/>
  <c r="Q117" i="3"/>
  <c r="Q500" i="3"/>
  <c r="Q399" i="3"/>
  <c r="Q400" i="3"/>
  <c r="Q232" i="3"/>
  <c r="Q249" i="3"/>
  <c r="Q457" i="3"/>
  <c r="Q254" i="3"/>
  <c r="Q136" i="3"/>
  <c r="Q146" i="3"/>
  <c r="Q424" i="3"/>
  <c r="Q58" i="3"/>
  <c r="Q441" i="3"/>
  <c r="Q121" i="3"/>
  <c r="Q420" i="3"/>
  <c r="Q468" i="3"/>
  <c r="Q506" i="3"/>
  <c r="Q243" i="3"/>
  <c r="Q250" i="3"/>
  <c r="Q106" i="3"/>
  <c r="Q74" i="3"/>
  <c r="Q8" i="3"/>
  <c r="Q107" i="3"/>
  <c r="Q434" i="3"/>
  <c r="Q379" i="3"/>
  <c r="Q286" i="3"/>
  <c r="Q246" i="3"/>
  <c r="Q55" i="3"/>
  <c r="Q407" i="3"/>
  <c r="Q240" i="3"/>
  <c r="Q12" i="3"/>
  <c r="Q412" i="3"/>
  <c r="Q238" i="3"/>
  <c r="Q204" i="3"/>
  <c r="Q190" i="3"/>
  <c r="Q151" i="3"/>
  <c r="Q90" i="3"/>
  <c r="Q248" i="3"/>
  <c r="Q425" i="3"/>
  <c r="Q455" i="3"/>
  <c r="Q88" i="3"/>
  <c r="Q76" i="3"/>
  <c r="Q231" i="3"/>
  <c r="Q127" i="3"/>
  <c r="Q418" i="3"/>
  <c r="Q469" i="3"/>
  <c r="Q78" i="3"/>
  <c r="Q126" i="3"/>
  <c r="Q75" i="3"/>
  <c r="Q244" i="3"/>
  <c r="Q357" i="3"/>
  <c r="Q498" i="3"/>
  <c r="Q164" i="3"/>
  <c r="R75" i="3"/>
  <c r="R263" i="3"/>
  <c r="R165" i="3"/>
  <c r="R444" i="3"/>
  <c r="R386" i="3"/>
  <c r="R242" i="3"/>
  <c r="R506" i="3"/>
  <c r="R64" i="3"/>
  <c r="R102" i="3" l="1"/>
  <c r="R211" i="3"/>
  <c r="R126" i="3"/>
  <c r="R466" i="3"/>
  <c r="R58" i="3"/>
  <c r="R292" i="3"/>
  <c r="R344" i="3"/>
  <c r="R355" i="3"/>
  <c r="R372" i="3"/>
  <c r="R341" i="3"/>
  <c r="R26" i="3"/>
  <c r="R166" i="3"/>
  <c r="R391" i="3"/>
  <c r="R32" i="3"/>
  <c r="R360" i="3"/>
  <c r="Q479" i="3"/>
  <c r="Q499" i="3"/>
  <c r="R9" i="3"/>
  <c r="R236" i="3"/>
  <c r="R147" i="3"/>
  <c r="R108" i="3" l="1"/>
  <c r="R177" i="3"/>
  <c r="Q37" i="3"/>
  <c r="Q318" i="3"/>
  <c r="Q299" i="3"/>
  <c r="Q323" i="3"/>
  <c r="Q208" i="3"/>
  <c r="Q6" i="3"/>
  <c r="Q278" i="3"/>
  <c r="Q219" i="3"/>
  <c r="B14" i="4" s="1"/>
  <c r="Q266" i="3"/>
  <c r="Q315" i="3"/>
  <c r="Q4" i="3"/>
  <c r="Q387" i="3"/>
  <c r="Q305" i="3"/>
  <c r="Q460" i="3"/>
  <c r="Q382" i="3"/>
  <c r="Q206" i="3"/>
  <c r="Q170" i="3"/>
  <c r="Q202" i="3"/>
  <c r="Q77" i="3"/>
  <c r="Q131" i="3"/>
  <c r="Q320" i="3"/>
  <c r="Q223" i="3"/>
  <c r="Q119" i="3"/>
  <c r="Q470" i="3"/>
  <c r="Q41" i="3"/>
  <c r="BS16" i="2"/>
  <c r="Q23" i="3"/>
  <c r="Q340" i="3"/>
  <c r="BS169" i="2"/>
  <c r="R464" i="3"/>
  <c r="R226" i="3" l="1"/>
  <c r="Q133" i="3"/>
  <c r="Q180" i="3"/>
  <c r="R192" i="3"/>
  <c r="R144" i="3" l="1"/>
  <c r="R342" i="3"/>
  <c r="R463" i="3"/>
  <c r="R473" i="3" l="1"/>
  <c r="R490" i="3"/>
  <c r="R70" i="3"/>
  <c r="R350" i="3"/>
  <c r="R321" i="3"/>
  <c r="R4" i="3"/>
  <c r="R73" i="3"/>
  <c r="R131" i="3"/>
  <c r="R280" i="3"/>
  <c r="R37" i="3"/>
  <c r="R460" i="3"/>
  <c r="R323" i="3"/>
  <c r="R113" i="3"/>
  <c r="R55" i="3"/>
  <c r="R409" i="3"/>
  <c r="R99" i="3"/>
  <c r="R311" i="3"/>
  <c r="R20" i="3"/>
  <c r="R322" i="3"/>
  <c r="R437" i="3"/>
  <c r="R123" i="3"/>
  <c r="R439" i="3"/>
  <c r="R416" i="3"/>
  <c r="R174" i="3"/>
  <c r="R205" i="3"/>
  <c r="R501" i="3"/>
  <c r="R302" i="3"/>
  <c r="R428" i="3"/>
  <c r="R243" i="3"/>
  <c r="R496" i="3" l="1"/>
  <c r="R208" i="3"/>
  <c r="R309" i="3"/>
  <c r="R377" i="3"/>
  <c r="R318" i="3" l="1"/>
  <c r="R223" i="3"/>
  <c r="R219" i="3"/>
  <c r="W8" i="4" s="1"/>
  <c r="R306" i="3"/>
  <c r="R382" i="3"/>
  <c r="R470" i="3"/>
  <c r="R24" i="3"/>
  <c r="R212" i="3"/>
  <c r="R305" i="3" l="1"/>
  <c r="R273" i="3"/>
  <c r="BS10" i="2"/>
  <c r="BS160" i="2"/>
  <c r="R122" i="3" l="1"/>
  <c r="Q79" i="3"/>
  <c r="Q371" i="3"/>
  <c r="Q46" i="3"/>
  <c r="BS155" i="2"/>
  <c r="R299" i="3" l="1"/>
  <c r="R133" i="3"/>
  <c r="Q17" i="3"/>
  <c r="R186" i="3" l="1"/>
  <c r="R315" i="3"/>
  <c r="BS57" i="2"/>
  <c r="R100" i="3"/>
  <c r="R432" i="3"/>
  <c r="R450" i="3"/>
  <c r="R101" i="3"/>
  <c r="R23" i="3"/>
  <c r="R277" i="3"/>
  <c r="R158" i="3"/>
  <c r="R477" i="3"/>
  <c r="R264" i="3"/>
  <c r="R492" i="3"/>
  <c r="R142" i="3"/>
  <c r="R278" i="3"/>
  <c r="R247" i="3"/>
  <c r="R127" i="3"/>
  <c r="R231" i="3"/>
  <c r="R125" i="3"/>
  <c r="R378" i="3"/>
  <c r="R500" i="3"/>
  <c r="R41" i="3"/>
  <c r="R468" i="3"/>
  <c r="R239" i="3"/>
  <c r="R248" i="3"/>
  <c r="R434" i="3"/>
  <c r="R425" i="3"/>
  <c r="R121" i="3"/>
  <c r="R407" i="3"/>
  <c r="R330" i="3"/>
  <c r="R249" i="3"/>
  <c r="R52" i="3"/>
  <c r="R175" i="3"/>
  <c r="R240" i="3"/>
  <c r="R455" i="3"/>
  <c r="R190" i="3"/>
  <c r="R107" i="3"/>
  <c r="R246" i="3"/>
  <c r="R136" i="3"/>
  <c r="R256" i="3"/>
  <c r="R146" i="3"/>
  <c r="R15" i="3"/>
  <c r="R410" i="3"/>
  <c r="R427" i="3"/>
  <c r="R335" i="3"/>
  <c r="R333" i="3"/>
  <c r="R385" i="3"/>
  <c r="R250" i="3"/>
  <c r="R154" i="3"/>
  <c r="R481" i="3"/>
  <c r="R308" i="3"/>
  <c r="R467" i="3"/>
  <c r="R495" i="3"/>
  <c r="R266" i="3"/>
  <c r="R76" i="3"/>
  <c r="R399" i="3"/>
  <c r="R140" i="3"/>
  <c r="R483" i="3"/>
  <c r="R238" i="3"/>
  <c r="R179" i="3"/>
  <c r="R451" i="3"/>
  <c r="R106" i="3"/>
  <c r="R77" i="3"/>
  <c r="R74" i="3"/>
  <c r="R379" i="3"/>
  <c r="R78" i="3"/>
  <c r="R42" i="3"/>
  <c r="R90" i="3"/>
  <c r="R98" i="3"/>
  <c r="R97" i="3"/>
  <c r="R448" i="3"/>
  <c r="R104" i="3"/>
  <c r="R469" i="3"/>
  <c r="R120" i="3"/>
  <c r="R218" i="3"/>
  <c r="R69" i="3"/>
  <c r="R441" i="3"/>
  <c r="R499" i="3"/>
  <c r="R71" i="3"/>
  <c r="R365" i="3"/>
  <c r="R269" i="3"/>
  <c r="R418" i="3"/>
  <c r="R348" i="3"/>
  <c r="R91" i="3"/>
  <c r="R21" i="3"/>
  <c r="R326" i="3"/>
  <c r="R286" i="3"/>
  <c r="R349" i="3"/>
  <c r="R141" i="3"/>
  <c r="R258" i="3"/>
  <c r="R157" i="3"/>
  <c r="R241" i="3"/>
  <c r="R275" i="3"/>
  <c r="R376" i="3"/>
  <c r="R320" i="3" l="1"/>
  <c r="R384" i="3"/>
  <c r="R353" i="3"/>
  <c r="R119" i="3"/>
  <c r="R387" i="3"/>
  <c r="R128" i="3"/>
  <c r="R27" i="3"/>
  <c r="Q181" i="3"/>
  <c r="Q289" i="3"/>
  <c r="Q337" i="3"/>
  <c r="BS100" i="2"/>
  <c r="BS128" i="2"/>
  <c r="R371" i="3" l="1"/>
  <c r="Q362" i="3"/>
  <c r="Q324" i="3"/>
  <c r="Q31" i="3"/>
  <c r="Q134" i="3"/>
  <c r="Q109" i="3"/>
  <c r="BS49" i="2"/>
  <c r="BS72" i="2"/>
  <c r="BS174" i="2"/>
  <c r="BS165" i="2"/>
  <c r="Q156" i="3"/>
  <c r="BS134" i="2"/>
  <c r="BS43" i="2"/>
  <c r="BS193" i="2"/>
  <c r="BS200" i="2"/>
  <c r="BS62" i="2"/>
  <c r="BS45" i="2"/>
  <c r="AU10" i="2"/>
  <c r="AV10" i="2"/>
  <c r="AW10" i="2"/>
  <c r="AX10" i="2"/>
  <c r="AY10" i="2"/>
  <c r="BA10" i="2"/>
  <c r="AU8" i="2"/>
  <c r="AV8" i="2"/>
  <c r="AW8" i="2"/>
  <c r="AX8" i="2"/>
  <c r="AY8" i="2"/>
  <c r="BA8" i="2"/>
  <c r="AU5" i="2"/>
  <c r="AV5" i="2"/>
  <c r="AW5" i="2"/>
  <c r="AX5" i="2"/>
  <c r="AY5" i="2"/>
  <c r="BA5" i="2"/>
  <c r="AU6" i="2"/>
  <c r="AV6" i="2"/>
  <c r="AW6" i="2"/>
  <c r="AX6" i="2"/>
  <c r="AY6" i="2"/>
  <c r="BA6" i="2"/>
  <c r="AU11" i="2"/>
  <c r="AV11" i="2"/>
  <c r="AW11" i="2"/>
  <c r="AX11" i="2"/>
  <c r="AY11" i="2"/>
  <c r="BA11" i="2"/>
  <c r="AU4" i="2"/>
  <c r="AV4" i="2"/>
  <c r="AW4" i="2"/>
  <c r="AX4" i="2"/>
  <c r="AY4" i="2"/>
  <c r="BA4" i="2"/>
  <c r="BS28" i="2"/>
  <c r="BS124" i="2"/>
  <c r="BS88" i="2"/>
  <c r="BS105" i="2"/>
  <c r="BS163" i="2"/>
  <c r="BS204" i="2"/>
  <c r="BS111" i="2"/>
  <c r="BS184" i="2"/>
  <c r="R79" i="3" l="1"/>
  <c r="R170" i="3"/>
  <c r="R340" i="3"/>
  <c r="Q3" i="3"/>
  <c r="Q493" i="3"/>
  <c r="Q32" i="3"/>
  <c r="Q221" i="3"/>
  <c r="Q463" i="3"/>
  <c r="Q30" i="3"/>
  <c r="Q155" i="3"/>
  <c r="Q480" i="3"/>
  <c r="Q141" i="3"/>
  <c r="Q83" i="3"/>
  <c r="Q217" i="3"/>
  <c r="Q159" i="3"/>
  <c r="Q310" i="3"/>
  <c r="Q386" i="3"/>
  <c r="Q222" i="3"/>
  <c r="Q373" i="3"/>
  <c r="Q142" i="3"/>
  <c r="Q490" i="3"/>
  <c r="Q84" i="3"/>
  <c r="Q61" i="3"/>
  <c r="BS187" i="2"/>
  <c r="BS86" i="2"/>
  <c r="BS37" i="2"/>
  <c r="Q394" i="3" l="1"/>
  <c r="Q313" i="3"/>
  <c r="Q169" i="3"/>
  <c r="Q311" i="3"/>
  <c r="Q355" i="3"/>
  <c r="Q316" i="3"/>
  <c r="R332" i="3" l="1"/>
  <c r="BS30" i="2" l="1"/>
  <c r="Q174" i="3"/>
  <c r="BS154" i="2"/>
  <c r="BS150" i="2"/>
  <c r="Q356" i="3"/>
  <c r="Q329" i="3"/>
  <c r="BS38" i="2"/>
  <c r="BS201" i="2"/>
  <c r="R31" i="3" l="1"/>
  <c r="R289" i="3"/>
  <c r="Q118" i="3"/>
  <c r="Q393" i="3"/>
  <c r="Q297" i="3"/>
  <c r="Q288" i="3"/>
  <c r="Q197" i="3"/>
  <c r="Q390" i="3"/>
  <c r="Q213" i="3"/>
  <c r="Q36" i="3"/>
  <c r="Q189" i="3"/>
  <c r="Q230" i="3"/>
  <c r="Q472" i="3"/>
  <c r="R324" i="3" l="1"/>
  <c r="R362" i="3"/>
  <c r="R181" i="3"/>
  <c r="Q154" i="3"/>
  <c r="R184" i="3" l="1"/>
  <c r="R17" i="3"/>
  <c r="R272" i="3"/>
  <c r="R40" i="3"/>
  <c r="R480" i="3"/>
  <c r="BS93" i="2"/>
  <c r="R337" i="3" l="1"/>
  <c r="R156" i="3"/>
  <c r="R373" i="3"/>
  <c r="R472" i="3"/>
  <c r="R30" i="3"/>
  <c r="Q333" i="3"/>
  <c r="R109" i="3" l="1"/>
  <c r="R300" i="3"/>
  <c r="BS65" i="2"/>
  <c r="Q125" i="3" l="1"/>
  <c r="BS107" i="2"/>
  <c r="Q60" i="3" l="1"/>
  <c r="Q209" i="3"/>
  <c r="Q35" i="3"/>
  <c r="Q96" i="3"/>
  <c r="Q334" i="3"/>
  <c r="Q380" i="3"/>
  <c r="Q173" i="3"/>
  <c r="Q225" i="3"/>
  <c r="Q158" i="3"/>
  <c r="Q93" i="3"/>
  <c r="Q63" i="3"/>
  <c r="Q27" i="3"/>
  <c r="Q227" i="3"/>
  <c r="Q62" i="3"/>
  <c r="Q264" i="3"/>
  <c r="Q281" i="3"/>
  <c r="Q341" i="3"/>
  <c r="Q124" i="3"/>
  <c r="Q40" i="3"/>
  <c r="Q21" i="3"/>
  <c r="Q194" i="3"/>
  <c r="Q370" i="3"/>
  <c r="Q214" i="3"/>
  <c r="Q503" i="3"/>
  <c r="Q220" i="3"/>
  <c r="Q137" i="3"/>
  <c r="BS146" i="2"/>
  <c r="Q122" i="3" l="1"/>
  <c r="Q369" i="3"/>
  <c r="BS64" i="2"/>
  <c r="BS144" i="2"/>
  <c r="BS96" i="2"/>
  <c r="BS108" i="2"/>
  <c r="BS161" i="2"/>
  <c r="BS113" i="2"/>
  <c r="BS176" i="2"/>
  <c r="BS58" i="2"/>
  <c r="BS87" i="2"/>
  <c r="BS34" i="2"/>
  <c r="BS75" i="2"/>
  <c r="BS60" i="2"/>
  <c r="BS139" i="2"/>
  <c r="BS143" i="2"/>
  <c r="BS106" i="2"/>
  <c r="BS15" i="2"/>
  <c r="BS85" i="2"/>
  <c r="BS171" i="2"/>
  <c r="BS19" i="2"/>
  <c r="BS203" i="2"/>
  <c r="BS101" i="2"/>
  <c r="BS66" i="2"/>
  <c r="BS46" i="2"/>
  <c r="BS35" i="2"/>
  <c r="BS116" i="2"/>
  <c r="BS83" i="2"/>
  <c r="BS198" i="2"/>
  <c r="BS188" i="2"/>
  <c r="BS186" i="2"/>
  <c r="BS55" i="2"/>
  <c r="BS76" i="2"/>
  <c r="BS159" i="2"/>
  <c r="BS61" i="2"/>
  <c r="BS50" i="2"/>
  <c r="BS78" i="2"/>
  <c r="BS170" i="2"/>
  <c r="BS158" i="2"/>
  <c r="BS8" i="2"/>
  <c r="BS172" i="2"/>
  <c r="BS79" i="2"/>
  <c r="BS42" i="2"/>
  <c r="BS140" i="2"/>
  <c r="BS121" i="2"/>
  <c r="BS123" i="2"/>
  <c r="BS14" i="2"/>
  <c r="BS11" i="2"/>
  <c r="BS122" i="2"/>
  <c r="BS185" i="2"/>
  <c r="BS191" i="2"/>
  <c r="BS44" i="2"/>
  <c r="BS167" i="2"/>
  <c r="BS110" i="2"/>
  <c r="BS63" i="2"/>
  <c r="BS112" i="2"/>
  <c r="BS190" i="2"/>
  <c r="BS137" i="2"/>
  <c r="BS117" i="2"/>
  <c r="BS41" i="2"/>
  <c r="BS131" i="2"/>
  <c r="BS148" i="2"/>
  <c r="BS132" i="2"/>
  <c r="BS23" i="2"/>
  <c r="BS56" i="2"/>
  <c r="BS71" i="2"/>
  <c r="BS21" i="2"/>
  <c r="BS95" i="2"/>
  <c r="BS9" i="2"/>
  <c r="BS4" i="2"/>
  <c r="BS33" i="2"/>
  <c r="BS141" i="2"/>
  <c r="BS153" i="2"/>
  <c r="BS81" i="2"/>
  <c r="BS54" i="2"/>
  <c r="BS125" i="2"/>
  <c r="BS164" i="2"/>
  <c r="BS114" i="2"/>
  <c r="BS152" i="2"/>
  <c r="BS157" i="2"/>
  <c r="BS130" i="2"/>
  <c r="BS162" i="2"/>
  <c r="BS99" i="2"/>
  <c r="BS12" i="2"/>
  <c r="BS145" i="2"/>
  <c r="BS89" i="2"/>
  <c r="BS166" i="2"/>
  <c r="BS7" i="2"/>
  <c r="BS178" i="2"/>
  <c r="BS168" i="2"/>
  <c r="BS197" i="2"/>
  <c r="BS98" i="2"/>
  <c r="BS135" i="2"/>
  <c r="BS156" i="2"/>
  <c r="BS94" i="2"/>
  <c r="BS175" i="2"/>
  <c r="BS59" i="2"/>
  <c r="BS27" i="2"/>
  <c r="BS32" i="2"/>
  <c r="BS142" i="2"/>
  <c r="BS136" i="2"/>
  <c r="BS68" i="2"/>
  <c r="BS51" i="2"/>
  <c r="BS6" i="2"/>
  <c r="Q82" i="3"/>
  <c r="Q368" i="3"/>
  <c r="Q473" i="3"/>
  <c r="Q359" i="3"/>
  <c r="Q92" i="3"/>
  <c r="Q212" i="3"/>
  <c r="Q312" i="3"/>
  <c r="Q205" i="3"/>
  <c r="Q385" i="3"/>
  <c r="Q85" i="3"/>
  <c r="Q18" i="3"/>
  <c r="Q224" i="3"/>
  <c r="Q300" i="3"/>
  <c r="Q482" i="3"/>
  <c r="Q494" i="3"/>
  <c r="Q353" i="3"/>
  <c r="Q321" i="3"/>
  <c r="Q163" i="3"/>
  <c r="Q502" i="3"/>
  <c r="Q358" i="3"/>
  <c r="Q153" i="3"/>
  <c r="Q108" i="3"/>
  <c r="Q374" i="3"/>
  <c r="Q171" i="3"/>
  <c r="Q177" i="3"/>
  <c r="Q303" i="3"/>
  <c r="Q331" i="3"/>
  <c r="Q330" i="3"/>
  <c r="Q367" i="3"/>
  <c r="Q175" i="3"/>
  <c r="Q128" i="3"/>
  <c r="Q383" i="3"/>
  <c r="Q327" i="3"/>
  <c r="Q309" i="3"/>
  <c r="Q272" i="3"/>
  <c r="Q71" i="3"/>
  <c r="Q348" i="3"/>
  <c r="Q268" i="3"/>
  <c r="Q44" i="3"/>
  <c r="Q273" i="3"/>
  <c r="Q274" i="3"/>
  <c r="Q466" i="3"/>
  <c r="Q364" i="3"/>
  <c r="Q59" i="3"/>
  <c r="Q339" i="3"/>
  <c r="Q375" i="3"/>
  <c r="Q184" i="3"/>
  <c r="Q271" i="3"/>
  <c r="Q296" i="3"/>
  <c r="Q344" i="3"/>
  <c r="Q294" i="3"/>
  <c r="Q501" i="3"/>
  <c r="Q186" i="3"/>
  <c r="Q467" i="3"/>
  <c r="Q384" i="3"/>
  <c r="Q68" i="3"/>
  <c r="Q381" i="3"/>
  <c r="Q86" i="3"/>
  <c r="Q484" i="3"/>
  <c r="Q100" i="3"/>
  <c r="Q332" i="3"/>
  <c r="Q24" i="3"/>
  <c r="Q215" i="3"/>
  <c r="Q346" i="3"/>
  <c r="Q226" i="3"/>
  <c r="Q352" i="3"/>
  <c r="Q47" i="3"/>
  <c r="Q48" i="3"/>
  <c r="Q496" i="3"/>
  <c r="Q123" i="3"/>
  <c r="Q293" i="3"/>
  <c r="Q349" i="3"/>
  <c r="Q196" i="3"/>
  <c r="Q38" i="3"/>
  <c r="Q111" i="3"/>
  <c r="Q277" i="3"/>
  <c r="Q343" i="3"/>
  <c r="Q200" i="3"/>
  <c r="Q129" i="3"/>
  <c r="Q307" i="3"/>
  <c r="Q347" i="3"/>
  <c r="Q201" i="3"/>
  <c r="Q287" i="3"/>
  <c r="Q210" i="3"/>
  <c r="Q203" i="3"/>
  <c r="Q292" i="3"/>
  <c r="Q195" i="3"/>
  <c r="Q350" i="3"/>
  <c r="Q132" i="3"/>
  <c r="Q49" i="3"/>
  <c r="Q19" i="3"/>
  <c r="Q314" i="3"/>
  <c r="Q143" i="3"/>
  <c r="Q26" i="3"/>
  <c r="Q372" i="3"/>
  <c r="Q5" i="3"/>
  <c r="Q115" i="3"/>
  <c r="Q388" i="3"/>
  <c r="Q462" i="3"/>
  <c r="Q505" i="3"/>
  <c r="Q166" i="3"/>
  <c r="Q188" i="3"/>
  <c r="Q191" i="3"/>
  <c r="Q504" i="3"/>
  <c r="Q325" i="3"/>
  <c r="Q301" i="3"/>
  <c r="Q87" i="3"/>
  <c r="Q265" i="3"/>
  <c r="Q291" i="3"/>
  <c r="Q193" i="3"/>
  <c r="Q495" i="3"/>
  <c r="Q276" i="3"/>
  <c r="Q130" i="3"/>
  <c r="Q391" i="3"/>
  <c r="Q178" i="3"/>
  <c r="Q377" i="3"/>
  <c r="Q489" i="3"/>
  <c r="Q43" i="3"/>
  <c r="Q336" i="3"/>
  <c r="Q304" i="3"/>
  <c r="Q10" i="3"/>
  <c r="Q376" i="3"/>
  <c r="Q120" i="3"/>
  <c r="Q139" i="3"/>
  <c r="Q270" i="3"/>
  <c r="Q338" i="3"/>
  <c r="Q354" i="3"/>
  <c r="Q198" i="3"/>
  <c r="Q351" i="3"/>
  <c r="Q135" i="3"/>
  <c r="Q228" i="3"/>
  <c r="Q361" i="3"/>
  <c r="Q474" i="3"/>
  <c r="Q345" i="3"/>
  <c r="Q378" i="3"/>
  <c r="Q342" i="3"/>
  <c r="O8" i="4" s="1"/>
  <c r="Q13" i="3"/>
  <c r="Q461" i="3"/>
  <c r="BH6" i="2" l="1"/>
  <c r="BH10" i="2"/>
  <c r="BH11" i="2"/>
  <c r="BH8" i="2"/>
  <c r="BH7" i="2"/>
  <c r="BH5" i="2"/>
  <c r="BH9" i="2"/>
  <c r="BH4" i="2"/>
  <c r="R493" i="3"/>
  <c r="R354" i="3"/>
  <c r="R296" i="3"/>
  <c r="R343" i="3"/>
  <c r="R367" i="3"/>
  <c r="Q308" i="3"/>
  <c r="Q392" i="3"/>
  <c r="Q317" i="3"/>
  <c r="G3" i="9" l="1" a="1"/>
  <c r="G3" i="9" s="1"/>
  <c r="E3" i="9" a="1"/>
  <c r="R84" i="3"/>
  <c r="R221" i="3"/>
  <c r="R159" i="3"/>
  <c r="R83" i="3"/>
  <c r="R134" i="3"/>
  <c r="R3" i="3"/>
  <c r="R217" i="3"/>
  <c r="H3" i="9" l="1"/>
  <c r="H8" i="9"/>
  <c r="H5" i="9"/>
  <c r="H9" i="9"/>
  <c r="H4" i="9"/>
  <c r="H6" i="9"/>
  <c r="H7" i="9"/>
  <c r="H10" i="9"/>
  <c r="E3" i="9"/>
  <c r="D3" i="9" s="1"/>
  <c r="D10" i="9"/>
  <c r="D6" i="9"/>
  <c r="D4" i="9"/>
  <c r="D5" i="9"/>
  <c r="D7" i="9"/>
  <c r="D8" i="9"/>
  <c r="D9" i="9"/>
  <c r="R222" i="3"/>
  <c r="Q306" i="3"/>
  <c r="R316" i="3" l="1"/>
  <c r="R356" i="3" l="1"/>
  <c r="R288" i="3" l="1"/>
  <c r="R380" i="3"/>
  <c r="R310" i="3"/>
  <c r="R35" i="3"/>
  <c r="R329" i="3"/>
  <c r="R313" i="3"/>
  <c r="R132" i="3"/>
  <c r="R505" i="3"/>
  <c r="R61" i="3"/>
  <c r="R60" i="3"/>
  <c r="R225" i="3"/>
  <c r="R394" i="3"/>
  <c r="R334" i="3"/>
  <c r="R118" i="3"/>
  <c r="R169" i="3"/>
  <c r="R197" i="3"/>
  <c r="R390" i="3"/>
  <c r="R297" i="3"/>
  <c r="R92" i="3"/>
  <c r="R331" i="3"/>
  <c r="R276" i="3" l="1"/>
  <c r="R393" i="3"/>
  <c r="R209" i="3"/>
  <c r="R314" i="3" l="1"/>
  <c r="R224" i="3"/>
  <c r="R270" i="3"/>
  <c r="R339" i="3"/>
  <c r="R227" i="3"/>
  <c r="R135" i="3"/>
  <c r="R374" i="3"/>
  <c r="R325" i="3"/>
  <c r="R18" i="3"/>
  <c r="R338" i="3"/>
  <c r="R210" i="3"/>
  <c r="R327" i="3"/>
  <c r="R317" i="3"/>
  <c r="R346" i="3"/>
  <c r="R36" i="3"/>
  <c r="R49" i="3"/>
  <c r="R19" i="3"/>
  <c r="R130" i="3"/>
  <c r="R111" i="3"/>
  <c r="R47" i="3"/>
  <c r="R294" i="3"/>
  <c r="R287" i="3"/>
  <c r="R188" i="3"/>
  <c r="R303" i="3"/>
  <c r="R13" i="3"/>
  <c r="R345" i="3"/>
  <c r="R129" i="3"/>
  <c r="R191" i="3"/>
  <c r="R489" i="3"/>
  <c r="R153" i="3"/>
  <c r="R193" i="3"/>
  <c r="R358" i="3"/>
  <c r="R48" i="3"/>
  <c r="R370" i="3"/>
  <c r="R10" i="3"/>
  <c r="R196" i="3"/>
  <c r="R474" i="3"/>
  <c r="R86" i="3"/>
  <c r="R347" i="3"/>
  <c r="R82" i="3"/>
  <c r="R336" i="3"/>
  <c r="R359" i="3"/>
  <c r="R178" i="3"/>
  <c r="R59" i="3"/>
  <c r="R68" i="3"/>
  <c r="R198" i="3"/>
  <c r="R369" i="3"/>
  <c r="R228" i="3"/>
  <c r="R484" i="3"/>
  <c r="R268" i="3"/>
  <c r="R115" i="3"/>
  <c r="R274" i="3"/>
  <c r="R304" i="3"/>
  <c r="R63" i="3"/>
  <c r="R307" i="3"/>
  <c r="R201" i="3"/>
  <c r="R312" i="3"/>
  <c r="R392" i="3"/>
  <c r="R494" i="3"/>
  <c r="R482" i="3"/>
  <c r="R214" i="3"/>
  <c r="R195" i="3"/>
  <c r="R381" i="3"/>
  <c r="R291" i="3"/>
  <c r="R504" i="3"/>
  <c r="R139" i="3"/>
  <c r="R213" i="3"/>
  <c r="R194" i="3"/>
  <c r="R220" i="3"/>
  <c r="R352" i="3"/>
  <c r="R5" i="3"/>
  <c r="R502" i="3"/>
  <c r="R137" i="3"/>
  <c r="R62" i="3"/>
  <c r="R361" i="3"/>
  <c r="R271" i="3"/>
  <c r="R461" i="3" l="1"/>
  <c r="R364" i="3"/>
  <c r="R351" i="3"/>
  <c r="R301" i="3"/>
  <c r="R265" i="3"/>
  <c r="R189" i="3"/>
  <c r="R462" i="3"/>
  <c r="R93" i="3"/>
  <c r="R171" i="3"/>
  <c r="R163" i="3"/>
  <c r="R200" i="3"/>
  <c r="R43" i="3"/>
  <c r="R124" i="3"/>
  <c r="R281" i="3"/>
  <c r="R50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</futureMetadata>
  <cellMetadata count="1">
    <bk>
      <rc t="1" v="0"/>
    </bk>
  </cellMetadata>
  <valueMetadata count="1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</valueMetadata>
</metadata>
</file>

<file path=xl/sharedStrings.xml><?xml version="1.0" encoding="utf-8"?>
<sst xmlns="http://schemas.openxmlformats.org/spreadsheetml/2006/main" count="1768" uniqueCount="696">
  <si>
    <t>punti</t>
  </si>
  <si>
    <t>punti mod dif</t>
  </si>
  <si>
    <t>SQUADRE</t>
  </si>
  <si>
    <t>GOL FATTI-SUBITI REALI</t>
  </si>
  <si>
    <t>GIOCATORI</t>
  </si>
  <si>
    <t>cannonieri</t>
  </si>
  <si>
    <t>assist</t>
  </si>
  <si>
    <t>TOP TEN</t>
  </si>
  <si>
    <t>tito 11</t>
  </si>
  <si>
    <t>port</t>
  </si>
  <si>
    <t>ddif</t>
  </si>
  <si>
    <t>centr</t>
  </si>
  <si>
    <t>att</t>
  </si>
  <si>
    <t>clean sheets</t>
  </si>
  <si>
    <t>sq</t>
  </si>
  <si>
    <t>APPAREGGIATO</t>
  </si>
  <si>
    <t>AC ASPARAGHESE</t>
  </si>
  <si>
    <t>PESCICULINI FC</t>
  </si>
  <si>
    <t>HERTHA VERNELLO</t>
  </si>
  <si>
    <t>PARTIZAN DEGRADO</t>
  </si>
  <si>
    <t>ATL IMPROVVISATO</t>
  </si>
  <si>
    <t>SAN GRIA</t>
  </si>
  <si>
    <t>PT</t>
  </si>
  <si>
    <t>MOD DIF</t>
  </si>
  <si>
    <t>PT TOT</t>
  </si>
  <si>
    <t>RUOLO</t>
  </si>
  <si>
    <t>NOME</t>
  </si>
  <si>
    <t>FANTASQ</t>
  </si>
  <si>
    <t>GOL</t>
  </si>
  <si>
    <t>ASSIST</t>
  </si>
  <si>
    <t>CLN SHT</t>
  </si>
  <si>
    <t>MEDIA VOTO</t>
  </si>
  <si>
    <t>PT BEST</t>
  </si>
  <si>
    <t>MEDIA FVOTO TIT</t>
  </si>
  <si>
    <t>MEDIA FVOTO BEST</t>
  </si>
  <si>
    <t>AMM</t>
  </si>
  <si>
    <t>ESP</t>
  </si>
  <si>
    <t>AUTGOL</t>
  </si>
  <si>
    <t>RIG OK</t>
  </si>
  <si>
    <t>RIG KO</t>
  </si>
  <si>
    <t>RIG PAR</t>
  </si>
  <si>
    <t>SESTO ASENSIO</t>
  </si>
  <si>
    <t>BONUS</t>
  </si>
  <si>
    <t>FANTA PT</t>
  </si>
  <si>
    <t>GG</t>
  </si>
  <si>
    <t>MEDIA VOTO TIT</t>
  </si>
  <si>
    <t>MEDIA VOTO BEST</t>
  </si>
  <si>
    <t>FVOTO TOT</t>
  </si>
  <si>
    <t>PT CLASS</t>
  </si>
  <si>
    <t>MEDIA FVOTO</t>
  </si>
  <si>
    <t>BONUS BEST</t>
  </si>
  <si>
    <t>delta pt</t>
  </si>
  <si>
    <t>delta bonus</t>
  </si>
  <si>
    <t>delta fanta pt</t>
  </si>
  <si>
    <t>Aboukhlal</t>
  </si>
  <si>
    <t>Acerbi</t>
  </si>
  <si>
    <t>Adams C.</t>
  </si>
  <si>
    <t>Addai</t>
  </si>
  <si>
    <t>Adopo</t>
  </si>
  <si>
    <t>Adzic</t>
  </si>
  <si>
    <t>Aebischer</t>
  </si>
  <si>
    <t>Akanji</t>
  </si>
  <si>
    <t>Akinsanmiro</t>
  </si>
  <si>
    <t>Akpa Akpro</t>
  </si>
  <si>
    <t>Almqvist</t>
  </si>
  <si>
    <t>Angelino</t>
  </si>
  <si>
    <t>Angori</t>
  </si>
  <si>
    <t>Asllani</t>
  </si>
  <si>
    <t>Atta</t>
  </si>
  <si>
    <t>Audero</t>
  </si>
  <si>
    <t>Baldanzi</t>
  </si>
  <si>
    <t>Barella</t>
  </si>
  <si>
    <t>Baschirotto</t>
  </si>
  <si>
    <t>Bastoni</t>
  </si>
  <si>
    <t>Belahyane</t>
  </si>
  <si>
    <t>Belghali</t>
  </si>
  <si>
    <t>Bella-Kotchap</t>
  </si>
  <si>
    <t>Bellanova</t>
  </si>
  <si>
    <t>Belotti</t>
  </si>
  <si>
    <t>Berardi</t>
  </si>
  <si>
    <t>Bernabè</t>
  </si>
  <si>
    <t>Bernardeschi</t>
  </si>
  <si>
    <t>Bernede</t>
  </si>
  <si>
    <t>Bertola</t>
  </si>
  <si>
    <t>Beukema</t>
  </si>
  <si>
    <t>Bianchetti</t>
  </si>
  <si>
    <t>Biraghi</t>
  </si>
  <si>
    <t>Bonazzoli</t>
  </si>
  <si>
    <t>Bondo</t>
  </si>
  <si>
    <t>Bonny</t>
  </si>
  <si>
    <t>Borrelli</t>
  </si>
  <si>
    <t>Bradaric</t>
  </si>
  <si>
    <t>Bravo</t>
  </si>
  <si>
    <t>Bremer</t>
  </si>
  <si>
    <t>Brescianini</t>
  </si>
  <si>
    <t>Buksa</t>
  </si>
  <si>
    <t>Buongiorno</t>
  </si>
  <si>
    <t>Butez</t>
  </si>
  <si>
    <t>Cabal</t>
  </si>
  <si>
    <t>Calhanoglu</t>
  </si>
  <si>
    <t>Camarda</t>
  </si>
  <si>
    <t>Cambiaghi</t>
  </si>
  <si>
    <t>Cancellieri</t>
  </si>
  <si>
    <t>Canestrelli</t>
  </si>
  <si>
    <t>Caprile</t>
  </si>
  <si>
    <t>Caqueret</t>
  </si>
  <si>
    <t>Caracciolo A.</t>
  </si>
  <si>
    <t>Carboni V.</t>
  </si>
  <si>
    <t>Carlos Augusto</t>
  </si>
  <si>
    <t>Carnesecchi</t>
  </si>
  <si>
    <t>Casadei</t>
  </si>
  <si>
    <t>Castellanos</t>
  </si>
  <si>
    <t>Castro S.</t>
  </si>
  <si>
    <t>Cataldi</t>
  </si>
  <si>
    <t>Circati</t>
  </si>
  <si>
    <t>Coco</t>
  </si>
  <si>
    <t>Collocolo</t>
  </si>
  <si>
    <t>Colombo</t>
  </si>
  <si>
    <t>Comuzzo</t>
  </si>
  <si>
    <t>Coulibaly L.</t>
  </si>
  <si>
    <t>Coulibaly W.</t>
  </si>
  <si>
    <t>Cristante</t>
  </si>
  <si>
    <t>Cutrone</t>
  </si>
  <si>
    <t>Da Cunha</t>
  </si>
  <si>
    <t>David</t>
  </si>
  <si>
    <t>Davis K.</t>
  </si>
  <si>
    <t>De Bruyne</t>
  </si>
  <si>
    <t>De Gea</t>
  </si>
  <si>
    <t>De Ketelaere</t>
  </si>
  <si>
    <t>De Roon</t>
  </si>
  <si>
    <t>De Winter</t>
  </si>
  <si>
    <t>Deiola</t>
  </si>
  <si>
    <t>Dele-Bashiru</t>
  </si>
  <si>
    <t>Delprato</t>
  </si>
  <si>
    <t>Di Gregorio</t>
  </si>
  <si>
    <t>Di Lorenzo</t>
  </si>
  <si>
    <t>Dia</t>
  </si>
  <si>
    <t>Dimarco</t>
  </si>
  <si>
    <t>Dodò</t>
  </si>
  <si>
    <t>Doig</t>
  </si>
  <si>
    <t>Douvikas</t>
  </si>
  <si>
    <t>Dumfries</t>
  </si>
  <si>
    <t>Dybala</t>
  </si>
  <si>
    <t>Dzeko</t>
  </si>
  <si>
    <t>Ehizibue</t>
  </si>
  <si>
    <t>Ekuban</t>
  </si>
  <si>
    <t>El Aynaoui</t>
  </si>
  <si>
    <t>El Shaarawy</t>
  </si>
  <si>
    <t>Ellertsson</t>
  </si>
  <si>
    <t>Elmas</t>
  </si>
  <si>
    <t>Esposito Se.</t>
  </si>
  <si>
    <t>Estupinan</t>
  </si>
  <si>
    <t>Fabbian</t>
  </si>
  <si>
    <t>Fadera</t>
  </si>
  <si>
    <t>Fagioli</t>
  </si>
  <si>
    <t>Falcone</t>
  </si>
  <si>
    <t>Fazzini</t>
  </si>
  <si>
    <t>Felici</t>
  </si>
  <si>
    <t>Ferguson</t>
  </si>
  <si>
    <t>Ferguson E.</t>
  </si>
  <si>
    <t>Fofana Y.</t>
  </si>
  <si>
    <t>Folorunsho</t>
  </si>
  <si>
    <t>Frendrup</t>
  </si>
  <si>
    <t>Frese</t>
  </si>
  <si>
    <t>Freuler</t>
  </si>
  <si>
    <t>Gabbia</t>
  </si>
  <si>
    <t>Gaetano</t>
  </si>
  <si>
    <t>Gagliardini</t>
  </si>
  <si>
    <t>Gallo</t>
  </si>
  <si>
    <t>Gaspar K.</t>
  </si>
  <si>
    <t>Gatti</t>
  </si>
  <si>
    <t>Gila</t>
  </si>
  <si>
    <t>Gimenez</t>
  </si>
  <si>
    <t>Giovane</t>
  </si>
  <si>
    <t>Goglichidze</t>
  </si>
  <si>
    <t>Gosens</t>
  </si>
  <si>
    <t>Grassi</t>
  </si>
  <si>
    <t>Guendouzi</t>
  </si>
  <si>
    <t>Heggem</t>
  </si>
  <si>
    <t>Hermoso</t>
  </si>
  <si>
    <t>Hien</t>
  </si>
  <si>
    <t>Hojlund</t>
  </si>
  <si>
    <t>Idzes</t>
  </si>
  <si>
    <t>Ilic</t>
  </si>
  <si>
    <t>Ismajli</t>
  </si>
  <si>
    <t>Israel</t>
  </si>
  <si>
    <t>Kalulu</t>
  </si>
  <si>
    <t>Kamara H.</t>
  </si>
  <si>
    <t>Karlstrom</t>
  </si>
  <si>
    <t>Kean</t>
  </si>
  <si>
    <t>Kelly L.</t>
  </si>
  <si>
    <t>Kempf</t>
  </si>
  <si>
    <t>Konè I.</t>
  </si>
  <si>
    <t>Konè M.</t>
  </si>
  <si>
    <t>Koopmeiners</t>
  </si>
  <si>
    <t>Kossounou</t>
  </si>
  <si>
    <t>Kristensen T.</t>
  </si>
  <si>
    <t>Krstovic</t>
  </si>
  <si>
    <t>Kuhn</t>
  </si>
  <si>
    <t>Laurientè</t>
  </si>
  <si>
    <t>Lazaro</t>
  </si>
  <si>
    <t>Leali</t>
  </si>
  <si>
    <t>Leris</t>
  </si>
  <si>
    <t>Lobotka</t>
  </si>
  <si>
    <t>Locatelli</t>
  </si>
  <si>
    <t>Loftus-Cheek</t>
  </si>
  <si>
    <t>Lucca</t>
  </si>
  <si>
    <t>Lucumì</t>
  </si>
  <si>
    <t>Luperto</t>
  </si>
  <si>
    <t>Lykogiannis</t>
  </si>
  <si>
    <t>Maignan</t>
  </si>
  <si>
    <t>Maldini</t>
  </si>
  <si>
    <t>Malinovskyi</t>
  </si>
  <si>
    <t>Mancini</t>
  </si>
  <si>
    <t>Mandragora</t>
  </si>
  <si>
    <t>Maripan</t>
  </si>
  <si>
    <t>Martin</t>
  </si>
  <si>
    <t>Martinez L.</t>
  </si>
  <si>
    <t>Marusic</t>
  </si>
  <si>
    <t>Masini</t>
  </si>
  <si>
    <t>Mateus Lusuardi</t>
  </si>
  <si>
    <t>Matic</t>
  </si>
  <si>
    <t>McKennie</t>
  </si>
  <si>
    <t>McTominay</t>
  </si>
  <si>
    <t>Meister</t>
  </si>
  <si>
    <t>Messias</t>
  </si>
  <si>
    <t>Milinkovic-Savic V.</t>
  </si>
  <si>
    <t>Mina</t>
  </si>
  <si>
    <t>Miranda J.</t>
  </si>
  <si>
    <t>Mkhitaryan</t>
  </si>
  <si>
    <t>Modric</t>
  </si>
  <si>
    <t>Montipò</t>
  </si>
  <si>
    <t>Morata</t>
  </si>
  <si>
    <t>Moreo</t>
  </si>
  <si>
    <t>Muharemovic</t>
  </si>
  <si>
    <t>Muric</t>
  </si>
  <si>
    <t>Musah</t>
  </si>
  <si>
    <t>Ndiaye</t>
  </si>
  <si>
    <t>N'Dicka</t>
  </si>
  <si>
    <t>N'Dri</t>
  </si>
  <si>
    <t>Nelsson</t>
  </si>
  <si>
    <t>Neres</t>
  </si>
  <si>
    <t>Ngonge</t>
  </si>
  <si>
    <t>Niasse</t>
  </si>
  <si>
    <t>Nicolussi Caviglia</t>
  </si>
  <si>
    <t>Norton-Cuffy</t>
  </si>
  <si>
    <t>Nzola</t>
  </si>
  <si>
    <t>Obert</t>
  </si>
  <si>
    <t>Odgaard</t>
  </si>
  <si>
    <t>Olivera</t>
  </si>
  <si>
    <t>Openda</t>
  </si>
  <si>
    <t>Orban G.</t>
  </si>
  <si>
    <t>Ordonez C.</t>
  </si>
  <si>
    <t>Oristanio</t>
  </si>
  <si>
    <t>Orsolini</t>
  </si>
  <si>
    <t>Ostigard</t>
  </si>
  <si>
    <t>Palestra</t>
  </si>
  <si>
    <t>Pasalic</t>
  </si>
  <si>
    <t>Pavlovic</t>
  </si>
  <si>
    <t>Paz N.</t>
  </si>
  <si>
    <t>Pedro</t>
  </si>
  <si>
    <t>Pellegrino M.</t>
  </si>
  <si>
    <t>Perrone</t>
  </si>
  <si>
    <t>Pezzella Giu.</t>
  </si>
  <si>
    <t>Piccoli</t>
  </si>
  <si>
    <t>Pierotti</t>
  </si>
  <si>
    <t>Pinamonti</t>
  </si>
  <si>
    <t>Piotrowski</t>
  </si>
  <si>
    <t>Pisilli</t>
  </si>
  <si>
    <t>Politano</t>
  </si>
  <si>
    <t>Pongracic</t>
  </si>
  <si>
    <t>Prati</t>
  </si>
  <si>
    <t>Provedel</t>
  </si>
  <si>
    <t>Pulisic</t>
  </si>
  <si>
    <t>Rabiot</t>
  </si>
  <si>
    <t>Ramadani</t>
  </si>
  <si>
    <t>Ramon</t>
  </si>
  <si>
    <t>Ranieri L.</t>
  </si>
  <si>
    <t>Ricci S.</t>
  </si>
  <si>
    <t>Romagnoli</t>
  </si>
  <si>
    <t>Rovella</t>
  </si>
  <si>
    <t>Rowe</t>
  </si>
  <si>
    <t>Sabelli</t>
  </si>
  <si>
    <t>Saelemaekers</t>
  </si>
  <si>
    <t>Sala A.</t>
  </si>
  <si>
    <t>Samardzic</t>
  </si>
  <si>
    <t>Sanabria</t>
  </si>
  <si>
    <t>Sarmiento J.</t>
  </si>
  <si>
    <t>Sarr A.</t>
  </si>
  <si>
    <t>Sava</t>
  </si>
  <si>
    <t>Scalvini</t>
  </si>
  <si>
    <t>Semper</t>
  </si>
  <si>
    <t>Serdar</t>
  </si>
  <si>
    <t>Sergi Roberto</t>
  </si>
  <si>
    <t>Siebert</t>
  </si>
  <si>
    <t>Simeone</t>
  </si>
  <si>
    <t>Skorupski</t>
  </si>
  <si>
    <t>Sohm</t>
  </si>
  <si>
    <t>Solet</t>
  </si>
  <si>
    <t>Sommer</t>
  </si>
  <si>
    <t>Sorensen O.</t>
  </si>
  <si>
    <t>Sottil</t>
  </si>
  <si>
    <t>Soulè</t>
  </si>
  <si>
    <t>Spinazzola</t>
  </si>
  <si>
    <t>Stulic</t>
  </si>
  <si>
    <t>Sulemana K.</t>
  </si>
  <si>
    <t>Suzuki</t>
  </si>
  <si>
    <t>Svilar</t>
  </si>
  <si>
    <t>Tavares N.</t>
  </si>
  <si>
    <t>Terracciano</t>
  </si>
  <si>
    <t>Terracciano F.</t>
  </si>
  <si>
    <t>Tete Morente</t>
  </si>
  <si>
    <t>Thuram</t>
  </si>
  <si>
    <t>Thuram K.</t>
  </si>
  <si>
    <t>Tomori</t>
  </si>
  <si>
    <t>Tourè I.</t>
  </si>
  <si>
    <t>Tramoni M.</t>
  </si>
  <si>
    <t>Unai Nunez</t>
  </si>
  <si>
    <t>Valeri</t>
  </si>
  <si>
    <t>Valle</t>
  </si>
  <si>
    <t>Vandeputte</t>
  </si>
  <si>
    <t>Vardy</t>
  </si>
  <si>
    <t>Vasquez</t>
  </si>
  <si>
    <t>Vazquez</t>
  </si>
  <si>
    <t>Veiga D.</t>
  </si>
  <si>
    <t>Vlahovic</t>
  </si>
  <si>
    <t>Vlasic</t>
  </si>
  <si>
    <t>Vojvoda</t>
  </si>
  <si>
    <t>Volpato</t>
  </si>
  <si>
    <t>Vranckx</t>
  </si>
  <si>
    <t>Walukiewicz</t>
  </si>
  <si>
    <t>Wesley</t>
  </si>
  <si>
    <t>Yildiz</t>
  </si>
  <si>
    <t>Zaccagni</t>
  </si>
  <si>
    <t>Zalewski</t>
  </si>
  <si>
    <t>Zambo Anguissa</t>
  </si>
  <si>
    <t>Zaniolo</t>
  </si>
  <si>
    <t>Zappa</t>
  </si>
  <si>
    <t>Zarraga</t>
  </si>
  <si>
    <t>Zemura</t>
  </si>
  <si>
    <t>Zerbin</t>
  </si>
  <si>
    <t>Zielinski</t>
  </si>
  <si>
    <t>Zortea</t>
  </si>
  <si>
    <t>media voto</t>
  </si>
  <si>
    <t>media fanta voto</t>
  </si>
  <si>
    <t>gol</t>
  </si>
  <si>
    <t>voto</t>
  </si>
  <si>
    <t>fvoto</t>
  </si>
  <si>
    <t>ammonizioni</t>
  </si>
  <si>
    <t>espulsioni</t>
  </si>
  <si>
    <t>RIGORI SEGNATI</t>
  </si>
  <si>
    <t>RIGORI SBAGLIATI</t>
  </si>
  <si>
    <t>CLN SHEET</t>
  </si>
  <si>
    <t>GOL SUBITI</t>
  </si>
  <si>
    <t>gol e assist lasciati in panchina</t>
  </si>
  <si>
    <t>cannoniere</t>
  </si>
  <si>
    <t>assistman</t>
  </si>
  <si>
    <t>portiere con piu clean shit</t>
  </si>
  <si>
    <t>miglior e peggior punteggio tot</t>
  </si>
  <si>
    <t xml:space="preserve">miglior attacco e difesa </t>
  </si>
  <si>
    <t>MEDIA GOL A PARTITA F E S</t>
  </si>
  <si>
    <t>PUNTI SUBITI SQ AVVERSARIE</t>
  </si>
  <si>
    <t>GOAL SUBIT SQ AVVERSARIE</t>
  </si>
  <si>
    <t>MEDIA ROSA</t>
  </si>
  <si>
    <t>TIT</t>
  </si>
  <si>
    <t>GOL FATTI TIT</t>
  </si>
  <si>
    <t>ASSIST FATTI TIT</t>
  </si>
  <si>
    <t>GOL SUBITI TIT</t>
  </si>
  <si>
    <t>ASSIST SUBITI TIT</t>
  </si>
  <si>
    <t>PANCHINA</t>
  </si>
  <si>
    <t>GOL FATTI</t>
  </si>
  <si>
    <t>ASSIST FATTI</t>
  </si>
  <si>
    <t>ASSIST SUBITI</t>
  </si>
  <si>
    <t>PORTIERE</t>
  </si>
  <si>
    <t>CLEAN SHEET TIT</t>
  </si>
  <si>
    <t>GOL SUBITI PANCA</t>
  </si>
  <si>
    <t>CLEAN SHEET PANCA</t>
  </si>
  <si>
    <t>SANZIONI</t>
  </si>
  <si>
    <t>AMMONIZ TIT</t>
  </si>
  <si>
    <t>AMMONIZ PANCA</t>
  </si>
  <si>
    <t>ESPULSIONI TIT</t>
  </si>
  <si>
    <t>ESPULSIONI PANCA</t>
  </si>
  <si>
    <t>GIOCARE IN MENO</t>
  </si>
  <si>
    <t>IO</t>
  </si>
  <si>
    <t>AVVERSARI</t>
  </si>
  <si>
    <t>FVOTO</t>
  </si>
  <si>
    <t>VOTO</t>
  </si>
  <si>
    <t>FANTAMEDIAVOTO DEGLI 11 TITOLARI</t>
  </si>
  <si>
    <t>DIFFERENZA TRA I FANTAPUNTI DELLA FORMAZIONE TITOLARE E QUELLA MIGLORE POSSIBILE</t>
  </si>
  <si>
    <t>DIFFERENZA TRA I PUNTI BONUS DELLA FORMAZIONE TITOLARE E QUELLA MIGLORE POSSIBILE</t>
  </si>
  <si>
    <t>DIFFERENZA TRA I PUNTI DELLA FORMAZIONE TITOLARE E QUELLA MIGLORE POSSIBILE</t>
  </si>
  <si>
    <t>TOT PUNTEGGIO</t>
  </si>
  <si>
    <t>MEDIA VOTO MIGLIOR FORMAZIONE POSSIBILE</t>
  </si>
  <si>
    <t>MEDIA FANTA VOTO MIGLIOR FORMAZIONE POSSIBILE</t>
  </si>
  <si>
    <t>FANTAPT BEST</t>
  </si>
  <si>
    <t>Somma dei punti in classifica tenendo conto solamente dei voti sul campo</t>
  </si>
  <si>
    <t>Somma dei punti ottenuti solamente con i bonus e i malus</t>
  </si>
  <si>
    <t>Somma dei fantapunti esclusi punti per chi gioca in casa e del modificatore difesa</t>
  </si>
  <si>
    <t>Punti ottenuti solamente col modificatore difesa</t>
  </si>
  <si>
    <t>Somma dei punti ottenuti totali esclusi i punt per chi gioca in casa</t>
  </si>
  <si>
    <t>Somma dei punti dei soli voti degli 11 migliori giocatori seguendo i moduli disponibili</t>
  </si>
  <si>
    <t>Somma  dei punti dei bonus con gli 11 migliri giocatori</t>
  </si>
  <si>
    <t>Somma dei fanta punti totali degli 11 migliori giocatori</t>
  </si>
  <si>
    <t>Media voto degli 11 titolari (solo voti sul campo)</t>
  </si>
  <si>
    <t>partite giocate</t>
  </si>
  <si>
    <t>PT best</t>
  </si>
  <si>
    <t>fanta PT BEST</t>
  </si>
  <si>
    <t>delta difesa bonus</t>
  </si>
  <si>
    <t>delta best mod difesa</t>
  </si>
  <si>
    <t>mod difesa best</t>
  </si>
  <si>
    <t>delta mod difesa best</t>
  </si>
  <si>
    <t>Media VOTO</t>
  </si>
  <si>
    <t>Media FVOTO</t>
  </si>
  <si>
    <t>Totale FVOTO</t>
  </si>
  <si>
    <t>tot fvoto</t>
  </si>
  <si>
    <t>record</t>
  </si>
  <si>
    <t>pt in una giornata</t>
  </si>
  <si>
    <t>max e min</t>
  </si>
  <si>
    <t>pt subiti in una giornata</t>
  </si>
  <si>
    <t>GIOCATE</t>
  </si>
  <si>
    <t>ASS</t>
  </si>
  <si>
    <t>PARTITE DA TIT</t>
  </si>
  <si>
    <t>TOT FVOTO TIT</t>
  </si>
  <si>
    <t xml:space="preserve"> </t>
  </si>
  <si>
    <t>PT BEST GG</t>
  </si>
  <si>
    <t>PT LAST GG</t>
  </si>
  <si>
    <t>MIGLIOR PUNTEGGIO DI GIORNATA</t>
  </si>
  <si>
    <t>PEGGIOR PUNTEGGIO DI GIORNATA</t>
  </si>
  <si>
    <t>MOD DIFESA BEST</t>
  </si>
  <si>
    <t>PARTITE</t>
  </si>
  <si>
    <t>TOT FVOTO</t>
  </si>
  <si>
    <t>RIGORI OK</t>
  </si>
  <si>
    <t>RIGORI KO</t>
  </si>
  <si>
    <t>gol effettivamente segnati dai giocatori titolari della squadra avversaria</t>
  </si>
  <si>
    <t>gol effettivamente segnati dai giocatori titolari</t>
  </si>
  <si>
    <t>gg</t>
  </si>
  <si>
    <t>Gilmour</t>
  </si>
  <si>
    <t>Conceicao</t>
  </si>
  <si>
    <t>GENERALE</t>
  </si>
  <si>
    <t>titolare in fantalega</t>
  </si>
  <si>
    <t>GOL fatti</t>
  </si>
  <si>
    <t>pt best gg</t>
  </si>
  <si>
    <t>GOL DIFESA</t>
  </si>
  <si>
    <t>GOL CC</t>
  </si>
  <si>
    <t>GOL ATT</t>
  </si>
  <si>
    <t>TITOLARI</t>
  </si>
  <si>
    <t>pt last gg</t>
  </si>
  <si>
    <t>assist titolari</t>
  </si>
  <si>
    <t>espulsioni titolari</t>
  </si>
  <si>
    <t>ammonizioni titolari</t>
  </si>
  <si>
    <t>rigori segnati titolari</t>
  </si>
  <si>
    <t>rigori sbagliati titolari</t>
  </si>
  <si>
    <t>gol segnati dai difensori titolari</t>
  </si>
  <si>
    <t>gol segnati dai centrocampisti titolari</t>
  </si>
  <si>
    <t>gol segnati dagli attaccanti titolari</t>
  </si>
  <si>
    <t>clean sheets dei portieri titolari</t>
  </si>
  <si>
    <t>D</t>
  </si>
  <si>
    <t>C</t>
  </si>
  <si>
    <t>A</t>
  </si>
  <si>
    <t>P</t>
  </si>
  <si>
    <t>Gudmundsson A.</t>
  </si>
  <si>
    <t>Nkounkou</t>
  </si>
  <si>
    <t>Tsimikas</t>
  </si>
  <si>
    <t>Vural</t>
  </si>
  <si>
    <t>Britschgi</t>
  </si>
  <si>
    <t>Basic</t>
  </si>
  <si>
    <t>Diouf</t>
  </si>
  <si>
    <t>Faye</t>
  </si>
  <si>
    <t>Silvestri</t>
  </si>
  <si>
    <t>Zè Pedro</t>
  </si>
  <si>
    <t>Bernasconi</t>
  </si>
  <si>
    <t>Gueye</t>
  </si>
  <si>
    <t>Miller L.</t>
  </si>
  <si>
    <t>Palma</t>
  </si>
  <si>
    <t>Ziolkowski</t>
  </si>
  <si>
    <t>Hojholt</t>
  </si>
  <si>
    <t>Athekame</t>
  </si>
  <si>
    <t>Lorran</t>
  </si>
  <si>
    <t>f1</t>
  </si>
  <si>
    <t>royal battle</t>
  </si>
  <si>
    <t>ogni giornata da 8 a 1 pt a seconda dei punti fatti</t>
  </si>
  <si>
    <t>tre punti per ogni vittoria contro tutte le altre sette ,1 per ogni pareggio e 0 per ogni sconfitta(contano i gol fatti in base ai punti)</t>
  </si>
  <si>
    <t>crescita rosa</t>
  </si>
  <si>
    <t>differenza qi/qa</t>
  </si>
  <si>
    <t>Gaspar k.</t>
  </si>
  <si>
    <t>Gudmundsson a.</t>
  </si>
  <si>
    <t>Okoye</t>
  </si>
  <si>
    <t>Meret</t>
  </si>
  <si>
    <t>Bisseck</t>
  </si>
  <si>
    <t>Masina</t>
  </si>
  <si>
    <t>Lookman</t>
  </si>
  <si>
    <t>Esposito F.P.</t>
  </si>
  <si>
    <t>Diao</t>
  </si>
  <si>
    <t>Gollini</t>
  </si>
  <si>
    <t>Gutierrez</t>
  </si>
  <si>
    <t>Sucic P.</t>
  </si>
  <si>
    <t>Zhegrova</t>
  </si>
  <si>
    <t>Frattesi</t>
  </si>
  <si>
    <t>Isaksen</t>
  </si>
  <si>
    <t>Bailey</t>
  </si>
  <si>
    <t>Lang</t>
  </si>
  <si>
    <t>Rrahmani</t>
  </si>
  <si>
    <t>Zappacosta</t>
  </si>
  <si>
    <t>Dovbyk</t>
  </si>
  <si>
    <t>Nkunku</t>
  </si>
  <si>
    <t>Thorstvedt</t>
  </si>
  <si>
    <t>Scamacca</t>
  </si>
  <si>
    <t>Sportiello</t>
  </si>
  <si>
    <t>Joao Mario</t>
  </si>
  <si>
    <t>Baturina</t>
  </si>
  <si>
    <t>Pellegrini Lo.</t>
  </si>
  <si>
    <t>Leao</t>
  </si>
  <si>
    <t>Lukaku</t>
  </si>
  <si>
    <t>Cambiaso</t>
  </si>
  <si>
    <t>Stanciu</t>
  </si>
  <si>
    <t>Vecino</t>
  </si>
  <si>
    <t>cancellieri</t>
  </si>
  <si>
    <t>Martinez Jo.</t>
  </si>
  <si>
    <t>Mandas</t>
  </si>
  <si>
    <t>Floriani Mussolini</t>
  </si>
  <si>
    <t>Juan Jesus</t>
  </si>
  <si>
    <t>SaelemaEkers</t>
  </si>
  <si>
    <t>Ederson D.S.</t>
  </si>
  <si>
    <t>Immobile</t>
  </si>
  <si>
    <t>Zapata D.</t>
  </si>
  <si>
    <t>Cornet</t>
  </si>
  <si>
    <t>Ahanor</t>
  </si>
  <si>
    <t>Albiol</t>
  </si>
  <si>
    <t>Al-Musrati</t>
  </si>
  <si>
    <t>Ambrosino</t>
  </si>
  <si>
    <t>Banda</t>
  </si>
  <si>
    <t>Barbieri</t>
  </si>
  <si>
    <t>Bartesaghi</t>
  </si>
  <si>
    <t>Bayo V.</t>
  </si>
  <si>
    <t>Benedyczak</t>
  </si>
  <si>
    <t>Berisha M.</t>
  </si>
  <si>
    <t>Calabresi</t>
  </si>
  <si>
    <t>Candè</t>
  </si>
  <si>
    <t>Casale</t>
  </si>
  <si>
    <t>Ceccherini</t>
  </si>
  <si>
    <t>Celik</t>
  </si>
  <si>
    <t>Cham</t>
  </si>
  <si>
    <t>Cheddira</t>
  </si>
  <si>
    <t>Cuadrado</t>
  </si>
  <si>
    <t>Dallinga</t>
  </si>
  <si>
    <t>De Silvestri</t>
  </si>
  <si>
    <t>Corvi</t>
  </si>
  <si>
    <t>Miretti</t>
  </si>
  <si>
    <t>c</t>
  </si>
  <si>
    <t>Fullkrug</t>
  </si>
  <si>
    <t xml:space="preserve">  </t>
  </si>
  <si>
    <t>Amorim</t>
  </si>
  <si>
    <t>Anjorin</t>
  </si>
  <si>
    <t>Bijlow</t>
  </si>
  <si>
    <t>Boga</t>
  </si>
  <si>
    <t>Bowie</t>
  </si>
  <si>
    <t>Bozhinov</t>
  </si>
  <si>
    <t>Cavuoti</t>
  </si>
  <si>
    <t>Coppola F.</t>
  </si>
  <si>
    <t>Darmian</t>
  </si>
  <si>
    <t>De Vrij</t>
  </si>
  <si>
    <t>Denoon</t>
  </si>
  <si>
    <t>Diego Carlos</t>
  </si>
  <si>
    <t>Djimsiti</t>
  </si>
  <si>
    <t>Djuric</t>
  </si>
  <si>
    <t>Dominguez B.</t>
  </si>
  <si>
    <t>Dossena</t>
  </si>
  <si>
    <t>Durosinmi</t>
  </si>
  <si>
    <t>Ebosse</t>
  </si>
  <si>
    <t>Ederson D.s.</t>
  </si>
  <si>
    <t>Edmundsson</t>
  </si>
  <si>
    <t>Ekhator</t>
  </si>
  <si>
    <t>Ekkelenkamp</t>
  </si>
  <si>
    <t>Estevez</t>
  </si>
  <si>
    <t>Folino</t>
  </si>
  <si>
    <t>Fortini</t>
  </si>
  <si>
    <t>Gandelman</t>
  </si>
  <si>
    <t>Garcia U.</t>
  </si>
  <si>
    <t>Ghilardi</t>
  </si>
  <si>
    <t>Gineitis</t>
  </si>
  <si>
    <t>Gorter</t>
  </si>
  <si>
    <t>Gronbaek</t>
  </si>
  <si>
    <t>Harrison</t>
  </si>
  <si>
    <t>Harroui</t>
  </si>
  <si>
    <t>Helgason</t>
  </si>
  <si>
    <t>Holm</t>
  </si>
  <si>
    <t>Hysaj</t>
  </si>
  <si>
    <t>Iannoni</t>
  </si>
  <si>
    <t>Idrissi R.</t>
  </si>
  <si>
    <t>Iling Junior</t>
  </si>
  <si>
    <t>Ilkhan</t>
  </si>
  <si>
    <t>isaac</t>
  </si>
  <si>
    <t>Jashari</t>
  </si>
  <si>
    <t>Johnsen</t>
  </si>
  <si>
    <t>Kaba</t>
  </si>
  <si>
    <t>Kabasele</t>
  </si>
  <si>
    <t>Kastanos</t>
  </si>
  <si>
    <t>Keita M.</t>
  </si>
  <si>
    <t>Kilicsoy</t>
  </si>
  <si>
    <t>Kolasinac</t>
  </si>
  <si>
    <t>Kostic</t>
  </si>
  <si>
    <t>Kouadio</t>
  </si>
  <si>
    <t>Kulenovic</t>
  </si>
  <si>
    <t>Lamptey</t>
  </si>
  <si>
    <t>Lazzari</t>
  </si>
  <si>
    <t>Lipani</t>
  </si>
  <si>
    <t>Lirola</t>
  </si>
  <si>
    <t>Liteta</t>
  </si>
  <si>
    <t>Lordkipanidze D.</t>
  </si>
  <si>
    <t>Lovric</t>
  </si>
  <si>
    <t>Loyola</t>
  </si>
  <si>
    <t>Luis Henrique</t>
  </si>
  <si>
    <t>Maleh</t>
  </si>
  <si>
    <t>Malen</t>
  </si>
  <si>
    <t>Marcandalli</t>
  </si>
  <si>
    <t>Marì</t>
  </si>
  <si>
    <t>Marianucci</t>
  </si>
  <si>
    <t>Marin M.</t>
  </si>
  <si>
    <t>Mazzitelli</t>
  </si>
  <si>
    <t>Mazzocchi</t>
  </si>
  <si>
    <t>Moreno Alb.</t>
  </si>
  <si>
    <t>Moro L.</t>
  </si>
  <si>
    <t>Moro N.</t>
  </si>
  <si>
    <t>Mosquera</t>
  </si>
  <si>
    <t>Moumbagna</t>
  </si>
  <si>
    <t>Ndaba</t>
  </si>
  <si>
    <t>Ndour</t>
  </si>
  <si>
    <t>Ngom</t>
  </si>
  <si>
    <t>Nicolas</t>
  </si>
  <si>
    <t>Njie</t>
  </si>
  <si>
    <t>Noslin</t>
  </si>
  <si>
    <t>Obrador</t>
  </si>
  <si>
    <t>Onana J.</t>
  </si>
  <si>
    <t>Ondrejka</t>
  </si>
  <si>
    <t>Otoa</t>
  </si>
  <si>
    <t>Oyegoke</t>
  </si>
  <si>
    <t>Padelli</t>
  </si>
  <si>
    <t>Paleari</t>
  </si>
  <si>
    <t>Parisi</t>
  </si>
  <si>
    <t>Patric</t>
  </si>
  <si>
    <t>Pavoletti</t>
  </si>
  <si>
    <t>Payero</t>
  </si>
  <si>
    <t>Pedersen</t>
  </si>
  <si>
    <t>Pellegrini Lu.</t>
  </si>
  <si>
    <t>Perilli</t>
  </si>
  <si>
    <t>Perin</t>
  </si>
  <si>
    <t>Piccinini G.</t>
  </si>
  <si>
    <t>Pierini</t>
  </si>
  <si>
    <t>Pierret</t>
  </si>
  <si>
    <t>Pobega</t>
  </si>
  <si>
    <t>Posch</t>
  </si>
  <si>
    <t>Provstgaard</t>
  </si>
  <si>
    <t>Raspadori</t>
  </si>
  <si>
    <t>Ratkov</t>
  </si>
  <si>
    <t>Ravaglia F.</t>
  </si>
  <si>
    <t>Rensch</t>
  </si>
  <si>
    <t>Richardson</t>
  </si>
  <si>
    <t>Rinaldi</t>
  </si>
  <si>
    <t>RodrIguez Je.</t>
  </si>
  <si>
    <t>Rodriguez Ju.</t>
  </si>
  <si>
    <t>Romagna</t>
  </si>
  <si>
    <t>Rugani</t>
  </si>
  <si>
    <t>Rui Modesto</t>
  </si>
  <si>
    <t>Sabiri</t>
  </si>
  <si>
    <t>Santos A.</t>
  </si>
  <si>
    <t>Scuffet</t>
  </si>
  <si>
    <t>Slotsager</t>
  </si>
  <si>
    <t>Smolcic I.</t>
  </si>
  <si>
    <t>Solomon</t>
  </si>
  <si>
    <t>Sommariva</t>
  </si>
  <si>
    <t>Stojilkovic</t>
  </si>
  <si>
    <t>Strefezza</t>
  </si>
  <si>
    <t>Sulemana I.</t>
  </si>
  <si>
    <t>Suslov</t>
  </si>
  <si>
    <t>Tameze</t>
  </si>
  <si>
    <t>Taylor K.</t>
  </si>
  <si>
    <t>Thorsby</t>
  </si>
  <si>
    <t>Tiago Gabriel</t>
  </si>
  <si>
    <t>Trepy</t>
  </si>
  <si>
    <t>Troilo</t>
  </si>
  <si>
    <t>Valenti</t>
  </si>
  <si>
    <t>Valentini N.</t>
  </si>
  <si>
    <t>Van der Brempt</t>
  </si>
  <si>
    <t>Vaz</t>
  </si>
  <si>
    <t>Venturino</t>
  </si>
  <si>
    <t>Vergara</t>
  </si>
  <si>
    <t>Viti</t>
  </si>
  <si>
    <t>Vitik</t>
  </si>
  <si>
    <t>Vitinha O.</t>
  </si>
  <si>
    <t>Zanoli</t>
  </si>
  <si>
    <t>Zaragoza</t>
  </si>
  <si>
    <t>VOLO ANDATA AMSTERDAM</t>
  </si>
  <si>
    <t>VOLO ANDATA DUSSELDORF</t>
  </si>
  <si>
    <t>albergo 1 notte dusseldorf</t>
  </si>
  <si>
    <t>cancellazione possibile entro 23 novembre</t>
  </si>
  <si>
    <t>6 euro da pagare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</si>
</sst>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[$-410]General"/>
    <numFmt numFmtId="165" formatCode="_-* #,##0.00\ [$€-410]_-;\-* #,##0.00\ [$€-410]_-;_-* &quot;-&quot;??\ [$€-410]_-;_-@_-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48"/>
      <color rgb="FF002060"/>
      <name val="Trade Gothic Next Heavy"/>
      <family val="2"/>
    </font>
    <font>
      <sz val="36"/>
      <color theme="0"/>
      <name val="Playbill"/>
      <family val="5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22"/>
      <name val="Calibri"/>
      <family val="2"/>
      <scheme val="minor"/>
    </font>
    <font>
      <b/>
      <sz val="20"/>
      <color rgb="FF00B0F0"/>
      <name val="Calibri"/>
      <family val="2"/>
      <scheme val="minor"/>
    </font>
    <font>
      <sz val="26"/>
      <color rgb="FF0070C0"/>
      <name val="Calibri"/>
      <family val="2"/>
      <scheme val="minor"/>
    </font>
    <font>
      <b/>
      <sz val="28"/>
      <color theme="0"/>
      <name val="Magneto"/>
      <family val="5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20"/>
      <color rgb="FF00206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C000"/>
      <name val="Calibri"/>
      <family val="2"/>
    </font>
    <font>
      <sz val="11"/>
      <name val="Calibri"/>
    </font>
    <font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rgb="FFFF0000"/>
        <bgColor indexed="64"/>
      </patternFill>
    </fill>
    <fill>
      <gradientFill degree="90">
        <stop position="0">
          <color rgb="FF002060"/>
        </stop>
        <stop position="1">
          <color theme="4"/>
        </stop>
      </gradientFill>
    </fill>
    <fill>
      <patternFill patternType="solid">
        <fgColor rgb="FF00B050"/>
        <bgColor auto="1"/>
      </patternFill>
    </fill>
    <fill>
      <patternFill patternType="solid">
        <fgColor rgb="FF00B050"/>
        <bgColor indexed="64"/>
      </patternFill>
    </fill>
    <fill>
      <gradientFill degree="90">
        <stop position="0">
          <color theme="0"/>
        </stop>
        <stop position="1">
          <color rgb="FF002060"/>
        </stop>
      </gradientFill>
    </fill>
    <fill>
      <gradientFill type="path" left="0.5" right="0.5" top="0.5" bottom="0.5">
        <stop position="0">
          <color theme="0"/>
        </stop>
        <stop position="1">
          <color theme="4"/>
        </stop>
      </gradientFill>
    </fill>
    <fill>
      <gradientFill degree="45">
        <stop position="0">
          <color theme="0"/>
        </stop>
        <stop position="1">
          <color rgb="FF00B0F0"/>
        </stop>
      </gradientFill>
    </fill>
    <fill>
      <patternFill patternType="solid">
        <fgColor rgb="FF00B0F0"/>
        <bgColor indexed="64"/>
      </patternFill>
    </fill>
    <fill>
      <gradientFill degree="90">
        <stop position="0">
          <color theme="0"/>
        </stop>
        <stop position="1">
          <color theme="4" tint="0.40000610370189521"/>
        </stop>
      </gradientFill>
    </fill>
    <fill>
      <patternFill patternType="solid">
        <fgColor rgb="FF002060"/>
        <bgColor auto="1"/>
      </patternFill>
    </fill>
    <fill>
      <gradientFill degree="90">
        <stop position="0">
          <color theme="1"/>
        </stop>
        <stop position="1">
          <color theme="1" tint="0.49803155613879818"/>
        </stop>
      </gradientFill>
    </fill>
    <fill>
      <gradientFill degree="90">
        <stop position="0">
          <color rgb="FFFFFF00"/>
        </stop>
        <stop position="1">
          <color theme="0"/>
        </stop>
      </gradientFill>
    </fill>
    <fill>
      <gradientFill degree="90">
        <stop position="0">
          <color rgb="FFC00000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rgb="FF0070C0"/>
        <bgColor auto="1"/>
      </patternFill>
    </fill>
    <fill>
      <gradientFill degree="45">
        <stop position="0">
          <color theme="0"/>
        </stop>
        <stop position="1">
          <color theme="4"/>
        </stop>
      </gradientFill>
    </fill>
    <fill>
      <patternFill patternType="solid">
        <fgColor rgb="FF0070C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-0.249977111117893"/>
        <bgColor theme="4"/>
      </patternFill>
    </fill>
    <fill>
      <patternFill patternType="solid">
        <fgColor rgb="FF0070C0"/>
        <bgColor theme="4" tint="-0.249977111117893"/>
      </patternFill>
    </fill>
    <fill>
      <patternFill patternType="solid">
        <fgColor rgb="FFFF0000"/>
        <bgColor theme="4"/>
      </patternFill>
    </fill>
    <fill>
      <patternFill patternType="solid">
        <fgColor rgb="FF92D050"/>
        <bgColor theme="4" tint="-0.249977111117893"/>
      </patternFill>
    </fill>
    <fill>
      <patternFill patternType="solid">
        <fgColor rgb="FFFF0000"/>
        <bgColor theme="4" tint="-0.249977111117893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double">
        <color rgb="FF0070C0"/>
      </left>
      <right style="double">
        <color rgb="FF0070C0"/>
      </right>
      <top style="double">
        <color rgb="FF0070C0"/>
      </top>
      <bottom style="double">
        <color rgb="FF0070C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double">
        <color rgb="FF0070C0"/>
      </left>
      <right style="double">
        <color rgb="FF0070C0"/>
      </right>
      <top/>
      <bottom style="double">
        <color rgb="FF0070C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double">
        <color theme="0"/>
      </left>
      <right/>
      <top style="thin">
        <color theme="4" tint="0.39997558519241921"/>
      </top>
      <bottom/>
      <diagonal/>
    </border>
    <border>
      <left style="double">
        <color theme="0"/>
      </left>
      <right/>
      <top/>
      <bottom/>
      <diagonal/>
    </border>
  </borders>
  <cellStyleXfs count="10">
    <xf numFmtId="0" fontId="0" fillId="0" borderId="0"/>
    <xf numFmtId="164" fontId="26" fillId="0" borderId="0" applyBorder="0" applyProtection="0"/>
    <xf numFmtId="0" fontId="2" fillId="3" borderId="0">
      <alignment horizontal="center"/>
    </xf>
    <xf numFmtId="0" fontId="27" fillId="0" borderId="0"/>
    <xf numFmtId="0" fontId="27" fillId="0" borderId="0"/>
    <xf numFmtId="0" fontId="27" fillId="0" borderId="0"/>
    <xf numFmtId="0" fontId="28" fillId="0" borderId="0"/>
    <xf numFmtId="0" fontId="30" fillId="0" borderId="0" applyNumberFormat="0" applyFill="0" applyBorder="0" applyAlignment="0" applyProtection="0"/>
    <xf numFmtId="0" fontId="34" fillId="0" borderId="0"/>
    <xf numFmtId="44" fontId="35" fillId="0" borderId="0" applyFont="0" applyFill="0" applyBorder="0" applyAlignment="0" applyProtection="0"/>
  </cellStyleXfs>
  <cellXfs count="15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horizontal="center" vertical="center" wrapText="1"/>
    </xf>
    <xf numFmtId="2" fontId="4" fillId="3" borderId="0" xfId="0" applyNumberFormat="1" applyFont="1" applyFill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0" fillId="0" borderId="0" xfId="0" applyNumberFormat="1" applyAlignment="1">
      <alignment wrapText="1"/>
    </xf>
    <xf numFmtId="0" fontId="0" fillId="7" borderId="0" xfId="0" applyFill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5" borderId="0" xfId="0" applyFill="1"/>
    <xf numFmtId="0" fontId="0" fillId="0" borderId="0" xfId="0" applyAlignment="1">
      <alignment horizontal="center" wrapText="1"/>
    </xf>
    <xf numFmtId="0" fontId="0" fillId="5" borderId="0" xfId="0" applyFill="1" applyAlignment="1">
      <alignment horizontal="center" vertical="center" wrapText="1"/>
    </xf>
    <xf numFmtId="2" fontId="4" fillId="5" borderId="0" xfId="0" applyNumberFormat="1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/>
    </xf>
    <xf numFmtId="2" fontId="7" fillId="8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2" fontId="0" fillId="2" borderId="0" xfId="0" applyNumberFormat="1" applyFill="1"/>
    <xf numFmtId="0" fontId="0" fillId="9" borderId="0" xfId="0" applyFill="1"/>
    <xf numFmtId="0" fontId="0" fillId="10" borderId="0" xfId="0" applyFill="1"/>
    <xf numFmtId="0" fontId="5" fillId="10" borderId="0" xfId="0" applyFont="1" applyFill="1" applyAlignment="1">
      <alignment horizontal="center" vertical="center"/>
    </xf>
    <xf numFmtId="2" fontId="0" fillId="10" borderId="0" xfId="0" applyNumberFormat="1" applyFill="1"/>
    <xf numFmtId="0" fontId="0" fillId="10" borderId="0" xfId="0" applyFill="1" applyAlignment="1">
      <alignment horizontal="center"/>
    </xf>
    <xf numFmtId="0" fontId="0" fillId="10" borderId="10" xfId="0" applyFill="1" applyBorder="1"/>
    <xf numFmtId="0" fontId="6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2" fillId="2" borderId="16" xfId="0" applyFont="1" applyFill="1" applyBorder="1" applyAlignment="1">
      <alignment horizontal="center" vertical="center" wrapText="1"/>
    </xf>
    <xf numFmtId="2" fontId="2" fillId="2" borderId="16" xfId="0" applyNumberFormat="1" applyFont="1" applyFill="1" applyBorder="1" applyAlignment="1">
      <alignment horizontal="center" vertical="center" wrapText="1"/>
    </xf>
    <xf numFmtId="0" fontId="15" fillId="15" borderId="17" xfId="0" applyFont="1" applyFill="1" applyBorder="1" applyAlignment="1">
      <alignment horizontal="center" vertical="center"/>
    </xf>
    <xf numFmtId="4" fontId="19" fillId="15" borderId="17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vertical="center" wrapText="1"/>
    </xf>
    <xf numFmtId="2" fontId="16" fillId="2" borderId="0" xfId="0" applyNumberFormat="1" applyFont="1" applyFill="1" applyAlignment="1">
      <alignment vertical="center"/>
    </xf>
    <xf numFmtId="0" fontId="17" fillId="2" borderId="0" xfId="0" applyFont="1" applyFill="1" applyAlignment="1">
      <alignment horizontal="center"/>
    </xf>
    <xf numFmtId="0" fontId="18" fillId="2" borderId="0" xfId="0" applyFont="1" applyFill="1"/>
    <xf numFmtId="0" fontId="14" fillId="2" borderId="0" xfId="0" applyFont="1" applyFill="1" applyAlignment="1">
      <alignment vertical="center" wrapText="1"/>
    </xf>
    <xf numFmtId="0" fontId="18" fillId="2" borderId="0" xfId="0" applyFont="1" applyFill="1" applyAlignment="1">
      <alignment horizontal="center" vertical="center"/>
    </xf>
    <xf numFmtId="2" fontId="2" fillId="16" borderId="16" xfId="0" applyNumberFormat="1" applyFont="1" applyFill="1" applyBorder="1" applyAlignment="1">
      <alignment horizontal="center" vertical="center" wrapText="1"/>
    </xf>
    <xf numFmtId="2" fontId="16" fillId="16" borderId="16" xfId="0" applyNumberFormat="1" applyFont="1" applyFill="1" applyBorder="1" applyAlignment="1">
      <alignment horizontal="center" vertical="center"/>
    </xf>
    <xf numFmtId="2" fontId="9" fillId="16" borderId="16" xfId="0" applyNumberFormat="1" applyFont="1" applyFill="1" applyBorder="1" applyAlignment="1">
      <alignment horizontal="center" vertical="center" wrapText="1"/>
    </xf>
    <xf numFmtId="1" fontId="20" fillId="17" borderId="16" xfId="0" applyNumberFormat="1" applyFont="1" applyFill="1" applyBorder="1" applyAlignment="1">
      <alignment horizontal="center" vertical="center"/>
    </xf>
    <xf numFmtId="0" fontId="21" fillId="18" borderId="18" xfId="0" applyFont="1" applyFill="1" applyBorder="1" applyAlignment="1">
      <alignment horizontal="center" vertical="center"/>
    </xf>
    <xf numFmtId="0" fontId="16" fillId="19" borderId="18" xfId="0" applyFont="1" applyFill="1" applyBorder="1" applyAlignment="1">
      <alignment horizontal="center" vertical="center"/>
    </xf>
    <xf numFmtId="0" fontId="15" fillId="20" borderId="1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19" xfId="0" applyFont="1" applyFill="1" applyBorder="1"/>
    <xf numFmtId="4" fontId="19" fillId="15" borderId="2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 applyAlignment="1">
      <alignment horizontal="center" wrapText="1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0" fontId="22" fillId="21" borderId="1" xfId="0" applyFont="1" applyFill="1" applyBorder="1" applyAlignment="1">
      <alignment horizontal="center" vertical="center"/>
    </xf>
    <xf numFmtId="1" fontId="1" fillId="3" borderId="0" xfId="0" applyNumberFormat="1" applyFont="1" applyFill="1" applyAlignment="1">
      <alignment wrapText="1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0" fontId="18" fillId="22" borderId="21" xfId="0" applyFont="1" applyFill="1" applyBorder="1" applyAlignment="1">
      <alignment horizontal="center" vertical="center"/>
    </xf>
    <xf numFmtId="0" fontId="9" fillId="23" borderId="21" xfId="0" applyFont="1" applyFill="1" applyBorder="1" applyAlignment="1">
      <alignment horizontal="center" vertical="center"/>
    </xf>
    <xf numFmtId="2" fontId="18" fillId="22" borderId="21" xfId="0" applyNumberFormat="1" applyFont="1" applyFill="1" applyBorder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5" fillId="24" borderId="0" xfId="0" applyFont="1" applyFill="1" applyAlignment="1">
      <alignment horizontal="center" vertical="center"/>
    </xf>
    <xf numFmtId="0" fontId="0" fillId="24" borderId="0" xfId="0" applyFill="1"/>
    <xf numFmtId="0" fontId="5" fillId="24" borderId="1" xfId="0" applyFont="1" applyFill="1" applyBorder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0" fontId="3" fillId="24" borderId="0" xfId="0" applyFont="1" applyFill="1"/>
    <xf numFmtId="0" fontId="7" fillId="24" borderId="1" xfId="0" applyFont="1" applyFill="1" applyBorder="1" applyAlignment="1">
      <alignment horizontal="center" vertical="center"/>
    </xf>
    <xf numFmtId="0" fontId="0" fillId="2" borderId="22" xfId="0" applyFill="1" applyBorder="1"/>
    <xf numFmtId="2" fontId="24" fillId="8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wrapText="1"/>
    </xf>
    <xf numFmtId="0" fontId="0" fillId="10" borderId="1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25" fillId="4" borderId="0" xfId="0" applyFont="1" applyFill="1"/>
    <xf numFmtId="0" fontId="0" fillId="0" borderId="1" xfId="0" applyBorder="1"/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vertical="center"/>
    </xf>
    <xf numFmtId="2" fontId="24" fillId="16" borderId="0" xfId="0" applyNumberFormat="1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" fillId="6" borderId="2" xfId="7" applyNumberFormat="1" applyFont="1" applyFill="1" applyBorder="1" applyAlignment="1">
      <alignment horizontal="center"/>
    </xf>
    <xf numFmtId="0" fontId="32" fillId="25" borderId="23" xfId="7" applyNumberFormat="1" applyFont="1" applyFill="1" applyBorder="1" applyAlignment="1">
      <alignment horizontal="center"/>
    </xf>
    <xf numFmtId="0" fontId="32" fillId="26" borderId="23" xfId="7" applyNumberFormat="1" applyFont="1" applyFill="1" applyBorder="1" applyAlignment="1">
      <alignment horizontal="center"/>
    </xf>
    <xf numFmtId="0" fontId="33" fillId="25" borderId="23" xfId="7" applyNumberFormat="1" applyFont="1" applyFill="1" applyBorder="1" applyAlignment="1">
      <alignment horizontal="center"/>
    </xf>
    <xf numFmtId="0" fontId="33" fillId="26" borderId="23" xfId="7" applyNumberFormat="1" applyFont="1" applyFill="1" applyBorder="1" applyAlignment="1">
      <alignment horizontal="center"/>
    </xf>
    <xf numFmtId="0" fontId="31" fillId="25" borderId="23" xfId="7" applyNumberFormat="1" applyFont="1" applyFill="1" applyBorder="1" applyAlignment="1">
      <alignment horizontal="center"/>
    </xf>
    <xf numFmtId="0" fontId="32" fillId="30" borderId="23" xfId="7" applyNumberFormat="1" applyFont="1" applyFill="1" applyBorder="1" applyAlignment="1">
      <alignment horizontal="center"/>
    </xf>
    <xf numFmtId="0" fontId="33" fillId="30" borderId="23" xfId="7" applyNumberFormat="1" applyFont="1" applyFill="1" applyBorder="1" applyAlignment="1">
      <alignment horizontal="center"/>
    </xf>
    <xf numFmtId="0" fontId="31" fillId="28" borderId="23" xfId="7" applyNumberFormat="1" applyFont="1" applyFill="1" applyBorder="1" applyAlignment="1">
      <alignment horizontal="center"/>
    </xf>
    <xf numFmtId="0" fontId="3" fillId="6" borderId="23" xfId="7" applyNumberFormat="1" applyFont="1" applyFill="1" applyBorder="1" applyAlignment="1">
      <alignment horizontal="center"/>
    </xf>
    <xf numFmtId="0" fontId="33" fillId="26" borderId="2" xfId="7" applyNumberFormat="1" applyFont="1" applyFill="1" applyBorder="1" applyAlignment="1">
      <alignment horizontal="center"/>
    </xf>
    <xf numFmtId="0" fontId="31" fillId="26" borderId="2" xfId="7" applyNumberFormat="1" applyFont="1" applyFill="1" applyBorder="1" applyAlignment="1">
      <alignment horizontal="center"/>
    </xf>
    <xf numFmtId="0" fontId="33" fillId="25" borderId="2" xfId="7" applyNumberFormat="1" applyFont="1" applyFill="1" applyBorder="1" applyAlignment="1">
      <alignment horizontal="center"/>
    </xf>
    <xf numFmtId="0" fontId="32" fillId="25" borderId="2" xfId="7" applyNumberFormat="1" applyFont="1" applyFill="1" applyBorder="1" applyAlignment="1">
      <alignment horizontal="center"/>
    </xf>
    <xf numFmtId="0" fontId="31" fillId="25" borderId="2" xfId="7" applyNumberFormat="1" applyFont="1" applyFill="1" applyBorder="1" applyAlignment="1">
      <alignment horizontal="center"/>
    </xf>
    <xf numFmtId="0" fontId="32" fillId="26" borderId="2" xfId="7" applyNumberFormat="1" applyFont="1" applyFill="1" applyBorder="1" applyAlignment="1">
      <alignment horizontal="center"/>
    </xf>
    <xf numFmtId="0" fontId="33" fillId="27" borderId="2" xfId="7" applyNumberFormat="1" applyFont="1" applyFill="1" applyBorder="1" applyAlignment="1">
      <alignment horizontal="center"/>
    </xf>
    <xf numFmtId="0" fontId="33" fillId="25" borderId="24" xfId="7" applyNumberFormat="1" applyFont="1" applyFill="1" applyBorder="1" applyAlignment="1">
      <alignment horizontal="center"/>
    </xf>
    <xf numFmtId="0" fontId="32" fillId="30" borderId="2" xfId="7" applyNumberFormat="1" applyFont="1" applyFill="1" applyBorder="1" applyAlignment="1">
      <alignment horizontal="center"/>
    </xf>
    <xf numFmtId="0" fontId="32" fillId="29" borderId="23" xfId="7" applyNumberFormat="1" applyFont="1" applyFill="1" applyBorder="1" applyAlignment="1">
      <alignment horizontal="center"/>
    </xf>
    <xf numFmtId="0" fontId="33" fillId="30" borderId="2" xfId="7" applyNumberFormat="1" applyFont="1" applyFill="1" applyBorder="1" applyAlignment="1">
      <alignment horizontal="center"/>
    </xf>
    <xf numFmtId="0" fontId="32" fillId="28" borderId="2" xfId="7" applyNumberFormat="1" applyFont="1" applyFill="1" applyBorder="1" applyAlignment="1">
      <alignment horizontal="center"/>
    </xf>
    <xf numFmtId="0" fontId="31" fillId="26" borderId="23" xfId="7" applyNumberFormat="1" applyFont="1" applyFill="1" applyBorder="1" applyAlignment="1">
      <alignment horizontal="center"/>
    </xf>
    <xf numFmtId="16" fontId="0" fillId="0" borderId="0" xfId="0" applyNumberFormat="1"/>
    <xf numFmtId="165" fontId="0" fillId="0" borderId="0" xfId="9" applyNumberFormat="1" applyFont="1"/>
    <xf numFmtId="165" fontId="0" fillId="0" borderId="0" xfId="0" applyNumberFormat="1"/>
    <xf numFmtId="0" fontId="8" fillId="5" borderId="0" xfId="0" applyFont="1" applyFill="1" applyAlignment="1">
      <alignment horizontal="center" vertical="center" wrapText="1"/>
    </xf>
    <xf numFmtId="0" fontId="9" fillId="11" borderId="11" xfId="0" applyFont="1" applyFill="1" applyBorder="1" applyAlignment="1">
      <alignment horizontal="center" vertical="center"/>
    </xf>
    <xf numFmtId="0" fontId="9" fillId="11" borderId="12" xfId="0" applyFont="1" applyFill="1" applyBorder="1" applyAlignment="1">
      <alignment horizontal="center" vertical="center"/>
    </xf>
    <xf numFmtId="0" fontId="9" fillId="11" borderId="13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2" fillId="14" borderId="4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/>
    </xf>
    <xf numFmtId="0" fontId="12" fillId="14" borderId="7" xfId="0" applyFont="1" applyFill="1" applyBorder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13" borderId="7" xfId="0" applyFont="1" applyFill="1" applyBorder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11" fillId="13" borderId="8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top"/>
    </xf>
    <xf numFmtId="0" fontId="23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0">
    <cellStyle name="Excel Built-in Normal" xfId="1" xr:uid="{BAA1923E-CD76-48B2-B1A2-D391ABB71CE9}"/>
    <cellStyle name="Normale" xfId="0" builtinId="0"/>
    <cellStyle name="Normale 2" xfId="3" xr:uid="{948F8FDF-C75B-45D0-8BED-0C3CDC87BB56}"/>
    <cellStyle name="Normale 3" xfId="4" xr:uid="{E7304442-A001-496C-B7D3-145128868353}"/>
    <cellStyle name="Normale 4" xfId="5" xr:uid="{70C0B1CE-D179-4E8C-AD24-AA138E8B83AF}"/>
    <cellStyle name="Normale 5" xfId="6" xr:uid="{84C5FF6C-E566-45CE-BF84-CCF3701F75CA}"/>
    <cellStyle name="Normale 5 2" xfId="8" xr:uid="{7F246871-3ECF-4BA8-A7FF-6EE76A3EEAD7}"/>
    <cellStyle name="Stile 2" xfId="2" xr:uid="{26689D5E-BCB7-4544-A9C8-022939165332}"/>
    <cellStyle name="Testo descrittivo" xfId="7" builtinId="53"/>
    <cellStyle name="Valuta" xfId="9" builtinId="4"/>
  </cellStyles>
  <dxfs count="34">
    <dxf>
      <font>
        <color rgb="FF00B0F0"/>
      </font>
      <fill>
        <patternFill>
          <bgColor rgb="FF00B0F0"/>
        </patternFill>
      </fill>
      <border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  <border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  <border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font>
        <color rgb="FF00B0F0"/>
      </font>
      <fill>
        <patternFill>
          <bgColor rgb="FF00B0F0"/>
        </patternFill>
      </fill>
      <border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font>
        <color rgb="FF00B0F0"/>
      </font>
      <fill>
        <patternFill>
          <bgColor rgb="FF00B0F0"/>
        </patternFill>
      </fill>
      <border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  <border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  <border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font>
        <color rgb="FF00B0F0"/>
      </font>
      <fill>
        <patternFill>
          <bgColor rgb="FF00B0F0"/>
        </patternFill>
      </fill>
      <border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font>
        <color rgb="FF00B0F0"/>
      </font>
      <fill>
        <patternFill>
          <bgColor rgb="FF00B0F0"/>
        </patternFill>
      </fill>
    </dxf>
    <dxf>
      <numFmt numFmtId="2" formatCode="0.00"/>
      <alignment horizontal="center" vertical="bottom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numFmt numFmtId="1" formatCode="0"/>
      <alignment horizontal="center" vertical="bottom" textRotation="0" wrapText="1" indent="0" justifyLastLine="0" shrinkToFit="0" readingOrder="0"/>
    </dxf>
    <dxf>
      <numFmt numFmtId="1" formatCode="0"/>
      <alignment horizontal="center" vertical="bottom" textRotation="0" wrapText="1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 tint="-0.249977111117893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0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17/06/relationships/model3d" Target="../media/model3d1.glb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476238</xdr:colOff>
      <xdr:row>3</xdr:row>
      <xdr:rowOff>435952</xdr:rowOff>
    </xdr:from>
    <xdr:to>
      <xdr:col>21</xdr:col>
      <xdr:colOff>446180</xdr:colOff>
      <xdr:row>12</xdr:row>
      <xdr:rowOff>230213</xdr:rowOff>
    </xdr:to>
    <xdr:sp macro="" textlink="">
      <xdr:nvSpPr>
        <xdr:cNvPr id="11" name="Rettangolo 10">
          <a:extLst>
            <a:ext uri="{FF2B5EF4-FFF2-40B4-BE49-F238E27FC236}">
              <a16:creationId xmlns:a16="http://schemas.microsoft.com/office/drawing/2014/main" id="{651FCFDF-E5DB-54D0-C2E6-AEF60EF06284}"/>
            </a:ext>
          </a:extLst>
        </xdr:cNvPr>
        <xdr:cNvSpPr/>
      </xdr:nvSpPr>
      <xdr:spPr>
        <a:xfrm rot="16773707">
          <a:off x="13186064" y="2258554"/>
          <a:ext cx="6532518" cy="4846742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 editAs="oneCell">
    <xdr:from>
      <xdr:col>10</xdr:col>
      <xdr:colOff>478972</xdr:colOff>
      <xdr:row>1</xdr:row>
      <xdr:rowOff>1</xdr:rowOff>
    </xdr:from>
    <xdr:to>
      <xdr:col>22</xdr:col>
      <xdr:colOff>587829</xdr:colOff>
      <xdr:row>4</xdr:row>
      <xdr:rowOff>663794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BE7D2DD8-8E40-639C-8E0A-CBB715A89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4543" y="326572"/>
          <a:ext cx="7772400" cy="2557908"/>
        </a:xfrm>
        <a:prstGeom prst="rect">
          <a:avLst/>
        </a:prstGeom>
      </xdr:spPr>
    </xdr:pic>
    <xdr:clientData/>
  </xdr:twoCellAnchor>
  <xdr:twoCellAnchor>
    <xdr:from>
      <xdr:col>11</xdr:col>
      <xdr:colOff>515710</xdr:colOff>
      <xdr:row>8</xdr:row>
      <xdr:rowOff>613682</xdr:rowOff>
    </xdr:from>
    <xdr:to>
      <xdr:col>14</xdr:col>
      <xdr:colOff>268060</xdr:colOff>
      <xdr:row>12</xdr:row>
      <xdr:rowOff>311604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12" name="Modello 3D 11" descr="Pallone da calcio">
              <a:extLst>
                <a:ext uri="{FF2B5EF4-FFF2-40B4-BE49-F238E27FC236}">
                  <a16:creationId xmlns:a16="http://schemas.microsoft.com/office/drawing/2014/main" id="{70917F46-F65E-CAE4-5A2C-CE7FA52243F3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3">
                <am3d:spPr>
                  <a:xfrm>
                    <a:off x="0" y="0"/>
                    <a:ext cx="1581150" cy="1580062"/>
                  </a:xfrm>
                  <a:prstGeom prst="rect">
                    <a:avLst/>
                  </a:prstGeom>
                </am3d:spPr>
                <am3d:camera>
                  <am3d:pos x="0" y="0" z="81469193"/>
                  <am3d:up dx="0" dy="36000000" dz="0"/>
                  <am3d:lookAt x="0" y="0" z="0"/>
                  <am3d:perspective fov="2700000"/>
                </am3d:camera>
                <am3d:trans>
                  <am3d:meterPerModelUnit n="4545592" d="1000000"/>
                  <am3d:preTrans dx="-201138" dy="-18600209" dz="-351418"/>
                  <am3d:scale>
                    <am3d:sx n="1000000" d="1000000"/>
                    <am3d:sy n="1000000" d="1000000"/>
                    <am3d:sz n="1000000" d="1000000"/>
                  </am3d:scale>
                  <am3d:rot ax="-3527641" ay="1435400" az="8772033"/>
                  <am3d:postTrans dx="0" dy="0" dz="0"/>
                </am3d:trans>
                <am3d:raster rName="Office3DRenderer" rVer="16.0.8326">
                  <am3d:blip r:embed="rId4"/>
                </am3d:raster>
                <am3d:objViewport viewportSz="2665367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12" name="Modello 3D 11" descr="Pallone da calcio">
              <a:extLst>
                <a:ext uri="{FF2B5EF4-FFF2-40B4-BE49-F238E27FC236}">
                  <a16:creationId xmlns:a16="http://schemas.microsoft.com/office/drawing/2014/main" id="{70917F46-F65E-CAE4-5A2C-CE7FA52243F3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849224" y="6448425"/>
              <a:ext cx="1581150" cy="158115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fc%2025-26\25-26%20borracho.xlsm" TargetMode="External"/><Relationship Id="rId1" Type="http://schemas.openxmlformats.org/officeDocument/2006/relationships/externalLinkPath" Target="25-26%20borrach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INA PRINCIPALE"/>
      <sheetName val="CL. FLega"/>
      <sheetName val="Base dati fantasquadre"/>
      <sheetName val="Foglio1"/>
      <sheetName val="INSER DATA CALENDARIO"/>
      <sheetName val="Foglio4"/>
      <sheetName val="gol e assist contro"/>
      <sheetName val="REGOLA 72"/>
      <sheetName val="TAB GIOC GG X GG"/>
      <sheetName val="Pivot Gioc"/>
      <sheetName val="Foglio2"/>
      <sheetName val="INSER DATA"/>
      <sheetName val="AOSTICAZZI DATA"/>
      <sheetName val="ROSE SQUADRE"/>
      <sheetName val="funzioni implementate"/>
      <sheetName val="Foglio3"/>
      <sheetName val="25-26 borracho"/>
    </sheetNames>
    <sheetDataSet>
      <sheetData sheetId="0"/>
      <sheetData sheetId="1"/>
      <sheetData sheetId="2">
        <row r="14">
          <cell r="AD14" t="str">
            <v>APPAREGGIATO</v>
          </cell>
          <cell r="AK14">
            <v>56</v>
          </cell>
          <cell r="AL14">
            <v>62</v>
          </cell>
          <cell r="AO14">
            <v>22</v>
          </cell>
          <cell r="AQ14">
            <v>49</v>
          </cell>
          <cell r="AS14">
            <v>5</v>
          </cell>
          <cell r="AW14">
            <v>2</v>
          </cell>
        </row>
        <row r="15">
          <cell r="AD15" t="str">
            <v>SAN GRIA</v>
          </cell>
          <cell r="AK15">
            <v>60</v>
          </cell>
          <cell r="AL15">
            <v>57</v>
          </cell>
          <cell r="AO15">
            <v>32</v>
          </cell>
          <cell r="AQ15">
            <v>52</v>
          </cell>
          <cell r="AS15">
            <v>1</v>
          </cell>
          <cell r="AW15">
            <v>3</v>
          </cell>
        </row>
        <row r="16">
          <cell r="AD16" t="str">
            <v>PARTIZAN DEGRADO</v>
          </cell>
          <cell r="AK16">
            <v>57</v>
          </cell>
          <cell r="AL16">
            <v>37</v>
          </cell>
          <cell r="AO16">
            <v>35</v>
          </cell>
          <cell r="AQ16">
            <v>35</v>
          </cell>
          <cell r="AS16">
            <v>2</v>
          </cell>
          <cell r="AW16">
            <v>2</v>
          </cell>
        </row>
        <row r="17">
          <cell r="AD17" t="str">
            <v>AC ASPARAGHESE</v>
          </cell>
          <cell r="AK17">
            <v>60</v>
          </cell>
          <cell r="AL17">
            <v>48</v>
          </cell>
          <cell r="AO17">
            <v>27</v>
          </cell>
          <cell r="AQ17">
            <v>46</v>
          </cell>
          <cell r="AS17">
            <v>1</v>
          </cell>
          <cell r="AW17">
            <v>3</v>
          </cell>
        </row>
        <row r="18">
          <cell r="AD18" t="str">
            <v>PESCICULINI FC</v>
          </cell>
          <cell r="AK18">
            <v>52</v>
          </cell>
          <cell r="AL18">
            <v>66</v>
          </cell>
          <cell r="AO18">
            <v>32</v>
          </cell>
          <cell r="AQ18">
            <v>43</v>
          </cell>
          <cell r="AS18">
            <v>1</v>
          </cell>
          <cell r="AW18">
            <v>0</v>
          </cell>
        </row>
        <row r="19">
          <cell r="AD19" t="str">
            <v>SESTO ASENSIO</v>
          </cell>
          <cell r="AK19">
            <v>45</v>
          </cell>
          <cell r="AL19">
            <v>44</v>
          </cell>
          <cell r="AO19">
            <v>24</v>
          </cell>
          <cell r="AQ19">
            <v>46</v>
          </cell>
          <cell r="AS19">
            <v>2</v>
          </cell>
          <cell r="AW19">
            <v>2</v>
          </cell>
        </row>
        <row r="20">
          <cell r="AD20" t="str">
            <v>HERTHA VERNELLO</v>
          </cell>
          <cell r="AK20">
            <v>48</v>
          </cell>
          <cell r="AL20">
            <v>46</v>
          </cell>
          <cell r="AO20">
            <v>26</v>
          </cell>
          <cell r="AQ20">
            <v>34</v>
          </cell>
          <cell r="AS20">
            <v>3</v>
          </cell>
          <cell r="AW20">
            <v>1</v>
          </cell>
        </row>
        <row r="21">
          <cell r="AD21" t="str">
            <v>ATL IMPROVVISATO</v>
          </cell>
          <cell r="AK21">
            <v>31</v>
          </cell>
          <cell r="AL21">
            <v>49</v>
          </cell>
          <cell r="AO21">
            <v>43</v>
          </cell>
          <cell r="AQ21">
            <v>41</v>
          </cell>
          <cell r="AS21">
            <v>0</v>
          </cell>
          <cell r="AW21">
            <v>3</v>
          </cell>
        </row>
      </sheetData>
      <sheetData sheetId="3">
        <row r="4">
          <cell r="Q4" t="str">
            <v>APPAREGGIATO</v>
          </cell>
          <cell r="R4">
            <v>170</v>
          </cell>
        </row>
        <row r="5">
          <cell r="Q5" t="str">
            <v>SAN GRIA</v>
          </cell>
          <cell r="R5">
            <v>177</v>
          </cell>
        </row>
        <row r="6">
          <cell r="Q6" t="str">
            <v>PARTIZAN DEGRADO</v>
          </cell>
          <cell r="R6">
            <v>180</v>
          </cell>
        </row>
        <row r="7">
          <cell r="Q7" t="str">
            <v>AC ASPARAGHESE</v>
          </cell>
          <cell r="R7">
            <v>174</v>
          </cell>
        </row>
        <row r="8">
          <cell r="Q8" t="str">
            <v>PESCICULINI FC</v>
          </cell>
          <cell r="R8">
            <v>150</v>
          </cell>
        </row>
        <row r="9">
          <cell r="Q9" t="str">
            <v>SESTO ASENSIO</v>
          </cell>
          <cell r="R9">
            <v>156</v>
          </cell>
        </row>
        <row r="10">
          <cell r="Q10" t="str">
            <v>HERTHA VERNELLO</v>
          </cell>
          <cell r="R10">
            <v>163</v>
          </cell>
        </row>
        <row r="11">
          <cell r="Q11" t="str">
            <v>ATL IMPROVVISATO</v>
          </cell>
          <cell r="R11">
            <v>143</v>
          </cell>
        </row>
        <row r="14">
          <cell r="Q14" t="str">
            <v>APPAREGGIATO</v>
          </cell>
          <cell r="R14">
            <v>337</v>
          </cell>
        </row>
        <row r="15">
          <cell r="Q15" t="str">
            <v>SAN GRIA</v>
          </cell>
          <cell r="R15">
            <v>410</v>
          </cell>
        </row>
        <row r="16">
          <cell r="Q16" t="str">
            <v>PARTIZAN DEGRADO</v>
          </cell>
          <cell r="R16">
            <v>375</v>
          </cell>
        </row>
        <row r="17">
          <cell r="Q17" t="str">
            <v>AC ASPARAGHESE</v>
          </cell>
          <cell r="R17">
            <v>378</v>
          </cell>
        </row>
        <row r="18">
          <cell r="Q18" t="str">
            <v>PESCICULINI FC</v>
          </cell>
          <cell r="R18">
            <v>316</v>
          </cell>
        </row>
        <row r="19">
          <cell r="Q19" t="str">
            <v>SESTO ASENSIO</v>
          </cell>
          <cell r="R19">
            <v>298</v>
          </cell>
        </row>
        <row r="20">
          <cell r="Q20" t="str">
            <v>HERTHA VERNELLO</v>
          </cell>
          <cell r="R20">
            <v>352</v>
          </cell>
        </row>
        <row r="21">
          <cell r="Q21" t="str">
            <v>ATL IMPROVVISATO</v>
          </cell>
          <cell r="R21">
            <v>287</v>
          </cell>
        </row>
      </sheetData>
      <sheetData sheetId="4"/>
      <sheetData sheetId="5"/>
      <sheetData sheetId="6"/>
      <sheetData sheetId="7"/>
      <sheetData sheetId="8"/>
      <sheetData sheetId="9">
        <row r="3">
          <cell r="B3" t="str">
            <v>Ruolo</v>
          </cell>
          <cell r="C3" t="str">
            <v>(Tutto)</v>
          </cell>
        </row>
        <row r="4">
          <cell r="B4" t="str">
            <v>SQUADRA</v>
          </cell>
          <cell r="C4" t="str">
            <v>(Tutto)</v>
          </cell>
        </row>
        <row r="5">
          <cell r="B5" t="str">
            <v>Fanta SQ</v>
          </cell>
          <cell r="C5" t="str">
            <v>(Tutto)</v>
          </cell>
        </row>
        <row r="6">
          <cell r="B6" t="str">
            <v>GG</v>
          </cell>
          <cell r="C6" t="str">
            <v>(più elementi)</v>
          </cell>
        </row>
        <row r="8">
          <cell r="B8" t="str">
            <v>Nome</v>
          </cell>
          <cell r="C8" t="str">
            <v>AVG Voto</v>
          </cell>
          <cell r="D8" t="str">
            <v>AVG FVoto</v>
          </cell>
          <cell r="E8" t="str">
            <v>TOT FVoto</v>
          </cell>
          <cell r="G8" t="str">
            <v>Gol S</v>
          </cell>
          <cell r="H8" t="str">
            <v>Rig P</v>
          </cell>
          <cell r="I8" t="str">
            <v>Rig KO</v>
          </cell>
          <cell r="J8" t="str">
            <v>Rig OK</v>
          </cell>
          <cell r="K8" t="str">
            <v>AutoG</v>
          </cell>
          <cell r="L8" t="str">
            <v xml:space="preserve">Amm </v>
          </cell>
          <cell r="M8" t="str">
            <v xml:space="preserve">Esp </v>
          </cell>
          <cell r="N8" t="str">
            <v>Assist</v>
          </cell>
          <cell r="P8" t="str">
            <v>CL SHT</v>
          </cell>
          <cell r="Q8" t="str">
            <v>GOL</v>
          </cell>
          <cell r="S8" t="str">
            <v>AVG FantaTit</v>
          </cell>
          <cell r="T8" t="str">
            <v>TOT FantaTit</v>
          </cell>
        </row>
        <row r="9">
          <cell r="B9" t="str">
            <v>Lukaku</v>
          </cell>
          <cell r="C9">
            <v>7</v>
          </cell>
          <cell r="D9">
            <v>10.5</v>
          </cell>
          <cell r="E9">
            <v>10.5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</v>
          </cell>
          <cell r="M9">
            <v>0</v>
          </cell>
          <cell r="N9">
            <v>0</v>
          </cell>
          <cell r="P9">
            <v>0</v>
          </cell>
          <cell r="Q9">
            <v>1</v>
          </cell>
          <cell r="S9">
            <v>10.5</v>
          </cell>
          <cell r="T9">
            <v>10.5</v>
          </cell>
        </row>
        <row r="10">
          <cell r="B10" t="str">
            <v>Malen</v>
          </cell>
          <cell r="C10">
            <v>6.7222222222222223</v>
          </cell>
          <cell r="D10">
            <v>9.3055555555555554</v>
          </cell>
          <cell r="E10">
            <v>167.5</v>
          </cell>
          <cell r="G10">
            <v>0</v>
          </cell>
          <cell r="H10">
            <v>0</v>
          </cell>
          <cell r="I10">
            <v>1</v>
          </cell>
          <cell r="J10">
            <v>3</v>
          </cell>
          <cell r="K10">
            <v>0</v>
          </cell>
          <cell r="L10">
            <v>1</v>
          </cell>
          <cell r="M10">
            <v>0</v>
          </cell>
          <cell r="N10">
            <v>2</v>
          </cell>
          <cell r="P10">
            <v>0</v>
          </cell>
          <cell r="Q10">
            <v>14</v>
          </cell>
          <cell r="S10">
            <v>9.6999999999999993</v>
          </cell>
          <cell r="T10">
            <v>145.5</v>
          </cell>
        </row>
        <row r="11">
          <cell r="B11" t="str">
            <v>Martinez L.</v>
          </cell>
          <cell r="C11">
            <v>6.4107142857142856</v>
          </cell>
          <cell r="D11">
            <v>8.6428571428571423</v>
          </cell>
          <cell r="E11">
            <v>242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</v>
          </cell>
          <cell r="M11">
            <v>0</v>
          </cell>
          <cell r="N11">
            <v>5</v>
          </cell>
          <cell r="P11">
            <v>0</v>
          </cell>
          <cell r="Q11">
            <v>16</v>
          </cell>
          <cell r="S11">
            <v>8.6428571428571423</v>
          </cell>
          <cell r="T11">
            <v>242</v>
          </cell>
        </row>
        <row r="12">
          <cell r="B12" t="str">
            <v>Belotti</v>
          </cell>
          <cell r="C12">
            <v>6.125</v>
          </cell>
          <cell r="D12">
            <v>7.875</v>
          </cell>
          <cell r="E12">
            <v>31.5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P12">
            <v>0</v>
          </cell>
          <cell r="Q12">
            <v>2</v>
          </cell>
          <cell r="S12" t="str">
            <v>0,00</v>
          </cell>
          <cell r="T12">
            <v>0</v>
          </cell>
        </row>
        <row r="13">
          <cell r="B13" t="str">
            <v>Thuram</v>
          </cell>
          <cell r="C13">
            <v>6.3888888888888893</v>
          </cell>
          <cell r="D13">
            <v>7.833333333333333</v>
          </cell>
          <cell r="E13">
            <v>211.5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5</v>
          </cell>
          <cell r="P13">
            <v>0</v>
          </cell>
          <cell r="Q13">
            <v>11</v>
          </cell>
          <cell r="S13">
            <v>7.833333333333333</v>
          </cell>
          <cell r="T13">
            <v>211.5</v>
          </cell>
        </row>
        <row r="14">
          <cell r="B14" t="str">
            <v>Calhanoglu</v>
          </cell>
          <cell r="C14">
            <v>6.5952380952380949</v>
          </cell>
          <cell r="D14">
            <v>7.8095238095238093</v>
          </cell>
          <cell r="E14">
            <v>164</v>
          </cell>
          <cell r="G14">
            <v>0</v>
          </cell>
          <cell r="H14">
            <v>0</v>
          </cell>
          <cell r="I14">
            <v>1</v>
          </cell>
          <cell r="J14">
            <v>4</v>
          </cell>
          <cell r="K14">
            <v>0</v>
          </cell>
          <cell r="L14">
            <v>7</v>
          </cell>
          <cell r="M14">
            <v>0</v>
          </cell>
          <cell r="N14">
            <v>4</v>
          </cell>
          <cell r="P14">
            <v>0</v>
          </cell>
          <cell r="Q14">
            <v>9</v>
          </cell>
          <cell r="S14">
            <v>7.8095238095238093</v>
          </cell>
          <cell r="T14">
            <v>164</v>
          </cell>
        </row>
        <row r="15">
          <cell r="B15" t="str">
            <v>Dimarco</v>
          </cell>
          <cell r="C15">
            <v>6.6212121212121211</v>
          </cell>
          <cell r="D15">
            <v>7.7878787878787881</v>
          </cell>
          <cell r="E15">
            <v>257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3</v>
          </cell>
          <cell r="M15">
            <v>0</v>
          </cell>
          <cell r="N15">
            <v>17</v>
          </cell>
          <cell r="P15">
            <v>0</v>
          </cell>
          <cell r="Q15">
            <v>7</v>
          </cell>
          <cell r="S15">
            <v>7.828125</v>
          </cell>
          <cell r="T15">
            <v>250.5</v>
          </cell>
        </row>
        <row r="16">
          <cell r="B16" t="str">
            <v>Hojlund</v>
          </cell>
          <cell r="C16">
            <v>6.2121212121212119</v>
          </cell>
          <cell r="D16">
            <v>7.6212121212121211</v>
          </cell>
          <cell r="E16">
            <v>251.5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5</v>
          </cell>
          <cell r="P16">
            <v>0</v>
          </cell>
          <cell r="Q16">
            <v>12</v>
          </cell>
          <cell r="S16">
            <v>7.5</v>
          </cell>
          <cell r="T16">
            <v>240</v>
          </cell>
        </row>
        <row r="17">
          <cell r="B17" t="str">
            <v>Scamacca</v>
          </cell>
          <cell r="C17">
            <v>6.15</v>
          </cell>
          <cell r="D17">
            <v>7.6</v>
          </cell>
          <cell r="E17">
            <v>152</v>
          </cell>
          <cell r="G17">
            <v>0</v>
          </cell>
          <cell r="H17">
            <v>0</v>
          </cell>
          <cell r="I17">
            <v>0</v>
          </cell>
          <cell r="J17">
            <v>2</v>
          </cell>
          <cell r="K17">
            <v>0</v>
          </cell>
          <cell r="L17">
            <v>2</v>
          </cell>
          <cell r="M17">
            <v>0</v>
          </cell>
          <cell r="N17">
            <v>1</v>
          </cell>
          <cell r="P17">
            <v>0</v>
          </cell>
          <cell r="Q17">
            <v>9</v>
          </cell>
          <cell r="S17">
            <v>7.8214285714285712</v>
          </cell>
          <cell r="T17">
            <v>109.5</v>
          </cell>
        </row>
        <row r="18">
          <cell r="B18" t="str">
            <v>Rinaldi</v>
          </cell>
          <cell r="C18">
            <v>7</v>
          </cell>
          <cell r="D18">
            <v>7.5</v>
          </cell>
          <cell r="E18">
            <v>7.5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P18">
            <v>1</v>
          </cell>
          <cell r="Q18">
            <v>0</v>
          </cell>
          <cell r="S18" t="str">
            <v>0,00</v>
          </cell>
          <cell r="T18">
            <v>0</v>
          </cell>
        </row>
        <row r="19">
          <cell r="B19" t="str">
            <v>Topalovic</v>
          </cell>
          <cell r="C19">
            <v>6.5</v>
          </cell>
          <cell r="D19">
            <v>7.5</v>
          </cell>
          <cell r="E19">
            <v>7.5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P19">
            <v>0</v>
          </cell>
          <cell r="Q19">
            <v>0</v>
          </cell>
          <cell r="S19" t="str">
            <v>0,00</v>
          </cell>
          <cell r="T19">
            <v>0</v>
          </cell>
        </row>
        <row r="20">
          <cell r="B20" t="str">
            <v>Douvikas</v>
          </cell>
          <cell r="C20">
            <v>6.1764705882352944</v>
          </cell>
          <cell r="D20">
            <v>7.5</v>
          </cell>
          <cell r="E20">
            <v>255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0</v>
          </cell>
          <cell r="L20">
            <v>0</v>
          </cell>
          <cell r="M20">
            <v>0</v>
          </cell>
          <cell r="N20">
            <v>1</v>
          </cell>
          <cell r="P20">
            <v>0</v>
          </cell>
          <cell r="Q20">
            <v>13</v>
          </cell>
          <cell r="S20">
            <v>7.7592592592592595</v>
          </cell>
          <cell r="T20">
            <v>209.5</v>
          </cell>
        </row>
        <row r="21">
          <cell r="B21" t="str">
            <v>Bravo</v>
          </cell>
          <cell r="C21">
            <v>6</v>
          </cell>
          <cell r="D21">
            <v>7.333333333333333</v>
          </cell>
          <cell r="E21">
            <v>22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P21">
            <v>0</v>
          </cell>
          <cell r="Q21">
            <v>1</v>
          </cell>
          <cell r="S21" t="str">
            <v>0,00</v>
          </cell>
          <cell r="T21">
            <v>0</v>
          </cell>
        </row>
        <row r="22">
          <cell r="B22" t="str">
            <v>McTominay</v>
          </cell>
          <cell r="C22">
            <v>6.370967741935484</v>
          </cell>
          <cell r="D22">
            <v>7.32258064516129</v>
          </cell>
          <cell r="E22">
            <v>227</v>
          </cell>
          <cell r="G22">
            <v>0</v>
          </cell>
          <cell r="H22">
            <v>0</v>
          </cell>
          <cell r="I22">
            <v>1</v>
          </cell>
          <cell r="J22">
            <v>0</v>
          </cell>
          <cell r="K22">
            <v>0</v>
          </cell>
          <cell r="L22">
            <v>1</v>
          </cell>
          <cell r="M22">
            <v>0</v>
          </cell>
          <cell r="N22">
            <v>2</v>
          </cell>
          <cell r="P22">
            <v>0</v>
          </cell>
          <cell r="Q22">
            <v>9</v>
          </cell>
          <cell r="S22">
            <v>7.3833333333333337</v>
          </cell>
          <cell r="T22">
            <v>221.5</v>
          </cell>
        </row>
        <row r="23">
          <cell r="B23" t="str">
            <v>Simeone</v>
          </cell>
          <cell r="C23">
            <v>6.1</v>
          </cell>
          <cell r="D23">
            <v>7.3166666666666664</v>
          </cell>
          <cell r="E23">
            <v>219.5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1</v>
          </cell>
          <cell r="M23">
            <v>0</v>
          </cell>
          <cell r="N23">
            <v>0</v>
          </cell>
          <cell r="P23">
            <v>0</v>
          </cell>
          <cell r="Q23">
            <v>11</v>
          </cell>
          <cell r="S23">
            <v>7.04</v>
          </cell>
          <cell r="T23">
            <v>176</v>
          </cell>
        </row>
        <row r="24">
          <cell r="B24" t="str">
            <v>Boga</v>
          </cell>
          <cell r="C24">
            <v>6.1923076923076925</v>
          </cell>
          <cell r="D24">
            <v>7.3076923076923075</v>
          </cell>
          <cell r="E24">
            <v>95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1</v>
          </cell>
          <cell r="M24">
            <v>0</v>
          </cell>
          <cell r="N24">
            <v>1</v>
          </cell>
          <cell r="P24">
            <v>0</v>
          </cell>
          <cell r="Q24">
            <v>4</v>
          </cell>
          <cell r="S24" t="str">
            <v>0,00</v>
          </cell>
          <cell r="T24">
            <v>0</v>
          </cell>
        </row>
        <row r="25">
          <cell r="B25" t="str">
            <v>Yildiz</v>
          </cell>
          <cell r="C25">
            <v>6.3636363636363633</v>
          </cell>
          <cell r="D25">
            <v>7.3030303030303028</v>
          </cell>
          <cell r="E25">
            <v>241</v>
          </cell>
          <cell r="G25">
            <v>0</v>
          </cell>
          <cell r="H25">
            <v>0</v>
          </cell>
          <cell r="I25">
            <v>1</v>
          </cell>
          <cell r="J25">
            <v>1</v>
          </cell>
          <cell r="K25">
            <v>0</v>
          </cell>
          <cell r="L25">
            <v>2</v>
          </cell>
          <cell r="M25">
            <v>0</v>
          </cell>
          <cell r="N25">
            <v>4</v>
          </cell>
          <cell r="P25">
            <v>0</v>
          </cell>
          <cell r="Q25">
            <v>10</v>
          </cell>
          <cell r="S25">
            <v>7.3030303030303028</v>
          </cell>
          <cell r="T25">
            <v>241</v>
          </cell>
        </row>
        <row r="26">
          <cell r="B26" t="str">
            <v>Berisha M.</v>
          </cell>
          <cell r="C26">
            <v>6.3</v>
          </cell>
          <cell r="D26">
            <v>7.3</v>
          </cell>
          <cell r="E26">
            <v>73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3</v>
          </cell>
          <cell r="P26">
            <v>0</v>
          </cell>
          <cell r="Q26">
            <v>2</v>
          </cell>
          <cell r="S26" t="str">
            <v>0,00</v>
          </cell>
          <cell r="T26">
            <v>0</v>
          </cell>
        </row>
        <row r="27">
          <cell r="B27" t="str">
            <v>Krstovic</v>
          </cell>
          <cell r="C27">
            <v>6.166666666666667</v>
          </cell>
          <cell r="D27">
            <v>7.3</v>
          </cell>
          <cell r="E27">
            <v>219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4</v>
          </cell>
          <cell r="M27">
            <v>0</v>
          </cell>
          <cell r="N27">
            <v>4</v>
          </cell>
          <cell r="P27">
            <v>0</v>
          </cell>
          <cell r="Q27">
            <v>10</v>
          </cell>
          <cell r="S27">
            <v>7.4782608695652177</v>
          </cell>
          <cell r="T27">
            <v>172</v>
          </cell>
        </row>
        <row r="28">
          <cell r="B28" t="str">
            <v>Davis K.</v>
          </cell>
          <cell r="C28">
            <v>6.2857142857142856</v>
          </cell>
          <cell r="D28">
            <v>7.2857142857142856</v>
          </cell>
          <cell r="E28">
            <v>204</v>
          </cell>
          <cell r="G28">
            <v>0</v>
          </cell>
          <cell r="H28">
            <v>0</v>
          </cell>
          <cell r="I28">
            <v>0</v>
          </cell>
          <cell r="J28">
            <v>3</v>
          </cell>
          <cell r="K28">
            <v>0</v>
          </cell>
          <cell r="L28">
            <v>4</v>
          </cell>
          <cell r="M28">
            <v>0</v>
          </cell>
          <cell r="N28">
            <v>3</v>
          </cell>
          <cell r="P28">
            <v>0</v>
          </cell>
          <cell r="Q28">
            <v>9</v>
          </cell>
          <cell r="S28">
            <v>7.3125</v>
          </cell>
          <cell r="T28">
            <v>117</v>
          </cell>
        </row>
        <row r="29">
          <cell r="B29" t="str">
            <v>Paz N.</v>
          </cell>
          <cell r="C29">
            <v>6.333333333333333</v>
          </cell>
          <cell r="D29">
            <v>7.2424242424242422</v>
          </cell>
          <cell r="E29">
            <v>239</v>
          </cell>
          <cell r="G29">
            <v>0</v>
          </cell>
          <cell r="H29">
            <v>0</v>
          </cell>
          <cell r="I29">
            <v>2</v>
          </cell>
          <cell r="J29">
            <v>0</v>
          </cell>
          <cell r="K29">
            <v>0</v>
          </cell>
          <cell r="L29">
            <v>4</v>
          </cell>
          <cell r="M29">
            <v>0</v>
          </cell>
          <cell r="N29">
            <v>4</v>
          </cell>
          <cell r="P29">
            <v>0</v>
          </cell>
          <cell r="Q29">
            <v>11</v>
          </cell>
          <cell r="S29">
            <v>7.2424242424242422</v>
          </cell>
          <cell r="T29">
            <v>239</v>
          </cell>
        </row>
        <row r="30">
          <cell r="B30" t="str">
            <v>Santos A.</v>
          </cell>
          <cell r="C30">
            <v>6.3461538461538458</v>
          </cell>
          <cell r="D30">
            <v>7.2307692307692308</v>
          </cell>
          <cell r="E30">
            <v>94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1</v>
          </cell>
          <cell r="M30">
            <v>0</v>
          </cell>
          <cell r="N30">
            <v>0</v>
          </cell>
          <cell r="P30">
            <v>0</v>
          </cell>
          <cell r="Q30">
            <v>4</v>
          </cell>
          <cell r="S30" t="str">
            <v>0,00</v>
          </cell>
          <cell r="T30">
            <v>0</v>
          </cell>
        </row>
        <row r="31">
          <cell r="B31" t="str">
            <v>Berardi</v>
          </cell>
          <cell r="C31">
            <v>6.291666666666667</v>
          </cell>
          <cell r="D31">
            <v>7.229166666666667</v>
          </cell>
          <cell r="E31">
            <v>173.5</v>
          </cell>
          <cell r="G31">
            <v>0</v>
          </cell>
          <cell r="H31">
            <v>0</v>
          </cell>
          <cell r="I31">
            <v>1</v>
          </cell>
          <cell r="J31">
            <v>1</v>
          </cell>
          <cell r="K31">
            <v>0</v>
          </cell>
          <cell r="L31">
            <v>1</v>
          </cell>
          <cell r="M31">
            <v>1</v>
          </cell>
          <cell r="N31">
            <v>4</v>
          </cell>
          <cell r="P31">
            <v>0</v>
          </cell>
          <cell r="Q31">
            <v>7</v>
          </cell>
          <cell r="S31">
            <v>7.1086956521739131</v>
          </cell>
          <cell r="T31">
            <v>163.5</v>
          </cell>
        </row>
        <row r="32">
          <cell r="B32" t="str">
            <v>Pulisic</v>
          </cell>
          <cell r="C32">
            <v>6.12</v>
          </cell>
          <cell r="D32">
            <v>7.2</v>
          </cell>
          <cell r="E32">
            <v>180</v>
          </cell>
          <cell r="G32">
            <v>0</v>
          </cell>
          <cell r="H32">
            <v>0</v>
          </cell>
          <cell r="I32">
            <v>1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4</v>
          </cell>
          <cell r="P32">
            <v>0</v>
          </cell>
          <cell r="Q32">
            <v>7</v>
          </cell>
          <cell r="S32">
            <v>7.291666666666667</v>
          </cell>
          <cell r="T32">
            <v>175</v>
          </cell>
        </row>
        <row r="33">
          <cell r="B33" t="str">
            <v>De Bruyne</v>
          </cell>
          <cell r="C33">
            <v>6.2666666666666666</v>
          </cell>
          <cell r="D33">
            <v>7.2</v>
          </cell>
          <cell r="E33">
            <v>108</v>
          </cell>
          <cell r="G33">
            <v>0</v>
          </cell>
          <cell r="H33">
            <v>0</v>
          </cell>
          <cell r="I33">
            <v>0</v>
          </cell>
          <cell r="J33">
            <v>3</v>
          </cell>
          <cell r="K33">
            <v>0</v>
          </cell>
          <cell r="L33">
            <v>0</v>
          </cell>
          <cell r="M33">
            <v>0</v>
          </cell>
          <cell r="N33">
            <v>2</v>
          </cell>
          <cell r="P33">
            <v>0</v>
          </cell>
          <cell r="Q33">
            <v>4</v>
          </cell>
          <cell r="S33">
            <v>7.3571428571428568</v>
          </cell>
          <cell r="T33">
            <v>103</v>
          </cell>
        </row>
        <row r="34">
          <cell r="B34" t="str">
            <v>Dovbyk</v>
          </cell>
          <cell r="C34">
            <v>6.0909090909090908</v>
          </cell>
          <cell r="D34">
            <v>7.1818181818181817</v>
          </cell>
          <cell r="E34">
            <v>79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1</v>
          </cell>
          <cell r="P34">
            <v>0</v>
          </cell>
          <cell r="Q34">
            <v>3</v>
          </cell>
          <cell r="S34">
            <v>8.1666666666666661</v>
          </cell>
          <cell r="T34">
            <v>49</v>
          </cell>
        </row>
        <row r="35">
          <cell r="B35" t="str">
            <v>Baturina</v>
          </cell>
          <cell r="C35">
            <v>6.3</v>
          </cell>
          <cell r="D35">
            <v>7.18</v>
          </cell>
          <cell r="E35">
            <v>179.5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3</v>
          </cell>
          <cell r="P35">
            <v>0</v>
          </cell>
          <cell r="Q35">
            <v>6</v>
          </cell>
          <cell r="S35">
            <v>7.5333333333333332</v>
          </cell>
          <cell r="T35">
            <v>113</v>
          </cell>
        </row>
        <row r="36">
          <cell r="B36" t="str">
            <v>Elphege</v>
          </cell>
          <cell r="C36">
            <v>6</v>
          </cell>
          <cell r="D36">
            <v>7.125</v>
          </cell>
          <cell r="E36">
            <v>57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1</v>
          </cell>
          <cell r="P36">
            <v>0</v>
          </cell>
          <cell r="Q36">
            <v>2</v>
          </cell>
          <cell r="S36" t="str">
            <v>0,00</v>
          </cell>
          <cell r="T36">
            <v>0</v>
          </cell>
        </row>
        <row r="37">
          <cell r="B37" t="str">
            <v>Adzic</v>
          </cell>
          <cell r="C37">
            <v>6.125</v>
          </cell>
          <cell r="D37">
            <v>7.125</v>
          </cell>
          <cell r="E37">
            <v>28.5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P37">
            <v>0</v>
          </cell>
          <cell r="Q37">
            <v>1</v>
          </cell>
          <cell r="S37" t="str">
            <v>0,00</v>
          </cell>
          <cell r="T37">
            <v>0</v>
          </cell>
        </row>
        <row r="38">
          <cell r="B38" t="str">
            <v>Esposito F.P.</v>
          </cell>
          <cell r="C38">
            <v>6.2666666666666666</v>
          </cell>
          <cell r="D38">
            <v>7.1166666666666663</v>
          </cell>
          <cell r="E38">
            <v>213.5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3</v>
          </cell>
          <cell r="P38">
            <v>0</v>
          </cell>
          <cell r="Q38">
            <v>7</v>
          </cell>
          <cell r="S38">
            <v>7.25</v>
          </cell>
          <cell r="T38">
            <v>130.5</v>
          </cell>
        </row>
        <row r="39">
          <cell r="B39" t="str">
            <v>Laurientè</v>
          </cell>
          <cell r="C39">
            <v>6.2714285714285714</v>
          </cell>
          <cell r="D39">
            <v>7.0714285714285712</v>
          </cell>
          <cell r="E39">
            <v>247.5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4</v>
          </cell>
          <cell r="M39">
            <v>0</v>
          </cell>
          <cell r="N39">
            <v>9</v>
          </cell>
          <cell r="P39">
            <v>0</v>
          </cell>
          <cell r="Q39">
            <v>7</v>
          </cell>
          <cell r="S39">
            <v>6.85</v>
          </cell>
          <cell r="T39">
            <v>137</v>
          </cell>
        </row>
        <row r="40">
          <cell r="B40" t="str">
            <v>Rabiot</v>
          </cell>
          <cell r="C40">
            <v>6.3275862068965516</v>
          </cell>
          <cell r="D40">
            <v>7.0517241379310347</v>
          </cell>
          <cell r="E40">
            <v>204.5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4</v>
          </cell>
          <cell r="M40">
            <v>1</v>
          </cell>
          <cell r="N40">
            <v>4</v>
          </cell>
          <cell r="P40">
            <v>0</v>
          </cell>
          <cell r="Q40">
            <v>6</v>
          </cell>
          <cell r="S40">
            <v>6.9814814814814818</v>
          </cell>
          <cell r="T40">
            <v>188.5</v>
          </cell>
        </row>
        <row r="41">
          <cell r="B41" t="str">
            <v>Kean</v>
          </cell>
          <cell r="C41">
            <v>5.958333333333333</v>
          </cell>
          <cell r="D41">
            <v>7.041666666666667</v>
          </cell>
          <cell r="E41">
            <v>169</v>
          </cell>
          <cell r="G41">
            <v>0</v>
          </cell>
          <cell r="H41">
            <v>0</v>
          </cell>
          <cell r="I41">
            <v>0</v>
          </cell>
          <cell r="J41">
            <v>2</v>
          </cell>
          <cell r="K41">
            <v>0</v>
          </cell>
          <cell r="L41">
            <v>4</v>
          </cell>
          <cell r="M41">
            <v>0</v>
          </cell>
          <cell r="N41">
            <v>1</v>
          </cell>
          <cell r="P41">
            <v>0</v>
          </cell>
          <cell r="Q41">
            <v>8</v>
          </cell>
          <cell r="S41">
            <v>6.8695652173913047</v>
          </cell>
          <cell r="T41">
            <v>158</v>
          </cell>
        </row>
        <row r="42">
          <cell r="B42" t="str">
            <v>Ferguson E.</v>
          </cell>
          <cell r="C42">
            <v>6.041666666666667</v>
          </cell>
          <cell r="D42">
            <v>7.041666666666667</v>
          </cell>
          <cell r="E42">
            <v>84.5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1</v>
          </cell>
          <cell r="P42">
            <v>0</v>
          </cell>
          <cell r="Q42">
            <v>3</v>
          </cell>
          <cell r="S42">
            <v>7.041666666666667</v>
          </cell>
          <cell r="T42">
            <v>84.5</v>
          </cell>
        </row>
        <row r="43">
          <cell r="B43" t="str">
            <v>Neres</v>
          </cell>
          <cell r="C43">
            <v>6.2</v>
          </cell>
          <cell r="D43">
            <v>7.0333333333333332</v>
          </cell>
          <cell r="E43">
            <v>105.5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3</v>
          </cell>
          <cell r="M43">
            <v>0</v>
          </cell>
          <cell r="N43">
            <v>3</v>
          </cell>
          <cell r="P43">
            <v>0</v>
          </cell>
          <cell r="Q43">
            <v>3</v>
          </cell>
          <cell r="S43">
            <v>7.625</v>
          </cell>
          <cell r="T43">
            <v>61</v>
          </cell>
        </row>
        <row r="44">
          <cell r="B44" t="str">
            <v>Vlahovic</v>
          </cell>
          <cell r="C44">
            <v>6.03125</v>
          </cell>
          <cell r="D44">
            <v>7.03125</v>
          </cell>
          <cell r="E44">
            <v>112.5</v>
          </cell>
          <cell r="G44">
            <v>0</v>
          </cell>
          <cell r="H44">
            <v>0</v>
          </cell>
          <cell r="I44">
            <v>0</v>
          </cell>
          <cell r="J44">
            <v>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P44">
            <v>0</v>
          </cell>
          <cell r="Q44">
            <v>5</v>
          </cell>
          <cell r="S44">
            <v>6.55</v>
          </cell>
          <cell r="T44">
            <v>65.5</v>
          </cell>
        </row>
        <row r="45">
          <cell r="B45" t="str">
            <v>Da Cunha</v>
          </cell>
          <cell r="C45">
            <v>6.3484848484848486</v>
          </cell>
          <cell r="D45">
            <v>7.0151515151515156</v>
          </cell>
          <cell r="E45">
            <v>231.5</v>
          </cell>
          <cell r="G45">
            <v>0</v>
          </cell>
          <cell r="H45">
            <v>0</v>
          </cell>
          <cell r="I45">
            <v>0</v>
          </cell>
          <cell r="J45">
            <v>4</v>
          </cell>
          <cell r="K45">
            <v>0</v>
          </cell>
          <cell r="L45">
            <v>4</v>
          </cell>
          <cell r="M45">
            <v>0</v>
          </cell>
          <cell r="N45">
            <v>4</v>
          </cell>
          <cell r="P45">
            <v>0</v>
          </cell>
          <cell r="Q45">
            <v>6</v>
          </cell>
          <cell r="S45">
            <v>7.1875</v>
          </cell>
          <cell r="T45">
            <v>115</v>
          </cell>
        </row>
        <row r="46">
          <cell r="B46" t="str">
            <v>Terracciano</v>
          </cell>
          <cell r="C46">
            <v>6</v>
          </cell>
          <cell r="D46">
            <v>7</v>
          </cell>
          <cell r="E46">
            <v>14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P46">
            <v>2</v>
          </cell>
          <cell r="Q46">
            <v>0</v>
          </cell>
          <cell r="S46">
            <v>7</v>
          </cell>
          <cell r="T46">
            <v>7</v>
          </cell>
        </row>
        <row r="47">
          <cell r="B47" t="str">
            <v>Kostic</v>
          </cell>
          <cell r="C47">
            <v>6.15</v>
          </cell>
          <cell r="D47">
            <v>7</v>
          </cell>
          <cell r="E47">
            <v>70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1</v>
          </cell>
          <cell r="M47">
            <v>0</v>
          </cell>
          <cell r="N47">
            <v>0</v>
          </cell>
          <cell r="P47">
            <v>0</v>
          </cell>
          <cell r="Q47">
            <v>3</v>
          </cell>
          <cell r="S47" t="str">
            <v>0,00</v>
          </cell>
          <cell r="T47">
            <v>0</v>
          </cell>
        </row>
        <row r="48">
          <cell r="B48" t="str">
            <v>Leao</v>
          </cell>
          <cell r="C48">
            <v>5.875</v>
          </cell>
          <cell r="D48">
            <v>6.9642857142857144</v>
          </cell>
          <cell r="E48">
            <v>195</v>
          </cell>
          <cell r="G48">
            <v>0</v>
          </cell>
          <cell r="H48">
            <v>0</v>
          </cell>
          <cell r="I48">
            <v>0</v>
          </cell>
          <cell r="J48">
            <v>2</v>
          </cell>
          <cell r="K48">
            <v>0</v>
          </cell>
          <cell r="L48">
            <v>5</v>
          </cell>
          <cell r="M48">
            <v>0</v>
          </cell>
          <cell r="N48">
            <v>3</v>
          </cell>
          <cell r="P48">
            <v>0</v>
          </cell>
          <cell r="Q48">
            <v>9</v>
          </cell>
          <cell r="S48">
            <v>7</v>
          </cell>
          <cell r="T48">
            <v>189</v>
          </cell>
        </row>
        <row r="49">
          <cell r="B49" t="str">
            <v>Raspadori</v>
          </cell>
          <cell r="C49">
            <v>6.115384615384615</v>
          </cell>
          <cell r="D49">
            <v>6.9615384615384617</v>
          </cell>
          <cell r="E49">
            <v>90.5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1</v>
          </cell>
          <cell r="P49">
            <v>0</v>
          </cell>
          <cell r="Q49">
            <v>3</v>
          </cell>
          <cell r="S49">
            <v>6.5625</v>
          </cell>
          <cell r="T49">
            <v>52.5</v>
          </cell>
        </row>
        <row r="50">
          <cell r="B50" t="str">
            <v>Esposito Se.</v>
          </cell>
          <cell r="C50">
            <v>6.2794117647058822</v>
          </cell>
          <cell r="D50">
            <v>6.9558823529411766</v>
          </cell>
          <cell r="E50">
            <v>236.5</v>
          </cell>
          <cell r="G50">
            <v>0</v>
          </cell>
          <cell r="H50">
            <v>0</v>
          </cell>
          <cell r="I50">
            <v>0</v>
          </cell>
          <cell r="J50">
            <v>1</v>
          </cell>
          <cell r="K50">
            <v>0</v>
          </cell>
          <cell r="L50">
            <v>6</v>
          </cell>
          <cell r="M50">
            <v>0</v>
          </cell>
          <cell r="N50">
            <v>4</v>
          </cell>
          <cell r="P50">
            <v>0</v>
          </cell>
          <cell r="Q50">
            <v>7</v>
          </cell>
          <cell r="S50">
            <v>7.3</v>
          </cell>
          <cell r="T50">
            <v>73</v>
          </cell>
        </row>
        <row r="51">
          <cell r="B51" t="str">
            <v>Bonazzoli</v>
          </cell>
          <cell r="C51">
            <v>6.117647058823529</v>
          </cell>
          <cell r="D51">
            <v>6.9411764705882355</v>
          </cell>
          <cell r="E51">
            <v>236</v>
          </cell>
          <cell r="G51">
            <v>0</v>
          </cell>
          <cell r="H51">
            <v>0</v>
          </cell>
          <cell r="I51">
            <v>0</v>
          </cell>
          <cell r="J51">
            <v>3</v>
          </cell>
          <cell r="K51">
            <v>0</v>
          </cell>
          <cell r="L51">
            <v>4</v>
          </cell>
          <cell r="M51">
            <v>0</v>
          </cell>
          <cell r="N51">
            <v>2</v>
          </cell>
          <cell r="P51">
            <v>0</v>
          </cell>
          <cell r="Q51">
            <v>9</v>
          </cell>
          <cell r="S51">
            <v>7.6</v>
          </cell>
          <cell r="T51">
            <v>38</v>
          </cell>
        </row>
        <row r="52">
          <cell r="B52" t="str">
            <v>Bremer</v>
          </cell>
          <cell r="C52">
            <v>6.333333333333333</v>
          </cell>
          <cell r="D52">
            <v>6.9375</v>
          </cell>
          <cell r="E52">
            <v>166.5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</v>
          </cell>
          <cell r="M52">
            <v>0</v>
          </cell>
          <cell r="N52">
            <v>3</v>
          </cell>
          <cell r="P52">
            <v>0</v>
          </cell>
          <cell r="Q52">
            <v>4</v>
          </cell>
          <cell r="S52">
            <v>6.6818181818181817</v>
          </cell>
          <cell r="T52">
            <v>147</v>
          </cell>
        </row>
        <row r="53">
          <cell r="B53" t="str">
            <v>Pedro</v>
          </cell>
          <cell r="C53">
            <v>6.166666666666667</v>
          </cell>
          <cell r="D53">
            <v>6.9285714285714288</v>
          </cell>
          <cell r="E53">
            <v>145.5</v>
          </cell>
          <cell r="G53">
            <v>0</v>
          </cell>
          <cell r="H53">
            <v>0</v>
          </cell>
          <cell r="I53">
            <v>0</v>
          </cell>
          <cell r="J53">
            <v>2</v>
          </cell>
          <cell r="K53">
            <v>0</v>
          </cell>
          <cell r="L53">
            <v>4</v>
          </cell>
          <cell r="M53">
            <v>0</v>
          </cell>
          <cell r="N53">
            <v>2</v>
          </cell>
          <cell r="P53">
            <v>0</v>
          </cell>
          <cell r="Q53">
            <v>5</v>
          </cell>
          <cell r="S53">
            <v>6.9</v>
          </cell>
          <cell r="T53">
            <v>69</v>
          </cell>
        </row>
        <row r="54">
          <cell r="B54" t="str">
            <v>Trepy</v>
          </cell>
          <cell r="C54">
            <v>6.125</v>
          </cell>
          <cell r="D54">
            <v>6.875</v>
          </cell>
          <cell r="E54">
            <v>27.5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0</v>
          </cell>
          <cell r="Q54">
            <v>1</v>
          </cell>
          <cell r="S54" t="str">
            <v>0,00</v>
          </cell>
          <cell r="T54">
            <v>0</v>
          </cell>
        </row>
        <row r="55">
          <cell r="B55" t="str">
            <v>Nkunku</v>
          </cell>
          <cell r="C55">
            <v>5.9423076923076925</v>
          </cell>
          <cell r="D55">
            <v>6.865384615384615</v>
          </cell>
          <cell r="E55">
            <v>178.5</v>
          </cell>
          <cell r="G55">
            <v>0</v>
          </cell>
          <cell r="H55">
            <v>0</v>
          </cell>
          <cell r="I55">
            <v>0</v>
          </cell>
          <cell r="J55">
            <v>5</v>
          </cell>
          <cell r="K55">
            <v>0</v>
          </cell>
          <cell r="L55">
            <v>0</v>
          </cell>
          <cell r="M55">
            <v>0</v>
          </cell>
          <cell r="N55">
            <v>3</v>
          </cell>
          <cell r="P55">
            <v>0</v>
          </cell>
          <cell r="Q55">
            <v>7</v>
          </cell>
          <cell r="S55">
            <v>8.6999999999999993</v>
          </cell>
          <cell r="T55">
            <v>43.5</v>
          </cell>
        </row>
        <row r="56">
          <cell r="B56" t="str">
            <v>Bowie</v>
          </cell>
          <cell r="C56">
            <v>5.9642857142857144</v>
          </cell>
          <cell r="D56">
            <v>6.8571428571428568</v>
          </cell>
          <cell r="E56">
            <v>96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1</v>
          </cell>
          <cell r="M56">
            <v>0</v>
          </cell>
          <cell r="N56">
            <v>0</v>
          </cell>
          <cell r="P56">
            <v>0</v>
          </cell>
          <cell r="Q56">
            <v>4</v>
          </cell>
          <cell r="S56" t="str">
            <v>0,00</v>
          </cell>
          <cell r="T56">
            <v>0</v>
          </cell>
        </row>
        <row r="57">
          <cell r="B57" t="str">
            <v>Kilicsoy</v>
          </cell>
          <cell r="C57">
            <v>6.03125</v>
          </cell>
          <cell r="D57">
            <v>6.84375</v>
          </cell>
          <cell r="E57">
            <v>109.5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P57">
            <v>0</v>
          </cell>
          <cell r="Q57">
            <v>4</v>
          </cell>
          <cell r="S57">
            <v>5.4</v>
          </cell>
          <cell r="T57">
            <v>27</v>
          </cell>
        </row>
        <row r="58">
          <cell r="B58" t="str">
            <v>Zaniolo</v>
          </cell>
          <cell r="C58">
            <v>6.258064516129032</v>
          </cell>
          <cell r="D58">
            <v>6.838709677419355</v>
          </cell>
          <cell r="E58">
            <v>212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8</v>
          </cell>
          <cell r="M58">
            <v>0</v>
          </cell>
          <cell r="N58">
            <v>5</v>
          </cell>
          <cell r="P58">
            <v>0</v>
          </cell>
          <cell r="Q58">
            <v>5</v>
          </cell>
          <cell r="S58">
            <v>6.7619047619047619</v>
          </cell>
          <cell r="T58">
            <v>142</v>
          </cell>
        </row>
        <row r="59">
          <cell r="B59" t="str">
            <v>Zielinski</v>
          </cell>
          <cell r="C59">
            <v>6.25</v>
          </cell>
          <cell r="D59">
            <v>6.833333333333333</v>
          </cell>
          <cell r="E59">
            <v>205</v>
          </cell>
          <cell r="G59">
            <v>0</v>
          </cell>
          <cell r="H59">
            <v>0</v>
          </cell>
          <cell r="I59">
            <v>0</v>
          </cell>
          <cell r="J59">
            <v>1</v>
          </cell>
          <cell r="K59">
            <v>1</v>
          </cell>
          <cell r="L59">
            <v>3</v>
          </cell>
          <cell r="M59">
            <v>0</v>
          </cell>
          <cell r="N59">
            <v>2</v>
          </cell>
          <cell r="P59">
            <v>0</v>
          </cell>
          <cell r="Q59">
            <v>6</v>
          </cell>
          <cell r="S59">
            <v>6.3571428571428568</v>
          </cell>
          <cell r="T59">
            <v>89</v>
          </cell>
        </row>
        <row r="60">
          <cell r="B60" t="str">
            <v>Dybala</v>
          </cell>
          <cell r="C60">
            <v>6.2368421052631575</v>
          </cell>
          <cell r="D60">
            <v>6.8157894736842106</v>
          </cell>
          <cell r="E60">
            <v>129.5</v>
          </cell>
          <cell r="G60">
            <v>0</v>
          </cell>
          <cell r="H60">
            <v>0</v>
          </cell>
          <cell r="I60">
            <v>1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7</v>
          </cell>
          <cell r="P60">
            <v>0</v>
          </cell>
          <cell r="Q60">
            <v>2</v>
          </cell>
          <cell r="S60">
            <v>6.875</v>
          </cell>
          <cell r="T60">
            <v>110</v>
          </cell>
        </row>
        <row r="61">
          <cell r="B61" t="str">
            <v>Messias</v>
          </cell>
          <cell r="C61">
            <v>6.2222222222222223</v>
          </cell>
          <cell r="D61">
            <v>6.8055555555555554</v>
          </cell>
          <cell r="E61">
            <v>122.5</v>
          </cell>
          <cell r="G61">
            <v>0</v>
          </cell>
          <cell r="H61">
            <v>0</v>
          </cell>
          <cell r="I61">
            <v>0</v>
          </cell>
          <cell r="J61">
            <v>1</v>
          </cell>
          <cell r="K61">
            <v>0</v>
          </cell>
          <cell r="L61">
            <v>1</v>
          </cell>
          <cell r="M61">
            <v>0</v>
          </cell>
          <cell r="N61">
            <v>1</v>
          </cell>
          <cell r="P61">
            <v>0</v>
          </cell>
          <cell r="Q61">
            <v>3</v>
          </cell>
          <cell r="S61" t="str">
            <v>0,00</v>
          </cell>
          <cell r="T61">
            <v>0</v>
          </cell>
        </row>
        <row r="62">
          <cell r="B62" t="str">
            <v>Pellegrino M.</v>
          </cell>
          <cell r="C62">
            <v>5.9857142857142858</v>
          </cell>
          <cell r="D62">
            <v>6.8</v>
          </cell>
          <cell r="E62">
            <v>238</v>
          </cell>
          <cell r="G62">
            <v>0</v>
          </cell>
          <cell r="H62">
            <v>0</v>
          </cell>
          <cell r="I62">
            <v>0</v>
          </cell>
          <cell r="J62">
            <v>1</v>
          </cell>
          <cell r="K62">
            <v>0</v>
          </cell>
          <cell r="L62">
            <v>5</v>
          </cell>
          <cell r="M62">
            <v>0</v>
          </cell>
          <cell r="N62">
            <v>0</v>
          </cell>
          <cell r="P62">
            <v>0</v>
          </cell>
          <cell r="Q62">
            <v>9</v>
          </cell>
          <cell r="S62">
            <v>6.8214285714285712</v>
          </cell>
          <cell r="T62">
            <v>95.5</v>
          </cell>
        </row>
        <row r="63">
          <cell r="B63" t="str">
            <v>Bonny</v>
          </cell>
          <cell r="C63">
            <v>6.115384615384615</v>
          </cell>
          <cell r="D63">
            <v>6.7884615384615383</v>
          </cell>
          <cell r="E63">
            <v>176.5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</v>
          </cell>
          <cell r="M63">
            <v>0</v>
          </cell>
          <cell r="N63">
            <v>4</v>
          </cell>
          <cell r="P63">
            <v>0</v>
          </cell>
          <cell r="Q63">
            <v>4</v>
          </cell>
          <cell r="S63">
            <v>6.7954545454545459</v>
          </cell>
          <cell r="T63">
            <v>149.5</v>
          </cell>
        </row>
        <row r="64">
          <cell r="B64" t="str">
            <v>Vlasic</v>
          </cell>
          <cell r="C64">
            <v>6.0428571428571427</v>
          </cell>
          <cell r="D64">
            <v>6.7857142857142856</v>
          </cell>
          <cell r="E64">
            <v>237.5</v>
          </cell>
          <cell r="G64">
            <v>0</v>
          </cell>
          <cell r="H64">
            <v>0</v>
          </cell>
          <cell r="I64">
            <v>0</v>
          </cell>
          <cell r="J64">
            <v>5</v>
          </cell>
          <cell r="K64">
            <v>0</v>
          </cell>
          <cell r="L64">
            <v>6</v>
          </cell>
          <cell r="M64">
            <v>0</v>
          </cell>
          <cell r="N64">
            <v>3</v>
          </cell>
          <cell r="P64">
            <v>0</v>
          </cell>
          <cell r="Q64">
            <v>8</v>
          </cell>
          <cell r="S64">
            <v>6.578125</v>
          </cell>
          <cell r="T64">
            <v>210.5</v>
          </cell>
        </row>
        <row r="65">
          <cell r="B65" t="str">
            <v>Soulè</v>
          </cell>
          <cell r="C65">
            <v>6.1333333333333337</v>
          </cell>
          <cell r="D65">
            <v>6.7833333333333332</v>
          </cell>
          <cell r="E65">
            <v>203.5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1</v>
          </cell>
          <cell r="M65">
            <v>0</v>
          </cell>
          <cell r="N65">
            <v>5</v>
          </cell>
          <cell r="P65">
            <v>0</v>
          </cell>
          <cell r="Q65">
            <v>5</v>
          </cell>
          <cell r="S65">
            <v>7</v>
          </cell>
          <cell r="T65">
            <v>175</v>
          </cell>
        </row>
        <row r="66">
          <cell r="B66" t="str">
            <v>Adams C.</v>
          </cell>
          <cell r="C66">
            <v>6.0166666666666666</v>
          </cell>
          <cell r="D66">
            <v>6.7833333333333332</v>
          </cell>
          <cell r="E66">
            <v>203.5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3</v>
          </cell>
          <cell r="P66">
            <v>0</v>
          </cell>
          <cell r="Q66">
            <v>6</v>
          </cell>
          <cell r="S66">
            <v>5.833333333333333</v>
          </cell>
          <cell r="T66">
            <v>17.5</v>
          </cell>
        </row>
        <row r="67">
          <cell r="B67" t="str">
            <v>Atta</v>
          </cell>
          <cell r="C67">
            <v>6.333333333333333</v>
          </cell>
          <cell r="D67">
            <v>6.7833333333333332</v>
          </cell>
          <cell r="E67">
            <v>203.5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3</v>
          </cell>
          <cell r="M67">
            <v>0</v>
          </cell>
          <cell r="N67">
            <v>3</v>
          </cell>
          <cell r="P67">
            <v>0</v>
          </cell>
          <cell r="Q67">
            <v>4</v>
          </cell>
          <cell r="S67">
            <v>6.865384615384615</v>
          </cell>
          <cell r="T67">
            <v>178.5</v>
          </cell>
        </row>
        <row r="68">
          <cell r="B68" t="str">
            <v>Odgaard</v>
          </cell>
          <cell r="C68">
            <v>5.95</v>
          </cell>
          <cell r="D68">
            <v>6.7750000000000004</v>
          </cell>
          <cell r="E68">
            <v>135.5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1</v>
          </cell>
          <cell r="M68">
            <v>0</v>
          </cell>
          <cell r="N68">
            <v>1</v>
          </cell>
          <cell r="P68">
            <v>0</v>
          </cell>
          <cell r="Q68">
            <v>5</v>
          </cell>
          <cell r="S68">
            <v>7.0588235294117645</v>
          </cell>
          <cell r="T68">
            <v>120</v>
          </cell>
        </row>
        <row r="69">
          <cell r="B69" t="str">
            <v>Bisseck</v>
          </cell>
          <cell r="C69">
            <v>6.2727272727272725</v>
          </cell>
          <cell r="D69">
            <v>6.7727272727272725</v>
          </cell>
          <cell r="E69">
            <v>149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2</v>
          </cell>
          <cell r="M69">
            <v>0</v>
          </cell>
          <cell r="N69">
            <v>2</v>
          </cell>
          <cell r="P69">
            <v>0</v>
          </cell>
          <cell r="Q69">
            <v>3</v>
          </cell>
          <cell r="S69">
            <v>6.8947368421052628</v>
          </cell>
          <cell r="T69">
            <v>131</v>
          </cell>
        </row>
        <row r="70">
          <cell r="B70" t="str">
            <v>Ekkelenkamp</v>
          </cell>
          <cell r="C70">
            <v>6.05</v>
          </cell>
          <cell r="D70">
            <v>6.7666666666666666</v>
          </cell>
          <cell r="E70">
            <v>203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1</v>
          </cell>
          <cell r="M70">
            <v>0</v>
          </cell>
          <cell r="N70">
            <v>3</v>
          </cell>
          <cell r="P70">
            <v>0</v>
          </cell>
          <cell r="Q70">
            <v>5</v>
          </cell>
          <cell r="S70">
            <v>7.375</v>
          </cell>
          <cell r="T70">
            <v>59</v>
          </cell>
        </row>
        <row r="71">
          <cell r="B71" t="str">
            <v>Rodriguez Je.</v>
          </cell>
          <cell r="C71">
            <v>6.2692307692307692</v>
          </cell>
          <cell r="D71">
            <v>6.75</v>
          </cell>
          <cell r="E71">
            <v>175.5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3</v>
          </cell>
          <cell r="M71">
            <v>1</v>
          </cell>
          <cell r="N71">
            <v>8</v>
          </cell>
          <cell r="P71">
            <v>0</v>
          </cell>
          <cell r="Q71">
            <v>2</v>
          </cell>
          <cell r="S71">
            <v>7.3</v>
          </cell>
          <cell r="T71">
            <v>36.5</v>
          </cell>
        </row>
        <row r="72">
          <cell r="B72" t="str">
            <v>Okereke</v>
          </cell>
          <cell r="C72">
            <v>5.875</v>
          </cell>
          <cell r="D72">
            <v>6.75</v>
          </cell>
          <cell r="E72">
            <v>54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P72">
            <v>0</v>
          </cell>
          <cell r="Q72">
            <v>2</v>
          </cell>
          <cell r="S72" t="str">
            <v>0,00</v>
          </cell>
          <cell r="T72">
            <v>0</v>
          </cell>
        </row>
        <row r="73">
          <cell r="B73" t="str">
            <v>Orsolini</v>
          </cell>
          <cell r="C73">
            <v>6.03125</v>
          </cell>
          <cell r="D73">
            <v>6.75</v>
          </cell>
          <cell r="E73">
            <v>216</v>
          </cell>
          <cell r="G73">
            <v>0</v>
          </cell>
          <cell r="H73">
            <v>0</v>
          </cell>
          <cell r="I73">
            <v>2</v>
          </cell>
          <cell r="J73">
            <v>4</v>
          </cell>
          <cell r="K73">
            <v>0</v>
          </cell>
          <cell r="L73">
            <v>2</v>
          </cell>
          <cell r="M73">
            <v>0</v>
          </cell>
          <cell r="N73">
            <v>1</v>
          </cell>
          <cell r="P73">
            <v>0</v>
          </cell>
          <cell r="Q73">
            <v>9</v>
          </cell>
          <cell r="S73">
            <v>6.75</v>
          </cell>
          <cell r="T73">
            <v>216</v>
          </cell>
        </row>
        <row r="74">
          <cell r="B74" t="str">
            <v>Konè I.</v>
          </cell>
          <cell r="C74">
            <v>6.2352941176470589</v>
          </cell>
          <cell r="D74">
            <v>6.75</v>
          </cell>
          <cell r="E74">
            <v>229.5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3</v>
          </cell>
          <cell r="M74">
            <v>0</v>
          </cell>
          <cell r="N74">
            <v>0</v>
          </cell>
          <cell r="P74">
            <v>0</v>
          </cell>
          <cell r="Q74">
            <v>6</v>
          </cell>
          <cell r="S74">
            <v>6.5714285714285712</v>
          </cell>
          <cell r="T74">
            <v>46</v>
          </cell>
        </row>
        <row r="75">
          <cell r="B75" t="str">
            <v>Conceicao</v>
          </cell>
          <cell r="C75">
            <v>6.2857142857142856</v>
          </cell>
          <cell r="D75">
            <v>6.7321428571428568</v>
          </cell>
          <cell r="E75">
            <v>188.5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3</v>
          </cell>
          <cell r="M75">
            <v>0</v>
          </cell>
          <cell r="N75">
            <v>5</v>
          </cell>
          <cell r="P75">
            <v>0</v>
          </cell>
          <cell r="Q75">
            <v>3</v>
          </cell>
          <cell r="S75">
            <v>6.6111111111111107</v>
          </cell>
          <cell r="T75">
            <v>178.5</v>
          </cell>
        </row>
        <row r="76">
          <cell r="B76" t="str">
            <v>De Ketelaere</v>
          </cell>
          <cell r="C76">
            <v>6.2413793103448274</v>
          </cell>
          <cell r="D76">
            <v>6.7241379310344831</v>
          </cell>
          <cell r="E76">
            <v>195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4</v>
          </cell>
          <cell r="M76">
            <v>0</v>
          </cell>
          <cell r="N76">
            <v>5</v>
          </cell>
          <cell r="P76">
            <v>0</v>
          </cell>
          <cell r="Q76">
            <v>3</v>
          </cell>
          <cell r="S76">
            <v>6.3250000000000002</v>
          </cell>
          <cell r="T76">
            <v>126.5</v>
          </cell>
        </row>
        <row r="77">
          <cell r="B77" t="str">
            <v>Zambo Anguissa</v>
          </cell>
          <cell r="C77">
            <v>6.0625</v>
          </cell>
          <cell r="D77">
            <v>6.71875</v>
          </cell>
          <cell r="E77">
            <v>107.5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1</v>
          </cell>
          <cell r="M77">
            <v>0</v>
          </cell>
          <cell r="N77">
            <v>1</v>
          </cell>
          <cell r="P77">
            <v>0</v>
          </cell>
          <cell r="Q77">
            <v>3</v>
          </cell>
          <cell r="S77">
            <v>7.5555555555555554</v>
          </cell>
          <cell r="T77">
            <v>68</v>
          </cell>
        </row>
        <row r="78">
          <cell r="B78" t="str">
            <v>Barella</v>
          </cell>
          <cell r="C78">
            <v>6.296875</v>
          </cell>
          <cell r="D78">
            <v>6.71875</v>
          </cell>
          <cell r="E78">
            <v>215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7</v>
          </cell>
          <cell r="M78">
            <v>0</v>
          </cell>
          <cell r="N78">
            <v>8</v>
          </cell>
          <cell r="P78">
            <v>0</v>
          </cell>
          <cell r="Q78">
            <v>3</v>
          </cell>
          <cell r="S78">
            <v>6.7678571428571432</v>
          </cell>
          <cell r="T78">
            <v>189.5</v>
          </cell>
        </row>
        <row r="79">
          <cell r="B79" t="str">
            <v>Mazzitelli</v>
          </cell>
          <cell r="C79">
            <v>6.0714285714285712</v>
          </cell>
          <cell r="D79">
            <v>6.7142857142857144</v>
          </cell>
          <cell r="E79">
            <v>94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2</v>
          </cell>
          <cell r="M79">
            <v>0</v>
          </cell>
          <cell r="N79">
            <v>2</v>
          </cell>
          <cell r="P79">
            <v>0</v>
          </cell>
          <cell r="Q79">
            <v>2</v>
          </cell>
          <cell r="S79" t="str">
            <v>0,00</v>
          </cell>
          <cell r="T79">
            <v>0</v>
          </cell>
        </row>
        <row r="80">
          <cell r="B80" t="str">
            <v>Modric</v>
          </cell>
          <cell r="C80">
            <v>6.4516129032258061</v>
          </cell>
          <cell r="D80">
            <v>6.709677419354839</v>
          </cell>
          <cell r="E80">
            <v>208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4</v>
          </cell>
          <cell r="M80">
            <v>0</v>
          </cell>
          <cell r="N80">
            <v>2</v>
          </cell>
          <cell r="P80">
            <v>0</v>
          </cell>
          <cell r="Q80">
            <v>2</v>
          </cell>
          <cell r="S80">
            <v>6.7333333333333334</v>
          </cell>
          <cell r="T80">
            <v>202</v>
          </cell>
        </row>
        <row r="81">
          <cell r="B81" t="str">
            <v>Addai</v>
          </cell>
          <cell r="C81">
            <v>5.958333333333333</v>
          </cell>
          <cell r="D81">
            <v>6.708333333333333</v>
          </cell>
          <cell r="E81">
            <v>80.5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4</v>
          </cell>
          <cell r="M81">
            <v>0</v>
          </cell>
          <cell r="N81">
            <v>0</v>
          </cell>
          <cell r="P81">
            <v>0</v>
          </cell>
          <cell r="Q81">
            <v>3</v>
          </cell>
          <cell r="S81" t="str">
            <v>0,00</v>
          </cell>
          <cell r="T81">
            <v>0</v>
          </cell>
        </row>
        <row r="82">
          <cell r="B82" t="str">
            <v>McKennie</v>
          </cell>
          <cell r="C82">
            <v>6.132352941176471</v>
          </cell>
          <cell r="D82">
            <v>6.7058823529411766</v>
          </cell>
          <cell r="E82">
            <v>228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5</v>
          </cell>
          <cell r="M82">
            <v>0</v>
          </cell>
          <cell r="N82">
            <v>6</v>
          </cell>
          <cell r="P82">
            <v>0</v>
          </cell>
          <cell r="Q82">
            <v>5</v>
          </cell>
          <cell r="S82">
            <v>6.75</v>
          </cell>
          <cell r="T82">
            <v>94.5</v>
          </cell>
        </row>
        <row r="83">
          <cell r="B83" t="str">
            <v>Isaksen</v>
          </cell>
          <cell r="C83">
            <v>6.0370370370370372</v>
          </cell>
          <cell r="D83">
            <v>6.7037037037037033</v>
          </cell>
          <cell r="E83">
            <v>181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1</v>
          </cell>
          <cell r="P83">
            <v>0</v>
          </cell>
          <cell r="Q83">
            <v>5</v>
          </cell>
          <cell r="S83">
            <v>6.78</v>
          </cell>
          <cell r="T83">
            <v>169.5</v>
          </cell>
        </row>
        <row r="84">
          <cell r="B84" t="str">
            <v>Banda</v>
          </cell>
          <cell r="C84">
            <v>6.096774193548387</v>
          </cell>
          <cell r="D84">
            <v>6.693548387096774</v>
          </cell>
          <cell r="E84">
            <v>207.5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5</v>
          </cell>
          <cell r="M84">
            <v>1</v>
          </cell>
          <cell r="N84">
            <v>4</v>
          </cell>
          <cell r="P84">
            <v>0</v>
          </cell>
          <cell r="Q84">
            <v>5</v>
          </cell>
          <cell r="S84" t="str">
            <v>0,00</v>
          </cell>
          <cell r="T84">
            <v>0</v>
          </cell>
        </row>
        <row r="85">
          <cell r="B85" t="str">
            <v>Vardy</v>
          </cell>
          <cell r="C85">
            <v>5.9482758620689653</v>
          </cell>
          <cell r="D85">
            <v>6.6896551724137927</v>
          </cell>
          <cell r="E85">
            <v>194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5</v>
          </cell>
          <cell r="M85">
            <v>0</v>
          </cell>
          <cell r="N85">
            <v>1</v>
          </cell>
          <cell r="P85">
            <v>0</v>
          </cell>
          <cell r="Q85">
            <v>7</v>
          </cell>
          <cell r="S85">
            <v>6.75</v>
          </cell>
          <cell r="T85">
            <v>162</v>
          </cell>
        </row>
        <row r="86">
          <cell r="B86" t="str">
            <v>Pinamonti</v>
          </cell>
          <cell r="C86">
            <v>5.875</v>
          </cell>
          <cell r="D86">
            <v>6.6875</v>
          </cell>
          <cell r="E86">
            <v>214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0</v>
          </cell>
          <cell r="L86">
            <v>2</v>
          </cell>
          <cell r="M86">
            <v>1</v>
          </cell>
          <cell r="N86">
            <v>3</v>
          </cell>
          <cell r="P86">
            <v>0</v>
          </cell>
          <cell r="Q86">
            <v>8</v>
          </cell>
          <cell r="S86">
            <v>6.9137931034482758</v>
          </cell>
          <cell r="T86">
            <v>200.5</v>
          </cell>
        </row>
        <row r="87">
          <cell r="B87" t="str">
            <v>Strefezza</v>
          </cell>
          <cell r="C87">
            <v>6.2142857142857144</v>
          </cell>
          <cell r="D87">
            <v>6.6785714285714288</v>
          </cell>
          <cell r="E87">
            <v>93.5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3</v>
          </cell>
          <cell r="M87">
            <v>0</v>
          </cell>
          <cell r="N87">
            <v>2</v>
          </cell>
          <cell r="P87">
            <v>0</v>
          </cell>
          <cell r="Q87">
            <v>2</v>
          </cell>
          <cell r="S87">
            <v>6.5714285714285712</v>
          </cell>
          <cell r="T87">
            <v>46</v>
          </cell>
        </row>
        <row r="88">
          <cell r="B88" t="str">
            <v>Mkhitaryan</v>
          </cell>
          <cell r="C88">
            <v>6.2307692307692308</v>
          </cell>
          <cell r="D88">
            <v>6.6730769230769234</v>
          </cell>
          <cell r="E88">
            <v>173.5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5</v>
          </cell>
          <cell r="M88">
            <v>0</v>
          </cell>
          <cell r="N88">
            <v>1</v>
          </cell>
          <cell r="P88">
            <v>0</v>
          </cell>
          <cell r="Q88">
            <v>4</v>
          </cell>
          <cell r="S88" t="str">
            <v>0,00</v>
          </cell>
          <cell r="T88">
            <v>0</v>
          </cell>
        </row>
        <row r="89">
          <cell r="B89" t="str">
            <v>Cabal</v>
          </cell>
          <cell r="C89">
            <v>5.9444444444444446</v>
          </cell>
          <cell r="D89">
            <v>6.666666666666667</v>
          </cell>
          <cell r="E89">
            <v>60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1</v>
          </cell>
          <cell r="M89">
            <v>0</v>
          </cell>
          <cell r="N89">
            <v>0</v>
          </cell>
          <cell r="P89">
            <v>0</v>
          </cell>
          <cell r="Q89">
            <v>2</v>
          </cell>
          <cell r="S89" t="str">
            <v>0,00</v>
          </cell>
          <cell r="T89">
            <v>0</v>
          </cell>
        </row>
        <row r="90">
          <cell r="B90" t="str">
            <v>Rowe</v>
          </cell>
          <cell r="C90">
            <v>6.1964285714285712</v>
          </cell>
          <cell r="D90">
            <v>6.6607142857142856</v>
          </cell>
          <cell r="E90">
            <v>186.5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2</v>
          </cell>
          <cell r="M90">
            <v>0</v>
          </cell>
          <cell r="N90">
            <v>3</v>
          </cell>
          <cell r="P90">
            <v>0</v>
          </cell>
          <cell r="Q90">
            <v>3</v>
          </cell>
          <cell r="S90">
            <v>7.5</v>
          </cell>
          <cell r="T90">
            <v>30</v>
          </cell>
        </row>
        <row r="91">
          <cell r="B91" t="str">
            <v>Mendy P.</v>
          </cell>
          <cell r="C91">
            <v>5.9375</v>
          </cell>
          <cell r="D91">
            <v>6.625</v>
          </cell>
          <cell r="E91">
            <v>53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1</v>
          </cell>
          <cell r="M91">
            <v>0</v>
          </cell>
          <cell r="N91">
            <v>0</v>
          </cell>
          <cell r="P91">
            <v>0</v>
          </cell>
          <cell r="Q91">
            <v>2</v>
          </cell>
          <cell r="S91" t="str">
            <v>0,00</v>
          </cell>
          <cell r="T91">
            <v>0</v>
          </cell>
        </row>
        <row r="92">
          <cell r="B92" t="str">
            <v>Pellegrini Lo.</v>
          </cell>
          <cell r="C92">
            <v>6.041666666666667</v>
          </cell>
          <cell r="D92">
            <v>6.625</v>
          </cell>
          <cell r="E92">
            <v>159</v>
          </cell>
          <cell r="G92">
            <v>0</v>
          </cell>
          <cell r="H92">
            <v>0</v>
          </cell>
          <cell r="I92">
            <v>0</v>
          </cell>
          <cell r="J92">
            <v>2</v>
          </cell>
          <cell r="K92">
            <v>0</v>
          </cell>
          <cell r="L92">
            <v>2</v>
          </cell>
          <cell r="M92">
            <v>0</v>
          </cell>
          <cell r="N92">
            <v>2</v>
          </cell>
          <cell r="P92">
            <v>0</v>
          </cell>
          <cell r="Q92">
            <v>4</v>
          </cell>
          <cell r="S92">
            <v>6.3250000000000002</v>
          </cell>
          <cell r="T92">
            <v>126.5</v>
          </cell>
        </row>
        <row r="93">
          <cell r="B93" t="str">
            <v>Lorran</v>
          </cell>
          <cell r="C93">
            <v>5.875</v>
          </cell>
          <cell r="D93">
            <v>6.625</v>
          </cell>
          <cell r="E93">
            <v>26.5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P93">
            <v>0</v>
          </cell>
          <cell r="Q93">
            <v>1</v>
          </cell>
          <cell r="S93" t="str">
            <v>0,00</v>
          </cell>
          <cell r="T93">
            <v>0</v>
          </cell>
        </row>
        <row r="94">
          <cell r="B94" t="str">
            <v>Taylor K.</v>
          </cell>
          <cell r="C94">
            <v>6.0588235294117645</v>
          </cell>
          <cell r="D94">
            <v>6.617647058823529</v>
          </cell>
          <cell r="E94">
            <v>112.5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5</v>
          </cell>
          <cell r="M94">
            <v>0</v>
          </cell>
          <cell r="N94">
            <v>2</v>
          </cell>
          <cell r="P94">
            <v>0</v>
          </cell>
          <cell r="Q94">
            <v>3</v>
          </cell>
          <cell r="S94">
            <v>5.7</v>
          </cell>
          <cell r="T94">
            <v>28.5</v>
          </cell>
        </row>
        <row r="95">
          <cell r="B95" t="str">
            <v>Scalvini</v>
          </cell>
          <cell r="C95">
            <v>6.1136363636363633</v>
          </cell>
          <cell r="D95">
            <v>6.6136363636363633</v>
          </cell>
          <cell r="E95">
            <v>145.5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2</v>
          </cell>
          <cell r="M95">
            <v>0</v>
          </cell>
          <cell r="N95">
            <v>1</v>
          </cell>
          <cell r="P95">
            <v>0</v>
          </cell>
          <cell r="Q95">
            <v>3</v>
          </cell>
          <cell r="S95">
            <v>6.6538461538461542</v>
          </cell>
          <cell r="T95">
            <v>86.5</v>
          </cell>
        </row>
        <row r="96">
          <cell r="B96" t="str">
            <v>Konè M.</v>
          </cell>
          <cell r="C96">
            <v>6.2407407407407405</v>
          </cell>
          <cell r="D96">
            <v>6.6111111111111107</v>
          </cell>
          <cell r="E96">
            <v>178.5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2</v>
          </cell>
          <cell r="M96">
            <v>0</v>
          </cell>
          <cell r="N96">
            <v>3</v>
          </cell>
          <cell r="P96">
            <v>0</v>
          </cell>
          <cell r="Q96">
            <v>2</v>
          </cell>
          <cell r="S96">
            <v>6.58</v>
          </cell>
          <cell r="T96">
            <v>164.5</v>
          </cell>
        </row>
        <row r="97">
          <cell r="B97" t="str">
            <v>Borrelli</v>
          </cell>
          <cell r="C97">
            <v>5.958333333333333</v>
          </cell>
          <cell r="D97">
            <v>6.604166666666667</v>
          </cell>
          <cell r="E97">
            <v>158.5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3</v>
          </cell>
          <cell r="M97">
            <v>0</v>
          </cell>
          <cell r="N97">
            <v>1</v>
          </cell>
          <cell r="P97">
            <v>0</v>
          </cell>
          <cell r="Q97">
            <v>5</v>
          </cell>
          <cell r="S97" t="str">
            <v>0,00</v>
          </cell>
          <cell r="T97">
            <v>0</v>
          </cell>
        </row>
        <row r="98">
          <cell r="B98" t="str">
            <v>Bernardeschi</v>
          </cell>
          <cell r="C98">
            <v>6.041666666666667</v>
          </cell>
          <cell r="D98">
            <v>6.604166666666667</v>
          </cell>
          <cell r="E98">
            <v>158.5</v>
          </cell>
          <cell r="G98">
            <v>0</v>
          </cell>
          <cell r="H98">
            <v>0</v>
          </cell>
          <cell r="I98">
            <v>0</v>
          </cell>
          <cell r="J98">
            <v>1</v>
          </cell>
          <cell r="K98">
            <v>0</v>
          </cell>
          <cell r="L98">
            <v>3</v>
          </cell>
          <cell r="M98">
            <v>0</v>
          </cell>
          <cell r="N98">
            <v>2</v>
          </cell>
          <cell r="P98">
            <v>0</v>
          </cell>
          <cell r="Q98">
            <v>4</v>
          </cell>
          <cell r="S98">
            <v>5.75</v>
          </cell>
          <cell r="T98">
            <v>11.5</v>
          </cell>
        </row>
        <row r="99">
          <cell r="B99" t="str">
            <v>Ostigard</v>
          </cell>
          <cell r="C99">
            <v>6.1551724137931032</v>
          </cell>
          <cell r="D99">
            <v>6.6034482758620694</v>
          </cell>
          <cell r="E99">
            <v>191.5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6</v>
          </cell>
          <cell r="M99">
            <v>0</v>
          </cell>
          <cell r="N99">
            <v>0</v>
          </cell>
          <cell r="P99">
            <v>0</v>
          </cell>
          <cell r="Q99">
            <v>5</v>
          </cell>
          <cell r="S99">
            <v>6.5</v>
          </cell>
          <cell r="T99">
            <v>6.5</v>
          </cell>
        </row>
        <row r="100">
          <cell r="B100" t="str">
            <v>Spinazzola</v>
          </cell>
          <cell r="C100">
            <v>6.1724137931034484</v>
          </cell>
          <cell r="D100">
            <v>6.6034482758620694</v>
          </cell>
          <cell r="E100">
            <v>191.5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</v>
          </cell>
          <cell r="M100">
            <v>0</v>
          </cell>
          <cell r="N100">
            <v>3</v>
          </cell>
          <cell r="P100">
            <v>0</v>
          </cell>
          <cell r="Q100">
            <v>3</v>
          </cell>
          <cell r="S100">
            <v>6.166666666666667</v>
          </cell>
          <cell r="T100">
            <v>74</v>
          </cell>
        </row>
        <row r="101">
          <cell r="B101" t="str">
            <v>Mancini</v>
          </cell>
          <cell r="C101">
            <v>6.25</v>
          </cell>
          <cell r="D101">
            <v>6.6029411764705879</v>
          </cell>
          <cell r="E101">
            <v>224.5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8</v>
          </cell>
          <cell r="M101">
            <v>0</v>
          </cell>
          <cell r="N101">
            <v>2</v>
          </cell>
          <cell r="P101">
            <v>0</v>
          </cell>
          <cell r="Q101">
            <v>4</v>
          </cell>
          <cell r="S101">
            <v>6.645161290322581</v>
          </cell>
          <cell r="T101">
            <v>206</v>
          </cell>
        </row>
        <row r="102">
          <cell r="B102" t="str">
            <v>Pavlovic</v>
          </cell>
          <cell r="C102">
            <v>6.21875</v>
          </cell>
          <cell r="D102">
            <v>6.59375</v>
          </cell>
          <cell r="E102">
            <v>211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4</v>
          </cell>
          <cell r="M102">
            <v>0</v>
          </cell>
          <cell r="N102">
            <v>0</v>
          </cell>
          <cell r="P102">
            <v>0</v>
          </cell>
          <cell r="Q102">
            <v>4</v>
          </cell>
          <cell r="S102">
            <v>6.52</v>
          </cell>
          <cell r="T102">
            <v>163</v>
          </cell>
        </row>
        <row r="103">
          <cell r="B103" t="str">
            <v>Kempf</v>
          </cell>
          <cell r="C103">
            <v>6.1296296296296298</v>
          </cell>
          <cell r="D103">
            <v>6.5925925925925926</v>
          </cell>
          <cell r="E103">
            <v>178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3</v>
          </cell>
          <cell r="M103">
            <v>0</v>
          </cell>
          <cell r="N103">
            <v>1</v>
          </cell>
          <cell r="P103">
            <v>0</v>
          </cell>
          <cell r="Q103">
            <v>4</v>
          </cell>
          <cell r="S103">
            <v>6.333333333333333</v>
          </cell>
          <cell r="T103">
            <v>38</v>
          </cell>
        </row>
        <row r="104">
          <cell r="B104" t="str">
            <v>Moreo</v>
          </cell>
          <cell r="C104">
            <v>5.9848484848484844</v>
          </cell>
          <cell r="D104">
            <v>6.5909090909090908</v>
          </cell>
          <cell r="E104">
            <v>217.5</v>
          </cell>
          <cell r="G104">
            <v>0</v>
          </cell>
          <cell r="H104">
            <v>0</v>
          </cell>
          <cell r="I104">
            <v>0</v>
          </cell>
          <cell r="J104">
            <v>2</v>
          </cell>
          <cell r="K104">
            <v>0</v>
          </cell>
          <cell r="L104">
            <v>2</v>
          </cell>
          <cell r="M104">
            <v>0</v>
          </cell>
          <cell r="N104">
            <v>0</v>
          </cell>
          <cell r="P104">
            <v>0</v>
          </cell>
          <cell r="Q104">
            <v>7</v>
          </cell>
          <cell r="S104">
            <v>5</v>
          </cell>
          <cell r="T104">
            <v>5</v>
          </cell>
        </row>
        <row r="105">
          <cell r="B105" t="str">
            <v>Noslin</v>
          </cell>
          <cell r="C105">
            <v>6.0217391304347823</v>
          </cell>
          <cell r="D105">
            <v>6.5869565217391308</v>
          </cell>
          <cell r="E105">
            <v>151.5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4</v>
          </cell>
          <cell r="M105">
            <v>1</v>
          </cell>
          <cell r="N105">
            <v>2</v>
          </cell>
          <cell r="P105">
            <v>0</v>
          </cell>
          <cell r="Q105">
            <v>4</v>
          </cell>
          <cell r="S105" t="str">
            <v>0,00</v>
          </cell>
          <cell r="T105">
            <v>0</v>
          </cell>
        </row>
        <row r="106">
          <cell r="B106" t="str">
            <v>Castro S.</v>
          </cell>
          <cell r="C106">
            <v>5.8939393939393936</v>
          </cell>
          <cell r="D106">
            <v>6.5757575757575761</v>
          </cell>
          <cell r="E106">
            <v>217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3</v>
          </cell>
          <cell r="M106">
            <v>0</v>
          </cell>
          <cell r="N106">
            <v>0</v>
          </cell>
          <cell r="P106">
            <v>0</v>
          </cell>
          <cell r="Q106">
            <v>7</v>
          </cell>
          <cell r="S106">
            <v>6.7166666666666668</v>
          </cell>
          <cell r="T106">
            <v>201.5</v>
          </cell>
        </row>
        <row r="107">
          <cell r="B107" t="str">
            <v>Orban G.</v>
          </cell>
          <cell r="C107">
            <v>5.8214285714285712</v>
          </cell>
          <cell r="D107">
            <v>6.5714285714285712</v>
          </cell>
          <cell r="E107">
            <v>184</v>
          </cell>
          <cell r="G107">
            <v>0</v>
          </cell>
          <cell r="H107">
            <v>0</v>
          </cell>
          <cell r="I107">
            <v>0</v>
          </cell>
          <cell r="J107">
            <v>2</v>
          </cell>
          <cell r="K107">
            <v>0</v>
          </cell>
          <cell r="L107">
            <v>4</v>
          </cell>
          <cell r="M107">
            <v>1</v>
          </cell>
          <cell r="N107">
            <v>2</v>
          </cell>
          <cell r="P107">
            <v>0</v>
          </cell>
          <cell r="Q107">
            <v>7</v>
          </cell>
          <cell r="S107">
            <v>4.666666666666667</v>
          </cell>
          <cell r="T107">
            <v>14</v>
          </cell>
        </row>
        <row r="108">
          <cell r="B108" t="str">
            <v>Malinovskyi</v>
          </cell>
          <cell r="C108">
            <v>6.0757575757575761</v>
          </cell>
          <cell r="D108">
            <v>6.5606060606060606</v>
          </cell>
          <cell r="E108">
            <v>216.5</v>
          </cell>
          <cell r="G108">
            <v>0</v>
          </cell>
          <cell r="H108">
            <v>0</v>
          </cell>
          <cell r="I108">
            <v>0</v>
          </cell>
          <cell r="J108">
            <v>3</v>
          </cell>
          <cell r="K108">
            <v>0</v>
          </cell>
          <cell r="L108">
            <v>10</v>
          </cell>
          <cell r="M108">
            <v>0</v>
          </cell>
          <cell r="N108">
            <v>3</v>
          </cell>
          <cell r="P108">
            <v>0</v>
          </cell>
          <cell r="Q108">
            <v>6</v>
          </cell>
          <cell r="S108">
            <v>6.4375</v>
          </cell>
          <cell r="T108">
            <v>51.5</v>
          </cell>
        </row>
        <row r="109">
          <cell r="B109" t="str">
            <v>Thorsby</v>
          </cell>
          <cell r="C109">
            <v>6.1</v>
          </cell>
          <cell r="D109">
            <v>6.55</v>
          </cell>
          <cell r="E109">
            <v>131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4</v>
          </cell>
          <cell r="M109">
            <v>0</v>
          </cell>
          <cell r="N109">
            <v>1</v>
          </cell>
          <cell r="P109">
            <v>0</v>
          </cell>
          <cell r="Q109">
            <v>3</v>
          </cell>
          <cell r="S109" t="str">
            <v>0,00</v>
          </cell>
          <cell r="T109">
            <v>0</v>
          </cell>
        </row>
        <row r="110">
          <cell r="B110" t="str">
            <v>Cambiaghi</v>
          </cell>
          <cell r="C110">
            <v>6</v>
          </cell>
          <cell r="D110">
            <v>6.5454545454545459</v>
          </cell>
          <cell r="E110">
            <v>144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2</v>
          </cell>
          <cell r="M110">
            <v>1</v>
          </cell>
          <cell r="N110">
            <v>4</v>
          </cell>
          <cell r="P110">
            <v>0</v>
          </cell>
          <cell r="Q110">
            <v>3</v>
          </cell>
          <cell r="S110">
            <v>6.3181818181818183</v>
          </cell>
          <cell r="T110">
            <v>69.5</v>
          </cell>
        </row>
        <row r="111">
          <cell r="B111" t="str">
            <v>Felici</v>
          </cell>
          <cell r="C111">
            <v>6.0454545454545459</v>
          </cell>
          <cell r="D111">
            <v>6.5454545454545459</v>
          </cell>
          <cell r="E111">
            <v>72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3</v>
          </cell>
          <cell r="M111">
            <v>0</v>
          </cell>
          <cell r="N111">
            <v>1</v>
          </cell>
          <cell r="P111">
            <v>0</v>
          </cell>
          <cell r="Q111">
            <v>2</v>
          </cell>
          <cell r="S111" t="str">
            <v>0,00</v>
          </cell>
          <cell r="T111">
            <v>0</v>
          </cell>
        </row>
        <row r="112">
          <cell r="B112" t="str">
            <v>Perrone</v>
          </cell>
          <cell r="C112">
            <v>6.2352941176470589</v>
          </cell>
          <cell r="D112">
            <v>6.5441176470588234</v>
          </cell>
          <cell r="E112">
            <v>222.5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7</v>
          </cell>
          <cell r="M112">
            <v>0</v>
          </cell>
          <cell r="N112">
            <v>4</v>
          </cell>
          <cell r="P112">
            <v>0</v>
          </cell>
          <cell r="Q112">
            <v>3</v>
          </cell>
          <cell r="S112">
            <v>6</v>
          </cell>
          <cell r="T112">
            <v>66</v>
          </cell>
        </row>
        <row r="113">
          <cell r="B113" t="str">
            <v>Mandragora</v>
          </cell>
          <cell r="C113">
            <v>6.015625</v>
          </cell>
          <cell r="D113">
            <v>6.53125</v>
          </cell>
          <cell r="E113">
            <v>209</v>
          </cell>
          <cell r="G113">
            <v>0</v>
          </cell>
          <cell r="H113">
            <v>0</v>
          </cell>
          <cell r="I113">
            <v>0</v>
          </cell>
          <cell r="J113">
            <v>1</v>
          </cell>
          <cell r="K113">
            <v>0</v>
          </cell>
          <cell r="L113">
            <v>7</v>
          </cell>
          <cell r="M113">
            <v>0</v>
          </cell>
          <cell r="N113">
            <v>2</v>
          </cell>
          <cell r="P113">
            <v>0</v>
          </cell>
          <cell r="Q113">
            <v>6</v>
          </cell>
          <cell r="S113">
            <v>6.7857142857142856</v>
          </cell>
          <cell r="T113">
            <v>47.5</v>
          </cell>
        </row>
        <row r="114">
          <cell r="B114" t="str">
            <v>Colombo</v>
          </cell>
          <cell r="C114">
            <v>5.9571428571428573</v>
          </cell>
          <cell r="D114">
            <v>6.5285714285714285</v>
          </cell>
          <cell r="E114">
            <v>228.5</v>
          </cell>
          <cell r="G114">
            <v>0</v>
          </cell>
          <cell r="H114">
            <v>0</v>
          </cell>
          <cell r="I114">
            <v>1</v>
          </cell>
          <cell r="J114">
            <v>1</v>
          </cell>
          <cell r="K114">
            <v>0</v>
          </cell>
          <cell r="L114">
            <v>2</v>
          </cell>
          <cell r="M114">
            <v>0</v>
          </cell>
          <cell r="N114">
            <v>1</v>
          </cell>
          <cell r="P114">
            <v>0</v>
          </cell>
          <cell r="Q114">
            <v>7</v>
          </cell>
          <cell r="S114">
            <v>6.52</v>
          </cell>
          <cell r="T114">
            <v>163</v>
          </cell>
        </row>
        <row r="115">
          <cell r="B115" t="str">
            <v>Casadei</v>
          </cell>
          <cell r="C115">
            <v>5.9666666666666668</v>
          </cell>
          <cell r="D115">
            <v>6.5166666666666666</v>
          </cell>
          <cell r="E115">
            <v>195.5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5</v>
          </cell>
          <cell r="M115">
            <v>0</v>
          </cell>
          <cell r="N115">
            <v>0</v>
          </cell>
          <cell r="P115">
            <v>0</v>
          </cell>
          <cell r="Q115">
            <v>6</v>
          </cell>
          <cell r="S115">
            <v>4.833333333333333</v>
          </cell>
          <cell r="T115">
            <v>14.5</v>
          </cell>
        </row>
        <row r="116">
          <cell r="B116" t="str">
            <v>Thorstvedt</v>
          </cell>
          <cell r="C116">
            <v>6.145161290322581</v>
          </cell>
          <cell r="D116">
            <v>6.5161290322580649</v>
          </cell>
          <cell r="E116">
            <v>202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9</v>
          </cell>
          <cell r="M116">
            <v>0</v>
          </cell>
          <cell r="N116">
            <v>3</v>
          </cell>
          <cell r="P116">
            <v>0</v>
          </cell>
          <cell r="Q116">
            <v>4</v>
          </cell>
          <cell r="S116">
            <v>6.2272727272727275</v>
          </cell>
          <cell r="T116">
            <v>68.5</v>
          </cell>
        </row>
        <row r="117">
          <cell r="B117" t="str">
            <v>Posch</v>
          </cell>
          <cell r="C117">
            <v>6.0625</v>
          </cell>
          <cell r="D117">
            <v>6.5</v>
          </cell>
          <cell r="E117">
            <v>52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1</v>
          </cell>
          <cell r="M117">
            <v>0</v>
          </cell>
          <cell r="N117">
            <v>0</v>
          </cell>
          <cell r="P117">
            <v>0</v>
          </cell>
          <cell r="Q117">
            <v>1</v>
          </cell>
          <cell r="S117" t="str">
            <v>0,00</v>
          </cell>
          <cell r="T117">
            <v>0</v>
          </cell>
        </row>
        <row r="118">
          <cell r="B118" t="str">
            <v>Vaz</v>
          </cell>
          <cell r="C118">
            <v>5.9285714285714288</v>
          </cell>
          <cell r="D118">
            <v>6.5</v>
          </cell>
          <cell r="E118">
            <v>45.5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P118">
            <v>0</v>
          </cell>
          <cell r="Q118">
            <v>1</v>
          </cell>
          <cell r="S118" t="str">
            <v>0,00</v>
          </cell>
          <cell r="T118">
            <v>0</v>
          </cell>
        </row>
        <row r="119">
          <cell r="B119" t="str">
            <v>Vermesan</v>
          </cell>
          <cell r="C119">
            <v>6.5</v>
          </cell>
          <cell r="D119">
            <v>6.5</v>
          </cell>
          <cell r="E119">
            <v>6.5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P119">
            <v>0</v>
          </cell>
          <cell r="Q119">
            <v>0</v>
          </cell>
          <cell r="S119" t="str">
            <v>0,00</v>
          </cell>
          <cell r="T119">
            <v>0</v>
          </cell>
        </row>
        <row r="120">
          <cell r="B120" t="str">
            <v>Vergara</v>
          </cell>
          <cell r="C120">
            <v>6.25</v>
          </cell>
          <cell r="D120">
            <v>6.5</v>
          </cell>
          <cell r="E120">
            <v>52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2</v>
          </cell>
          <cell r="M120">
            <v>0</v>
          </cell>
          <cell r="N120">
            <v>0</v>
          </cell>
          <cell r="P120">
            <v>0</v>
          </cell>
          <cell r="Q120">
            <v>1</v>
          </cell>
          <cell r="S120">
            <v>6</v>
          </cell>
          <cell r="T120">
            <v>30</v>
          </cell>
        </row>
        <row r="121">
          <cell r="B121" t="str">
            <v>Cataldi</v>
          </cell>
          <cell r="C121">
            <v>6.115384615384615</v>
          </cell>
          <cell r="D121">
            <v>6.5</v>
          </cell>
          <cell r="E121">
            <v>169</v>
          </cell>
          <cell r="G121">
            <v>0</v>
          </cell>
          <cell r="H121">
            <v>0</v>
          </cell>
          <cell r="I121">
            <v>0</v>
          </cell>
          <cell r="J121">
            <v>2</v>
          </cell>
          <cell r="K121">
            <v>0</v>
          </cell>
          <cell r="L121">
            <v>6</v>
          </cell>
          <cell r="M121">
            <v>0</v>
          </cell>
          <cell r="N121">
            <v>3</v>
          </cell>
          <cell r="P121">
            <v>0</v>
          </cell>
          <cell r="Q121">
            <v>3</v>
          </cell>
          <cell r="S121">
            <v>6.291666666666667</v>
          </cell>
          <cell r="T121">
            <v>75.5</v>
          </cell>
        </row>
        <row r="122">
          <cell r="B122" t="str">
            <v>Bernabè</v>
          </cell>
          <cell r="C122">
            <v>6.166666666666667</v>
          </cell>
          <cell r="D122">
            <v>6.5</v>
          </cell>
          <cell r="E122">
            <v>195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1</v>
          </cell>
          <cell r="P122">
            <v>0</v>
          </cell>
          <cell r="Q122">
            <v>3</v>
          </cell>
          <cell r="S122">
            <v>6.291666666666667</v>
          </cell>
          <cell r="T122">
            <v>151</v>
          </cell>
        </row>
        <row r="123">
          <cell r="B123" t="str">
            <v>Christensen O.</v>
          </cell>
          <cell r="C123">
            <v>7.5</v>
          </cell>
          <cell r="D123">
            <v>6.5</v>
          </cell>
          <cell r="E123">
            <v>6.5</v>
          </cell>
          <cell r="G123">
            <v>1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P123">
            <v>0</v>
          </cell>
          <cell r="Q123">
            <v>0</v>
          </cell>
          <cell r="S123" t="str">
            <v>0,00</v>
          </cell>
          <cell r="T123">
            <v>0</v>
          </cell>
        </row>
        <row r="124">
          <cell r="B124" t="str">
            <v>Holm</v>
          </cell>
          <cell r="C124">
            <v>6.09375</v>
          </cell>
          <cell r="D124">
            <v>6.5</v>
          </cell>
          <cell r="E124">
            <v>104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1</v>
          </cell>
          <cell r="M124">
            <v>1</v>
          </cell>
          <cell r="N124">
            <v>4</v>
          </cell>
          <cell r="P124">
            <v>0</v>
          </cell>
          <cell r="Q124">
            <v>1</v>
          </cell>
          <cell r="S124" t="str">
            <v>0,00</v>
          </cell>
          <cell r="T124">
            <v>0</v>
          </cell>
        </row>
        <row r="125">
          <cell r="B125" t="str">
            <v>Ederson D.S.</v>
          </cell>
          <cell r="C125">
            <v>6.2758620689655169</v>
          </cell>
          <cell r="D125">
            <v>6.5</v>
          </cell>
          <cell r="E125">
            <v>188.5</v>
          </cell>
          <cell r="G125">
            <v>0</v>
          </cell>
          <cell r="H125">
            <v>0</v>
          </cell>
          <cell r="I125">
            <v>0</v>
          </cell>
          <cell r="J125">
            <v>1</v>
          </cell>
          <cell r="K125">
            <v>0</v>
          </cell>
          <cell r="L125">
            <v>3</v>
          </cell>
          <cell r="M125">
            <v>0</v>
          </cell>
          <cell r="N125">
            <v>1</v>
          </cell>
          <cell r="P125">
            <v>0</v>
          </cell>
          <cell r="Q125">
            <v>2</v>
          </cell>
          <cell r="S125">
            <v>6.884615384615385</v>
          </cell>
          <cell r="T125">
            <v>89.5</v>
          </cell>
        </row>
        <row r="126">
          <cell r="B126" t="str">
            <v>Ekuban</v>
          </cell>
          <cell r="C126">
            <v>5.9629629629629628</v>
          </cell>
          <cell r="D126">
            <v>6.4814814814814818</v>
          </cell>
          <cell r="E126">
            <v>175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1</v>
          </cell>
          <cell r="P126">
            <v>0</v>
          </cell>
          <cell r="Q126">
            <v>4</v>
          </cell>
          <cell r="S126" t="str">
            <v>0,00</v>
          </cell>
          <cell r="T126">
            <v>0</v>
          </cell>
        </row>
        <row r="127">
          <cell r="B127" t="str">
            <v>Basic</v>
          </cell>
          <cell r="C127">
            <v>6.0869565217391308</v>
          </cell>
          <cell r="D127">
            <v>6.4782608695652177</v>
          </cell>
          <cell r="E127">
            <v>149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1</v>
          </cell>
          <cell r="N127">
            <v>3</v>
          </cell>
          <cell r="P127">
            <v>0</v>
          </cell>
          <cell r="Q127">
            <v>2</v>
          </cell>
          <cell r="S127">
            <v>6.25</v>
          </cell>
          <cell r="T127">
            <v>25</v>
          </cell>
        </row>
        <row r="128">
          <cell r="B128" t="str">
            <v>Pisilli</v>
          </cell>
          <cell r="C128">
            <v>6.0909090909090908</v>
          </cell>
          <cell r="D128">
            <v>6.4772727272727275</v>
          </cell>
          <cell r="E128">
            <v>142.5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3</v>
          </cell>
          <cell r="M128">
            <v>0</v>
          </cell>
          <cell r="N128">
            <v>4</v>
          </cell>
          <cell r="P128">
            <v>0</v>
          </cell>
          <cell r="Q128">
            <v>2</v>
          </cell>
          <cell r="S128" t="str">
            <v>0,00</v>
          </cell>
          <cell r="T128">
            <v>0</v>
          </cell>
        </row>
        <row r="129">
          <cell r="B129" t="str">
            <v>Volpato</v>
          </cell>
          <cell r="C129">
            <v>6.125</v>
          </cell>
          <cell r="D129">
            <v>6.4749999999999996</v>
          </cell>
          <cell r="E129">
            <v>129.5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4</v>
          </cell>
          <cell r="M129">
            <v>0</v>
          </cell>
          <cell r="N129">
            <v>3</v>
          </cell>
          <cell r="P129">
            <v>0</v>
          </cell>
          <cell r="Q129">
            <v>2</v>
          </cell>
          <cell r="S129" t="str">
            <v>0,00</v>
          </cell>
          <cell r="T129">
            <v>0</v>
          </cell>
        </row>
        <row r="130">
          <cell r="B130" t="str">
            <v>Rrahmani</v>
          </cell>
          <cell r="C130">
            <v>6.2368421052631575</v>
          </cell>
          <cell r="D130">
            <v>6.4736842105263159</v>
          </cell>
          <cell r="E130">
            <v>123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3</v>
          </cell>
          <cell r="M130">
            <v>0</v>
          </cell>
          <cell r="N130">
            <v>0</v>
          </cell>
          <cell r="P130">
            <v>0</v>
          </cell>
          <cell r="Q130">
            <v>2</v>
          </cell>
          <cell r="S130">
            <v>6.4375</v>
          </cell>
          <cell r="T130">
            <v>103</v>
          </cell>
        </row>
        <row r="131">
          <cell r="B131" t="str">
            <v>Dumfries</v>
          </cell>
          <cell r="C131">
            <v>6.0588235294117645</v>
          </cell>
          <cell r="D131">
            <v>6.4705882352941178</v>
          </cell>
          <cell r="E131">
            <v>110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2</v>
          </cell>
          <cell r="M131">
            <v>0</v>
          </cell>
          <cell r="N131">
            <v>1</v>
          </cell>
          <cell r="P131">
            <v>0</v>
          </cell>
          <cell r="Q131">
            <v>2</v>
          </cell>
          <cell r="S131">
            <v>6.4705882352941178</v>
          </cell>
          <cell r="T131">
            <v>110</v>
          </cell>
        </row>
        <row r="132">
          <cell r="B132" t="str">
            <v>Solomon</v>
          </cell>
          <cell r="C132">
            <v>5.9615384615384617</v>
          </cell>
          <cell r="D132">
            <v>6.4615384615384617</v>
          </cell>
          <cell r="E132">
            <v>84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1</v>
          </cell>
          <cell r="M132">
            <v>0</v>
          </cell>
          <cell r="N132">
            <v>1</v>
          </cell>
          <cell r="P132">
            <v>0</v>
          </cell>
          <cell r="Q132">
            <v>2</v>
          </cell>
          <cell r="S132" t="str">
            <v>0,00</v>
          </cell>
          <cell r="T132">
            <v>0</v>
          </cell>
        </row>
        <row r="133">
          <cell r="B133" t="str">
            <v>Garcia U.</v>
          </cell>
          <cell r="C133">
            <v>6.166666666666667</v>
          </cell>
          <cell r="D133">
            <v>6.458333333333333</v>
          </cell>
          <cell r="E133">
            <v>77.5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3</v>
          </cell>
          <cell r="M133">
            <v>0</v>
          </cell>
          <cell r="N133">
            <v>2</v>
          </cell>
          <cell r="P133">
            <v>0</v>
          </cell>
          <cell r="Q133">
            <v>1</v>
          </cell>
          <cell r="S133" t="str">
            <v>0,00</v>
          </cell>
          <cell r="T133">
            <v>0</v>
          </cell>
        </row>
        <row r="134">
          <cell r="B134" t="str">
            <v>Giovane</v>
          </cell>
          <cell r="C134">
            <v>5.9655172413793105</v>
          </cell>
          <cell r="D134">
            <v>6.4482758620689653</v>
          </cell>
          <cell r="E134">
            <v>187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2</v>
          </cell>
          <cell r="M134">
            <v>0</v>
          </cell>
          <cell r="N134">
            <v>5</v>
          </cell>
          <cell r="P134">
            <v>0</v>
          </cell>
          <cell r="Q134">
            <v>3</v>
          </cell>
          <cell r="S134">
            <v>6.1428571428571432</v>
          </cell>
          <cell r="T134">
            <v>43</v>
          </cell>
        </row>
        <row r="135">
          <cell r="B135" t="str">
            <v>Loftus-Cheek</v>
          </cell>
          <cell r="C135">
            <v>6.0789473684210522</v>
          </cell>
          <cell r="D135">
            <v>6.4473684210526319</v>
          </cell>
          <cell r="E135">
            <v>122.5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2</v>
          </cell>
          <cell r="M135">
            <v>0</v>
          </cell>
          <cell r="N135">
            <v>1</v>
          </cell>
          <cell r="P135">
            <v>0</v>
          </cell>
          <cell r="Q135">
            <v>2</v>
          </cell>
          <cell r="S135">
            <v>6.115384615384615</v>
          </cell>
          <cell r="T135">
            <v>79.5</v>
          </cell>
        </row>
        <row r="136">
          <cell r="B136" t="str">
            <v>Palestra</v>
          </cell>
          <cell r="C136">
            <v>6.2638888888888893</v>
          </cell>
          <cell r="D136">
            <v>6.4444444444444446</v>
          </cell>
          <cell r="E136">
            <v>232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3</v>
          </cell>
          <cell r="M136">
            <v>0</v>
          </cell>
          <cell r="N136">
            <v>4</v>
          </cell>
          <cell r="P136">
            <v>0</v>
          </cell>
          <cell r="Q136">
            <v>1</v>
          </cell>
          <cell r="S136">
            <v>6.421875</v>
          </cell>
          <cell r="T136">
            <v>205.5</v>
          </cell>
        </row>
        <row r="137">
          <cell r="B137" t="str">
            <v>Gandelman</v>
          </cell>
          <cell r="C137">
            <v>5.9705882352941178</v>
          </cell>
          <cell r="D137">
            <v>6.4411764705882355</v>
          </cell>
          <cell r="E137">
            <v>109.5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1</v>
          </cell>
          <cell r="P137">
            <v>0</v>
          </cell>
          <cell r="Q137">
            <v>2</v>
          </cell>
          <cell r="S137" t="str">
            <v>0,00</v>
          </cell>
          <cell r="T137">
            <v>0</v>
          </cell>
        </row>
        <row r="138">
          <cell r="B138" t="str">
            <v>Moreno Alb.</v>
          </cell>
          <cell r="C138">
            <v>6.0625</v>
          </cell>
          <cell r="D138">
            <v>6.4375</v>
          </cell>
          <cell r="E138">
            <v>103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4</v>
          </cell>
          <cell r="M138">
            <v>0</v>
          </cell>
          <cell r="N138">
            <v>1</v>
          </cell>
          <cell r="P138">
            <v>0</v>
          </cell>
          <cell r="Q138">
            <v>2</v>
          </cell>
          <cell r="S138" t="str">
            <v>0,00</v>
          </cell>
          <cell r="T138">
            <v>0</v>
          </cell>
        </row>
        <row r="139">
          <cell r="B139" t="str">
            <v>Diao</v>
          </cell>
          <cell r="C139">
            <v>6</v>
          </cell>
          <cell r="D139">
            <v>6.4375</v>
          </cell>
          <cell r="E139">
            <v>103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2</v>
          </cell>
          <cell r="M139">
            <v>0</v>
          </cell>
          <cell r="N139">
            <v>1</v>
          </cell>
          <cell r="P139">
            <v>0</v>
          </cell>
          <cell r="Q139">
            <v>2</v>
          </cell>
          <cell r="S139">
            <v>5.25</v>
          </cell>
          <cell r="T139">
            <v>10.5</v>
          </cell>
        </row>
        <row r="140">
          <cell r="B140" t="str">
            <v>Maldini</v>
          </cell>
          <cell r="C140">
            <v>6</v>
          </cell>
          <cell r="D140">
            <v>6.4375</v>
          </cell>
          <cell r="E140">
            <v>103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1</v>
          </cell>
          <cell r="P140">
            <v>0</v>
          </cell>
          <cell r="Q140">
            <v>2</v>
          </cell>
          <cell r="S140" t="str">
            <v>0,00</v>
          </cell>
          <cell r="T140">
            <v>0</v>
          </cell>
        </row>
        <row r="141">
          <cell r="B141" t="str">
            <v>Saelemaekers</v>
          </cell>
          <cell r="C141">
            <v>6.1363636363636367</v>
          </cell>
          <cell r="D141">
            <v>6.4242424242424239</v>
          </cell>
          <cell r="E141">
            <v>212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5</v>
          </cell>
          <cell r="M141">
            <v>0</v>
          </cell>
          <cell r="N141">
            <v>3</v>
          </cell>
          <cell r="P141">
            <v>0</v>
          </cell>
          <cell r="Q141">
            <v>3</v>
          </cell>
          <cell r="S141">
            <v>6.3125</v>
          </cell>
          <cell r="T141">
            <v>202</v>
          </cell>
        </row>
        <row r="142">
          <cell r="B142" t="str">
            <v>Vitinha O.</v>
          </cell>
          <cell r="C142">
            <v>5.9516129032258061</v>
          </cell>
          <cell r="D142">
            <v>6.419354838709677</v>
          </cell>
          <cell r="E142">
            <v>199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5</v>
          </cell>
          <cell r="M142">
            <v>0</v>
          </cell>
          <cell r="N142">
            <v>1</v>
          </cell>
          <cell r="P142">
            <v>0</v>
          </cell>
          <cell r="Q142">
            <v>5</v>
          </cell>
          <cell r="S142">
            <v>5.75</v>
          </cell>
          <cell r="T142">
            <v>11.5</v>
          </cell>
        </row>
        <row r="143">
          <cell r="B143" t="str">
            <v>Pavoletti</v>
          </cell>
          <cell r="C143">
            <v>6</v>
          </cell>
          <cell r="D143">
            <v>6.416666666666667</v>
          </cell>
          <cell r="E143">
            <v>38.5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1</v>
          </cell>
          <cell r="M143">
            <v>0</v>
          </cell>
          <cell r="N143">
            <v>0</v>
          </cell>
          <cell r="P143">
            <v>0</v>
          </cell>
          <cell r="Q143">
            <v>1</v>
          </cell>
          <cell r="S143" t="str">
            <v>0,00</v>
          </cell>
          <cell r="T143">
            <v>0</v>
          </cell>
        </row>
        <row r="144">
          <cell r="B144" t="str">
            <v>Kalulu</v>
          </cell>
          <cell r="C144">
            <v>6.1571428571428575</v>
          </cell>
          <cell r="D144">
            <v>6.4142857142857146</v>
          </cell>
          <cell r="E144">
            <v>224.5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2</v>
          </cell>
          <cell r="M144">
            <v>1</v>
          </cell>
          <cell r="N144">
            <v>4</v>
          </cell>
          <cell r="P144">
            <v>0</v>
          </cell>
          <cell r="Q144">
            <v>2</v>
          </cell>
          <cell r="S144">
            <v>6.3</v>
          </cell>
          <cell r="T144">
            <v>189</v>
          </cell>
        </row>
        <row r="145">
          <cell r="B145" t="str">
            <v>Zalewski</v>
          </cell>
          <cell r="C145">
            <v>6.0862068965517242</v>
          </cell>
          <cell r="D145">
            <v>6.4137931034482758</v>
          </cell>
          <cell r="E145">
            <v>186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3</v>
          </cell>
          <cell r="M145">
            <v>0</v>
          </cell>
          <cell r="N145">
            <v>5</v>
          </cell>
          <cell r="P145">
            <v>0</v>
          </cell>
          <cell r="Q145">
            <v>2</v>
          </cell>
          <cell r="S145">
            <v>6.3043478260869561</v>
          </cell>
          <cell r="T145">
            <v>145</v>
          </cell>
        </row>
        <row r="146">
          <cell r="B146" t="str">
            <v>Caqueret</v>
          </cell>
          <cell r="C146">
            <v>6.1071428571428568</v>
          </cell>
          <cell r="D146">
            <v>6.4107142857142856</v>
          </cell>
          <cell r="E146">
            <v>179.5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3</v>
          </cell>
          <cell r="M146">
            <v>0</v>
          </cell>
          <cell r="N146">
            <v>4</v>
          </cell>
          <cell r="P146">
            <v>0</v>
          </cell>
          <cell r="Q146">
            <v>2</v>
          </cell>
          <cell r="S146">
            <v>6.0714285714285712</v>
          </cell>
          <cell r="T146">
            <v>42.5</v>
          </cell>
        </row>
        <row r="147">
          <cell r="B147" t="str">
            <v>Thuram K.</v>
          </cell>
          <cell r="C147">
            <v>6.09375</v>
          </cell>
          <cell r="D147">
            <v>6.40625</v>
          </cell>
          <cell r="E147">
            <v>205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2</v>
          </cell>
          <cell r="M147">
            <v>0</v>
          </cell>
          <cell r="N147">
            <v>2</v>
          </cell>
          <cell r="P147">
            <v>0</v>
          </cell>
          <cell r="Q147">
            <v>3</v>
          </cell>
          <cell r="S147">
            <v>5.8888888888888893</v>
          </cell>
          <cell r="T147">
            <v>53</v>
          </cell>
        </row>
        <row r="148">
          <cell r="B148" t="str">
            <v>Obrador</v>
          </cell>
          <cell r="C148">
            <v>6.0625</v>
          </cell>
          <cell r="D148">
            <v>6.40625</v>
          </cell>
          <cell r="E148">
            <v>102.5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1</v>
          </cell>
          <cell r="M148">
            <v>0</v>
          </cell>
          <cell r="N148">
            <v>3</v>
          </cell>
          <cell r="P148">
            <v>0</v>
          </cell>
          <cell r="Q148">
            <v>1</v>
          </cell>
          <cell r="S148" t="str">
            <v>0,00</v>
          </cell>
          <cell r="T148">
            <v>0</v>
          </cell>
        </row>
        <row r="149">
          <cell r="B149" t="str">
            <v>Solet</v>
          </cell>
          <cell r="C149">
            <v>6.171875</v>
          </cell>
          <cell r="D149">
            <v>6.40625</v>
          </cell>
          <cell r="E149">
            <v>205</v>
          </cell>
          <cell r="G149">
            <v>0</v>
          </cell>
          <cell r="H149">
            <v>0</v>
          </cell>
          <cell r="I149">
            <v>0</v>
          </cell>
          <cell r="J149">
            <v>1</v>
          </cell>
          <cell r="K149">
            <v>1</v>
          </cell>
          <cell r="L149">
            <v>1</v>
          </cell>
          <cell r="M149">
            <v>0</v>
          </cell>
          <cell r="N149">
            <v>1</v>
          </cell>
          <cell r="P149">
            <v>0</v>
          </cell>
          <cell r="Q149">
            <v>3</v>
          </cell>
          <cell r="S149">
            <v>6.5</v>
          </cell>
          <cell r="T149">
            <v>149.5</v>
          </cell>
        </row>
        <row r="150">
          <cell r="B150" t="str">
            <v>Akanji</v>
          </cell>
          <cell r="C150">
            <v>6.28125</v>
          </cell>
          <cell r="D150">
            <v>6.40625</v>
          </cell>
          <cell r="E150">
            <v>205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4</v>
          </cell>
          <cell r="M150">
            <v>0</v>
          </cell>
          <cell r="N150">
            <v>0</v>
          </cell>
          <cell r="P150">
            <v>0</v>
          </cell>
          <cell r="Q150">
            <v>2</v>
          </cell>
          <cell r="S150">
            <v>6.3214285714285712</v>
          </cell>
          <cell r="T150">
            <v>177</v>
          </cell>
        </row>
        <row r="151">
          <cell r="B151" t="str">
            <v>Cancellieri</v>
          </cell>
          <cell r="C151">
            <v>5.9423076923076925</v>
          </cell>
          <cell r="D151">
            <v>6.4038461538461542</v>
          </cell>
          <cell r="E151">
            <v>166.5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6</v>
          </cell>
          <cell r="M151">
            <v>0</v>
          </cell>
          <cell r="N151">
            <v>1</v>
          </cell>
          <cell r="P151">
            <v>0</v>
          </cell>
          <cell r="Q151">
            <v>4</v>
          </cell>
          <cell r="S151">
            <v>6</v>
          </cell>
          <cell r="T151">
            <v>90</v>
          </cell>
        </row>
        <row r="152">
          <cell r="B152" t="str">
            <v>Lookman</v>
          </cell>
          <cell r="C152">
            <v>5.8</v>
          </cell>
          <cell r="D152">
            <v>6.4</v>
          </cell>
          <cell r="E152">
            <v>64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P152">
            <v>0</v>
          </cell>
          <cell r="Q152">
            <v>2</v>
          </cell>
          <cell r="S152">
            <v>6.6875</v>
          </cell>
          <cell r="T152">
            <v>53.5</v>
          </cell>
        </row>
        <row r="153">
          <cell r="B153" t="str">
            <v>Hermoso</v>
          </cell>
          <cell r="C153">
            <v>6.14</v>
          </cell>
          <cell r="D153">
            <v>6.4</v>
          </cell>
          <cell r="E153">
            <v>160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9</v>
          </cell>
          <cell r="M153">
            <v>0</v>
          </cell>
          <cell r="N153">
            <v>2</v>
          </cell>
          <cell r="P153">
            <v>0</v>
          </cell>
          <cell r="Q153">
            <v>3</v>
          </cell>
          <cell r="S153">
            <v>5.8125</v>
          </cell>
          <cell r="T153">
            <v>46.5</v>
          </cell>
        </row>
        <row r="154">
          <cell r="B154" t="str">
            <v>Wesley</v>
          </cell>
          <cell r="C154">
            <v>6.0892857142857144</v>
          </cell>
          <cell r="D154">
            <v>6.3928571428571432</v>
          </cell>
          <cell r="E154">
            <v>179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5</v>
          </cell>
          <cell r="M154">
            <v>2</v>
          </cell>
          <cell r="N154">
            <v>0</v>
          </cell>
          <cell r="P154">
            <v>0</v>
          </cell>
          <cell r="Q154">
            <v>4</v>
          </cell>
          <cell r="S154">
            <v>6.4074074074074074</v>
          </cell>
          <cell r="T154">
            <v>173</v>
          </cell>
        </row>
        <row r="155">
          <cell r="B155" t="str">
            <v>Gudmundsson A.</v>
          </cell>
          <cell r="C155">
            <v>5.8833333333333337</v>
          </cell>
          <cell r="D155">
            <v>6.3833333333333337</v>
          </cell>
          <cell r="E155">
            <v>191.5</v>
          </cell>
          <cell r="G155">
            <v>0</v>
          </cell>
          <cell r="H155">
            <v>0</v>
          </cell>
          <cell r="I155">
            <v>0</v>
          </cell>
          <cell r="J155">
            <v>3</v>
          </cell>
          <cell r="K155">
            <v>0</v>
          </cell>
          <cell r="L155">
            <v>4</v>
          </cell>
          <cell r="M155">
            <v>1</v>
          </cell>
          <cell r="N155">
            <v>2</v>
          </cell>
          <cell r="P155">
            <v>0</v>
          </cell>
          <cell r="Q155">
            <v>5</v>
          </cell>
          <cell r="S155">
            <v>6.6739130434782608</v>
          </cell>
          <cell r="T155">
            <v>153.5</v>
          </cell>
        </row>
        <row r="156">
          <cell r="B156" t="str">
            <v>Athekame</v>
          </cell>
          <cell r="C156">
            <v>5.9411764705882355</v>
          </cell>
          <cell r="D156">
            <v>6.382352941176471</v>
          </cell>
          <cell r="E156">
            <v>108.5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3</v>
          </cell>
          <cell r="M156">
            <v>0</v>
          </cell>
          <cell r="N156">
            <v>2</v>
          </cell>
          <cell r="P156">
            <v>0</v>
          </cell>
          <cell r="Q156">
            <v>2</v>
          </cell>
          <cell r="S156" t="str">
            <v>0,00</v>
          </cell>
          <cell r="T156">
            <v>0</v>
          </cell>
        </row>
        <row r="157">
          <cell r="B157" t="str">
            <v>Pessina Mas.</v>
          </cell>
          <cell r="C157">
            <v>6.125</v>
          </cell>
          <cell r="D157">
            <v>6.375</v>
          </cell>
          <cell r="E157">
            <v>25.5</v>
          </cell>
          <cell r="G157">
            <v>2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P157">
            <v>3</v>
          </cell>
          <cell r="Q157">
            <v>0</v>
          </cell>
          <cell r="S157" t="str">
            <v>0,00</v>
          </cell>
          <cell r="T157">
            <v>0</v>
          </cell>
        </row>
        <row r="158">
          <cell r="B158" t="str">
            <v>Politano</v>
          </cell>
          <cell r="C158">
            <v>6.0483870967741939</v>
          </cell>
          <cell r="D158">
            <v>6.370967741935484</v>
          </cell>
          <cell r="E158">
            <v>197.5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4</v>
          </cell>
          <cell r="M158">
            <v>0</v>
          </cell>
          <cell r="N158">
            <v>4</v>
          </cell>
          <cell r="P158">
            <v>0</v>
          </cell>
          <cell r="Q158">
            <v>2</v>
          </cell>
          <cell r="S158">
            <v>5.75</v>
          </cell>
          <cell r="T158">
            <v>69</v>
          </cell>
        </row>
        <row r="159">
          <cell r="B159" t="str">
            <v>Sottil</v>
          </cell>
          <cell r="C159">
            <v>6.0789473684210522</v>
          </cell>
          <cell r="D159">
            <v>6.3684210526315788</v>
          </cell>
          <cell r="E159">
            <v>121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1</v>
          </cell>
          <cell r="M159">
            <v>0</v>
          </cell>
          <cell r="N159">
            <v>2</v>
          </cell>
          <cell r="P159">
            <v>0</v>
          </cell>
          <cell r="Q159">
            <v>1</v>
          </cell>
          <cell r="S159" t="str">
            <v>0,00</v>
          </cell>
          <cell r="T159">
            <v>0</v>
          </cell>
        </row>
        <row r="160">
          <cell r="B160" t="str">
            <v>Zappacosta</v>
          </cell>
          <cell r="C160">
            <v>6.0588235294117645</v>
          </cell>
          <cell r="D160">
            <v>6.367647058823529</v>
          </cell>
          <cell r="E160">
            <v>216.5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3</v>
          </cell>
          <cell r="M160">
            <v>0</v>
          </cell>
          <cell r="N160">
            <v>1</v>
          </cell>
          <cell r="P160">
            <v>0</v>
          </cell>
          <cell r="Q160">
            <v>3</v>
          </cell>
          <cell r="S160">
            <v>6.4827586206896548</v>
          </cell>
          <cell r="T160">
            <v>188</v>
          </cell>
        </row>
        <row r="161">
          <cell r="B161" t="str">
            <v>Diouf</v>
          </cell>
          <cell r="C161">
            <v>6.1363636363636367</v>
          </cell>
          <cell r="D161">
            <v>6.3636363636363633</v>
          </cell>
          <cell r="E161">
            <v>70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1</v>
          </cell>
          <cell r="M161">
            <v>0</v>
          </cell>
          <cell r="N161">
            <v>0</v>
          </cell>
          <cell r="P161">
            <v>0</v>
          </cell>
          <cell r="Q161">
            <v>1</v>
          </cell>
          <cell r="S161" t="str">
            <v>0,00</v>
          </cell>
          <cell r="T161">
            <v>0</v>
          </cell>
        </row>
        <row r="162">
          <cell r="B162" t="str">
            <v>Lucca</v>
          </cell>
          <cell r="C162">
            <v>5.7857142857142856</v>
          </cell>
          <cell r="D162">
            <v>6.3571428571428568</v>
          </cell>
          <cell r="E162">
            <v>44.5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P162">
            <v>0</v>
          </cell>
          <cell r="Q162">
            <v>1</v>
          </cell>
          <cell r="S162">
            <v>6.875</v>
          </cell>
          <cell r="T162">
            <v>27.5</v>
          </cell>
        </row>
        <row r="163">
          <cell r="B163" t="str">
            <v>Di Lorenzo</v>
          </cell>
          <cell r="C163">
            <v>6.083333333333333</v>
          </cell>
          <cell r="D163">
            <v>6.354166666666667</v>
          </cell>
          <cell r="E163">
            <v>152.5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1</v>
          </cell>
          <cell r="M163">
            <v>0</v>
          </cell>
          <cell r="N163">
            <v>1</v>
          </cell>
          <cell r="P163">
            <v>0</v>
          </cell>
          <cell r="Q163">
            <v>2</v>
          </cell>
          <cell r="S163">
            <v>6.2368421052631575</v>
          </cell>
          <cell r="T163">
            <v>118.5</v>
          </cell>
        </row>
        <row r="164">
          <cell r="B164" t="str">
            <v>Zanoli</v>
          </cell>
          <cell r="C164">
            <v>6.0526315789473681</v>
          </cell>
          <cell r="D164">
            <v>6.3421052631578947</v>
          </cell>
          <cell r="E164">
            <v>120.5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1</v>
          </cell>
          <cell r="M164">
            <v>0</v>
          </cell>
          <cell r="N164">
            <v>2</v>
          </cell>
          <cell r="P164">
            <v>0</v>
          </cell>
          <cell r="Q164">
            <v>1</v>
          </cell>
          <cell r="S164" t="str">
            <v>0,00</v>
          </cell>
          <cell r="T164">
            <v>0</v>
          </cell>
        </row>
        <row r="165">
          <cell r="B165" t="str">
            <v>Nzola</v>
          </cell>
          <cell r="C165">
            <v>5.98</v>
          </cell>
          <cell r="D165">
            <v>6.34</v>
          </cell>
          <cell r="E165">
            <v>158.5</v>
          </cell>
          <cell r="G165">
            <v>0</v>
          </cell>
          <cell r="H165">
            <v>0</v>
          </cell>
          <cell r="I165">
            <v>1</v>
          </cell>
          <cell r="J165">
            <v>2</v>
          </cell>
          <cell r="K165">
            <v>0</v>
          </cell>
          <cell r="L165">
            <v>2</v>
          </cell>
          <cell r="M165">
            <v>1</v>
          </cell>
          <cell r="N165">
            <v>1</v>
          </cell>
          <cell r="P165">
            <v>0</v>
          </cell>
          <cell r="Q165">
            <v>4</v>
          </cell>
          <cell r="S165" t="str">
            <v>0,00</v>
          </cell>
          <cell r="T165">
            <v>0</v>
          </cell>
        </row>
        <row r="166">
          <cell r="B166" t="str">
            <v>Samardzic</v>
          </cell>
          <cell r="C166">
            <v>5.9285714285714288</v>
          </cell>
          <cell r="D166">
            <v>6.333333333333333</v>
          </cell>
          <cell r="E166">
            <v>133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1</v>
          </cell>
          <cell r="M166">
            <v>0</v>
          </cell>
          <cell r="N166">
            <v>2</v>
          </cell>
          <cell r="P166">
            <v>0</v>
          </cell>
          <cell r="Q166">
            <v>2</v>
          </cell>
          <cell r="S166" t="str">
            <v>0,00</v>
          </cell>
          <cell r="T166">
            <v>0</v>
          </cell>
        </row>
        <row r="167">
          <cell r="B167" t="str">
            <v>Iannoni</v>
          </cell>
          <cell r="C167">
            <v>6</v>
          </cell>
          <cell r="D167">
            <v>6.333333333333333</v>
          </cell>
          <cell r="E167">
            <v>38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2</v>
          </cell>
          <cell r="M167">
            <v>0</v>
          </cell>
          <cell r="N167">
            <v>0</v>
          </cell>
          <cell r="P167">
            <v>0</v>
          </cell>
          <cell r="Q167">
            <v>1</v>
          </cell>
          <cell r="S167" t="str">
            <v>0,00</v>
          </cell>
          <cell r="T167">
            <v>0</v>
          </cell>
        </row>
        <row r="168">
          <cell r="B168" t="str">
            <v>Gaetano</v>
          </cell>
          <cell r="C168">
            <v>6.0666666666666664</v>
          </cell>
          <cell r="D168">
            <v>6.333333333333333</v>
          </cell>
          <cell r="E168">
            <v>190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4</v>
          </cell>
          <cell r="M168">
            <v>0</v>
          </cell>
          <cell r="N168">
            <v>3</v>
          </cell>
          <cell r="P168">
            <v>0</v>
          </cell>
          <cell r="Q168">
            <v>2</v>
          </cell>
          <cell r="S168" t="str">
            <v>0,00</v>
          </cell>
          <cell r="T168">
            <v>0</v>
          </cell>
        </row>
        <row r="169">
          <cell r="B169" t="str">
            <v>Ekhator</v>
          </cell>
          <cell r="C169">
            <v>5.979166666666667</v>
          </cell>
          <cell r="D169">
            <v>6.333333333333333</v>
          </cell>
          <cell r="E169">
            <v>152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1</v>
          </cell>
          <cell r="M169">
            <v>0</v>
          </cell>
          <cell r="N169">
            <v>0</v>
          </cell>
          <cell r="P169">
            <v>0</v>
          </cell>
          <cell r="Q169">
            <v>3</v>
          </cell>
          <cell r="S169" t="str">
            <v>0,00</v>
          </cell>
          <cell r="T169">
            <v>0</v>
          </cell>
        </row>
        <row r="170">
          <cell r="B170" t="str">
            <v>Piccoli</v>
          </cell>
          <cell r="C170">
            <v>5.7692307692307692</v>
          </cell>
          <cell r="D170">
            <v>6.3269230769230766</v>
          </cell>
          <cell r="E170">
            <v>164.5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1</v>
          </cell>
          <cell r="M170">
            <v>0</v>
          </cell>
          <cell r="N170">
            <v>1</v>
          </cell>
          <cell r="P170">
            <v>0</v>
          </cell>
          <cell r="Q170">
            <v>4</v>
          </cell>
          <cell r="S170">
            <v>6.083333333333333</v>
          </cell>
          <cell r="T170">
            <v>36.5</v>
          </cell>
        </row>
        <row r="171">
          <cell r="B171" t="str">
            <v>Gosens</v>
          </cell>
          <cell r="C171">
            <v>5.8913043478260869</v>
          </cell>
          <cell r="D171">
            <v>6.3260869565217392</v>
          </cell>
          <cell r="E171">
            <v>145.5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2</v>
          </cell>
          <cell r="M171">
            <v>0</v>
          </cell>
          <cell r="N171">
            <v>1</v>
          </cell>
          <cell r="P171">
            <v>0</v>
          </cell>
          <cell r="Q171">
            <v>3</v>
          </cell>
          <cell r="S171">
            <v>6.4285714285714288</v>
          </cell>
          <cell r="T171">
            <v>135</v>
          </cell>
        </row>
        <row r="172">
          <cell r="B172" t="str">
            <v>El Shaarawy</v>
          </cell>
          <cell r="C172">
            <v>6.1470588235294121</v>
          </cell>
          <cell r="D172">
            <v>6.3235294117647056</v>
          </cell>
          <cell r="E172">
            <v>107.5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4</v>
          </cell>
          <cell r="M172">
            <v>0</v>
          </cell>
          <cell r="N172">
            <v>2</v>
          </cell>
          <cell r="P172">
            <v>0</v>
          </cell>
          <cell r="Q172">
            <v>1</v>
          </cell>
          <cell r="S172" t="str">
            <v>0,00</v>
          </cell>
          <cell r="T172">
            <v>0</v>
          </cell>
        </row>
        <row r="173">
          <cell r="B173" t="str">
            <v>David</v>
          </cell>
          <cell r="C173">
            <v>5.75</v>
          </cell>
          <cell r="D173">
            <v>6.3214285714285712</v>
          </cell>
          <cell r="E173">
            <v>177</v>
          </cell>
          <cell r="G173">
            <v>0</v>
          </cell>
          <cell r="H173">
            <v>0</v>
          </cell>
          <cell r="I173">
            <v>1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2</v>
          </cell>
          <cell r="P173">
            <v>0</v>
          </cell>
          <cell r="Q173">
            <v>5</v>
          </cell>
          <cell r="S173">
            <v>6.5</v>
          </cell>
          <cell r="T173">
            <v>104</v>
          </cell>
        </row>
        <row r="174">
          <cell r="B174" t="str">
            <v>Lang</v>
          </cell>
          <cell r="C174">
            <v>6.0357142857142856</v>
          </cell>
          <cell r="D174">
            <v>6.3214285714285712</v>
          </cell>
          <cell r="E174">
            <v>88.5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2</v>
          </cell>
          <cell r="M174">
            <v>0</v>
          </cell>
          <cell r="N174">
            <v>2</v>
          </cell>
          <cell r="P174">
            <v>0</v>
          </cell>
          <cell r="Q174">
            <v>1</v>
          </cell>
          <cell r="S174">
            <v>6.25</v>
          </cell>
          <cell r="T174">
            <v>37.5</v>
          </cell>
        </row>
        <row r="175">
          <cell r="B175" t="str">
            <v>Gatti</v>
          </cell>
          <cell r="C175">
            <v>5.8928571428571432</v>
          </cell>
          <cell r="D175">
            <v>6.3214285714285712</v>
          </cell>
          <cell r="E175">
            <v>88.5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2</v>
          </cell>
          <cell r="M175">
            <v>0</v>
          </cell>
          <cell r="N175">
            <v>0</v>
          </cell>
          <cell r="P175">
            <v>0</v>
          </cell>
          <cell r="Q175">
            <v>2</v>
          </cell>
          <cell r="S175">
            <v>5.583333333333333</v>
          </cell>
          <cell r="T175">
            <v>33.5</v>
          </cell>
        </row>
        <row r="176">
          <cell r="B176" t="str">
            <v>Cheddira</v>
          </cell>
          <cell r="C176">
            <v>5.82</v>
          </cell>
          <cell r="D176">
            <v>6.32</v>
          </cell>
          <cell r="E176">
            <v>158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3</v>
          </cell>
          <cell r="M176">
            <v>0</v>
          </cell>
          <cell r="N176">
            <v>1</v>
          </cell>
          <cell r="P176">
            <v>0</v>
          </cell>
          <cell r="Q176">
            <v>4</v>
          </cell>
          <cell r="S176" t="str">
            <v>0,00</v>
          </cell>
          <cell r="T176">
            <v>0</v>
          </cell>
        </row>
        <row r="177">
          <cell r="B177" t="str">
            <v>Sulemana K.</v>
          </cell>
          <cell r="C177">
            <v>6.0263157894736841</v>
          </cell>
          <cell r="D177">
            <v>6.3157894736842106</v>
          </cell>
          <cell r="E177">
            <v>120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3</v>
          </cell>
          <cell r="M177">
            <v>0</v>
          </cell>
          <cell r="N177">
            <v>1</v>
          </cell>
          <cell r="P177">
            <v>0</v>
          </cell>
          <cell r="Q177">
            <v>2</v>
          </cell>
          <cell r="S177">
            <v>6</v>
          </cell>
          <cell r="T177">
            <v>6</v>
          </cell>
        </row>
        <row r="178">
          <cell r="B178" t="str">
            <v>N'Dicka</v>
          </cell>
          <cell r="C178">
            <v>6.0517241379310347</v>
          </cell>
          <cell r="D178">
            <v>6.3103448275862073</v>
          </cell>
          <cell r="E178">
            <v>183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5</v>
          </cell>
          <cell r="M178">
            <v>0</v>
          </cell>
          <cell r="N178">
            <v>1</v>
          </cell>
          <cell r="P178">
            <v>0</v>
          </cell>
          <cell r="Q178">
            <v>3</v>
          </cell>
          <cell r="S178">
            <v>6.4047619047619051</v>
          </cell>
          <cell r="T178">
            <v>134.5</v>
          </cell>
        </row>
        <row r="179">
          <cell r="B179" t="str">
            <v>Pobega</v>
          </cell>
          <cell r="C179">
            <v>5.8571428571428568</v>
          </cell>
          <cell r="D179">
            <v>6.3095238095238093</v>
          </cell>
          <cell r="E179">
            <v>132.5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1</v>
          </cell>
          <cell r="M179">
            <v>1</v>
          </cell>
          <cell r="N179">
            <v>1</v>
          </cell>
          <cell r="P179">
            <v>0</v>
          </cell>
          <cell r="Q179">
            <v>3</v>
          </cell>
          <cell r="S179" t="str">
            <v>0,00</v>
          </cell>
          <cell r="T179">
            <v>0</v>
          </cell>
        </row>
        <row r="180">
          <cell r="B180" t="str">
            <v>Kuhn</v>
          </cell>
          <cell r="C180">
            <v>6</v>
          </cell>
          <cell r="D180">
            <v>6.3076923076923075</v>
          </cell>
          <cell r="E180">
            <v>82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1</v>
          </cell>
          <cell r="P180">
            <v>0</v>
          </cell>
          <cell r="Q180">
            <v>1</v>
          </cell>
          <cell r="S180" t="str">
            <v>0,00</v>
          </cell>
          <cell r="T180">
            <v>0</v>
          </cell>
        </row>
        <row r="181">
          <cell r="B181" t="str">
            <v>Brescianini</v>
          </cell>
          <cell r="C181">
            <v>5.9722222222222223</v>
          </cell>
          <cell r="D181">
            <v>6.3055555555555554</v>
          </cell>
          <cell r="E181">
            <v>113.5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2</v>
          </cell>
          <cell r="M181">
            <v>0</v>
          </cell>
          <cell r="N181">
            <v>1</v>
          </cell>
          <cell r="P181">
            <v>0</v>
          </cell>
          <cell r="Q181">
            <v>2</v>
          </cell>
          <cell r="S181">
            <v>5.75</v>
          </cell>
          <cell r="T181">
            <v>34.5</v>
          </cell>
        </row>
        <row r="182">
          <cell r="B182" t="str">
            <v>Benedyczak</v>
          </cell>
          <cell r="C182">
            <v>5.95</v>
          </cell>
          <cell r="D182">
            <v>6.3</v>
          </cell>
          <cell r="E182">
            <v>63</v>
          </cell>
          <cell r="G182">
            <v>0</v>
          </cell>
          <cell r="H182">
            <v>0</v>
          </cell>
          <cell r="I182">
            <v>0</v>
          </cell>
          <cell r="J182">
            <v>1</v>
          </cell>
          <cell r="K182">
            <v>0</v>
          </cell>
          <cell r="L182">
            <v>1</v>
          </cell>
          <cell r="M182">
            <v>0</v>
          </cell>
          <cell r="N182">
            <v>1</v>
          </cell>
          <cell r="P182">
            <v>0</v>
          </cell>
          <cell r="Q182">
            <v>1</v>
          </cell>
          <cell r="S182" t="str">
            <v>0,00</v>
          </cell>
          <cell r="T182">
            <v>0</v>
          </cell>
        </row>
        <row r="183">
          <cell r="B183" t="str">
            <v>Buksa</v>
          </cell>
          <cell r="C183">
            <v>5.875</v>
          </cell>
          <cell r="D183">
            <v>6.3</v>
          </cell>
          <cell r="E183">
            <v>126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3</v>
          </cell>
          <cell r="M183">
            <v>0</v>
          </cell>
          <cell r="N183">
            <v>0</v>
          </cell>
          <cell r="P183">
            <v>0</v>
          </cell>
          <cell r="Q183">
            <v>3</v>
          </cell>
          <cell r="S183" t="str">
            <v>0,00</v>
          </cell>
          <cell r="T183">
            <v>0</v>
          </cell>
        </row>
        <row r="184">
          <cell r="B184" t="str">
            <v>Coulibaly L.</v>
          </cell>
          <cell r="C184">
            <v>6.032258064516129</v>
          </cell>
          <cell r="D184">
            <v>6.290322580645161</v>
          </cell>
          <cell r="E184">
            <v>195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4</v>
          </cell>
          <cell r="M184">
            <v>0</v>
          </cell>
          <cell r="N184">
            <v>1</v>
          </cell>
          <cell r="P184">
            <v>0</v>
          </cell>
          <cell r="Q184">
            <v>3</v>
          </cell>
          <cell r="S184" t="str">
            <v>0,00</v>
          </cell>
          <cell r="T184">
            <v>0</v>
          </cell>
        </row>
        <row r="185">
          <cell r="B185" t="str">
            <v>Fagioli</v>
          </cell>
          <cell r="C185">
            <v>6.0483870967741939</v>
          </cell>
          <cell r="D185">
            <v>6.290322580645161</v>
          </cell>
          <cell r="E185">
            <v>195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5</v>
          </cell>
          <cell r="M185">
            <v>0</v>
          </cell>
          <cell r="N185">
            <v>3</v>
          </cell>
          <cell r="P185">
            <v>0</v>
          </cell>
          <cell r="Q185">
            <v>2</v>
          </cell>
          <cell r="S185">
            <v>6.25</v>
          </cell>
          <cell r="T185">
            <v>25</v>
          </cell>
        </row>
        <row r="186">
          <cell r="B186" t="str">
            <v>Vojvoda</v>
          </cell>
          <cell r="C186">
            <v>5.98</v>
          </cell>
          <cell r="D186">
            <v>6.28</v>
          </cell>
          <cell r="E186">
            <v>157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1</v>
          </cell>
          <cell r="M186">
            <v>0</v>
          </cell>
          <cell r="N186">
            <v>1</v>
          </cell>
          <cell r="P186">
            <v>0</v>
          </cell>
          <cell r="Q186">
            <v>2</v>
          </cell>
          <cell r="S186">
            <v>6.4666666666666668</v>
          </cell>
          <cell r="T186">
            <v>97</v>
          </cell>
        </row>
        <row r="187">
          <cell r="B187" t="str">
            <v>Johnsen</v>
          </cell>
          <cell r="C187">
            <v>5.833333333333333</v>
          </cell>
          <cell r="D187">
            <v>6.2777777777777777</v>
          </cell>
          <cell r="E187">
            <v>56.5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1</v>
          </cell>
          <cell r="P187">
            <v>0</v>
          </cell>
          <cell r="Q187">
            <v>1</v>
          </cell>
          <cell r="S187" t="str">
            <v>0,00</v>
          </cell>
          <cell r="T187">
            <v>0</v>
          </cell>
        </row>
        <row r="188">
          <cell r="B188" t="str">
            <v>Castellanos</v>
          </cell>
          <cell r="C188">
            <v>5.8888888888888893</v>
          </cell>
          <cell r="D188">
            <v>6.2777777777777777</v>
          </cell>
          <cell r="E188">
            <v>56.5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1</v>
          </cell>
          <cell r="M188">
            <v>0</v>
          </cell>
          <cell r="N188">
            <v>1</v>
          </cell>
          <cell r="P188">
            <v>0</v>
          </cell>
          <cell r="Q188">
            <v>1</v>
          </cell>
          <cell r="S188">
            <v>6.3125</v>
          </cell>
          <cell r="T188">
            <v>50.5</v>
          </cell>
        </row>
        <row r="189">
          <cell r="B189" t="str">
            <v>Cristante</v>
          </cell>
          <cell r="C189">
            <v>6.1</v>
          </cell>
          <cell r="D189">
            <v>6.2714285714285714</v>
          </cell>
          <cell r="E189">
            <v>219.5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6</v>
          </cell>
          <cell r="M189">
            <v>0</v>
          </cell>
          <cell r="N189">
            <v>1</v>
          </cell>
          <cell r="P189">
            <v>0</v>
          </cell>
          <cell r="Q189">
            <v>2</v>
          </cell>
          <cell r="S189">
            <v>6.3666666666666663</v>
          </cell>
          <cell r="T189">
            <v>95.5</v>
          </cell>
        </row>
        <row r="190">
          <cell r="B190" t="str">
            <v>Belghali</v>
          </cell>
          <cell r="C190">
            <v>6.125</v>
          </cell>
          <cell r="D190">
            <v>6.270833333333333</v>
          </cell>
          <cell r="E190">
            <v>150.5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5</v>
          </cell>
          <cell r="M190">
            <v>0</v>
          </cell>
          <cell r="N190">
            <v>0</v>
          </cell>
          <cell r="P190">
            <v>0</v>
          </cell>
          <cell r="Q190">
            <v>2</v>
          </cell>
          <cell r="S190">
            <v>5.8125</v>
          </cell>
          <cell r="T190">
            <v>46.5</v>
          </cell>
        </row>
        <row r="191">
          <cell r="B191" t="str">
            <v>Gilmour</v>
          </cell>
          <cell r="C191">
            <v>6.0769230769230766</v>
          </cell>
          <cell r="D191">
            <v>6.2692307692307692</v>
          </cell>
          <cell r="E191">
            <v>81.5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1</v>
          </cell>
          <cell r="M191">
            <v>0</v>
          </cell>
          <cell r="N191">
            <v>0</v>
          </cell>
          <cell r="P191">
            <v>0</v>
          </cell>
          <cell r="Q191">
            <v>1</v>
          </cell>
          <cell r="S191" t="str">
            <v>0,00</v>
          </cell>
          <cell r="T191">
            <v>0</v>
          </cell>
        </row>
        <row r="192">
          <cell r="B192" t="str">
            <v>Harrison</v>
          </cell>
          <cell r="C192">
            <v>5.9</v>
          </cell>
          <cell r="D192">
            <v>6.2666666666666666</v>
          </cell>
          <cell r="E192">
            <v>94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1</v>
          </cell>
          <cell r="M192">
            <v>0</v>
          </cell>
          <cell r="N192">
            <v>3</v>
          </cell>
          <cell r="P192">
            <v>0</v>
          </cell>
          <cell r="Q192">
            <v>1</v>
          </cell>
          <cell r="S192" t="str">
            <v>0,00</v>
          </cell>
          <cell r="T192">
            <v>0</v>
          </cell>
        </row>
        <row r="193">
          <cell r="B193" t="str">
            <v>Celik</v>
          </cell>
          <cell r="C193">
            <v>6.171875</v>
          </cell>
          <cell r="D193">
            <v>6.265625</v>
          </cell>
          <cell r="E193">
            <v>200.5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2</v>
          </cell>
          <cell r="M193">
            <v>1</v>
          </cell>
          <cell r="N193">
            <v>2</v>
          </cell>
          <cell r="P193">
            <v>0</v>
          </cell>
          <cell r="Q193">
            <v>1</v>
          </cell>
          <cell r="S193">
            <v>6.2727272727272725</v>
          </cell>
          <cell r="T193">
            <v>69</v>
          </cell>
        </row>
        <row r="194">
          <cell r="B194" t="str">
            <v>Sucic P.</v>
          </cell>
          <cell r="C194">
            <v>6.0769230769230766</v>
          </cell>
          <cell r="D194">
            <v>6.25</v>
          </cell>
          <cell r="E194">
            <v>162.5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5</v>
          </cell>
          <cell r="M194">
            <v>0</v>
          </cell>
          <cell r="N194">
            <v>1</v>
          </cell>
          <cell r="P194">
            <v>0</v>
          </cell>
          <cell r="Q194">
            <v>2</v>
          </cell>
          <cell r="S194">
            <v>6.416666666666667</v>
          </cell>
          <cell r="T194">
            <v>115.5</v>
          </cell>
        </row>
        <row r="195">
          <cell r="B195" t="str">
            <v>Rui Modesto</v>
          </cell>
          <cell r="C195">
            <v>5.75</v>
          </cell>
          <cell r="D195">
            <v>6.25</v>
          </cell>
          <cell r="E195">
            <v>12.5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1</v>
          </cell>
          <cell r="P195">
            <v>0</v>
          </cell>
          <cell r="Q195">
            <v>0</v>
          </cell>
          <cell r="S195" t="str">
            <v>0,00</v>
          </cell>
          <cell r="T195">
            <v>0</v>
          </cell>
        </row>
        <row r="196">
          <cell r="B196" t="str">
            <v>Pedro Felipe</v>
          </cell>
          <cell r="C196">
            <v>5.75</v>
          </cell>
          <cell r="D196">
            <v>6.25</v>
          </cell>
          <cell r="E196">
            <v>12.5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1</v>
          </cell>
          <cell r="P196">
            <v>0</v>
          </cell>
          <cell r="Q196">
            <v>0</v>
          </cell>
          <cell r="S196" t="str">
            <v>0,00</v>
          </cell>
          <cell r="T196">
            <v>0</v>
          </cell>
        </row>
        <row r="197">
          <cell r="B197" t="str">
            <v>Mina</v>
          </cell>
          <cell r="C197">
            <v>6.020833333333333</v>
          </cell>
          <cell r="D197">
            <v>6.25</v>
          </cell>
          <cell r="E197">
            <v>150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3</v>
          </cell>
          <cell r="M197">
            <v>1</v>
          </cell>
          <cell r="N197">
            <v>1</v>
          </cell>
          <cell r="P197">
            <v>0</v>
          </cell>
          <cell r="Q197">
            <v>2</v>
          </cell>
          <cell r="S197" t="str">
            <v>0,00</v>
          </cell>
          <cell r="T197">
            <v>0</v>
          </cell>
        </row>
        <row r="198">
          <cell r="B198" t="str">
            <v>Valle</v>
          </cell>
          <cell r="C198">
            <v>6.0625</v>
          </cell>
          <cell r="D198">
            <v>6.25</v>
          </cell>
          <cell r="E198">
            <v>150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3</v>
          </cell>
          <cell r="M198">
            <v>0</v>
          </cell>
          <cell r="N198">
            <v>3</v>
          </cell>
          <cell r="P198">
            <v>0</v>
          </cell>
          <cell r="Q198">
            <v>1</v>
          </cell>
          <cell r="S198">
            <v>6.1578947368421053</v>
          </cell>
          <cell r="T198">
            <v>117</v>
          </cell>
        </row>
        <row r="199">
          <cell r="B199" t="str">
            <v>Dallinga</v>
          </cell>
          <cell r="C199">
            <v>5.8055555555555554</v>
          </cell>
          <cell r="D199">
            <v>6.25</v>
          </cell>
          <cell r="E199">
            <v>112.5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2</v>
          </cell>
          <cell r="M199">
            <v>0</v>
          </cell>
          <cell r="N199">
            <v>1</v>
          </cell>
          <cell r="P199">
            <v>0</v>
          </cell>
          <cell r="Q199">
            <v>2</v>
          </cell>
          <cell r="S199" t="str">
            <v>0,00</v>
          </cell>
          <cell r="T199">
            <v>0</v>
          </cell>
        </row>
        <row r="200">
          <cell r="B200" t="str">
            <v>Stulic</v>
          </cell>
          <cell r="C200">
            <v>5.7413793103448274</v>
          </cell>
          <cell r="D200">
            <v>6.2413793103448274</v>
          </cell>
          <cell r="E200">
            <v>181</v>
          </cell>
          <cell r="G200">
            <v>0</v>
          </cell>
          <cell r="H200">
            <v>0</v>
          </cell>
          <cell r="I200">
            <v>0</v>
          </cell>
          <cell r="J200">
            <v>1</v>
          </cell>
          <cell r="K200">
            <v>0</v>
          </cell>
          <cell r="L200">
            <v>1</v>
          </cell>
          <cell r="M200">
            <v>0</v>
          </cell>
          <cell r="N200">
            <v>0</v>
          </cell>
          <cell r="P200">
            <v>0</v>
          </cell>
          <cell r="Q200">
            <v>4</v>
          </cell>
          <cell r="S200">
            <v>5.625</v>
          </cell>
          <cell r="T200">
            <v>22.5</v>
          </cell>
        </row>
        <row r="201">
          <cell r="B201" t="str">
            <v>Folorunsho</v>
          </cell>
          <cell r="C201">
            <v>6.041666666666667</v>
          </cell>
          <cell r="D201">
            <v>6.229166666666667</v>
          </cell>
          <cell r="E201">
            <v>149.5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3</v>
          </cell>
          <cell r="M201">
            <v>0</v>
          </cell>
          <cell r="N201">
            <v>0</v>
          </cell>
          <cell r="P201">
            <v>0</v>
          </cell>
          <cell r="Q201">
            <v>2</v>
          </cell>
          <cell r="S201">
            <v>5.25</v>
          </cell>
          <cell r="T201">
            <v>10.5</v>
          </cell>
        </row>
        <row r="202">
          <cell r="B202" t="str">
            <v>Vandeputte</v>
          </cell>
          <cell r="C202">
            <v>6.0344827586206895</v>
          </cell>
          <cell r="D202">
            <v>6.2241379310344831</v>
          </cell>
          <cell r="E202">
            <v>180.5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3</v>
          </cell>
          <cell r="M202">
            <v>0</v>
          </cell>
          <cell r="N202">
            <v>4</v>
          </cell>
          <cell r="P202">
            <v>0</v>
          </cell>
          <cell r="Q202">
            <v>1</v>
          </cell>
          <cell r="S202">
            <v>6.166666666666667</v>
          </cell>
          <cell r="T202">
            <v>111</v>
          </cell>
        </row>
        <row r="203">
          <cell r="B203" t="str">
            <v>Guendouzi</v>
          </cell>
          <cell r="C203">
            <v>6.1428571428571432</v>
          </cell>
          <cell r="D203">
            <v>6.2142857142857144</v>
          </cell>
          <cell r="E203">
            <v>87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4</v>
          </cell>
          <cell r="M203">
            <v>1</v>
          </cell>
          <cell r="N203">
            <v>0</v>
          </cell>
          <cell r="P203">
            <v>0</v>
          </cell>
          <cell r="Q203">
            <v>1</v>
          </cell>
          <cell r="S203">
            <v>6.3636363636363633</v>
          </cell>
          <cell r="T203">
            <v>70</v>
          </cell>
        </row>
        <row r="204">
          <cell r="B204" t="str">
            <v>Gutierrez</v>
          </cell>
          <cell r="C204">
            <v>5.9761904761904763</v>
          </cell>
          <cell r="D204">
            <v>6.2142857142857144</v>
          </cell>
          <cell r="E204">
            <v>130.5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1</v>
          </cell>
          <cell r="P204">
            <v>0</v>
          </cell>
          <cell r="Q204">
            <v>1</v>
          </cell>
          <cell r="S204">
            <v>6.55</v>
          </cell>
          <cell r="T204">
            <v>65.5</v>
          </cell>
        </row>
        <row r="205">
          <cell r="B205" t="str">
            <v>Kabasele</v>
          </cell>
          <cell r="C205">
            <v>5.9821428571428568</v>
          </cell>
          <cell r="D205">
            <v>6.2142857142857144</v>
          </cell>
          <cell r="E205">
            <v>174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5</v>
          </cell>
          <cell r="M205">
            <v>1</v>
          </cell>
          <cell r="N205">
            <v>0</v>
          </cell>
          <cell r="P205">
            <v>0</v>
          </cell>
          <cell r="Q205">
            <v>3</v>
          </cell>
          <cell r="S205" t="str">
            <v>0,00</v>
          </cell>
          <cell r="T205">
            <v>0</v>
          </cell>
        </row>
        <row r="206">
          <cell r="B206" t="str">
            <v>Fadera</v>
          </cell>
          <cell r="C206">
            <v>5.9375</v>
          </cell>
          <cell r="D206">
            <v>6.208333333333333</v>
          </cell>
          <cell r="E206">
            <v>149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5</v>
          </cell>
          <cell r="M206">
            <v>0</v>
          </cell>
          <cell r="N206">
            <v>1</v>
          </cell>
          <cell r="P206">
            <v>0</v>
          </cell>
          <cell r="Q206">
            <v>2</v>
          </cell>
          <cell r="S206" t="str">
            <v>0,00</v>
          </cell>
          <cell r="T206">
            <v>0</v>
          </cell>
        </row>
        <row r="207">
          <cell r="B207" t="str">
            <v>Miretti</v>
          </cell>
          <cell r="C207">
            <v>5.9666666666666668</v>
          </cell>
          <cell r="D207">
            <v>6.2</v>
          </cell>
          <cell r="E207">
            <v>93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1</v>
          </cell>
          <cell r="M207">
            <v>0</v>
          </cell>
          <cell r="N207">
            <v>1</v>
          </cell>
          <cell r="P207">
            <v>0</v>
          </cell>
          <cell r="Q207">
            <v>1</v>
          </cell>
          <cell r="S207" t="str">
            <v>0,00</v>
          </cell>
          <cell r="T207">
            <v>0</v>
          </cell>
        </row>
        <row r="208">
          <cell r="B208" t="str">
            <v>Norton-Cuffy</v>
          </cell>
          <cell r="C208">
            <v>5.94</v>
          </cell>
          <cell r="D208">
            <v>6.2</v>
          </cell>
          <cell r="E208">
            <v>155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3</v>
          </cell>
          <cell r="M208">
            <v>1</v>
          </cell>
          <cell r="N208">
            <v>1</v>
          </cell>
          <cell r="P208">
            <v>0</v>
          </cell>
          <cell r="Q208">
            <v>2</v>
          </cell>
          <cell r="S208" t="str">
            <v>0,00</v>
          </cell>
          <cell r="T208">
            <v>0</v>
          </cell>
        </row>
        <row r="209">
          <cell r="B209" t="str">
            <v>Vazquez</v>
          </cell>
          <cell r="C209">
            <v>6.0769230769230766</v>
          </cell>
          <cell r="D209">
            <v>6.1923076923076925</v>
          </cell>
          <cell r="E209">
            <v>80.5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1</v>
          </cell>
          <cell r="M209">
            <v>0</v>
          </cell>
          <cell r="N209">
            <v>2</v>
          </cell>
          <cell r="P209">
            <v>0</v>
          </cell>
          <cell r="Q209">
            <v>0</v>
          </cell>
          <cell r="S209">
            <v>6.25</v>
          </cell>
          <cell r="T209">
            <v>25</v>
          </cell>
        </row>
        <row r="210">
          <cell r="B210" t="str">
            <v>Cuadrado</v>
          </cell>
          <cell r="C210">
            <v>6.0769230769230766</v>
          </cell>
          <cell r="D210">
            <v>6.1923076923076925</v>
          </cell>
          <cell r="E210">
            <v>80.5</v>
          </cell>
          <cell r="G210">
            <v>0</v>
          </cell>
          <cell r="H210">
            <v>0</v>
          </cell>
          <cell r="I210">
            <v>0</v>
          </cell>
          <cell r="J210">
            <v>1</v>
          </cell>
          <cell r="K210">
            <v>0</v>
          </cell>
          <cell r="L210">
            <v>3</v>
          </cell>
          <cell r="M210">
            <v>0</v>
          </cell>
          <cell r="N210">
            <v>0</v>
          </cell>
          <cell r="P210">
            <v>0</v>
          </cell>
          <cell r="Q210">
            <v>1</v>
          </cell>
          <cell r="S210" t="str">
            <v>0,00</v>
          </cell>
          <cell r="T210">
            <v>0</v>
          </cell>
        </row>
        <row r="211">
          <cell r="B211" t="str">
            <v>Leris</v>
          </cell>
          <cell r="C211">
            <v>5.9375</v>
          </cell>
          <cell r="D211">
            <v>6.1875</v>
          </cell>
          <cell r="E211">
            <v>198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2</v>
          </cell>
          <cell r="M211">
            <v>0</v>
          </cell>
          <cell r="N211">
            <v>3</v>
          </cell>
          <cell r="P211">
            <v>0</v>
          </cell>
          <cell r="Q211">
            <v>2</v>
          </cell>
          <cell r="S211" t="str">
            <v>0,00</v>
          </cell>
          <cell r="T211">
            <v>0</v>
          </cell>
        </row>
        <row r="212">
          <cell r="B212" t="str">
            <v>Locatelli</v>
          </cell>
          <cell r="C212">
            <v>6.25</v>
          </cell>
          <cell r="D212">
            <v>6.1764705882352944</v>
          </cell>
          <cell r="E212">
            <v>210</v>
          </cell>
          <cell r="G212">
            <v>0</v>
          </cell>
          <cell r="H212">
            <v>0</v>
          </cell>
          <cell r="I212">
            <v>1</v>
          </cell>
          <cell r="J212">
            <v>0</v>
          </cell>
          <cell r="K212">
            <v>0</v>
          </cell>
          <cell r="L212">
            <v>9</v>
          </cell>
          <cell r="M212">
            <v>0</v>
          </cell>
          <cell r="N212">
            <v>2</v>
          </cell>
          <cell r="P212">
            <v>0</v>
          </cell>
          <cell r="Q212">
            <v>1</v>
          </cell>
          <cell r="S212">
            <v>6.1111111111111107</v>
          </cell>
          <cell r="T212">
            <v>165</v>
          </cell>
        </row>
        <row r="213">
          <cell r="B213" t="str">
            <v>Rensch</v>
          </cell>
          <cell r="C213">
            <v>6.1578947368421053</v>
          </cell>
          <cell r="D213">
            <v>6.1749999999999998</v>
          </cell>
          <cell r="E213">
            <v>123.5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1</v>
          </cell>
          <cell r="M213">
            <v>0</v>
          </cell>
          <cell r="N213">
            <v>4</v>
          </cell>
          <cell r="P213">
            <v>0</v>
          </cell>
          <cell r="Q213">
            <v>1</v>
          </cell>
          <cell r="S213" t="str">
            <v>0,00</v>
          </cell>
          <cell r="T213">
            <v>0</v>
          </cell>
        </row>
        <row r="214">
          <cell r="B214" t="str">
            <v>Bastoni</v>
          </cell>
          <cell r="C214">
            <v>6.1730769230769234</v>
          </cell>
          <cell r="D214">
            <v>6.1730769230769234</v>
          </cell>
          <cell r="E214">
            <v>160.5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6</v>
          </cell>
          <cell r="M214">
            <v>0</v>
          </cell>
          <cell r="N214">
            <v>3</v>
          </cell>
          <cell r="P214">
            <v>0</v>
          </cell>
          <cell r="Q214">
            <v>0</v>
          </cell>
          <cell r="S214">
            <v>6.25</v>
          </cell>
          <cell r="T214">
            <v>125</v>
          </cell>
        </row>
        <row r="215">
          <cell r="B215" t="str">
            <v>Bakola</v>
          </cell>
          <cell r="C215">
            <v>6.166666666666667</v>
          </cell>
          <cell r="D215">
            <v>6.166666666666667</v>
          </cell>
          <cell r="E215">
            <v>18.5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P215">
            <v>0</v>
          </cell>
          <cell r="Q215">
            <v>0</v>
          </cell>
          <cell r="S215" t="str">
            <v>0,00</v>
          </cell>
          <cell r="T215">
            <v>0</v>
          </cell>
        </row>
        <row r="216">
          <cell r="B216" t="str">
            <v>Carlos Augusto</v>
          </cell>
          <cell r="C216">
            <v>6.1296296296296298</v>
          </cell>
          <cell r="D216">
            <v>6.166666666666667</v>
          </cell>
          <cell r="E216">
            <v>166.5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6</v>
          </cell>
          <cell r="M216">
            <v>0</v>
          </cell>
          <cell r="N216">
            <v>1</v>
          </cell>
          <cell r="P216">
            <v>0</v>
          </cell>
          <cell r="Q216">
            <v>1</v>
          </cell>
          <cell r="S216">
            <v>6.166666666666667</v>
          </cell>
          <cell r="T216">
            <v>111</v>
          </cell>
        </row>
        <row r="217">
          <cell r="B217" t="str">
            <v>Ricci S.</v>
          </cell>
          <cell r="C217">
            <v>6</v>
          </cell>
          <cell r="D217">
            <v>6.1607142857142856</v>
          </cell>
          <cell r="E217">
            <v>172.5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3</v>
          </cell>
          <cell r="M217">
            <v>0</v>
          </cell>
          <cell r="N217">
            <v>3</v>
          </cell>
          <cell r="P217">
            <v>0</v>
          </cell>
          <cell r="Q217">
            <v>1</v>
          </cell>
          <cell r="S217" t="str">
            <v>0,00</v>
          </cell>
          <cell r="T217">
            <v>0</v>
          </cell>
        </row>
        <row r="218">
          <cell r="B218" t="str">
            <v>Bernasconi</v>
          </cell>
          <cell r="C218">
            <v>6.0909090909090908</v>
          </cell>
          <cell r="D218">
            <v>6.1590909090909092</v>
          </cell>
          <cell r="E218">
            <v>135.5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3</v>
          </cell>
          <cell r="M218">
            <v>0</v>
          </cell>
          <cell r="N218">
            <v>3</v>
          </cell>
          <cell r="P218">
            <v>0</v>
          </cell>
          <cell r="Q218">
            <v>0</v>
          </cell>
          <cell r="S218" t="str">
            <v>0,00</v>
          </cell>
          <cell r="T218">
            <v>0</v>
          </cell>
        </row>
        <row r="219">
          <cell r="B219" t="str">
            <v>Beukema</v>
          </cell>
          <cell r="C219">
            <v>5.9318181818181817</v>
          </cell>
          <cell r="D219">
            <v>6.1590909090909092</v>
          </cell>
          <cell r="E219">
            <v>135.5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2</v>
          </cell>
          <cell r="M219">
            <v>0</v>
          </cell>
          <cell r="N219">
            <v>0</v>
          </cell>
          <cell r="P219">
            <v>0</v>
          </cell>
          <cell r="Q219">
            <v>2</v>
          </cell>
          <cell r="S219">
            <v>6.4</v>
          </cell>
          <cell r="T219">
            <v>32</v>
          </cell>
        </row>
        <row r="220">
          <cell r="B220" t="str">
            <v>Kossounou</v>
          </cell>
          <cell r="C220">
            <v>5.9375</v>
          </cell>
          <cell r="D220">
            <v>6.15625</v>
          </cell>
          <cell r="E220">
            <v>98.5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1</v>
          </cell>
          <cell r="M220">
            <v>0</v>
          </cell>
          <cell r="N220">
            <v>0</v>
          </cell>
          <cell r="P220">
            <v>0</v>
          </cell>
          <cell r="Q220">
            <v>1</v>
          </cell>
          <cell r="S220" t="str">
            <v>0,00</v>
          </cell>
          <cell r="T220">
            <v>0</v>
          </cell>
        </row>
        <row r="221">
          <cell r="B221" t="str">
            <v>Ramon</v>
          </cell>
          <cell r="C221">
            <v>6.15</v>
          </cell>
          <cell r="D221">
            <v>6.15</v>
          </cell>
          <cell r="E221">
            <v>184.5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10</v>
          </cell>
          <cell r="M221">
            <v>1</v>
          </cell>
          <cell r="N221">
            <v>0</v>
          </cell>
          <cell r="P221">
            <v>0</v>
          </cell>
          <cell r="Q221">
            <v>2</v>
          </cell>
          <cell r="S221">
            <v>6.2391304347826084</v>
          </cell>
          <cell r="T221">
            <v>143.5</v>
          </cell>
        </row>
        <row r="222">
          <cell r="B222" t="str">
            <v>Moro N.</v>
          </cell>
          <cell r="C222">
            <v>5.9444444444444446</v>
          </cell>
          <cell r="D222">
            <v>6.1481481481481479</v>
          </cell>
          <cell r="E222">
            <v>166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1</v>
          </cell>
          <cell r="M222">
            <v>0</v>
          </cell>
          <cell r="N222">
            <v>0</v>
          </cell>
          <cell r="P222">
            <v>0</v>
          </cell>
          <cell r="Q222">
            <v>2</v>
          </cell>
          <cell r="S222" t="str">
            <v>0,00</v>
          </cell>
          <cell r="T222">
            <v>0</v>
          </cell>
        </row>
        <row r="223">
          <cell r="B223" t="str">
            <v>N'Dri</v>
          </cell>
          <cell r="C223">
            <v>5.8235294117647056</v>
          </cell>
          <cell r="D223">
            <v>6.1470588235294121</v>
          </cell>
          <cell r="E223">
            <v>104.5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3</v>
          </cell>
          <cell r="M223">
            <v>0</v>
          </cell>
          <cell r="N223">
            <v>0</v>
          </cell>
          <cell r="P223">
            <v>0</v>
          </cell>
          <cell r="Q223">
            <v>2</v>
          </cell>
          <cell r="S223" t="str">
            <v>0,00</v>
          </cell>
          <cell r="T223">
            <v>0</v>
          </cell>
        </row>
        <row r="224">
          <cell r="B224" t="str">
            <v>Ndour</v>
          </cell>
          <cell r="C224">
            <v>5.8214285714285712</v>
          </cell>
          <cell r="D224">
            <v>6.1428571428571432</v>
          </cell>
          <cell r="E224">
            <v>172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2</v>
          </cell>
          <cell r="M224">
            <v>0</v>
          </cell>
          <cell r="N224">
            <v>0</v>
          </cell>
          <cell r="P224">
            <v>0</v>
          </cell>
          <cell r="Q224">
            <v>3</v>
          </cell>
          <cell r="S224" t="str">
            <v>0,00</v>
          </cell>
          <cell r="T224">
            <v>0</v>
          </cell>
        </row>
        <row r="225">
          <cell r="B225" t="str">
            <v>Diego Carlos</v>
          </cell>
          <cell r="C225">
            <v>6.14</v>
          </cell>
          <cell r="D225">
            <v>6.14</v>
          </cell>
          <cell r="E225">
            <v>153.5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8</v>
          </cell>
          <cell r="M225">
            <v>0</v>
          </cell>
          <cell r="N225">
            <v>0</v>
          </cell>
          <cell r="P225">
            <v>0</v>
          </cell>
          <cell r="Q225">
            <v>1</v>
          </cell>
          <cell r="S225" t="str">
            <v>0,00</v>
          </cell>
          <cell r="T225">
            <v>0</v>
          </cell>
        </row>
        <row r="226">
          <cell r="B226" t="str">
            <v>Lobotka</v>
          </cell>
          <cell r="C226">
            <v>6.0517241379310347</v>
          </cell>
          <cell r="D226">
            <v>6.1379310344827589</v>
          </cell>
          <cell r="E226">
            <v>178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3</v>
          </cell>
          <cell r="M226">
            <v>0</v>
          </cell>
          <cell r="N226">
            <v>0</v>
          </cell>
          <cell r="P226">
            <v>0</v>
          </cell>
          <cell r="Q226">
            <v>1</v>
          </cell>
          <cell r="S226">
            <v>6.229166666666667</v>
          </cell>
          <cell r="T226">
            <v>149.5</v>
          </cell>
        </row>
        <row r="227">
          <cell r="B227" t="str">
            <v>Vasquez</v>
          </cell>
          <cell r="C227">
            <v>6.0735294117647056</v>
          </cell>
          <cell r="D227">
            <v>6.132352941176471</v>
          </cell>
          <cell r="E227">
            <v>208.5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2</v>
          </cell>
          <cell r="M227">
            <v>0</v>
          </cell>
          <cell r="N227">
            <v>0</v>
          </cell>
          <cell r="P227">
            <v>0</v>
          </cell>
          <cell r="Q227">
            <v>1</v>
          </cell>
          <cell r="S227">
            <v>6.1206896551724137</v>
          </cell>
          <cell r="T227">
            <v>177.5</v>
          </cell>
        </row>
        <row r="228">
          <cell r="B228" t="str">
            <v>Zapata D.</v>
          </cell>
          <cell r="C228">
            <v>5.8260869565217392</v>
          </cell>
          <cell r="D228">
            <v>6.1304347826086953</v>
          </cell>
          <cell r="E228">
            <v>141</v>
          </cell>
          <cell r="G228">
            <v>0</v>
          </cell>
          <cell r="H228">
            <v>0</v>
          </cell>
          <cell r="I228">
            <v>1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1</v>
          </cell>
          <cell r="P228">
            <v>0</v>
          </cell>
          <cell r="Q228">
            <v>3</v>
          </cell>
          <cell r="S228">
            <v>7.1428571428571432</v>
          </cell>
          <cell r="T228">
            <v>50</v>
          </cell>
        </row>
        <row r="229">
          <cell r="B229" t="str">
            <v>Martin</v>
          </cell>
          <cell r="C229">
            <v>5.9629629629629628</v>
          </cell>
          <cell r="D229">
            <v>6.1296296296296298</v>
          </cell>
          <cell r="E229">
            <v>165.5</v>
          </cell>
          <cell r="G229">
            <v>0</v>
          </cell>
          <cell r="H229">
            <v>0</v>
          </cell>
          <cell r="I229">
            <v>1</v>
          </cell>
          <cell r="J229">
            <v>0</v>
          </cell>
          <cell r="K229">
            <v>0</v>
          </cell>
          <cell r="L229">
            <v>1</v>
          </cell>
          <cell r="M229">
            <v>0</v>
          </cell>
          <cell r="N229">
            <v>5</v>
          </cell>
          <cell r="P229">
            <v>0</v>
          </cell>
          <cell r="Q229">
            <v>1</v>
          </cell>
          <cell r="S229">
            <v>6.0526315789473681</v>
          </cell>
          <cell r="T229">
            <v>115</v>
          </cell>
        </row>
        <row r="230">
          <cell r="B230" t="str">
            <v>Fofana Y.</v>
          </cell>
          <cell r="C230">
            <v>5.870967741935484</v>
          </cell>
          <cell r="D230">
            <v>6.129032258064516</v>
          </cell>
          <cell r="E230">
            <v>190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4</v>
          </cell>
          <cell r="M230">
            <v>0</v>
          </cell>
          <cell r="N230">
            <v>3</v>
          </cell>
          <cell r="P230">
            <v>0</v>
          </cell>
          <cell r="Q230">
            <v>2</v>
          </cell>
          <cell r="S230" t="str">
            <v>0,00</v>
          </cell>
          <cell r="T230">
            <v>0</v>
          </cell>
        </row>
        <row r="231">
          <cell r="B231" t="str">
            <v>Ilkhan</v>
          </cell>
          <cell r="C231">
            <v>5.875</v>
          </cell>
          <cell r="D231">
            <v>6.125</v>
          </cell>
          <cell r="E231">
            <v>98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2</v>
          </cell>
          <cell r="M231">
            <v>1</v>
          </cell>
          <cell r="N231">
            <v>2</v>
          </cell>
          <cell r="P231">
            <v>0</v>
          </cell>
          <cell r="Q231">
            <v>1</v>
          </cell>
          <cell r="S231" t="str">
            <v>0,00</v>
          </cell>
          <cell r="T231">
            <v>0</v>
          </cell>
        </row>
        <row r="232">
          <cell r="B232" t="str">
            <v>Pasalic</v>
          </cell>
          <cell r="C232">
            <v>5.8965517241379306</v>
          </cell>
          <cell r="D232">
            <v>6.1206896551724137</v>
          </cell>
          <cell r="E232">
            <v>177.5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3</v>
          </cell>
          <cell r="M232">
            <v>0</v>
          </cell>
          <cell r="N232">
            <v>2</v>
          </cell>
          <cell r="P232">
            <v>0</v>
          </cell>
          <cell r="Q232">
            <v>2</v>
          </cell>
          <cell r="S232">
            <v>6.2307692307692308</v>
          </cell>
          <cell r="T232">
            <v>162</v>
          </cell>
        </row>
        <row r="233">
          <cell r="B233" t="str">
            <v>Maripan</v>
          </cell>
          <cell r="C233">
            <v>5.92</v>
          </cell>
          <cell r="D233">
            <v>6.12</v>
          </cell>
          <cell r="E233">
            <v>153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4</v>
          </cell>
          <cell r="M233">
            <v>0</v>
          </cell>
          <cell r="N233">
            <v>0</v>
          </cell>
          <cell r="P233">
            <v>0</v>
          </cell>
          <cell r="Q233">
            <v>2</v>
          </cell>
          <cell r="S233" t="str">
            <v>0,00</v>
          </cell>
          <cell r="T233">
            <v>0</v>
          </cell>
        </row>
        <row r="234">
          <cell r="B234" t="str">
            <v>Cambiaso</v>
          </cell>
          <cell r="C234">
            <v>5.8428571428571425</v>
          </cell>
          <cell r="D234">
            <v>6.1142857142857139</v>
          </cell>
          <cell r="E234">
            <v>214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2</v>
          </cell>
          <cell r="L234">
            <v>3</v>
          </cell>
          <cell r="M234">
            <v>0</v>
          </cell>
          <cell r="N234">
            <v>4</v>
          </cell>
          <cell r="P234">
            <v>0</v>
          </cell>
          <cell r="Q234">
            <v>3</v>
          </cell>
          <cell r="S234">
            <v>6.09375</v>
          </cell>
          <cell r="T234">
            <v>195</v>
          </cell>
        </row>
        <row r="235">
          <cell r="B235" t="str">
            <v>Valeri</v>
          </cell>
          <cell r="C235">
            <v>6.078125</v>
          </cell>
          <cell r="D235">
            <v>6.109375</v>
          </cell>
          <cell r="E235">
            <v>195.5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2</v>
          </cell>
          <cell r="M235">
            <v>0</v>
          </cell>
          <cell r="N235">
            <v>2</v>
          </cell>
          <cell r="P235">
            <v>0</v>
          </cell>
          <cell r="Q235">
            <v>0</v>
          </cell>
          <cell r="S235">
            <v>6.166666666666667</v>
          </cell>
          <cell r="T235">
            <v>74</v>
          </cell>
        </row>
        <row r="236">
          <cell r="B236" t="str">
            <v>Keita M.</v>
          </cell>
          <cell r="C236">
            <v>6.0588235294117645</v>
          </cell>
          <cell r="D236">
            <v>6.1029411764705879</v>
          </cell>
          <cell r="E236">
            <v>207.5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1</v>
          </cell>
          <cell r="L236">
            <v>1</v>
          </cell>
          <cell r="M236">
            <v>0</v>
          </cell>
          <cell r="N236">
            <v>1</v>
          </cell>
          <cell r="P236">
            <v>0</v>
          </cell>
          <cell r="Q236">
            <v>1</v>
          </cell>
          <cell r="S236" t="str">
            <v>0,00</v>
          </cell>
          <cell r="T236">
            <v>0</v>
          </cell>
        </row>
        <row r="237">
          <cell r="B237" t="str">
            <v>Ngonge</v>
          </cell>
          <cell r="C237">
            <v>5.9</v>
          </cell>
          <cell r="D237">
            <v>6.1</v>
          </cell>
          <cell r="E237">
            <v>91.5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2</v>
          </cell>
          <cell r="M237">
            <v>0</v>
          </cell>
          <cell r="N237">
            <v>1</v>
          </cell>
          <cell r="P237">
            <v>0</v>
          </cell>
          <cell r="Q237">
            <v>1</v>
          </cell>
          <cell r="S237" t="str">
            <v>0,00</v>
          </cell>
          <cell r="T237">
            <v>0</v>
          </cell>
        </row>
        <row r="238">
          <cell r="B238" t="str">
            <v>El Aynaoui</v>
          </cell>
          <cell r="C238">
            <v>5.9749999999999996</v>
          </cell>
          <cell r="D238">
            <v>6.1</v>
          </cell>
          <cell r="E238">
            <v>122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5</v>
          </cell>
          <cell r="M238">
            <v>0</v>
          </cell>
          <cell r="N238">
            <v>2</v>
          </cell>
          <cell r="P238">
            <v>0</v>
          </cell>
          <cell r="Q238">
            <v>1</v>
          </cell>
          <cell r="S238" t="str">
            <v>0,00</v>
          </cell>
          <cell r="T238">
            <v>0</v>
          </cell>
        </row>
        <row r="239">
          <cell r="B239" t="str">
            <v>Miranda J.</v>
          </cell>
          <cell r="C239">
            <v>6</v>
          </cell>
          <cell r="D239">
            <v>6.096774193548387</v>
          </cell>
          <cell r="E239">
            <v>189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6</v>
          </cell>
          <cell r="M239">
            <v>0</v>
          </cell>
          <cell r="N239">
            <v>3</v>
          </cell>
          <cell r="P239">
            <v>0</v>
          </cell>
          <cell r="Q239">
            <v>1</v>
          </cell>
          <cell r="S239">
            <v>6.1071428571428568</v>
          </cell>
          <cell r="T239">
            <v>171</v>
          </cell>
        </row>
        <row r="240">
          <cell r="B240" t="str">
            <v>Idrissi R.</v>
          </cell>
          <cell r="C240">
            <v>5.8125</v>
          </cell>
          <cell r="D240">
            <v>6.09375</v>
          </cell>
          <cell r="E240">
            <v>97.5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3</v>
          </cell>
          <cell r="M240">
            <v>0</v>
          </cell>
          <cell r="N240">
            <v>0</v>
          </cell>
          <cell r="P240">
            <v>0</v>
          </cell>
          <cell r="Q240">
            <v>2</v>
          </cell>
          <cell r="S240" t="str">
            <v>0,00</v>
          </cell>
          <cell r="T240">
            <v>0</v>
          </cell>
        </row>
        <row r="241">
          <cell r="B241" t="str">
            <v>Njie</v>
          </cell>
          <cell r="C241">
            <v>5.8181818181818183</v>
          </cell>
          <cell r="D241">
            <v>6.0909090909090908</v>
          </cell>
          <cell r="E241">
            <v>67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2</v>
          </cell>
          <cell r="M241">
            <v>0</v>
          </cell>
          <cell r="N241">
            <v>1</v>
          </cell>
          <cell r="P241">
            <v>0</v>
          </cell>
          <cell r="Q241">
            <v>1</v>
          </cell>
          <cell r="S241" t="str">
            <v>0,00</v>
          </cell>
          <cell r="T241">
            <v>0</v>
          </cell>
        </row>
        <row r="242">
          <cell r="B242" t="str">
            <v>Mosquera</v>
          </cell>
          <cell r="C242">
            <v>5.958333333333333</v>
          </cell>
          <cell r="D242">
            <v>6.083333333333333</v>
          </cell>
          <cell r="E242">
            <v>73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1</v>
          </cell>
          <cell r="M242">
            <v>0</v>
          </cell>
          <cell r="N242">
            <v>2</v>
          </cell>
          <cell r="P242">
            <v>0</v>
          </cell>
          <cell r="Q242">
            <v>0</v>
          </cell>
          <cell r="S242" t="str">
            <v>0,00</v>
          </cell>
          <cell r="T242">
            <v>0</v>
          </cell>
        </row>
        <row r="243">
          <cell r="B243" t="str">
            <v>Kristensen T.</v>
          </cell>
          <cell r="C243">
            <v>5.9230769230769234</v>
          </cell>
          <cell r="D243">
            <v>6.0769230769230766</v>
          </cell>
          <cell r="E243">
            <v>158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4</v>
          </cell>
          <cell r="M243">
            <v>0</v>
          </cell>
          <cell r="N243">
            <v>0</v>
          </cell>
          <cell r="P243">
            <v>0</v>
          </cell>
          <cell r="Q243">
            <v>2</v>
          </cell>
          <cell r="S243">
            <v>5.9666666666666668</v>
          </cell>
          <cell r="T243">
            <v>89.5</v>
          </cell>
        </row>
        <row r="244">
          <cell r="B244" t="str">
            <v>Freuler</v>
          </cell>
          <cell r="C244">
            <v>6</v>
          </cell>
          <cell r="D244">
            <v>6.0769230769230766</v>
          </cell>
          <cell r="E244">
            <v>158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1</v>
          </cell>
          <cell r="L244">
            <v>4</v>
          </cell>
          <cell r="M244">
            <v>0</v>
          </cell>
          <cell r="N244">
            <v>2</v>
          </cell>
          <cell r="P244">
            <v>0</v>
          </cell>
          <cell r="Q244">
            <v>1</v>
          </cell>
          <cell r="S244">
            <v>6.25</v>
          </cell>
          <cell r="T244">
            <v>112.5</v>
          </cell>
        </row>
        <row r="245">
          <cell r="B245" t="str">
            <v>Kelly L.</v>
          </cell>
          <cell r="C245">
            <v>6.0151515151515156</v>
          </cell>
          <cell r="D245">
            <v>6.0757575757575761</v>
          </cell>
          <cell r="E245">
            <v>200.5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4</v>
          </cell>
          <cell r="M245">
            <v>0</v>
          </cell>
          <cell r="N245">
            <v>1</v>
          </cell>
          <cell r="P245">
            <v>0</v>
          </cell>
          <cell r="Q245">
            <v>1</v>
          </cell>
          <cell r="S245" t="str">
            <v>0,00</v>
          </cell>
          <cell r="T245">
            <v>0</v>
          </cell>
        </row>
        <row r="246">
          <cell r="B246" t="str">
            <v>Openda</v>
          </cell>
          <cell r="C246">
            <v>5.7857142857142856</v>
          </cell>
          <cell r="D246">
            <v>6.0714285714285712</v>
          </cell>
          <cell r="E246">
            <v>85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P246">
            <v>0</v>
          </cell>
          <cell r="Q246">
            <v>1</v>
          </cell>
          <cell r="S246">
            <v>5.5</v>
          </cell>
          <cell r="T246">
            <v>27.5</v>
          </cell>
        </row>
        <row r="247">
          <cell r="B247" t="str">
            <v>Musah</v>
          </cell>
          <cell r="C247">
            <v>5.9</v>
          </cell>
          <cell r="D247">
            <v>6.0666666666666664</v>
          </cell>
          <cell r="E247">
            <v>91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1</v>
          </cell>
          <cell r="M247">
            <v>0</v>
          </cell>
          <cell r="N247">
            <v>0</v>
          </cell>
          <cell r="P247">
            <v>0</v>
          </cell>
          <cell r="Q247">
            <v>1</v>
          </cell>
          <cell r="S247" t="str">
            <v>0,00</v>
          </cell>
          <cell r="T247">
            <v>0</v>
          </cell>
        </row>
        <row r="248">
          <cell r="B248" t="str">
            <v>Serdar</v>
          </cell>
          <cell r="C248">
            <v>5.96875</v>
          </cell>
          <cell r="D248">
            <v>6.0625</v>
          </cell>
          <cell r="E248">
            <v>97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3</v>
          </cell>
          <cell r="M248">
            <v>0</v>
          </cell>
          <cell r="N248">
            <v>0</v>
          </cell>
          <cell r="P248">
            <v>0</v>
          </cell>
          <cell r="Q248">
            <v>1</v>
          </cell>
          <cell r="S248" t="str">
            <v>0,00</v>
          </cell>
          <cell r="T248">
            <v>0</v>
          </cell>
        </row>
        <row r="249">
          <cell r="B249" t="str">
            <v>De Vrij</v>
          </cell>
          <cell r="C249">
            <v>6.125</v>
          </cell>
          <cell r="D249">
            <v>6.0625</v>
          </cell>
          <cell r="E249">
            <v>48.5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1</v>
          </cell>
          <cell r="M249">
            <v>0</v>
          </cell>
          <cell r="N249">
            <v>0</v>
          </cell>
          <cell r="P249">
            <v>0</v>
          </cell>
          <cell r="Q249">
            <v>0</v>
          </cell>
          <cell r="S249" t="str">
            <v>0,00</v>
          </cell>
          <cell r="T249">
            <v>0</v>
          </cell>
        </row>
        <row r="250">
          <cell r="B250" t="str">
            <v>Milinkovic-Savic V.</v>
          </cell>
          <cell r="C250">
            <v>6.2037037037037033</v>
          </cell>
          <cell r="D250">
            <v>6.0555555555555554</v>
          </cell>
          <cell r="E250">
            <v>163.5</v>
          </cell>
          <cell r="G250">
            <v>24</v>
          </cell>
          <cell r="H250">
            <v>3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P250">
            <v>11</v>
          </cell>
          <cell r="Q250">
            <v>0</v>
          </cell>
          <cell r="S250">
            <v>5.8571428571428568</v>
          </cell>
          <cell r="T250">
            <v>82</v>
          </cell>
        </row>
        <row r="251">
          <cell r="B251" t="str">
            <v>Luis Henrique</v>
          </cell>
          <cell r="C251">
            <v>5.8888888888888893</v>
          </cell>
          <cell r="D251">
            <v>6.0555555555555554</v>
          </cell>
          <cell r="E251">
            <v>163.5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1</v>
          </cell>
          <cell r="M251">
            <v>0</v>
          </cell>
          <cell r="N251">
            <v>2</v>
          </cell>
          <cell r="P251">
            <v>0</v>
          </cell>
          <cell r="Q251">
            <v>1</v>
          </cell>
          <cell r="S251" t="str">
            <v>0,00</v>
          </cell>
          <cell r="T251">
            <v>0</v>
          </cell>
        </row>
        <row r="252">
          <cell r="B252" t="str">
            <v>Djuric</v>
          </cell>
          <cell r="C252">
            <v>6</v>
          </cell>
          <cell r="D252">
            <v>6.0555555555555554</v>
          </cell>
          <cell r="E252">
            <v>54.5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1</v>
          </cell>
          <cell r="M252">
            <v>0</v>
          </cell>
          <cell r="N252">
            <v>1</v>
          </cell>
          <cell r="P252">
            <v>0</v>
          </cell>
          <cell r="Q252">
            <v>0</v>
          </cell>
          <cell r="S252" t="str">
            <v>0,00</v>
          </cell>
          <cell r="T252">
            <v>0</v>
          </cell>
        </row>
        <row r="253">
          <cell r="B253" t="str">
            <v>Bartesaghi</v>
          </cell>
          <cell r="C253">
            <v>5.967741935483871</v>
          </cell>
          <cell r="D253">
            <v>6.0483870967741939</v>
          </cell>
          <cell r="E253">
            <v>187.5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1</v>
          </cell>
          <cell r="L253">
            <v>3</v>
          </cell>
          <cell r="M253">
            <v>0</v>
          </cell>
          <cell r="N253">
            <v>0</v>
          </cell>
          <cell r="P253">
            <v>0</v>
          </cell>
          <cell r="Q253">
            <v>2</v>
          </cell>
          <cell r="S253">
            <v>5.583333333333333</v>
          </cell>
          <cell r="T253">
            <v>67</v>
          </cell>
        </row>
        <row r="254">
          <cell r="B254" t="str">
            <v>Folino</v>
          </cell>
          <cell r="C254">
            <v>5.7727272727272725</v>
          </cell>
          <cell r="D254">
            <v>6.0454545454545459</v>
          </cell>
          <cell r="E254">
            <v>66.5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P254">
            <v>0</v>
          </cell>
          <cell r="Q254">
            <v>1</v>
          </cell>
          <cell r="S254" t="str">
            <v>0,00</v>
          </cell>
          <cell r="T254">
            <v>0</v>
          </cell>
        </row>
        <row r="255">
          <cell r="B255" t="str">
            <v>Dominguez B.</v>
          </cell>
          <cell r="C255">
            <v>5.833333333333333</v>
          </cell>
          <cell r="D255">
            <v>6.041666666666667</v>
          </cell>
          <cell r="E255">
            <v>72.5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1</v>
          </cell>
          <cell r="M255">
            <v>0</v>
          </cell>
          <cell r="N255">
            <v>3</v>
          </cell>
          <cell r="P255">
            <v>0</v>
          </cell>
          <cell r="Q255">
            <v>0</v>
          </cell>
          <cell r="S255" t="str">
            <v>0,00</v>
          </cell>
          <cell r="T255">
            <v>0</v>
          </cell>
        </row>
        <row r="256">
          <cell r="B256" t="str">
            <v>Joao Mario</v>
          </cell>
          <cell r="C256">
            <v>5.75</v>
          </cell>
          <cell r="D256">
            <v>6.041666666666667</v>
          </cell>
          <cell r="E256">
            <v>72.5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1</v>
          </cell>
          <cell r="M256">
            <v>0</v>
          </cell>
          <cell r="N256">
            <v>1</v>
          </cell>
          <cell r="P256">
            <v>0</v>
          </cell>
          <cell r="Q256">
            <v>1</v>
          </cell>
          <cell r="S256">
            <v>5.5</v>
          </cell>
          <cell r="T256">
            <v>16.5</v>
          </cell>
        </row>
        <row r="257">
          <cell r="B257" t="str">
            <v>Bernede</v>
          </cell>
          <cell r="C257">
            <v>5.8965517241379306</v>
          </cell>
          <cell r="D257">
            <v>6.0344827586206895</v>
          </cell>
          <cell r="E257">
            <v>175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2</v>
          </cell>
          <cell r="M257">
            <v>0</v>
          </cell>
          <cell r="N257">
            <v>2</v>
          </cell>
          <cell r="P257">
            <v>0</v>
          </cell>
          <cell r="Q257">
            <v>1</v>
          </cell>
          <cell r="S257">
            <v>6</v>
          </cell>
          <cell r="T257">
            <v>12</v>
          </cell>
        </row>
        <row r="258">
          <cell r="B258" t="str">
            <v>Baldanzi</v>
          </cell>
          <cell r="C258">
            <v>6.1470588235294121</v>
          </cell>
          <cell r="D258">
            <v>6.0277777777777777</v>
          </cell>
          <cell r="E258">
            <v>108.5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2</v>
          </cell>
          <cell r="M258">
            <v>0</v>
          </cell>
          <cell r="N258">
            <v>2</v>
          </cell>
          <cell r="P258">
            <v>0</v>
          </cell>
          <cell r="Q258">
            <v>1</v>
          </cell>
          <cell r="S258">
            <v>8</v>
          </cell>
          <cell r="T258">
            <v>16</v>
          </cell>
        </row>
        <row r="259">
          <cell r="B259" t="str">
            <v>Fabbian</v>
          </cell>
          <cell r="C259">
            <v>5.7857142857142856</v>
          </cell>
          <cell r="D259">
            <v>6.0238095238095237</v>
          </cell>
          <cell r="E259">
            <v>126.5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2</v>
          </cell>
          <cell r="M259">
            <v>0</v>
          </cell>
          <cell r="N259">
            <v>0</v>
          </cell>
          <cell r="P259">
            <v>0</v>
          </cell>
          <cell r="Q259">
            <v>2</v>
          </cell>
          <cell r="S259" t="str">
            <v>0,00</v>
          </cell>
          <cell r="T259">
            <v>0</v>
          </cell>
        </row>
        <row r="260">
          <cell r="B260" t="str">
            <v>Nicolussi Caviglia</v>
          </cell>
          <cell r="C260">
            <v>5.8913043478260869</v>
          </cell>
          <cell r="D260">
            <v>6.0217391304347823</v>
          </cell>
          <cell r="E260">
            <v>138.5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2</v>
          </cell>
          <cell r="M260">
            <v>0</v>
          </cell>
          <cell r="N260">
            <v>4</v>
          </cell>
          <cell r="P260">
            <v>0</v>
          </cell>
          <cell r="Q260">
            <v>0</v>
          </cell>
          <cell r="S260">
            <v>5.5</v>
          </cell>
          <cell r="T260">
            <v>5.5</v>
          </cell>
        </row>
        <row r="261">
          <cell r="B261" t="str">
            <v>Sorensen O.</v>
          </cell>
          <cell r="C261">
            <v>5.8571428571428568</v>
          </cell>
          <cell r="D261">
            <v>6.0178571428571432</v>
          </cell>
          <cell r="E261">
            <v>168.5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1</v>
          </cell>
          <cell r="M261">
            <v>0</v>
          </cell>
          <cell r="N261">
            <v>1</v>
          </cell>
          <cell r="P261">
            <v>0</v>
          </cell>
          <cell r="Q261">
            <v>1</v>
          </cell>
          <cell r="S261" t="str">
            <v>0,00</v>
          </cell>
          <cell r="T261">
            <v>0</v>
          </cell>
        </row>
        <row r="262">
          <cell r="B262" t="str">
            <v>Marusic</v>
          </cell>
          <cell r="C262">
            <v>5.870967741935484</v>
          </cell>
          <cell r="D262">
            <v>6.0161290322580649</v>
          </cell>
          <cell r="E262">
            <v>186.5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1</v>
          </cell>
          <cell r="M262">
            <v>1</v>
          </cell>
          <cell r="N262">
            <v>2</v>
          </cell>
          <cell r="P262">
            <v>0</v>
          </cell>
          <cell r="Q262">
            <v>1</v>
          </cell>
          <cell r="S262" t="str">
            <v>0,00</v>
          </cell>
          <cell r="T262">
            <v>0</v>
          </cell>
        </row>
        <row r="263">
          <cell r="B263" t="str">
            <v>De Roon</v>
          </cell>
          <cell r="C263">
            <v>5.96875</v>
          </cell>
          <cell r="D263">
            <v>6.015625</v>
          </cell>
          <cell r="E263">
            <v>192.5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5</v>
          </cell>
          <cell r="M263">
            <v>1</v>
          </cell>
          <cell r="N263">
            <v>2</v>
          </cell>
          <cell r="P263">
            <v>0</v>
          </cell>
          <cell r="Q263">
            <v>1</v>
          </cell>
          <cell r="S263">
            <v>6.0576923076923075</v>
          </cell>
          <cell r="T263">
            <v>157.5</v>
          </cell>
        </row>
        <row r="264">
          <cell r="B264" t="str">
            <v>Tiago Gabriel</v>
          </cell>
          <cell r="C264">
            <v>6</v>
          </cell>
          <cell r="D264">
            <v>6.0147058823529411</v>
          </cell>
          <cell r="E264">
            <v>204.5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1</v>
          </cell>
          <cell r="L264">
            <v>7</v>
          </cell>
          <cell r="M264">
            <v>0</v>
          </cell>
          <cell r="N264">
            <v>0</v>
          </cell>
          <cell r="P264">
            <v>0</v>
          </cell>
          <cell r="Q264">
            <v>2</v>
          </cell>
          <cell r="S264" t="str">
            <v>0,00</v>
          </cell>
          <cell r="T264">
            <v>0</v>
          </cell>
        </row>
        <row r="265">
          <cell r="B265" t="str">
            <v>Isaac</v>
          </cell>
          <cell r="C265">
            <v>6</v>
          </cell>
          <cell r="D265">
            <v>6</v>
          </cell>
          <cell r="E265">
            <v>6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P265">
            <v>0</v>
          </cell>
          <cell r="Q265">
            <v>0</v>
          </cell>
          <cell r="S265" t="str">
            <v>0,00</v>
          </cell>
          <cell r="T265">
            <v>0</v>
          </cell>
        </row>
        <row r="266">
          <cell r="B266" t="str">
            <v>Kouamè</v>
          </cell>
          <cell r="C266">
            <v>6</v>
          </cell>
          <cell r="D266">
            <v>6</v>
          </cell>
          <cell r="E266">
            <v>6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P266">
            <v>0</v>
          </cell>
          <cell r="Q266">
            <v>0</v>
          </cell>
          <cell r="S266" t="str">
            <v>0,00</v>
          </cell>
          <cell r="T266">
            <v>0</v>
          </cell>
        </row>
        <row r="267">
          <cell r="B267" t="str">
            <v>Tramoni M.</v>
          </cell>
          <cell r="C267">
            <v>5.729166666666667</v>
          </cell>
          <cell r="D267">
            <v>6</v>
          </cell>
          <cell r="E267">
            <v>144</v>
          </cell>
          <cell r="G267">
            <v>0</v>
          </cell>
          <cell r="H267">
            <v>0</v>
          </cell>
          <cell r="I267">
            <v>0</v>
          </cell>
          <cell r="J267">
            <v>1</v>
          </cell>
          <cell r="K267">
            <v>0</v>
          </cell>
          <cell r="L267">
            <v>3</v>
          </cell>
          <cell r="M267">
            <v>0</v>
          </cell>
          <cell r="N267">
            <v>2</v>
          </cell>
          <cell r="P267">
            <v>0</v>
          </cell>
          <cell r="Q267">
            <v>2</v>
          </cell>
          <cell r="S267">
            <v>6.5</v>
          </cell>
          <cell r="T267">
            <v>6.5</v>
          </cell>
        </row>
        <row r="268">
          <cell r="B268" t="str">
            <v>Pedersen</v>
          </cell>
          <cell r="C268">
            <v>5.833333333333333</v>
          </cell>
          <cell r="D268">
            <v>6</v>
          </cell>
          <cell r="E268">
            <v>162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3</v>
          </cell>
          <cell r="M268">
            <v>0</v>
          </cell>
          <cell r="N268">
            <v>2</v>
          </cell>
          <cell r="P268">
            <v>0</v>
          </cell>
          <cell r="Q268">
            <v>1</v>
          </cell>
          <cell r="S268" t="str">
            <v>0,00</v>
          </cell>
          <cell r="T268">
            <v>0</v>
          </cell>
        </row>
        <row r="269">
          <cell r="B269" t="str">
            <v>Pierret</v>
          </cell>
          <cell r="C269">
            <v>6</v>
          </cell>
          <cell r="D269">
            <v>6</v>
          </cell>
          <cell r="E269">
            <v>6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P269">
            <v>0</v>
          </cell>
          <cell r="Q269">
            <v>0</v>
          </cell>
          <cell r="S269" t="str">
            <v>0,00</v>
          </cell>
          <cell r="T269">
            <v>0</v>
          </cell>
        </row>
        <row r="270">
          <cell r="B270" t="str">
            <v>Sala A.</v>
          </cell>
          <cell r="C270">
            <v>5.75</v>
          </cell>
          <cell r="D270">
            <v>6</v>
          </cell>
          <cell r="E270">
            <v>24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1</v>
          </cell>
          <cell r="P270">
            <v>0</v>
          </cell>
          <cell r="Q270">
            <v>0</v>
          </cell>
          <cell r="S270" t="str">
            <v>0,00</v>
          </cell>
          <cell r="T270">
            <v>0</v>
          </cell>
        </row>
        <row r="271">
          <cell r="B271" t="str">
            <v>Cavuoti</v>
          </cell>
          <cell r="C271">
            <v>6</v>
          </cell>
          <cell r="D271">
            <v>6</v>
          </cell>
          <cell r="E271">
            <v>6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P271">
            <v>0</v>
          </cell>
          <cell r="Q271">
            <v>0</v>
          </cell>
          <cell r="S271" t="str">
            <v>0,00</v>
          </cell>
          <cell r="T271">
            <v>0</v>
          </cell>
        </row>
        <row r="272">
          <cell r="B272" t="str">
            <v>Van Der Brempt</v>
          </cell>
          <cell r="C272">
            <v>5.958333333333333</v>
          </cell>
          <cell r="D272">
            <v>6</v>
          </cell>
          <cell r="E272">
            <v>72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1</v>
          </cell>
          <cell r="M272">
            <v>0</v>
          </cell>
          <cell r="N272">
            <v>1</v>
          </cell>
          <cell r="P272">
            <v>0</v>
          </cell>
          <cell r="Q272">
            <v>0</v>
          </cell>
          <cell r="S272" t="str">
            <v>0,00</v>
          </cell>
          <cell r="T272">
            <v>0</v>
          </cell>
        </row>
        <row r="273">
          <cell r="B273" t="str">
            <v>Parisi</v>
          </cell>
          <cell r="C273">
            <v>6.0454545454545459</v>
          </cell>
          <cell r="D273">
            <v>6</v>
          </cell>
          <cell r="E273">
            <v>132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1</v>
          </cell>
          <cell r="L273">
            <v>6</v>
          </cell>
          <cell r="M273">
            <v>0</v>
          </cell>
          <cell r="N273">
            <v>1</v>
          </cell>
          <cell r="P273">
            <v>0</v>
          </cell>
          <cell r="Q273">
            <v>1</v>
          </cell>
          <cell r="S273" t="str">
            <v>0,00</v>
          </cell>
          <cell r="T273">
            <v>0</v>
          </cell>
        </row>
        <row r="274">
          <cell r="B274" t="str">
            <v>Albarracin</v>
          </cell>
          <cell r="C274">
            <v>6</v>
          </cell>
          <cell r="D274">
            <v>6</v>
          </cell>
          <cell r="E274">
            <v>12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P274">
            <v>0</v>
          </cell>
          <cell r="Q274">
            <v>0</v>
          </cell>
          <cell r="S274" t="str">
            <v>0,00</v>
          </cell>
          <cell r="T274">
            <v>0</v>
          </cell>
        </row>
        <row r="275">
          <cell r="B275" t="str">
            <v>Zaragoza</v>
          </cell>
          <cell r="C275">
            <v>5.833333333333333</v>
          </cell>
          <cell r="D275">
            <v>6</v>
          </cell>
          <cell r="E275">
            <v>18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1</v>
          </cell>
          <cell r="M275">
            <v>0</v>
          </cell>
          <cell r="N275">
            <v>1</v>
          </cell>
          <cell r="P275">
            <v>0</v>
          </cell>
          <cell r="Q275">
            <v>0</v>
          </cell>
          <cell r="S275" t="str">
            <v>0,00</v>
          </cell>
          <cell r="T275">
            <v>0</v>
          </cell>
        </row>
        <row r="276">
          <cell r="B276" t="str">
            <v>Arena A.</v>
          </cell>
          <cell r="C276">
            <v>6</v>
          </cell>
          <cell r="D276">
            <v>6</v>
          </cell>
          <cell r="E276">
            <v>6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P276">
            <v>0</v>
          </cell>
          <cell r="Q276">
            <v>0</v>
          </cell>
          <cell r="S276" t="str">
            <v>0,00</v>
          </cell>
          <cell r="T276">
            <v>0</v>
          </cell>
        </row>
        <row r="277">
          <cell r="B277" t="str">
            <v>Cremaschi</v>
          </cell>
          <cell r="C277">
            <v>6</v>
          </cell>
          <cell r="D277">
            <v>6</v>
          </cell>
          <cell r="E277">
            <v>6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P277">
            <v>0</v>
          </cell>
          <cell r="Q277">
            <v>0</v>
          </cell>
          <cell r="S277" t="str">
            <v>0,00</v>
          </cell>
          <cell r="T277">
            <v>0</v>
          </cell>
        </row>
        <row r="278">
          <cell r="B278" t="str">
            <v>Milik</v>
          </cell>
          <cell r="C278">
            <v>6</v>
          </cell>
          <cell r="D278">
            <v>6</v>
          </cell>
          <cell r="E278">
            <v>12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P278">
            <v>0</v>
          </cell>
          <cell r="Q278">
            <v>0</v>
          </cell>
          <cell r="S278" t="str">
            <v>0,00</v>
          </cell>
          <cell r="T278">
            <v>0</v>
          </cell>
        </row>
        <row r="279">
          <cell r="B279" t="str">
            <v>Zappa</v>
          </cell>
          <cell r="C279">
            <v>5.8913043478260869</v>
          </cell>
          <cell r="D279">
            <v>6</v>
          </cell>
          <cell r="E279">
            <v>138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1</v>
          </cell>
          <cell r="M279">
            <v>0</v>
          </cell>
          <cell r="N279">
            <v>3</v>
          </cell>
          <cell r="P279">
            <v>0</v>
          </cell>
          <cell r="Q279">
            <v>0</v>
          </cell>
          <cell r="S279">
            <v>6.5</v>
          </cell>
          <cell r="T279">
            <v>45.5</v>
          </cell>
        </row>
        <row r="280">
          <cell r="B280" t="str">
            <v>Mikolajewski</v>
          </cell>
          <cell r="C280">
            <v>6</v>
          </cell>
          <cell r="D280">
            <v>6</v>
          </cell>
          <cell r="E280">
            <v>12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P280">
            <v>0</v>
          </cell>
          <cell r="Q280">
            <v>0</v>
          </cell>
          <cell r="S280" t="str">
            <v>0,00</v>
          </cell>
          <cell r="T280">
            <v>0</v>
          </cell>
        </row>
        <row r="281">
          <cell r="B281" t="str">
            <v>Zatterstrom</v>
          </cell>
          <cell r="C281">
            <v>6</v>
          </cell>
          <cell r="D281">
            <v>6</v>
          </cell>
          <cell r="E281">
            <v>12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P281">
            <v>0</v>
          </cell>
          <cell r="Q281">
            <v>0</v>
          </cell>
          <cell r="S281" t="str">
            <v>0,00</v>
          </cell>
          <cell r="T281">
            <v>0</v>
          </cell>
        </row>
        <row r="282">
          <cell r="B282" t="str">
            <v>Mosconi</v>
          </cell>
          <cell r="C282">
            <v>6</v>
          </cell>
          <cell r="D282">
            <v>6</v>
          </cell>
          <cell r="E282">
            <v>6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P282">
            <v>0</v>
          </cell>
          <cell r="Q282">
            <v>0</v>
          </cell>
          <cell r="S282" t="str">
            <v>0,00</v>
          </cell>
          <cell r="T282">
            <v>0</v>
          </cell>
        </row>
        <row r="283">
          <cell r="B283" t="str">
            <v>Ouedraogo L.</v>
          </cell>
          <cell r="C283">
            <v>6</v>
          </cell>
          <cell r="D283">
            <v>6</v>
          </cell>
          <cell r="E283">
            <v>12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P283">
            <v>0</v>
          </cell>
          <cell r="Q283">
            <v>0</v>
          </cell>
          <cell r="S283" t="str">
            <v>0,00</v>
          </cell>
          <cell r="T283">
            <v>0</v>
          </cell>
        </row>
        <row r="284">
          <cell r="B284" t="str">
            <v>Cardinali</v>
          </cell>
          <cell r="C284">
            <v>6</v>
          </cell>
          <cell r="D284">
            <v>6</v>
          </cell>
          <cell r="E284">
            <v>6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P284">
            <v>0</v>
          </cell>
          <cell r="Q284">
            <v>0</v>
          </cell>
          <cell r="S284" t="str">
            <v>0,00</v>
          </cell>
          <cell r="T284">
            <v>0</v>
          </cell>
        </row>
        <row r="285">
          <cell r="B285" t="str">
            <v>Grossi J.</v>
          </cell>
          <cell r="C285">
            <v>6</v>
          </cell>
          <cell r="D285">
            <v>6</v>
          </cell>
          <cell r="E285">
            <v>6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P285">
            <v>0</v>
          </cell>
          <cell r="Q285">
            <v>0</v>
          </cell>
          <cell r="S285" t="str">
            <v>0,00</v>
          </cell>
          <cell r="T285">
            <v>0</v>
          </cell>
        </row>
        <row r="286">
          <cell r="B286" t="str">
            <v>Cocchi</v>
          </cell>
          <cell r="C286">
            <v>6</v>
          </cell>
          <cell r="D286">
            <v>6</v>
          </cell>
          <cell r="E286">
            <v>6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P286">
            <v>0</v>
          </cell>
          <cell r="Q286">
            <v>0</v>
          </cell>
          <cell r="S286" t="str">
            <v>0,00</v>
          </cell>
          <cell r="T286">
            <v>0</v>
          </cell>
        </row>
        <row r="287">
          <cell r="B287" t="str">
            <v>Darmian</v>
          </cell>
          <cell r="C287">
            <v>6</v>
          </cell>
          <cell r="D287">
            <v>6</v>
          </cell>
          <cell r="E287">
            <v>30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P287">
            <v>0</v>
          </cell>
          <cell r="Q287">
            <v>0</v>
          </cell>
          <cell r="S287" t="str">
            <v>0,00</v>
          </cell>
          <cell r="T287">
            <v>0</v>
          </cell>
        </row>
        <row r="288">
          <cell r="B288" t="str">
            <v>Delprato</v>
          </cell>
          <cell r="C288">
            <v>5.8939393939393936</v>
          </cell>
          <cell r="D288">
            <v>6</v>
          </cell>
          <cell r="E288">
            <v>198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5</v>
          </cell>
          <cell r="M288">
            <v>0</v>
          </cell>
          <cell r="N288">
            <v>0</v>
          </cell>
          <cell r="P288">
            <v>0</v>
          </cell>
          <cell r="Q288">
            <v>2</v>
          </cell>
          <cell r="S288">
            <v>6.1578947368421053</v>
          </cell>
          <cell r="T288">
            <v>117</v>
          </cell>
        </row>
        <row r="289">
          <cell r="B289" t="str">
            <v>Gueye</v>
          </cell>
          <cell r="C289">
            <v>5.7692307692307692</v>
          </cell>
          <cell r="D289">
            <v>6</v>
          </cell>
          <cell r="E289">
            <v>78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2</v>
          </cell>
          <cell r="M289">
            <v>0</v>
          </cell>
          <cell r="N289">
            <v>0</v>
          </cell>
          <cell r="P289">
            <v>0</v>
          </cell>
          <cell r="Q289">
            <v>1</v>
          </cell>
          <cell r="S289" t="str">
            <v>0,00</v>
          </cell>
          <cell r="T289">
            <v>0</v>
          </cell>
        </row>
        <row r="290">
          <cell r="B290" t="str">
            <v>Carboni F.</v>
          </cell>
          <cell r="C290">
            <v>6</v>
          </cell>
          <cell r="D290">
            <v>6</v>
          </cell>
          <cell r="E290">
            <v>12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P290">
            <v>0</v>
          </cell>
          <cell r="Q290">
            <v>0</v>
          </cell>
          <cell r="S290" t="str">
            <v>0,00</v>
          </cell>
          <cell r="T290">
            <v>0</v>
          </cell>
        </row>
        <row r="291">
          <cell r="B291" t="str">
            <v>Dodò</v>
          </cell>
          <cell r="C291">
            <v>5.9558823529411766</v>
          </cell>
          <cell r="D291">
            <v>6</v>
          </cell>
          <cell r="E291">
            <v>204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7</v>
          </cell>
          <cell r="M291">
            <v>0</v>
          </cell>
          <cell r="N291">
            <v>2</v>
          </cell>
          <cell r="P291">
            <v>0</v>
          </cell>
          <cell r="Q291">
            <v>1</v>
          </cell>
          <cell r="S291">
            <v>6.4444444444444446</v>
          </cell>
          <cell r="T291">
            <v>58</v>
          </cell>
        </row>
        <row r="292">
          <cell r="B292" t="str">
            <v>Masina</v>
          </cell>
          <cell r="C292">
            <v>5.666666666666667</v>
          </cell>
          <cell r="D292">
            <v>6</v>
          </cell>
          <cell r="E292">
            <v>18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1</v>
          </cell>
          <cell r="P292">
            <v>0</v>
          </cell>
          <cell r="Q292">
            <v>0</v>
          </cell>
          <cell r="S292">
            <v>4.5</v>
          </cell>
          <cell r="T292">
            <v>4.5</v>
          </cell>
        </row>
        <row r="293">
          <cell r="B293" t="str">
            <v>Elmas</v>
          </cell>
          <cell r="C293">
            <v>5.8035714285714288</v>
          </cell>
          <cell r="D293">
            <v>6</v>
          </cell>
          <cell r="E293">
            <v>168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3</v>
          </cell>
          <cell r="M293">
            <v>0</v>
          </cell>
          <cell r="N293">
            <v>3</v>
          </cell>
          <cell r="P293">
            <v>0</v>
          </cell>
          <cell r="Q293">
            <v>1</v>
          </cell>
          <cell r="S293">
            <v>6.5</v>
          </cell>
          <cell r="T293">
            <v>45.5</v>
          </cell>
        </row>
        <row r="294">
          <cell r="B294" t="str">
            <v>Kouadio</v>
          </cell>
          <cell r="C294">
            <v>6</v>
          </cell>
          <cell r="D294">
            <v>6</v>
          </cell>
          <cell r="E294">
            <v>6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P294">
            <v>0</v>
          </cell>
          <cell r="Q294">
            <v>0</v>
          </cell>
          <cell r="S294" t="str">
            <v>0,00</v>
          </cell>
          <cell r="T294">
            <v>0</v>
          </cell>
        </row>
        <row r="295">
          <cell r="B295" t="str">
            <v>Lordkipanidze D.</v>
          </cell>
          <cell r="C295">
            <v>6</v>
          </cell>
          <cell r="D295">
            <v>6</v>
          </cell>
          <cell r="E295">
            <v>6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P295">
            <v>0</v>
          </cell>
          <cell r="Q295">
            <v>0</v>
          </cell>
          <cell r="S295" t="str">
            <v>0,00</v>
          </cell>
          <cell r="T295">
            <v>0</v>
          </cell>
        </row>
        <row r="296">
          <cell r="B296" t="str">
            <v>Lamptey</v>
          </cell>
          <cell r="C296">
            <v>6</v>
          </cell>
          <cell r="D296">
            <v>6</v>
          </cell>
          <cell r="E296">
            <v>6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P296">
            <v>0</v>
          </cell>
          <cell r="Q296">
            <v>0</v>
          </cell>
          <cell r="S296" t="str">
            <v>0,00</v>
          </cell>
          <cell r="T296">
            <v>0</v>
          </cell>
        </row>
        <row r="297">
          <cell r="B297" t="str">
            <v>Kastanos</v>
          </cell>
          <cell r="C297">
            <v>6</v>
          </cell>
          <cell r="D297">
            <v>6</v>
          </cell>
          <cell r="E297">
            <v>6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P297">
            <v>0</v>
          </cell>
          <cell r="Q297">
            <v>0</v>
          </cell>
          <cell r="S297" t="str">
            <v>0,00</v>
          </cell>
          <cell r="T297">
            <v>0</v>
          </cell>
        </row>
        <row r="298">
          <cell r="B298" t="str">
            <v>Hien</v>
          </cell>
          <cell r="C298">
            <v>5.9615384615384617</v>
          </cell>
          <cell r="D298">
            <v>6</v>
          </cell>
          <cell r="E298">
            <v>156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4</v>
          </cell>
          <cell r="M298">
            <v>0</v>
          </cell>
          <cell r="N298">
            <v>0</v>
          </cell>
          <cell r="P298">
            <v>0</v>
          </cell>
          <cell r="Q298">
            <v>1</v>
          </cell>
          <cell r="S298">
            <v>6.1</v>
          </cell>
          <cell r="T298">
            <v>30.5</v>
          </cell>
        </row>
        <row r="299">
          <cell r="B299" t="str">
            <v>Gallo</v>
          </cell>
          <cell r="C299">
            <v>5.9428571428571431</v>
          </cell>
          <cell r="D299">
            <v>5.9857142857142858</v>
          </cell>
          <cell r="E299">
            <v>209.5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3</v>
          </cell>
          <cell r="M299">
            <v>0</v>
          </cell>
          <cell r="N299">
            <v>3</v>
          </cell>
          <cell r="P299">
            <v>0</v>
          </cell>
          <cell r="Q299">
            <v>0</v>
          </cell>
          <cell r="S299">
            <v>6.0750000000000002</v>
          </cell>
          <cell r="T299">
            <v>121.5</v>
          </cell>
        </row>
        <row r="300">
          <cell r="B300" t="str">
            <v>Matic</v>
          </cell>
          <cell r="C300">
            <v>5.9848484848484844</v>
          </cell>
          <cell r="D300">
            <v>5.9848484848484844</v>
          </cell>
          <cell r="E300">
            <v>197.5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6</v>
          </cell>
          <cell r="M300">
            <v>1</v>
          </cell>
          <cell r="N300">
            <v>1</v>
          </cell>
          <cell r="P300">
            <v>0</v>
          </cell>
          <cell r="Q300">
            <v>1</v>
          </cell>
          <cell r="S300" t="str">
            <v>0,00</v>
          </cell>
          <cell r="T300">
            <v>0</v>
          </cell>
        </row>
        <row r="301">
          <cell r="B301" t="str">
            <v>Carnesecchi</v>
          </cell>
          <cell r="C301">
            <v>6.371428571428571</v>
          </cell>
          <cell r="D301">
            <v>5.9714285714285715</v>
          </cell>
          <cell r="E301">
            <v>209</v>
          </cell>
          <cell r="G301">
            <v>33</v>
          </cell>
          <cell r="H301">
            <v>2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P301">
            <v>13</v>
          </cell>
          <cell r="Q301">
            <v>0</v>
          </cell>
          <cell r="S301">
            <v>5.9</v>
          </cell>
          <cell r="T301">
            <v>118</v>
          </cell>
        </row>
        <row r="302">
          <cell r="B302" t="str">
            <v>Frendrup</v>
          </cell>
          <cell r="C302">
            <v>5.9558823529411766</v>
          </cell>
          <cell r="D302">
            <v>5.9705882352941178</v>
          </cell>
          <cell r="E302">
            <v>203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5</v>
          </cell>
          <cell r="M302">
            <v>0</v>
          </cell>
          <cell r="N302">
            <v>0</v>
          </cell>
          <cell r="P302">
            <v>0</v>
          </cell>
          <cell r="Q302">
            <v>1</v>
          </cell>
          <cell r="S302">
            <v>5.9</v>
          </cell>
          <cell r="T302">
            <v>88.5</v>
          </cell>
        </row>
        <row r="303">
          <cell r="B303" t="str">
            <v>Muharemovic</v>
          </cell>
          <cell r="C303">
            <v>5.95</v>
          </cell>
          <cell r="D303">
            <v>5.9666666666666668</v>
          </cell>
          <cell r="E303">
            <v>179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2</v>
          </cell>
          <cell r="L303">
            <v>7</v>
          </cell>
          <cell r="M303">
            <v>0</v>
          </cell>
          <cell r="N303">
            <v>1</v>
          </cell>
          <cell r="P303">
            <v>0</v>
          </cell>
          <cell r="Q303">
            <v>2</v>
          </cell>
          <cell r="S303">
            <v>6.0625</v>
          </cell>
          <cell r="T303">
            <v>48.5</v>
          </cell>
        </row>
        <row r="304">
          <cell r="B304" t="str">
            <v>Gila</v>
          </cell>
          <cell r="C304">
            <v>6.0517241379310347</v>
          </cell>
          <cell r="D304">
            <v>5.9655172413793105</v>
          </cell>
          <cell r="E304">
            <v>173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3</v>
          </cell>
          <cell r="M304">
            <v>1</v>
          </cell>
          <cell r="N304">
            <v>0</v>
          </cell>
          <cell r="P304">
            <v>0</v>
          </cell>
          <cell r="Q304">
            <v>0</v>
          </cell>
          <cell r="S304">
            <v>5.5</v>
          </cell>
          <cell r="T304">
            <v>11</v>
          </cell>
        </row>
        <row r="305">
          <cell r="B305" t="str">
            <v>Piotrowski</v>
          </cell>
          <cell r="C305">
            <v>5.8928571428571432</v>
          </cell>
          <cell r="D305">
            <v>5.9642857142857144</v>
          </cell>
          <cell r="E305">
            <v>167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2</v>
          </cell>
          <cell r="M305">
            <v>0</v>
          </cell>
          <cell r="N305">
            <v>0</v>
          </cell>
          <cell r="P305">
            <v>0</v>
          </cell>
          <cell r="Q305">
            <v>1</v>
          </cell>
          <cell r="S305" t="str">
            <v>0,00</v>
          </cell>
          <cell r="T305">
            <v>0</v>
          </cell>
        </row>
        <row r="306">
          <cell r="B306" t="str">
            <v>Baschirotto</v>
          </cell>
          <cell r="C306">
            <v>5.8888888888888893</v>
          </cell>
          <cell r="D306">
            <v>5.9629629629629628</v>
          </cell>
          <cell r="E306">
            <v>161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2</v>
          </cell>
          <cell r="M306">
            <v>0</v>
          </cell>
          <cell r="N306">
            <v>0</v>
          </cell>
          <cell r="P306">
            <v>0</v>
          </cell>
          <cell r="Q306">
            <v>1</v>
          </cell>
          <cell r="S306">
            <v>6.0294117647058822</v>
          </cell>
          <cell r="T306">
            <v>102.5</v>
          </cell>
        </row>
        <row r="307">
          <cell r="B307" t="str">
            <v>Vecino</v>
          </cell>
          <cell r="C307">
            <v>5.916666666666667</v>
          </cell>
          <cell r="D307">
            <v>5.958333333333333</v>
          </cell>
          <cell r="E307">
            <v>71.5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1</v>
          </cell>
          <cell r="M307">
            <v>0</v>
          </cell>
          <cell r="N307">
            <v>1</v>
          </cell>
          <cell r="P307">
            <v>0</v>
          </cell>
          <cell r="Q307">
            <v>0</v>
          </cell>
          <cell r="S307">
            <v>6</v>
          </cell>
          <cell r="T307">
            <v>30</v>
          </cell>
        </row>
        <row r="308">
          <cell r="B308" t="str">
            <v>Fortini</v>
          </cell>
          <cell r="C308">
            <v>5.958333333333333</v>
          </cell>
          <cell r="D308">
            <v>5.958333333333333</v>
          </cell>
          <cell r="E308">
            <v>71.5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P308">
            <v>0</v>
          </cell>
          <cell r="Q308">
            <v>0</v>
          </cell>
          <cell r="S308" t="str">
            <v>0,00</v>
          </cell>
          <cell r="T308">
            <v>0</v>
          </cell>
        </row>
        <row r="309">
          <cell r="B309" t="str">
            <v>Durosinmi</v>
          </cell>
          <cell r="C309">
            <v>5.7272727272727275</v>
          </cell>
          <cell r="D309">
            <v>5.9545454545454541</v>
          </cell>
          <cell r="E309">
            <v>65.5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1</v>
          </cell>
          <cell r="M309">
            <v>1</v>
          </cell>
          <cell r="N309">
            <v>1</v>
          </cell>
          <cell r="P309">
            <v>0</v>
          </cell>
          <cell r="Q309">
            <v>1</v>
          </cell>
          <cell r="S309">
            <v>4.25</v>
          </cell>
          <cell r="T309">
            <v>8.5</v>
          </cell>
        </row>
        <row r="310">
          <cell r="B310" t="str">
            <v>Ghilardi</v>
          </cell>
          <cell r="C310">
            <v>5.9761904761904763</v>
          </cell>
          <cell r="D310">
            <v>5.9523809523809526</v>
          </cell>
          <cell r="E310">
            <v>125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1</v>
          </cell>
          <cell r="M310">
            <v>0</v>
          </cell>
          <cell r="N310">
            <v>0</v>
          </cell>
          <cell r="P310">
            <v>0</v>
          </cell>
          <cell r="Q310">
            <v>0</v>
          </cell>
          <cell r="S310" t="str">
            <v>0,00</v>
          </cell>
          <cell r="T310">
            <v>0</v>
          </cell>
        </row>
        <row r="311">
          <cell r="B311" t="str">
            <v>Circati</v>
          </cell>
          <cell r="C311">
            <v>5.9482758620689653</v>
          </cell>
          <cell r="D311">
            <v>5.9482758620689653</v>
          </cell>
          <cell r="E311">
            <v>172.5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6</v>
          </cell>
          <cell r="M311">
            <v>0</v>
          </cell>
          <cell r="N311">
            <v>0</v>
          </cell>
          <cell r="P311">
            <v>0</v>
          </cell>
          <cell r="Q311">
            <v>1</v>
          </cell>
          <cell r="S311" t="str">
            <v>0,00</v>
          </cell>
          <cell r="T311">
            <v>0</v>
          </cell>
        </row>
        <row r="312">
          <cell r="B312" t="str">
            <v>Lipani</v>
          </cell>
          <cell r="C312">
            <v>5.9736842105263159</v>
          </cell>
          <cell r="D312">
            <v>5.9473684210526319</v>
          </cell>
          <cell r="E312">
            <v>113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3</v>
          </cell>
          <cell r="M312">
            <v>0</v>
          </cell>
          <cell r="N312">
            <v>1</v>
          </cell>
          <cell r="P312">
            <v>0</v>
          </cell>
          <cell r="Q312">
            <v>0</v>
          </cell>
          <cell r="S312" t="str">
            <v>0,00</v>
          </cell>
          <cell r="T312">
            <v>0</v>
          </cell>
        </row>
        <row r="313">
          <cell r="B313" t="str">
            <v>Mazzocchi</v>
          </cell>
          <cell r="C313">
            <v>5.9444444444444446</v>
          </cell>
          <cell r="D313">
            <v>5.9444444444444446</v>
          </cell>
          <cell r="E313">
            <v>53.5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1</v>
          </cell>
          <cell r="N313">
            <v>1</v>
          </cell>
          <cell r="P313">
            <v>0</v>
          </cell>
          <cell r="Q313">
            <v>0</v>
          </cell>
          <cell r="S313" t="str">
            <v>0,00</v>
          </cell>
          <cell r="T313">
            <v>0</v>
          </cell>
        </row>
        <row r="314">
          <cell r="B314" t="str">
            <v>Deiola</v>
          </cell>
          <cell r="C314">
            <v>5.9722222222222223</v>
          </cell>
          <cell r="D314">
            <v>5.9444444444444446</v>
          </cell>
          <cell r="E314">
            <v>107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3</v>
          </cell>
          <cell r="M314">
            <v>0</v>
          </cell>
          <cell r="N314">
            <v>1</v>
          </cell>
          <cell r="P314">
            <v>0</v>
          </cell>
          <cell r="Q314">
            <v>0</v>
          </cell>
          <cell r="S314" t="str">
            <v>0,00</v>
          </cell>
          <cell r="T314">
            <v>0</v>
          </cell>
        </row>
        <row r="315">
          <cell r="B315" t="str">
            <v>De Silvestri</v>
          </cell>
          <cell r="C315">
            <v>6.0555555555555554</v>
          </cell>
          <cell r="D315">
            <v>5.9444444444444446</v>
          </cell>
          <cell r="E315">
            <v>53.5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2</v>
          </cell>
          <cell r="M315">
            <v>0</v>
          </cell>
          <cell r="N315">
            <v>0</v>
          </cell>
          <cell r="P315">
            <v>0</v>
          </cell>
          <cell r="Q315">
            <v>0</v>
          </cell>
          <cell r="S315" t="str">
            <v>0,00</v>
          </cell>
          <cell r="T315">
            <v>0</v>
          </cell>
        </row>
        <row r="316">
          <cell r="B316" t="str">
            <v>Kolasinac</v>
          </cell>
          <cell r="C316">
            <v>6.0294117647058822</v>
          </cell>
          <cell r="D316">
            <v>5.9411764705882355</v>
          </cell>
          <cell r="E316">
            <v>101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3</v>
          </cell>
          <cell r="M316">
            <v>0</v>
          </cell>
          <cell r="N316">
            <v>0</v>
          </cell>
          <cell r="P316">
            <v>0</v>
          </cell>
          <cell r="Q316">
            <v>0</v>
          </cell>
          <cell r="S316">
            <v>5.833333333333333</v>
          </cell>
          <cell r="T316">
            <v>35</v>
          </cell>
        </row>
        <row r="317">
          <cell r="B317" t="str">
            <v>Karlstrom</v>
          </cell>
          <cell r="C317">
            <v>5.9411764705882355</v>
          </cell>
          <cell r="D317">
            <v>5.9411764705882355</v>
          </cell>
          <cell r="E317">
            <v>202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6</v>
          </cell>
          <cell r="M317">
            <v>0</v>
          </cell>
          <cell r="N317">
            <v>0</v>
          </cell>
          <cell r="P317">
            <v>0</v>
          </cell>
          <cell r="Q317">
            <v>1</v>
          </cell>
          <cell r="S317" t="str">
            <v>0,00</v>
          </cell>
          <cell r="T317">
            <v>0</v>
          </cell>
        </row>
        <row r="318">
          <cell r="B318" t="str">
            <v>Coco</v>
          </cell>
          <cell r="C318">
            <v>5.8636363636363633</v>
          </cell>
          <cell r="D318">
            <v>5.9393939393939394</v>
          </cell>
          <cell r="E318">
            <v>196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3</v>
          </cell>
          <cell r="M318">
            <v>0</v>
          </cell>
          <cell r="N318">
            <v>1</v>
          </cell>
          <cell r="P318">
            <v>0</v>
          </cell>
          <cell r="Q318">
            <v>1</v>
          </cell>
          <cell r="S318" t="str">
            <v>0,00</v>
          </cell>
          <cell r="T318">
            <v>0</v>
          </cell>
        </row>
        <row r="319">
          <cell r="B319" t="str">
            <v>Angori</v>
          </cell>
          <cell r="C319">
            <v>5.9090909090909092</v>
          </cell>
          <cell r="D319">
            <v>5.9393939393939394</v>
          </cell>
          <cell r="E319">
            <v>196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2</v>
          </cell>
          <cell r="M319">
            <v>0</v>
          </cell>
          <cell r="N319">
            <v>2</v>
          </cell>
          <cell r="P319">
            <v>0</v>
          </cell>
          <cell r="Q319">
            <v>0</v>
          </cell>
          <cell r="S319">
            <v>5.7</v>
          </cell>
          <cell r="T319">
            <v>28.5</v>
          </cell>
        </row>
        <row r="320">
          <cell r="B320" t="str">
            <v>Acerbi</v>
          </cell>
          <cell r="C320">
            <v>6.0357142857142856</v>
          </cell>
          <cell r="D320">
            <v>5.9285714285714288</v>
          </cell>
          <cell r="E320">
            <v>83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3</v>
          </cell>
          <cell r="M320">
            <v>0</v>
          </cell>
          <cell r="N320">
            <v>0</v>
          </cell>
          <cell r="P320">
            <v>0</v>
          </cell>
          <cell r="Q320">
            <v>0</v>
          </cell>
          <cell r="S320">
            <v>5.833333333333333</v>
          </cell>
          <cell r="T320">
            <v>17.5</v>
          </cell>
        </row>
        <row r="321">
          <cell r="B321" t="str">
            <v>Miller L.</v>
          </cell>
          <cell r="C321">
            <v>5.9249999999999998</v>
          </cell>
          <cell r="D321">
            <v>5.9249999999999998</v>
          </cell>
          <cell r="E321">
            <v>118.5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4</v>
          </cell>
          <cell r="M321">
            <v>0</v>
          </cell>
          <cell r="N321">
            <v>2</v>
          </cell>
          <cell r="P321">
            <v>0</v>
          </cell>
          <cell r="Q321">
            <v>0</v>
          </cell>
          <cell r="S321" t="str">
            <v>0,00</v>
          </cell>
          <cell r="T321">
            <v>0</v>
          </cell>
        </row>
        <row r="322">
          <cell r="B322" t="str">
            <v>Zhegrova</v>
          </cell>
          <cell r="C322">
            <v>5.9615384615384617</v>
          </cell>
          <cell r="D322">
            <v>5.9230769230769234</v>
          </cell>
          <cell r="E322">
            <v>77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1</v>
          </cell>
          <cell r="M322">
            <v>0</v>
          </cell>
          <cell r="N322">
            <v>0</v>
          </cell>
          <cell r="P322">
            <v>0</v>
          </cell>
          <cell r="Q322">
            <v>0</v>
          </cell>
          <cell r="S322">
            <v>6.1</v>
          </cell>
          <cell r="T322">
            <v>30.5</v>
          </cell>
        </row>
        <row r="323">
          <cell r="B323" t="str">
            <v>Lucumì</v>
          </cell>
          <cell r="C323">
            <v>5.884615384615385</v>
          </cell>
          <cell r="D323">
            <v>5.9230769230769234</v>
          </cell>
          <cell r="E323">
            <v>154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4</v>
          </cell>
          <cell r="M323">
            <v>0</v>
          </cell>
          <cell r="N323">
            <v>0</v>
          </cell>
          <cell r="P323">
            <v>0</v>
          </cell>
          <cell r="Q323">
            <v>1</v>
          </cell>
          <cell r="S323">
            <v>6.15</v>
          </cell>
          <cell r="T323">
            <v>61.5</v>
          </cell>
        </row>
        <row r="324">
          <cell r="B324" t="str">
            <v>Romagnoli</v>
          </cell>
          <cell r="C324">
            <v>6.03125</v>
          </cell>
          <cell r="D324">
            <v>5.921875</v>
          </cell>
          <cell r="E324">
            <v>189.5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5</v>
          </cell>
          <cell r="M324">
            <v>1</v>
          </cell>
          <cell r="N324">
            <v>0</v>
          </cell>
          <cell r="P324">
            <v>0</v>
          </cell>
          <cell r="Q324">
            <v>0</v>
          </cell>
          <cell r="S324">
            <v>6.25</v>
          </cell>
          <cell r="T324">
            <v>25</v>
          </cell>
        </row>
        <row r="325">
          <cell r="B325" t="str">
            <v>Oristanio</v>
          </cell>
          <cell r="C325">
            <v>5.7352941176470589</v>
          </cell>
          <cell r="D325">
            <v>5.9117647058823533</v>
          </cell>
          <cell r="E325">
            <v>100.5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P325">
            <v>0</v>
          </cell>
          <cell r="Q325">
            <v>1</v>
          </cell>
          <cell r="S325">
            <v>5.666666666666667</v>
          </cell>
          <cell r="T325">
            <v>17</v>
          </cell>
        </row>
        <row r="326">
          <cell r="B326" t="str">
            <v>Idzes</v>
          </cell>
          <cell r="C326">
            <v>5.9558823529411766</v>
          </cell>
          <cell r="D326">
            <v>5.9117647058823533</v>
          </cell>
          <cell r="E326">
            <v>201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3</v>
          </cell>
          <cell r="M326">
            <v>0</v>
          </cell>
          <cell r="N326">
            <v>0</v>
          </cell>
          <cell r="P326">
            <v>0</v>
          </cell>
          <cell r="Q326">
            <v>0</v>
          </cell>
          <cell r="S326" t="str">
            <v>0,00</v>
          </cell>
          <cell r="T326">
            <v>0</v>
          </cell>
        </row>
        <row r="327">
          <cell r="B327" t="str">
            <v>Zortea</v>
          </cell>
          <cell r="C327">
            <v>5.865384615384615</v>
          </cell>
          <cell r="D327">
            <v>5.9038461538461542</v>
          </cell>
          <cell r="E327">
            <v>153.5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2</v>
          </cell>
          <cell r="M327">
            <v>0</v>
          </cell>
          <cell r="N327">
            <v>2</v>
          </cell>
          <cell r="P327">
            <v>0</v>
          </cell>
          <cell r="Q327">
            <v>0</v>
          </cell>
          <cell r="S327">
            <v>5.9642857142857144</v>
          </cell>
          <cell r="T327">
            <v>83.5</v>
          </cell>
        </row>
        <row r="328">
          <cell r="B328" t="str">
            <v>Sarmiento J.</v>
          </cell>
          <cell r="C328">
            <v>5.9</v>
          </cell>
          <cell r="D328">
            <v>5.9</v>
          </cell>
          <cell r="E328">
            <v>29.5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P328">
            <v>0</v>
          </cell>
          <cell r="Q328">
            <v>0</v>
          </cell>
          <cell r="S328" t="str">
            <v>0,00</v>
          </cell>
          <cell r="T328">
            <v>0</v>
          </cell>
        </row>
        <row r="329">
          <cell r="B329" t="str">
            <v>Gineitis</v>
          </cell>
          <cell r="C329">
            <v>5.96</v>
          </cell>
          <cell r="D329">
            <v>5.9</v>
          </cell>
          <cell r="E329">
            <v>147.5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5</v>
          </cell>
          <cell r="M329">
            <v>0</v>
          </cell>
          <cell r="N329">
            <v>1</v>
          </cell>
          <cell r="P329">
            <v>0</v>
          </cell>
          <cell r="Q329">
            <v>0</v>
          </cell>
          <cell r="S329" t="str">
            <v>0,00</v>
          </cell>
          <cell r="T329">
            <v>0</v>
          </cell>
        </row>
        <row r="330">
          <cell r="B330" t="str">
            <v>De Winter</v>
          </cell>
          <cell r="C330">
            <v>5.75</v>
          </cell>
          <cell r="D330">
            <v>5.895833333333333</v>
          </cell>
          <cell r="E330">
            <v>141.5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1</v>
          </cell>
          <cell r="M330">
            <v>0</v>
          </cell>
          <cell r="N330">
            <v>1</v>
          </cell>
          <cell r="P330">
            <v>0</v>
          </cell>
          <cell r="Q330">
            <v>1</v>
          </cell>
          <cell r="S330" t="str">
            <v>0,00</v>
          </cell>
          <cell r="T330">
            <v>0</v>
          </cell>
        </row>
        <row r="331">
          <cell r="B331" t="str">
            <v>Ismajli</v>
          </cell>
          <cell r="C331">
            <v>5.916666666666667</v>
          </cell>
          <cell r="D331">
            <v>5.895833333333333</v>
          </cell>
          <cell r="E331">
            <v>141.5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5</v>
          </cell>
          <cell r="M331">
            <v>0</v>
          </cell>
          <cell r="N331">
            <v>2</v>
          </cell>
          <cell r="P331">
            <v>0</v>
          </cell>
          <cell r="Q331">
            <v>0</v>
          </cell>
          <cell r="S331">
            <v>5.9</v>
          </cell>
          <cell r="T331">
            <v>59</v>
          </cell>
        </row>
        <row r="332">
          <cell r="B332" t="str">
            <v>Ellertsson</v>
          </cell>
          <cell r="C332">
            <v>5.8181818181818183</v>
          </cell>
          <cell r="D332">
            <v>5.8939393939393936</v>
          </cell>
          <cell r="E332">
            <v>194.5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1</v>
          </cell>
          <cell r="M332">
            <v>1</v>
          </cell>
          <cell r="N332">
            <v>1</v>
          </cell>
          <cell r="P332">
            <v>0</v>
          </cell>
          <cell r="Q332">
            <v>1</v>
          </cell>
          <cell r="S332" t="str">
            <v>0,00</v>
          </cell>
          <cell r="T332">
            <v>0</v>
          </cell>
        </row>
        <row r="333">
          <cell r="B333" t="str">
            <v>Frattesi</v>
          </cell>
          <cell r="C333">
            <v>5.8928571428571432</v>
          </cell>
          <cell r="D333">
            <v>5.8928571428571432</v>
          </cell>
          <cell r="E333">
            <v>82.5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P333">
            <v>0</v>
          </cell>
          <cell r="Q333">
            <v>0</v>
          </cell>
          <cell r="S333">
            <v>6</v>
          </cell>
          <cell r="T333">
            <v>36</v>
          </cell>
        </row>
        <row r="334">
          <cell r="B334" t="str">
            <v>Sanabria</v>
          </cell>
          <cell r="C334">
            <v>5.7142857142857144</v>
          </cell>
          <cell r="D334">
            <v>5.8809523809523814</v>
          </cell>
          <cell r="E334">
            <v>123.5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1</v>
          </cell>
          <cell r="M334">
            <v>0</v>
          </cell>
          <cell r="N334">
            <v>0</v>
          </cell>
          <cell r="P334">
            <v>0</v>
          </cell>
          <cell r="Q334">
            <v>1</v>
          </cell>
          <cell r="S334" t="str">
            <v>0,00</v>
          </cell>
          <cell r="T334">
            <v>0</v>
          </cell>
        </row>
        <row r="335">
          <cell r="B335" t="str">
            <v>Meister</v>
          </cell>
          <cell r="C335">
            <v>5.66</v>
          </cell>
          <cell r="D335">
            <v>5.88</v>
          </cell>
          <cell r="E335">
            <v>147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1</v>
          </cell>
          <cell r="M335">
            <v>0</v>
          </cell>
          <cell r="N335">
            <v>0</v>
          </cell>
          <cell r="P335">
            <v>0</v>
          </cell>
          <cell r="Q335">
            <v>2</v>
          </cell>
          <cell r="S335" t="str">
            <v>0,00</v>
          </cell>
          <cell r="T335">
            <v>0</v>
          </cell>
        </row>
        <row r="336">
          <cell r="B336" t="str">
            <v>Frese</v>
          </cell>
          <cell r="C336">
            <v>5.8793103448275863</v>
          </cell>
          <cell r="D336">
            <v>5.8793103448275863</v>
          </cell>
          <cell r="E336">
            <v>170.5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1</v>
          </cell>
          <cell r="L336">
            <v>8</v>
          </cell>
          <cell r="M336">
            <v>0</v>
          </cell>
          <cell r="N336">
            <v>0</v>
          </cell>
          <cell r="P336">
            <v>0</v>
          </cell>
          <cell r="Q336">
            <v>2</v>
          </cell>
          <cell r="S336" t="str">
            <v>0,00</v>
          </cell>
          <cell r="T336">
            <v>0</v>
          </cell>
        </row>
        <row r="337">
          <cell r="B337" t="str">
            <v>Pierini</v>
          </cell>
          <cell r="C337">
            <v>6</v>
          </cell>
          <cell r="D337">
            <v>5.875</v>
          </cell>
          <cell r="E337">
            <v>23.5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1</v>
          </cell>
          <cell r="M337">
            <v>0</v>
          </cell>
          <cell r="N337">
            <v>0</v>
          </cell>
          <cell r="P337">
            <v>0</v>
          </cell>
          <cell r="Q337">
            <v>0</v>
          </cell>
          <cell r="S337" t="str">
            <v>0,00</v>
          </cell>
          <cell r="T337">
            <v>0</v>
          </cell>
        </row>
        <row r="338">
          <cell r="B338" t="str">
            <v>Romagna</v>
          </cell>
          <cell r="C338">
            <v>5.875</v>
          </cell>
          <cell r="D338">
            <v>5.875</v>
          </cell>
          <cell r="E338">
            <v>23.5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P338">
            <v>0</v>
          </cell>
          <cell r="Q338">
            <v>0</v>
          </cell>
          <cell r="S338" t="str">
            <v>0,00</v>
          </cell>
          <cell r="T338">
            <v>0</v>
          </cell>
        </row>
        <row r="339">
          <cell r="B339" t="str">
            <v>Fullkrug</v>
          </cell>
          <cell r="C339">
            <v>5.7750000000000004</v>
          </cell>
          <cell r="D339">
            <v>5.875</v>
          </cell>
          <cell r="E339">
            <v>117.5</v>
          </cell>
          <cell r="G339">
            <v>0</v>
          </cell>
          <cell r="H339">
            <v>0</v>
          </cell>
          <cell r="I339">
            <v>1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P339">
            <v>0</v>
          </cell>
          <cell r="Q339">
            <v>1</v>
          </cell>
          <cell r="S339">
            <v>5.4090909090909092</v>
          </cell>
          <cell r="T339">
            <v>59.5</v>
          </cell>
        </row>
        <row r="340">
          <cell r="B340" t="str">
            <v>Vitik</v>
          </cell>
          <cell r="C340">
            <v>5.9375</v>
          </cell>
          <cell r="D340">
            <v>5.875</v>
          </cell>
          <cell r="E340">
            <v>94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2</v>
          </cell>
          <cell r="M340">
            <v>0</v>
          </cell>
          <cell r="N340">
            <v>0</v>
          </cell>
          <cell r="P340">
            <v>0</v>
          </cell>
          <cell r="Q340">
            <v>0</v>
          </cell>
          <cell r="S340" t="str">
            <v>0,00</v>
          </cell>
          <cell r="T340">
            <v>0</v>
          </cell>
        </row>
        <row r="341">
          <cell r="B341" t="str">
            <v>Ordonez C.</v>
          </cell>
          <cell r="C341">
            <v>5.8</v>
          </cell>
          <cell r="D341">
            <v>5.875</v>
          </cell>
          <cell r="E341">
            <v>117.5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3</v>
          </cell>
          <cell r="M341">
            <v>1</v>
          </cell>
          <cell r="N341">
            <v>0</v>
          </cell>
          <cell r="P341">
            <v>0</v>
          </cell>
          <cell r="Q341">
            <v>1</v>
          </cell>
          <cell r="S341" t="str">
            <v>0,00</v>
          </cell>
          <cell r="T341">
            <v>0</v>
          </cell>
        </row>
        <row r="342">
          <cell r="B342" t="str">
            <v>Adopo</v>
          </cell>
          <cell r="C342">
            <v>5.8194444444444446</v>
          </cell>
          <cell r="D342">
            <v>5.875</v>
          </cell>
          <cell r="E342">
            <v>211.5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4</v>
          </cell>
          <cell r="M342">
            <v>0</v>
          </cell>
          <cell r="N342">
            <v>1</v>
          </cell>
          <cell r="P342">
            <v>0</v>
          </cell>
          <cell r="Q342">
            <v>1</v>
          </cell>
          <cell r="S342" t="str">
            <v>0,00</v>
          </cell>
          <cell r="T342">
            <v>0</v>
          </cell>
        </row>
        <row r="343">
          <cell r="B343" t="str">
            <v>Bradaric</v>
          </cell>
          <cell r="C343">
            <v>5.833333333333333</v>
          </cell>
          <cell r="D343">
            <v>5.8703703703703702</v>
          </cell>
          <cell r="E343">
            <v>158.5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2</v>
          </cell>
          <cell r="M343">
            <v>0</v>
          </cell>
          <cell r="N343">
            <v>2</v>
          </cell>
          <cell r="P343">
            <v>0</v>
          </cell>
          <cell r="Q343">
            <v>0</v>
          </cell>
          <cell r="S343" t="str">
            <v>0,00</v>
          </cell>
          <cell r="T343">
            <v>0</v>
          </cell>
        </row>
        <row r="344">
          <cell r="B344" t="str">
            <v>Smolcic I.</v>
          </cell>
          <cell r="C344">
            <v>5.9782608695652177</v>
          </cell>
          <cell r="D344">
            <v>5.8695652173913047</v>
          </cell>
          <cell r="E344">
            <v>135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7</v>
          </cell>
          <cell r="M344">
            <v>0</v>
          </cell>
          <cell r="N344">
            <v>1</v>
          </cell>
          <cell r="P344">
            <v>0</v>
          </cell>
          <cell r="Q344">
            <v>0</v>
          </cell>
          <cell r="S344" t="str">
            <v>0,00</v>
          </cell>
          <cell r="T344">
            <v>0</v>
          </cell>
        </row>
        <row r="345">
          <cell r="B345" t="str">
            <v>Payero</v>
          </cell>
          <cell r="C345">
            <v>5.8913043478260869</v>
          </cell>
          <cell r="D345">
            <v>5.8695652173913047</v>
          </cell>
          <cell r="E345">
            <v>135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7</v>
          </cell>
          <cell r="M345">
            <v>0</v>
          </cell>
          <cell r="N345">
            <v>0</v>
          </cell>
          <cell r="P345">
            <v>0</v>
          </cell>
          <cell r="Q345">
            <v>1</v>
          </cell>
          <cell r="S345" t="str">
            <v>0,00</v>
          </cell>
          <cell r="T345">
            <v>0</v>
          </cell>
        </row>
        <row r="346">
          <cell r="B346" t="str">
            <v>Bertola</v>
          </cell>
          <cell r="C346">
            <v>5.8478260869565215</v>
          </cell>
          <cell r="D346">
            <v>5.8695652173913047</v>
          </cell>
          <cell r="E346">
            <v>135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1</v>
          </cell>
          <cell r="M346">
            <v>0</v>
          </cell>
          <cell r="N346">
            <v>1</v>
          </cell>
          <cell r="P346">
            <v>0</v>
          </cell>
          <cell r="Q346">
            <v>0</v>
          </cell>
          <cell r="S346" t="str">
            <v>0,00</v>
          </cell>
          <cell r="T346">
            <v>0</v>
          </cell>
        </row>
        <row r="347">
          <cell r="B347" t="str">
            <v>Masini</v>
          </cell>
          <cell r="C347">
            <v>5.9473684210526319</v>
          </cell>
          <cell r="D347">
            <v>5.8684210526315788</v>
          </cell>
          <cell r="E347">
            <v>111.5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5</v>
          </cell>
          <cell r="M347">
            <v>0</v>
          </cell>
          <cell r="N347">
            <v>1</v>
          </cell>
          <cell r="P347">
            <v>0</v>
          </cell>
          <cell r="Q347">
            <v>0</v>
          </cell>
          <cell r="S347" t="str">
            <v>0,00</v>
          </cell>
          <cell r="T347">
            <v>0</v>
          </cell>
        </row>
        <row r="348">
          <cell r="B348" t="str">
            <v>Dele-Bashiru</v>
          </cell>
          <cell r="C348">
            <v>5.7105263157894735</v>
          </cell>
          <cell r="D348">
            <v>5.8684210526315788</v>
          </cell>
          <cell r="E348">
            <v>111.5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P348">
            <v>0</v>
          </cell>
          <cell r="Q348">
            <v>1</v>
          </cell>
          <cell r="S348">
            <v>6.583333333333333</v>
          </cell>
          <cell r="T348">
            <v>39.5</v>
          </cell>
        </row>
        <row r="349">
          <cell r="B349" t="str">
            <v>Tomori</v>
          </cell>
          <cell r="C349">
            <v>5.9666666666666668</v>
          </cell>
          <cell r="D349">
            <v>5.8666666666666663</v>
          </cell>
          <cell r="E349">
            <v>176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6</v>
          </cell>
          <cell r="M349">
            <v>1</v>
          </cell>
          <cell r="N349">
            <v>1</v>
          </cell>
          <cell r="P349">
            <v>0</v>
          </cell>
          <cell r="Q349">
            <v>0</v>
          </cell>
          <cell r="S349">
            <v>5.9375</v>
          </cell>
          <cell r="T349">
            <v>95</v>
          </cell>
        </row>
        <row r="350">
          <cell r="B350" t="str">
            <v>Barbieri</v>
          </cell>
          <cell r="C350">
            <v>5.9807692307692308</v>
          </cell>
          <cell r="D350">
            <v>5.865384615384615</v>
          </cell>
          <cell r="E350">
            <v>152.5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8</v>
          </cell>
          <cell r="M350">
            <v>0</v>
          </cell>
          <cell r="N350">
            <v>1</v>
          </cell>
          <cell r="P350">
            <v>0</v>
          </cell>
          <cell r="Q350">
            <v>0</v>
          </cell>
          <cell r="S350" t="str">
            <v>0,00</v>
          </cell>
          <cell r="T350">
            <v>0</v>
          </cell>
        </row>
        <row r="351">
          <cell r="B351" t="str">
            <v>Butez</v>
          </cell>
          <cell r="C351">
            <v>6.0694444444444446</v>
          </cell>
          <cell r="D351">
            <v>5.8611111111111107</v>
          </cell>
          <cell r="E351">
            <v>211</v>
          </cell>
          <cell r="G351">
            <v>28</v>
          </cell>
          <cell r="H351">
            <v>1</v>
          </cell>
          <cell r="I351">
            <v>0</v>
          </cell>
          <cell r="J351">
            <v>0</v>
          </cell>
          <cell r="K351">
            <v>0</v>
          </cell>
          <cell r="L351">
            <v>3</v>
          </cell>
          <cell r="M351">
            <v>0</v>
          </cell>
          <cell r="N351">
            <v>1</v>
          </cell>
          <cell r="P351">
            <v>18</v>
          </cell>
          <cell r="Q351">
            <v>0</v>
          </cell>
          <cell r="S351">
            <v>5.833333333333333</v>
          </cell>
          <cell r="T351">
            <v>87.5</v>
          </cell>
        </row>
        <row r="352">
          <cell r="B352" t="str">
            <v>Valenti</v>
          </cell>
          <cell r="C352">
            <v>5.98</v>
          </cell>
          <cell r="D352">
            <v>5.86</v>
          </cell>
          <cell r="E352">
            <v>146.5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6</v>
          </cell>
          <cell r="M352">
            <v>0</v>
          </cell>
          <cell r="N352">
            <v>0</v>
          </cell>
          <cell r="P352">
            <v>0</v>
          </cell>
          <cell r="Q352">
            <v>0</v>
          </cell>
          <cell r="S352" t="str">
            <v>0,00</v>
          </cell>
          <cell r="T352">
            <v>0</v>
          </cell>
        </row>
        <row r="353">
          <cell r="B353" t="str">
            <v>Kamara H.</v>
          </cell>
          <cell r="C353">
            <v>5.88</v>
          </cell>
          <cell r="D353">
            <v>5.86</v>
          </cell>
          <cell r="E353">
            <v>146.5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5</v>
          </cell>
          <cell r="M353">
            <v>0</v>
          </cell>
          <cell r="N353">
            <v>2</v>
          </cell>
          <cell r="P353">
            <v>0</v>
          </cell>
          <cell r="Q353">
            <v>0</v>
          </cell>
          <cell r="S353" t="str">
            <v>0,00</v>
          </cell>
          <cell r="T353">
            <v>0</v>
          </cell>
        </row>
        <row r="354">
          <cell r="B354" t="str">
            <v>Venturino</v>
          </cell>
          <cell r="C354">
            <v>5.8571428571428568</v>
          </cell>
          <cell r="D354">
            <v>5.8571428571428568</v>
          </cell>
          <cell r="E354">
            <v>41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P354">
            <v>0</v>
          </cell>
          <cell r="Q354">
            <v>0</v>
          </cell>
          <cell r="S354" t="str">
            <v>0,00</v>
          </cell>
          <cell r="T354">
            <v>0</v>
          </cell>
        </row>
        <row r="355">
          <cell r="B355" t="str">
            <v>Ilic</v>
          </cell>
          <cell r="C355">
            <v>6</v>
          </cell>
          <cell r="D355">
            <v>5.8571428571428568</v>
          </cell>
          <cell r="E355">
            <v>41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2</v>
          </cell>
          <cell r="M355">
            <v>0</v>
          </cell>
          <cell r="N355">
            <v>0</v>
          </cell>
          <cell r="P355">
            <v>0</v>
          </cell>
          <cell r="Q355">
            <v>0</v>
          </cell>
          <cell r="S355" t="str">
            <v>0,00</v>
          </cell>
          <cell r="T355">
            <v>0</v>
          </cell>
        </row>
        <row r="356">
          <cell r="B356" t="str">
            <v>Prati</v>
          </cell>
          <cell r="C356">
            <v>5.85</v>
          </cell>
          <cell r="D356">
            <v>5.85</v>
          </cell>
          <cell r="E356">
            <v>175.5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6</v>
          </cell>
          <cell r="M356">
            <v>0</v>
          </cell>
          <cell r="N356">
            <v>0</v>
          </cell>
          <cell r="P356">
            <v>0</v>
          </cell>
          <cell r="Q356">
            <v>1</v>
          </cell>
          <cell r="S356" t="str">
            <v>0,00</v>
          </cell>
          <cell r="T356">
            <v>0</v>
          </cell>
        </row>
        <row r="357">
          <cell r="B357" t="str">
            <v>Bayo V.</v>
          </cell>
          <cell r="C357">
            <v>5.75</v>
          </cell>
          <cell r="D357">
            <v>5.85</v>
          </cell>
          <cell r="E357">
            <v>58.5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1</v>
          </cell>
          <cell r="P357">
            <v>0</v>
          </cell>
          <cell r="Q357">
            <v>0</v>
          </cell>
          <cell r="S357" t="str">
            <v>0,00</v>
          </cell>
          <cell r="T357">
            <v>0</v>
          </cell>
        </row>
        <row r="358">
          <cell r="B358" t="str">
            <v>Pierotti</v>
          </cell>
          <cell r="C358">
            <v>5.791666666666667</v>
          </cell>
          <cell r="D358">
            <v>5.8472222222222223</v>
          </cell>
          <cell r="E358">
            <v>210.5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4</v>
          </cell>
          <cell r="M358">
            <v>0</v>
          </cell>
          <cell r="N358">
            <v>1</v>
          </cell>
          <cell r="P358">
            <v>0</v>
          </cell>
          <cell r="Q358">
            <v>1</v>
          </cell>
          <cell r="S358" t="str">
            <v>0,00</v>
          </cell>
          <cell r="T358">
            <v>0</v>
          </cell>
        </row>
        <row r="359">
          <cell r="B359" t="str">
            <v>Svilar</v>
          </cell>
          <cell r="C359">
            <v>6.2638888888888893</v>
          </cell>
          <cell r="D359">
            <v>5.8472222222222223</v>
          </cell>
          <cell r="E359">
            <v>210.5</v>
          </cell>
          <cell r="G359">
            <v>31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P359">
            <v>16</v>
          </cell>
          <cell r="Q359">
            <v>0</v>
          </cell>
          <cell r="S359">
            <v>6</v>
          </cell>
          <cell r="T359">
            <v>210</v>
          </cell>
        </row>
        <row r="360">
          <cell r="B360" t="str">
            <v>Gagliardini</v>
          </cell>
          <cell r="C360">
            <v>5.9137931034482758</v>
          </cell>
          <cell r="D360">
            <v>5.8448275862068968</v>
          </cell>
          <cell r="E360">
            <v>169.5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10</v>
          </cell>
          <cell r="M360">
            <v>0</v>
          </cell>
          <cell r="N360">
            <v>0</v>
          </cell>
          <cell r="P360">
            <v>0</v>
          </cell>
          <cell r="Q360">
            <v>1</v>
          </cell>
          <cell r="S360" t="str">
            <v>0,00</v>
          </cell>
          <cell r="T360">
            <v>0</v>
          </cell>
        </row>
        <row r="361">
          <cell r="B361" t="str">
            <v>Obert</v>
          </cell>
          <cell r="C361">
            <v>5.890625</v>
          </cell>
          <cell r="D361">
            <v>5.84375</v>
          </cell>
          <cell r="E361">
            <v>187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7</v>
          </cell>
          <cell r="M361">
            <v>1</v>
          </cell>
          <cell r="N361">
            <v>3</v>
          </cell>
          <cell r="P361">
            <v>0</v>
          </cell>
          <cell r="Q361">
            <v>0</v>
          </cell>
          <cell r="S361" t="str">
            <v>0,00</v>
          </cell>
          <cell r="T361">
            <v>0</v>
          </cell>
        </row>
        <row r="362">
          <cell r="B362" t="str">
            <v>Harroui</v>
          </cell>
          <cell r="C362">
            <v>5.75</v>
          </cell>
          <cell r="D362">
            <v>5.84375</v>
          </cell>
          <cell r="E362">
            <v>93.5</v>
          </cell>
          <cell r="G362">
            <v>0</v>
          </cell>
          <cell r="H362">
            <v>0</v>
          </cell>
          <cell r="I362">
            <v>0</v>
          </cell>
          <cell r="J362">
            <v>1</v>
          </cell>
          <cell r="K362">
            <v>0</v>
          </cell>
          <cell r="L362">
            <v>3</v>
          </cell>
          <cell r="M362">
            <v>0</v>
          </cell>
          <cell r="N362">
            <v>0</v>
          </cell>
          <cell r="P362">
            <v>0</v>
          </cell>
          <cell r="Q362">
            <v>1</v>
          </cell>
          <cell r="S362" t="str">
            <v>0,00</v>
          </cell>
          <cell r="T362">
            <v>0</v>
          </cell>
        </row>
        <row r="363">
          <cell r="B363" t="str">
            <v>Ramadani</v>
          </cell>
          <cell r="C363">
            <v>5.9</v>
          </cell>
          <cell r="D363">
            <v>5.8428571428571425</v>
          </cell>
          <cell r="E363">
            <v>204.5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10</v>
          </cell>
          <cell r="M363">
            <v>0</v>
          </cell>
          <cell r="N363">
            <v>0</v>
          </cell>
          <cell r="P363">
            <v>0</v>
          </cell>
          <cell r="Q363">
            <v>1</v>
          </cell>
          <cell r="S363" t="str">
            <v>0,00</v>
          </cell>
          <cell r="T363">
            <v>0</v>
          </cell>
        </row>
        <row r="364">
          <cell r="B364" t="str">
            <v>Provstgaard</v>
          </cell>
          <cell r="C364">
            <v>5.9047619047619051</v>
          </cell>
          <cell r="D364">
            <v>5.833333333333333</v>
          </cell>
          <cell r="E364">
            <v>122.5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3</v>
          </cell>
          <cell r="M364">
            <v>0</v>
          </cell>
          <cell r="N364">
            <v>0</v>
          </cell>
          <cell r="P364">
            <v>0</v>
          </cell>
          <cell r="Q364">
            <v>0</v>
          </cell>
          <cell r="S364" t="str">
            <v>0,00</v>
          </cell>
          <cell r="T364">
            <v>0</v>
          </cell>
        </row>
        <row r="365">
          <cell r="B365" t="str">
            <v>Zaccagni</v>
          </cell>
          <cell r="C365">
            <v>5.854166666666667</v>
          </cell>
          <cell r="D365">
            <v>5.833333333333333</v>
          </cell>
          <cell r="E365">
            <v>140</v>
          </cell>
          <cell r="G365">
            <v>0</v>
          </cell>
          <cell r="H365">
            <v>0</v>
          </cell>
          <cell r="I365">
            <v>1</v>
          </cell>
          <cell r="J365">
            <v>0</v>
          </cell>
          <cell r="K365">
            <v>0</v>
          </cell>
          <cell r="L365">
            <v>5</v>
          </cell>
          <cell r="M365">
            <v>1</v>
          </cell>
          <cell r="N365">
            <v>0</v>
          </cell>
          <cell r="P365">
            <v>0</v>
          </cell>
          <cell r="Q365">
            <v>2</v>
          </cell>
          <cell r="S365">
            <v>6.0526315789473681</v>
          </cell>
          <cell r="T365">
            <v>115</v>
          </cell>
        </row>
        <row r="366">
          <cell r="B366" t="str">
            <v>Iling Junior</v>
          </cell>
          <cell r="C366">
            <v>5.833333333333333</v>
          </cell>
          <cell r="D366">
            <v>5.833333333333333</v>
          </cell>
          <cell r="E366">
            <v>17.5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P366">
            <v>0</v>
          </cell>
          <cell r="Q366">
            <v>0</v>
          </cell>
          <cell r="S366" t="str">
            <v>0,00</v>
          </cell>
          <cell r="T366">
            <v>0</v>
          </cell>
        </row>
        <row r="367">
          <cell r="B367" t="str">
            <v>Gabbia</v>
          </cell>
          <cell r="C367">
            <v>5.9074074074074074</v>
          </cell>
          <cell r="D367">
            <v>5.833333333333333</v>
          </cell>
          <cell r="E367">
            <v>157.5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4</v>
          </cell>
          <cell r="M367">
            <v>0</v>
          </cell>
          <cell r="N367">
            <v>0</v>
          </cell>
          <cell r="P367">
            <v>0</v>
          </cell>
          <cell r="Q367">
            <v>0</v>
          </cell>
          <cell r="S367">
            <v>5.7272727272727275</v>
          </cell>
          <cell r="T367">
            <v>126</v>
          </cell>
        </row>
        <row r="368">
          <cell r="B368" t="str">
            <v>Tavares N.</v>
          </cell>
          <cell r="C368">
            <v>5.95</v>
          </cell>
          <cell r="D368">
            <v>5.8250000000000002</v>
          </cell>
          <cell r="E368">
            <v>116.5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5</v>
          </cell>
          <cell r="M368">
            <v>0</v>
          </cell>
          <cell r="N368">
            <v>0</v>
          </cell>
          <cell r="P368">
            <v>0</v>
          </cell>
          <cell r="Q368">
            <v>0</v>
          </cell>
          <cell r="S368">
            <v>5.8214285714285712</v>
          </cell>
          <cell r="T368">
            <v>81.5</v>
          </cell>
        </row>
        <row r="369">
          <cell r="B369" t="str">
            <v>Bellanova</v>
          </cell>
          <cell r="C369">
            <v>5.8250000000000002</v>
          </cell>
          <cell r="D369">
            <v>5.8250000000000002</v>
          </cell>
          <cell r="E369">
            <v>116.5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2</v>
          </cell>
          <cell r="M369">
            <v>0</v>
          </cell>
          <cell r="N369">
            <v>1</v>
          </cell>
          <cell r="P369">
            <v>0</v>
          </cell>
          <cell r="Q369">
            <v>0</v>
          </cell>
          <cell r="S369">
            <v>5.8571428571428568</v>
          </cell>
          <cell r="T369">
            <v>82</v>
          </cell>
        </row>
        <row r="370">
          <cell r="B370" t="str">
            <v>Djimsiti</v>
          </cell>
          <cell r="C370">
            <v>5.887096774193548</v>
          </cell>
          <cell r="D370">
            <v>5.82258064516129</v>
          </cell>
          <cell r="E370">
            <v>180.5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4</v>
          </cell>
          <cell r="M370">
            <v>0</v>
          </cell>
          <cell r="N370">
            <v>0</v>
          </cell>
          <cell r="P370">
            <v>0</v>
          </cell>
          <cell r="Q370">
            <v>0</v>
          </cell>
          <cell r="S370" t="str">
            <v>0,00</v>
          </cell>
          <cell r="T370">
            <v>0</v>
          </cell>
        </row>
        <row r="371">
          <cell r="B371" t="str">
            <v>Buongiorno</v>
          </cell>
          <cell r="C371">
            <v>5.870967741935484</v>
          </cell>
          <cell r="D371">
            <v>5.82258064516129</v>
          </cell>
          <cell r="E371">
            <v>180.5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3</v>
          </cell>
          <cell r="M371">
            <v>0</v>
          </cell>
          <cell r="N371">
            <v>0</v>
          </cell>
          <cell r="P371">
            <v>0</v>
          </cell>
          <cell r="Q371">
            <v>0</v>
          </cell>
          <cell r="S371">
            <v>5.8809523809523814</v>
          </cell>
          <cell r="T371">
            <v>123.5</v>
          </cell>
        </row>
        <row r="372">
          <cell r="B372" t="str">
            <v>Provedel</v>
          </cell>
          <cell r="C372">
            <v>6.28</v>
          </cell>
          <cell r="D372">
            <v>5.82</v>
          </cell>
          <cell r="E372">
            <v>145.5</v>
          </cell>
          <cell r="G372">
            <v>25</v>
          </cell>
          <cell r="H372">
            <v>1</v>
          </cell>
          <cell r="I372">
            <v>0</v>
          </cell>
          <cell r="J372">
            <v>0</v>
          </cell>
          <cell r="K372">
            <v>0</v>
          </cell>
          <cell r="L372">
            <v>1</v>
          </cell>
          <cell r="M372">
            <v>0</v>
          </cell>
          <cell r="N372">
            <v>0</v>
          </cell>
          <cell r="P372">
            <v>11</v>
          </cell>
          <cell r="Q372">
            <v>0</v>
          </cell>
          <cell r="S372">
            <v>6.1315789473684212</v>
          </cell>
          <cell r="T372">
            <v>116.5</v>
          </cell>
        </row>
        <row r="373">
          <cell r="B373" t="str">
            <v>Pellegrini Lu.</v>
          </cell>
          <cell r="C373">
            <v>5.8636363636363633</v>
          </cell>
          <cell r="D373">
            <v>5.8181818181818183</v>
          </cell>
          <cell r="E373">
            <v>128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8</v>
          </cell>
          <cell r="M373">
            <v>0</v>
          </cell>
          <cell r="N373">
            <v>0</v>
          </cell>
          <cell r="P373">
            <v>0</v>
          </cell>
          <cell r="Q373">
            <v>1</v>
          </cell>
          <cell r="S373" t="str">
            <v>0,00</v>
          </cell>
          <cell r="T373">
            <v>0</v>
          </cell>
        </row>
        <row r="374">
          <cell r="B374" t="str">
            <v>Jashari</v>
          </cell>
          <cell r="C374">
            <v>5.7272727272727275</v>
          </cell>
          <cell r="D374">
            <v>5.8181818181818183</v>
          </cell>
          <cell r="E374">
            <v>64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1</v>
          </cell>
          <cell r="P374">
            <v>0</v>
          </cell>
          <cell r="Q374">
            <v>0</v>
          </cell>
          <cell r="S374" t="str">
            <v>0,00</v>
          </cell>
          <cell r="T374">
            <v>0</v>
          </cell>
        </row>
        <row r="375">
          <cell r="B375" t="str">
            <v>Marcandalli</v>
          </cell>
          <cell r="C375">
            <v>5.85</v>
          </cell>
          <cell r="D375">
            <v>5.8166666666666664</v>
          </cell>
          <cell r="E375">
            <v>174.5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4</v>
          </cell>
          <cell r="M375">
            <v>0</v>
          </cell>
          <cell r="N375">
            <v>1</v>
          </cell>
          <cell r="P375">
            <v>0</v>
          </cell>
          <cell r="Q375">
            <v>0</v>
          </cell>
          <cell r="S375" t="str">
            <v>0,00</v>
          </cell>
          <cell r="T375">
            <v>0</v>
          </cell>
        </row>
        <row r="376">
          <cell r="B376" t="str">
            <v>Maignan</v>
          </cell>
          <cell r="C376">
            <v>6.2714285714285714</v>
          </cell>
          <cell r="D376">
            <v>5.8142857142857141</v>
          </cell>
          <cell r="E376">
            <v>203.5</v>
          </cell>
          <cell r="G376">
            <v>33</v>
          </cell>
          <cell r="H376">
            <v>2</v>
          </cell>
          <cell r="I376">
            <v>0</v>
          </cell>
          <cell r="J376">
            <v>0</v>
          </cell>
          <cell r="K376">
            <v>0</v>
          </cell>
          <cell r="L376">
            <v>4</v>
          </cell>
          <cell r="M376">
            <v>0</v>
          </cell>
          <cell r="N376">
            <v>0</v>
          </cell>
          <cell r="P376">
            <v>13</v>
          </cell>
          <cell r="Q376">
            <v>0</v>
          </cell>
          <cell r="S376">
            <v>5.916666666666667</v>
          </cell>
          <cell r="T376">
            <v>177.5</v>
          </cell>
        </row>
        <row r="377">
          <cell r="B377" t="str">
            <v>Tourè I.</v>
          </cell>
          <cell r="C377">
            <v>5.7678571428571432</v>
          </cell>
          <cell r="D377">
            <v>5.8035714285714288</v>
          </cell>
          <cell r="E377">
            <v>162.5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4</v>
          </cell>
          <cell r="M377">
            <v>1</v>
          </cell>
          <cell r="N377">
            <v>0</v>
          </cell>
          <cell r="P377">
            <v>0</v>
          </cell>
          <cell r="Q377">
            <v>1</v>
          </cell>
          <cell r="S377" t="str">
            <v>0,00</v>
          </cell>
          <cell r="T377">
            <v>0</v>
          </cell>
        </row>
        <row r="378">
          <cell r="B378" t="str">
            <v>Aebischer</v>
          </cell>
          <cell r="C378">
            <v>5.8030303030303028</v>
          </cell>
          <cell r="D378">
            <v>5.8030303030303028</v>
          </cell>
          <cell r="E378">
            <v>191.5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8</v>
          </cell>
          <cell r="M378">
            <v>0</v>
          </cell>
          <cell r="N378">
            <v>1</v>
          </cell>
          <cell r="P378">
            <v>0</v>
          </cell>
          <cell r="Q378">
            <v>1</v>
          </cell>
          <cell r="S378" t="str">
            <v>0,00</v>
          </cell>
          <cell r="T378">
            <v>0</v>
          </cell>
        </row>
        <row r="379">
          <cell r="B379" t="str">
            <v>Arizala</v>
          </cell>
          <cell r="C379">
            <v>5.8</v>
          </cell>
          <cell r="D379">
            <v>5.8</v>
          </cell>
          <cell r="E379">
            <v>29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P379">
            <v>0</v>
          </cell>
          <cell r="Q379">
            <v>0</v>
          </cell>
          <cell r="S379" t="str">
            <v>0,00</v>
          </cell>
          <cell r="T379">
            <v>0</v>
          </cell>
        </row>
        <row r="380">
          <cell r="B380" t="str">
            <v>Martinez Jo.</v>
          </cell>
          <cell r="C380">
            <v>6</v>
          </cell>
          <cell r="D380">
            <v>5.8</v>
          </cell>
          <cell r="E380">
            <v>29</v>
          </cell>
          <cell r="G380">
            <v>4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P380">
            <v>3</v>
          </cell>
          <cell r="Q380">
            <v>0</v>
          </cell>
          <cell r="S380">
            <v>6.25</v>
          </cell>
          <cell r="T380">
            <v>12.5</v>
          </cell>
        </row>
        <row r="381">
          <cell r="B381" t="str">
            <v>Doig</v>
          </cell>
          <cell r="C381">
            <v>5.88</v>
          </cell>
          <cell r="D381">
            <v>5.8</v>
          </cell>
          <cell r="E381">
            <v>145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4</v>
          </cell>
          <cell r="M381">
            <v>0</v>
          </cell>
          <cell r="N381">
            <v>0</v>
          </cell>
          <cell r="P381">
            <v>0</v>
          </cell>
          <cell r="Q381">
            <v>0</v>
          </cell>
          <cell r="S381">
            <v>5.666666666666667</v>
          </cell>
          <cell r="T381">
            <v>68</v>
          </cell>
        </row>
        <row r="382">
          <cell r="B382" t="str">
            <v>Akpa Akpro</v>
          </cell>
          <cell r="C382">
            <v>5.8636363636363633</v>
          </cell>
          <cell r="D382">
            <v>5.7954545454545459</v>
          </cell>
          <cell r="E382">
            <v>127.5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9</v>
          </cell>
          <cell r="M382">
            <v>0</v>
          </cell>
          <cell r="N382">
            <v>0</v>
          </cell>
          <cell r="P382">
            <v>0</v>
          </cell>
          <cell r="Q382">
            <v>1</v>
          </cell>
          <cell r="S382" t="str">
            <v>0,00</v>
          </cell>
          <cell r="T382">
            <v>0</v>
          </cell>
        </row>
        <row r="383">
          <cell r="B383" t="str">
            <v>Estevez</v>
          </cell>
          <cell r="C383">
            <v>5.7954545454545459</v>
          </cell>
          <cell r="D383">
            <v>5.7954545454545459</v>
          </cell>
          <cell r="E383">
            <v>127.5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2</v>
          </cell>
          <cell r="M383">
            <v>0</v>
          </cell>
          <cell r="N383">
            <v>1</v>
          </cell>
          <cell r="P383">
            <v>0</v>
          </cell>
          <cell r="Q383">
            <v>0</v>
          </cell>
          <cell r="S383" t="str">
            <v>0,00</v>
          </cell>
          <cell r="T383">
            <v>0</v>
          </cell>
        </row>
        <row r="384">
          <cell r="B384" t="str">
            <v>Akinsanmiro</v>
          </cell>
          <cell r="C384">
            <v>5.7954545454545459</v>
          </cell>
          <cell r="D384">
            <v>5.7954545454545459</v>
          </cell>
          <cell r="E384">
            <v>127.5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2</v>
          </cell>
          <cell r="M384">
            <v>0</v>
          </cell>
          <cell r="N384">
            <v>1</v>
          </cell>
          <cell r="P384">
            <v>0</v>
          </cell>
          <cell r="Q384">
            <v>0</v>
          </cell>
          <cell r="S384" t="str">
            <v>0,00</v>
          </cell>
          <cell r="T384">
            <v>0</v>
          </cell>
        </row>
        <row r="385">
          <cell r="B385" t="str">
            <v>Bella-Kotchap</v>
          </cell>
          <cell r="C385">
            <v>5.882352941176471</v>
          </cell>
          <cell r="D385">
            <v>5.7941176470588234</v>
          </cell>
          <cell r="E385">
            <v>98.5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3</v>
          </cell>
          <cell r="M385">
            <v>0</v>
          </cell>
          <cell r="N385">
            <v>0</v>
          </cell>
          <cell r="P385">
            <v>0</v>
          </cell>
          <cell r="Q385">
            <v>0</v>
          </cell>
          <cell r="S385">
            <v>6</v>
          </cell>
          <cell r="T385">
            <v>12</v>
          </cell>
        </row>
        <row r="386">
          <cell r="B386" t="str">
            <v>Fazzini</v>
          </cell>
          <cell r="C386">
            <v>5.875</v>
          </cell>
          <cell r="D386">
            <v>5.791666666666667</v>
          </cell>
          <cell r="E386">
            <v>69.5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2</v>
          </cell>
          <cell r="M386">
            <v>0</v>
          </cell>
          <cell r="N386">
            <v>0</v>
          </cell>
          <cell r="P386">
            <v>0</v>
          </cell>
          <cell r="Q386">
            <v>0</v>
          </cell>
          <cell r="S386" t="str">
            <v>0,00</v>
          </cell>
          <cell r="T386">
            <v>0</v>
          </cell>
        </row>
        <row r="387">
          <cell r="B387" t="str">
            <v>Ferguson</v>
          </cell>
          <cell r="C387">
            <v>5.8043478260869561</v>
          </cell>
          <cell r="D387">
            <v>5.7826086956521738</v>
          </cell>
          <cell r="E387">
            <v>133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5</v>
          </cell>
          <cell r="M387">
            <v>1</v>
          </cell>
          <cell r="N387">
            <v>0</v>
          </cell>
          <cell r="P387">
            <v>0</v>
          </cell>
          <cell r="Q387">
            <v>1</v>
          </cell>
          <cell r="S387" t="str">
            <v>0,00</v>
          </cell>
          <cell r="T387">
            <v>0</v>
          </cell>
        </row>
        <row r="388">
          <cell r="B388" t="str">
            <v>Rodriguez Ju.</v>
          </cell>
          <cell r="C388">
            <v>5.625</v>
          </cell>
          <cell r="D388">
            <v>5.78125</v>
          </cell>
          <cell r="E388">
            <v>92.5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3</v>
          </cell>
          <cell r="M388">
            <v>0</v>
          </cell>
          <cell r="N388">
            <v>0</v>
          </cell>
          <cell r="P388">
            <v>0</v>
          </cell>
          <cell r="Q388">
            <v>1</v>
          </cell>
          <cell r="S388" t="str">
            <v>0,00</v>
          </cell>
          <cell r="T388">
            <v>0</v>
          </cell>
        </row>
        <row r="389">
          <cell r="B389" t="str">
            <v>Lazzari</v>
          </cell>
          <cell r="C389">
            <v>5.84375</v>
          </cell>
          <cell r="D389">
            <v>5.78125</v>
          </cell>
          <cell r="E389">
            <v>92.5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2</v>
          </cell>
          <cell r="M389">
            <v>0</v>
          </cell>
          <cell r="N389">
            <v>0</v>
          </cell>
          <cell r="P389">
            <v>0</v>
          </cell>
          <cell r="Q389">
            <v>0</v>
          </cell>
          <cell r="S389" t="str">
            <v>0,00</v>
          </cell>
          <cell r="T389">
            <v>0</v>
          </cell>
        </row>
        <row r="390">
          <cell r="B390" t="str">
            <v>Ehizibue</v>
          </cell>
          <cell r="C390">
            <v>5.833333333333333</v>
          </cell>
          <cell r="D390">
            <v>5.78</v>
          </cell>
          <cell r="E390">
            <v>144.5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5</v>
          </cell>
          <cell r="M390">
            <v>0</v>
          </cell>
          <cell r="N390">
            <v>0</v>
          </cell>
          <cell r="P390">
            <v>0</v>
          </cell>
          <cell r="Q390">
            <v>2</v>
          </cell>
          <cell r="S390" t="str">
            <v>0,00</v>
          </cell>
          <cell r="T390">
            <v>0</v>
          </cell>
        </row>
        <row r="391">
          <cell r="B391" t="str">
            <v>Sulemana I.</v>
          </cell>
          <cell r="C391">
            <v>5.6944444444444446</v>
          </cell>
          <cell r="D391">
            <v>5.7777777777777777</v>
          </cell>
          <cell r="E391">
            <v>104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3</v>
          </cell>
          <cell r="M391">
            <v>0</v>
          </cell>
          <cell r="N391">
            <v>0</v>
          </cell>
          <cell r="P391">
            <v>0</v>
          </cell>
          <cell r="Q391">
            <v>1</v>
          </cell>
          <cell r="S391" t="str">
            <v>0,00</v>
          </cell>
          <cell r="T391">
            <v>0</v>
          </cell>
        </row>
        <row r="392">
          <cell r="B392" t="str">
            <v>Nkounkou</v>
          </cell>
          <cell r="C392">
            <v>5.833333333333333</v>
          </cell>
          <cell r="D392">
            <v>5.7777777777777777</v>
          </cell>
          <cell r="E392">
            <v>52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3</v>
          </cell>
          <cell r="M392">
            <v>0</v>
          </cell>
          <cell r="N392">
            <v>1</v>
          </cell>
          <cell r="P392">
            <v>0</v>
          </cell>
          <cell r="Q392">
            <v>0</v>
          </cell>
          <cell r="S392" t="str">
            <v>0,00</v>
          </cell>
          <cell r="T392">
            <v>0</v>
          </cell>
        </row>
        <row r="393">
          <cell r="B393" t="str">
            <v>Ziolkowski</v>
          </cell>
          <cell r="C393">
            <v>5.9444444444444446</v>
          </cell>
          <cell r="D393">
            <v>5.7777777777777777</v>
          </cell>
          <cell r="E393">
            <v>52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3</v>
          </cell>
          <cell r="M393">
            <v>0</v>
          </cell>
          <cell r="N393">
            <v>0</v>
          </cell>
          <cell r="P393">
            <v>0</v>
          </cell>
          <cell r="Q393">
            <v>0</v>
          </cell>
          <cell r="S393" t="str">
            <v>0,00</v>
          </cell>
          <cell r="T393">
            <v>0</v>
          </cell>
        </row>
        <row r="394">
          <cell r="B394" t="str">
            <v>Caracciolo A.</v>
          </cell>
          <cell r="C394">
            <v>5.7727272727272725</v>
          </cell>
          <cell r="D394">
            <v>5.7727272727272725</v>
          </cell>
          <cell r="E394">
            <v>190.5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1</v>
          </cell>
          <cell r="L394">
            <v>10</v>
          </cell>
          <cell r="M394">
            <v>0</v>
          </cell>
          <cell r="N394">
            <v>0</v>
          </cell>
          <cell r="P394">
            <v>0</v>
          </cell>
          <cell r="Q394">
            <v>2</v>
          </cell>
          <cell r="S394" t="str">
            <v>0,00</v>
          </cell>
          <cell r="T394">
            <v>0</v>
          </cell>
        </row>
        <row r="395">
          <cell r="B395" t="str">
            <v>Zemura</v>
          </cell>
          <cell r="C395">
            <v>5.884615384615385</v>
          </cell>
          <cell r="D395">
            <v>5.7692307692307692</v>
          </cell>
          <cell r="E395">
            <v>75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3</v>
          </cell>
          <cell r="M395">
            <v>0</v>
          </cell>
          <cell r="N395">
            <v>0</v>
          </cell>
          <cell r="P395">
            <v>0</v>
          </cell>
          <cell r="Q395">
            <v>0</v>
          </cell>
          <cell r="S395" t="str">
            <v>0,00</v>
          </cell>
          <cell r="T395">
            <v>0</v>
          </cell>
        </row>
        <row r="396">
          <cell r="B396" t="str">
            <v>Ebosse</v>
          </cell>
          <cell r="C396">
            <v>5.8</v>
          </cell>
          <cell r="D396">
            <v>5.7666666666666666</v>
          </cell>
          <cell r="E396">
            <v>86.5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3</v>
          </cell>
          <cell r="M396">
            <v>0</v>
          </cell>
          <cell r="N396">
            <v>1</v>
          </cell>
          <cell r="P396">
            <v>0</v>
          </cell>
          <cell r="Q396">
            <v>0</v>
          </cell>
          <cell r="S396" t="str">
            <v>0,00</v>
          </cell>
          <cell r="T396">
            <v>0</v>
          </cell>
        </row>
        <row r="397">
          <cell r="B397" t="str">
            <v>Siebert</v>
          </cell>
          <cell r="C397">
            <v>5.6842105263157894</v>
          </cell>
          <cell r="D397">
            <v>5.7631578947368425</v>
          </cell>
          <cell r="E397">
            <v>109.5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3</v>
          </cell>
          <cell r="M397">
            <v>0</v>
          </cell>
          <cell r="N397">
            <v>0</v>
          </cell>
          <cell r="P397">
            <v>0</v>
          </cell>
          <cell r="Q397">
            <v>1</v>
          </cell>
          <cell r="S397" t="str">
            <v>0,00</v>
          </cell>
          <cell r="T397">
            <v>0</v>
          </cell>
        </row>
        <row r="398">
          <cell r="B398" t="str">
            <v>Troilo</v>
          </cell>
          <cell r="C398">
            <v>5.7857142857142856</v>
          </cell>
          <cell r="D398">
            <v>5.7619047619047619</v>
          </cell>
          <cell r="E398">
            <v>121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5</v>
          </cell>
          <cell r="M398">
            <v>2</v>
          </cell>
          <cell r="N398">
            <v>0</v>
          </cell>
          <cell r="P398">
            <v>0</v>
          </cell>
          <cell r="Q398">
            <v>1</v>
          </cell>
          <cell r="S398" t="str">
            <v>0,00</v>
          </cell>
          <cell r="T398">
            <v>0</v>
          </cell>
        </row>
        <row r="399">
          <cell r="B399" t="str">
            <v>Maleh</v>
          </cell>
          <cell r="C399">
            <v>5.6904761904761907</v>
          </cell>
          <cell r="D399">
            <v>5.7619047619047619</v>
          </cell>
          <cell r="E399">
            <v>121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3</v>
          </cell>
          <cell r="M399">
            <v>1</v>
          </cell>
          <cell r="N399">
            <v>0</v>
          </cell>
          <cell r="P399">
            <v>0</v>
          </cell>
          <cell r="Q399">
            <v>1</v>
          </cell>
          <cell r="S399" t="str">
            <v>0,00</v>
          </cell>
          <cell r="T399">
            <v>0</v>
          </cell>
        </row>
        <row r="400">
          <cell r="B400" t="str">
            <v>Bondo</v>
          </cell>
          <cell r="C400">
            <v>5.84</v>
          </cell>
          <cell r="D400">
            <v>5.76</v>
          </cell>
          <cell r="E400">
            <v>144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4</v>
          </cell>
          <cell r="M400">
            <v>0</v>
          </cell>
          <cell r="N400">
            <v>0</v>
          </cell>
          <cell r="P400">
            <v>0</v>
          </cell>
          <cell r="Q400">
            <v>0</v>
          </cell>
          <cell r="S400" t="str">
            <v>0,00</v>
          </cell>
          <cell r="T400">
            <v>0</v>
          </cell>
        </row>
        <row r="401">
          <cell r="B401" t="str">
            <v>Ranieri L.</v>
          </cell>
          <cell r="C401">
            <v>5.8275862068965516</v>
          </cell>
          <cell r="D401">
            <v>5.7586206896551726</v>
          </cell>
          <cell r="E401">
            <v>167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8</v>
          </cell>
          <cell r="M401">
            <v>1</v>
          </cell>
          <cell r="N401">
            <v>0</v>
          </cell>
          <cell r="P401">
            <v>0</v>
          </cell>
          <cell r="Q401">
            <v>1</v>
          </cell>
          <cell r="S401">
            <v>6</v>
          </cell>
          <cell r="T401">
            <v>6</v>
          </cell>
        </row>
        <row r="402">
          <cell r="B402" t="str">
            <v>Onana J.</v>
          </cell>
          <cell r="C402">
            <v>5.75</v>
          </cell>
          <cell r="D402">
            <v>5.75</v>
          </cell>
          <cell r="E402">
            <v>11.5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P402">
            <v>0</v>
          </cell>
          <cell r="Q402">
            <v>0</v>
          </cell>
          <cell r="S402" t="str">
            <v>0,00</v>
          </cell>
          <cell r="T402">
            <v>0</v>
          </cell>
        </row>
        <row r="403">
          <cell r="B403" t="str">
            <v>Liteta</v>
          </cell>
          <cell r="C403">
            <v>5.75</v>
          </cell>
          <cell r="D403">
            <v>5.75</v>
          </cell>
          <cell r="E403">
            <v>23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P403">
            <v>0</v>
          </cell>
          <cell r="Q403">
            <v>0</v>
          </cell>
          <cell r="S403" t="str">
            <v>0,00</v>
          </cell>
          <cell r="T403">
            <v>0</v>
          </cell>
        </row>
        <row r="404">
          <cell r="B404" t="str">
            <v>Braschi</v>
          </cell>
          <cell r="C404">
            <v>5.75</v>
          </cell>
          <cell r="D404">
            <v>5.75</v>
          </cell>
          <cell r="E404">
            <v>11.5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P404">
            <v>0</v>
          </cell>
          <cell r="Q404">
            <v>0</v>
          </cell>
          <cell r="S404" t="str">
            <v>0,00</v>
          </cell>
          <cell r="T404">
            <v>0</v>
          </cell>
        </row>
        <row r="405">
          <cell r="B405" t="str">
            <v>Balbo</v>
          </cell>
          <cell r="C405">
            <v>5.75</v>
          </cell>
          <cell r="D405">
            <v>5.75</v>
          </cell>
          <cell r="E405">
            <v>23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P405">
            <v>0</v>
          </cell>
          <cell r="Q405">
            <v>0</v>
          </cell>
          <cell r="S405" t="str">
            <v>0,00</v>
          </cell>
          <cell r="T405">
            <v>0</v>
          </cell>
        </row>
        <row r="406">
          <cell r="B406" t="str">
            <v>Kulenovic</v>
          </cell>
          <cell r="C406">
            <v>5.75</v>
          </cell>
          <cell r="D406">
            <v>5.75</v>
          </cell>
          <cell r="E406">
            <v>46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2</v>
          </cell>
          <cell r="M406">
            <v>0</v>
          </cell>
          <cell r="N406">
            <v>1</v>
          </cell>
          <cell r="P406">
            <v>0</v>
          </cell>
          <cell r="Q406">
            <v>0</v>
          </cell>
          <cell r="S406" t="str">
            <v>0,00</v>
          </cell>
          <cell r="T406">
            <v>0</v>
          </cell>
        </row>
        <row r="407">
          <cell r="B407" t="str">
            <v>Walukiewicz</v>
          </cell>
          <cell r="C407">
            <v>5.828125</v>
          </cell>
          <cell r="D407">
            <v>5.75</v>
          </cell>
          <cell r="E407">
            <v>184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7</v>
          </cell>
          <cell r="M407">
            <v>0</v>
          </cell>
          <cell r="N407">
            <v>1</v>
          </cell>
          <cell r="P407">
            <v>0</v>
          </cell>
          <cell r="Q407">
            <v>0</v>
          </cell>
          <cell r="S407" t="str">
            <v>0,00</v>
          </cell>
          <cell r="T407">
            <v>0</v>
          </cell>
        </row>
        <row r="408">
          <cell r="B408" t="str">
            <v>Patric</v>
          </cell>
          <cell r="C408">
            <v>5.85</v>
          </cell>
          <cell r="D408">
            <v>5.75</v>
          </cell>
          <cell r="E408">
            <v>57.5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2</v>
          </cell>
          <cell r="M408">
            <v>0</v>
          </cell>
          <cell r="N408">
            <v>0</v>
          </cell>
          <cell r="P408">
            <v>0</v>
          </cell>
          <cell r="Q408">
            <v>0</v>
          </cell>
          <cell r="S408" t="str">
            <v>0,00</v>
          </cell>
          <cell r="T408">
            <v>0</v>
          </cell>
        </row>
        <row r="409">
          <cell r="B409" t="str">
            <v>Slotsager</v>
          </cell>
          <cell r="C409">
            <v>5.75</v>
          </cell>
          <cell r="D409">
            <v>5.75</v>
          </cell>
          <cell r="E409">
            <v>34.5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P409">
            <v>0</v>
          </cell>
          <cell r="Q409">
            <v>0</v>
          </cell>
          <cell r="S409" t="str">
            <v>0,00</v>
          </cell>
          <cell r="T409">
            <v>0</v>
          </cell>
        </row>
        <row r="410">
          <cell r="B410" t="str">
            <v>Luperto</v>
          </cell>
          <cell r="C410">
            <v>5.78125</v>
          </cell>
          <cell r="D410">
            <v>5.75</v>
          </cell>
          <cell r="E410">
            <v>184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4</v>
          </cell>
          <cell r="M410">
            <v>0</v>
          </cell>
          <cell r="N410">
            <v>1</v>
          </cell>
          <cell r="P410">
            <v>0</v>
          </cell>
          <cell r="Q410">
            <v>0</v>
          </cell>
          <cell r="S410" t="str">
            <v>0,00</v>
          </cell>
          <cell r="T410">
            <v>0</v>
          </cell>
        </row>
        <row r="411">
          <cell r="B411" t="str">
            <v>Heggem</v>
          </cell>
          <cell r="C411">
            <v>5.791666666666667</v>
          </cell>
          <cell r="D411">
            <v>5.75</v>
          </cell>
          <cell r="E411">
            <v>138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1</v>
          </cell>
          <cell r="N411">
            <v>0</v>
          </cell>
          <cell r="P411">
            <v>0</v>
          </cell>
          <cell r="Q411">
            <v>0</v>
          </cell>
          <cell r="S411" t="str">
            <v>0,00</v>
          </cell>
          <cell r="T411">
            <v>0</v>
          </cell>
        </row>
        <row r="412">
          <cell r="B412" t="str">
            <v>Grassi</v>
          </cell>
          <cell r="C412">
            <v>5.8269230769230766</v>
          </cell>
          <cell r="D412">
            <v>5.75</v>
          </cell>
          <cell r="E412">
            <v>149.5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2</v>
          </cell>
          <cell r="M412">
            <v>1</v>
          </cell>
          <cell r="N412">
            <v>0</v>
          </cell>
          <cell r="P412">
            <v>0</v>
          </cell>
          <cell r="Q412">
            <v>0</v>
          </cell>
          <cell r="S412" t="str">
            <v>0,00</v>
          </cell>
          <cell r="T412">
            <v>0</v>
          </cell>
        </row>
        <row r="413">
          <cell r="B413" t="str">
            <v>Edmundsson</v>
          </cell>
          <cell r="C413">
            <v>5.9666666666666668</v>
          </cell>
          <cell r="D413">
            <v>5.7333333333333334</v>
          </cell>
          <cell r="E413">
            <v>86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1</v>
          </cell>
          <cell r="L413">
            <v>3</v>
          </cell>
          <cell r="M413">
            <v>0</v>
          </cell>
          <cell r="N413">
            <v>0</v>
          </cell>
          <cell r="P413">
            <v>0</v>
          </cell>
          <cell r="Q413">
            <v>0</v>
          </cell>
          <cell r="S413" t="str">
            <v>0,00</v>
          </cell>
          <cell r="T413">
            <v>0</v>
          </cell>
        </row>
        <row r="414">
          <cell r="B414" t="str">
            <v>Niasse</v>
          </cell>
          <cell r="C414">
            <v>5.7</v>
          </cell>
          <cell r="D414">
            <v>5.7333333333333334</v>
          </cell>
          <cell r="E414">
            <v>86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1</v>
          </cell>
          <cell r="M414">
            <v>0</v>
          </cell>
          <cell r="N414">
            <v>1</v>
          </cell>
          <cell r="P414">
            <v>0</v>
          </cell>
          <cell r="Q414">
            <v>0</v>
          </cell>
          <cell r="S414" t="str">
            <v>0,00</v>
          </cell>
          <cell r="T414">
            <v>0</v>
          </cell>
        </row>
        <row r="415">
          <cell r="B415" t="str">
            <v>Lazaro</v>
          </cell>
          <cell r="C415">
            <v>5.7142857142857144</v>
          </cell>
          <cell r="D415">
            <v>5.7321428571428568</v>
          </cell>
          <cell r="E415">
            <v>160.5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3</v>
          </cell>
          <cell r="M415">
            <v>0</v>
          </cell>
          <cell r="N415">
            <v>2</v>
          </cell>
          <cell r="P415">
            <v>0</v>
          </cell>
          <cell r="Q415">
            <v>0</v>
          </cell>
          <cell r="S415">
            <v>5.7857142857142856</v>
          </cell>
          <cell r="T415">
            <v>121.5</v>
          </cell>
        </row>
        <row r="416">
          <cell r="B416" t="str">
            <v>Loyola</v>
          </cell>
          <cell r="C416">
            <v>5.5454545454545459</v>
          </cell>
          <cell r="D416">
            <v>5.7272727272727275</v>
          </cell>
          <cell r="E416">
            <v>63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1</v>
          </cell>
          <cell r="N416">
            <v>0</v>
          </cell>
          <cell r="P416">
            <v>0</v>
          </cell>
          <cell r="Q416">
            <v>1</v>
          </cell>
          <cell r="S416" t="str">
            <v>0,00</v>
          </cell>
          <cell r="T416">
            <v>0</v>
          </cell>
        </row>
        <row r="417">
          <cell r="B417" t="str">
            <v>Marianucci</v>
          </cell>
          <cell r="C417">
            <v>5.7272727272727275</v>
          </cell>
          <cell r="D417">
            <v>5.7272727272727275</v>
          </cell>
          <cell r="E417">
            <v>63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2</v>
          </cell>
          <cell r="M417">
            <v>0</v>
          </cell>
          <cell r="N417">
            <v>1</v>
          </cell>
          <cell r="P417">
            <v>0</v>
          </cell>
          <cell r="Q417">
            <v>0</v>
          </cell>
          <cell r="S417" t="str">
            <v>0,00</v>
          </cell>
          <cell r="T417">
            <v>0</v>
          </cell>
        </row>
        <row r="418">
          <cell r="B418" t="str">
            <v>Marin M.</v>
          </cell>
          <cell r="C418">
            <v>5.8888888888888893</v>
          </cell>
          <cell r="D418">
            <v>5.7222222222222223</v>
          </cell>
          <cell r="E418">
            <v>103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6</v>
          </cell>
          <cell r="M418">
            <v>0</v>
          </cell>
          <cell r="N418">
            <v>0</v>
          </cell>
          <cell r="P418">
            <v>0</v>
          </cell>
          <cell r="Q418">
            <v>0</v>
          </cell>
          <cell r="S418" t="str">
            <v>0,00</v>
          </cell>
          <cell r="T418">
            <v>0</v>
          </cell>
        </row>
        <row r="419">
          <cell r="B419" t="str">
            <v>Anjorin</v>
          </cell>
          <cell r="C419">
            <v>5.7777777777777777</v>
          </cell>
          <cell r="D419">
            <v>5.7222222222222223</v>
          </cell>
          <cell r="E419">
            <v>51.5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1</v>
          </cell>
          <cell r="M419">
            <v>0</v>
          </cell>
          <cell r="N419">
            <v>0</v>
          </cell>
          <cell r="P419">
            <v>0</v>
          </cell>
          <cell r="Q419">
            <v>0</v>
          </cell>
          <cell r="S419" t="str">
            <v>0,00</v>
          </cell>
          <cell r="T419">
            <v>0</v>
          </cell>
        </row>
        <row r="420">
          <cell r="B420" t="str">
            <v>Veiga D.</v>
          </cell>
          <cell r="C420">
            <v>5.8382352941176467</v>
          </cell>
          <cell r="D420">
            <v>5.7205882352941178</v>
          </cell>
          <cell r="E420">
            <v>194.5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8</v>
          </cell>
          <cell r="M420">
            <v>0</v>
          </cell>
          <cell r="N420">
            <v>0</v>
          </cell>
          <cell r="P420">
            <v>0</v>
          </cell>
          <cell r="Q420">
            <v>0</v>
          </cell>
          <cell r="S420" t="str">
            <v>0,00</v>
          </cell>
          <cell r="T420">
            <v>0</v>
          </cell>
        </row>
        <row r="421">
          <cell r="B421" t="str">
            <v>Terracciano F.</v>
          </cell>
          <cell r="C421">
            <v>5.8181818181818183</v>
          </cell>
          <cell r="D421">
            <v>5.7121212121212119</v>
          </cell>
          <cell r="E421">
            <v>188.5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2</v>
          </cell>
          <cell r="L421">
            <v>5</v>
          </cell>
          <cell r="M421">
            <v>0</v>
          </cell>
          <cell r="N421">
            <v>0</v>
          </cell>
          <cell r="P421">
            <v>0</v>
          </cell>
          <cell r="Q421">
            <v>1</v>
          </cell>
          <cell r="S421" t="str">
            <v>0,00</v>
          </cell>
          <cell r="T421">
            <v>0</v>
          </cell>
        </row>
        <row r="422">
          <cell r="B422" t="str">
            <v>Sergi Roberto</v>
          </cell>
          <cell r="C422">
            <v>5.833333333333333</v>
          </cell>
          <cell r="D422">
            <v>5.708333333333333</v>
          </cell>
          <cell r="E422">
            <v>68.5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3</v>
          </cell>
          <cell r="M422">
            <v>0</v>
          </cell>
          <cell r="N422">
            <v>0</v>
          </cell>
          <cell r="P422">
            <v>0</v>
          </cell>
          <cell r="Q422">
            <v>0</v>
          </cell>
          <cell r="S422" t="str">
            <v>0,00</v>
          </cell>
          <cell r="T422">
            <v>0</v>
          </cell>
        </row>
        <row r="423">
          <cell r="B423" t="str">
            <v>Comuzzo</v>
          </cell>
          <cell r="C423">
            <v>5.7045454545454541</v>
          </cell>
          <cell r="D423">
            <v>5.7045454545454541</v>
          </cell>
          <cell r="E423">
            <v>125.5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1</v>
          </cell>
          <cell r="L423">
            <v>2</v>
          </cell>
          <cell r="M423">
            <v>0</v>
          </cell>
          <cell r="N423">
            <v>0</v>
          </cell>
          <cell r="P423">
            <v>0</v>
          </cell>
          <cell r="Q423">
            <v>1</v>
          </cell>
          <cell r="S423" t="str">
            <v>0,00</v>
          </cell>
          <cell r="T423">
            <v>0</v>
          </cell>
        </row>
        <row r="424">
          <cell r="B424" t="str">
            <v>Oyegoke</v>
          </cell>
          <cell r="C424">
            <v>5.8</v>
          </cell>
          <cell r="D424">
            <v>5.7</v>
          </cell>
          <cell r="E424">
            <v>57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2</v>
          </cell>
          <cell r="M424">
            <v>0</v>
          </cell>
          <cell r="N424">
            <v>0</v>
          </cell>
          <cell r="P424">
            <v>0</v>
          </cell>
          <cell r="Q424">
            <v>0</v>
          </cell>
          <cell r="S424" t="str">
            <v>0,00</v>
          </cell>
          <cell r="T424">
            <v>0</v>
          </cell>
        </row>
        <row r="425">
          <cell r="B425" t="str">
            <v>Turati</v>
          </cell>
          <cell r="C425">
            <v>6.3</v>
          </cell>
          <cell r="D425">
            <v>5.7</v>
          </cell>
          <cell r="E425">
            <v>28.5</v>
          </cell>
          <cell r="G425">
            <v>5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P425">
            <v>2</v>
          </cell>
          <cell r="Q425">
            <v>0</v>
          </cell>
          <cell r="S425" t="str">
            <v>0,00</v>
          </cell>
          <cell r="T425">
            <v>0</v>
          </cell>
        </row>
        <row r="426">
          <cell r="B426" t="str">
            <v>Bailey</v>
          </cell>
          <cell r="C426">
            <v>5.7</v>
          </cell>
          <cell r="D426">
            <v>5.7</v>
          </cell>
          <cell r="E426">
            <v>28.5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P426">
            <v>0</v>
          </cell>
          <cell r="Q426">
            <v>0</v>
          </cell>
          <cell r="S426">
            <v>5.666666666666667</v>
          </cell>
          <cell r="T426">
            <v>17</v>
          </cell>
        </row>
        <row r="427">
          <cell r="B427" t="str">
            <v>Jean</v>
          </cell>
          <cell r="C427">
            <v>5.8</v>
          </cell>
          <cell r="D427">
            <v>5.7</v>
          </cell>
          <cell r="E427">
            <v>28.5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1</v>
          </cell>
          <cell r="M427">
            <v>0</v>
          </cell>
          <cell r="N427">
            <v>0</v>
          </cell>
          <cell r="P427">
            <v>0</v>
          </cell>
          <cell r="Q427">
            <v>0</v>
          </cell>
          <cell r="S427" t="str">
            <v>0,00</v>
          </cell>
          <cell r="T427">
            <v>0</v>
          </cell>
        </row>
        <row r="428">
          <cell r="B428" t="str">
            <v>Di Gregorio</v>
          </cell>
          <cell r="C428">
            <v>6.0714285714285712</v>
          </cell>
          <cell r="D428">
            <v>5.6964285714285712</v>
          </cell>
          <cell r="E428">
            <v>159.5</v>
          </cell>
          <cell r="G428">
            <v>25</v>
          </cell>
          <cell r="H428">
            <v>1</v>
          </cell>
          <cell r="I428">
            <v>0</v>
          </cell>
          <cell r="J428">
            <v>0</v>
          </cell>
          <cell r="K428">
            <v>0</v>
          </cell>
          <cell r="L428">
            <v>1</v>
          </cell>
          <cell r="M428">
            <v>0</v>
          </cell>
          <cell r="N428">
            <v>0</v>
          </cell>
          <cell r="P428">
            <v>12</v>
          </cell>
          <cell r="Q428">
            <v>0</v>
          </cell>
          <cell r="S428">
            <v>5.5</v>
          </cell>
          <cell r="T428">
            <v>115.5</v>
          </cell>
        </row>
        <row r="429">
          <cell r="B429" t="str">
            <v>Britschgi</v>
          </cell>
          <cell r="C429">
            <v>5.75</v>
          </cell>
          <cell r="D429">
            <v>5.6964285714285712</v>
          </cell>
          <cell r="E429">
            <v>159.5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5</v>
          </cell>
          <cell r="M429">
            <v>1</v>
          </cell>
          <cell r="N429">
            <v>2</v>
          </cell>
          <cell r="P429">
            <v>0</v>
          </cell>
          <cell r="Q429">
            <v>0</v>
          </cell>
          <cell r="S429" t="str">
            <v>0,00</v>
          </cell>
          <cell r="T429">
            <v>0</v>
          </cell>
        </row>
        <row r="430">
          <cell r="B430" t="str">
            <v>Dia</v>
          </cell>
          <cell r="C430">
            <v>5.6304347826086953</v>
          </cell>
          <cell r="D430">
            <v>5.6956521739130439</v>
          </cell>
          <cell r="E430">
            <v>131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1</v>
          </cell>
          <cell r="M430">
            <v>0</v>
          </cell>
          <cell r="N430">
            <v>2</v>
          </cell>
          <cell r="P430">
            <v>0</v>
          </cell>
          <cell r="Q430">
            <v>0</v>
          </cell>
          <cell r="S430">
            <v>5.5555555555555554</v>
          </cell>
          <cell r="T430">
            <v>50</v>
          </cell>
        </row>
        <row r="431">
          <cell r="B431" t="str">
            <v>Piccinini G.</v>
          </cell>
          <cell r="C431">
            <v>5.7619047619047619</v>
          </cell>
          <cell r="D431">
            <v>5.6904761904761907</v>
          </cell>
          <cell r="E431">
            <v>119.5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3</v>
          </cell>
          <cell r="M431">
            <v>0</v>
          </cell>
          <cell r="N431">
            <v>0</v>
          </cell>
          <cell r="P431">
            <v>0</v>
          </cell>
          <cell r="Q431">
            <v>0</v>
          </cell>
          <cell r="S431" t="str">
            <v>0,00</v>
          </cell>
          <cell r="T431">
            <v>0</v>
          </cell>
        </row>
        <row r="432">
          <cell r="B432" t="str">
            <v>Ahanor</v>
          </cell>
          <cell r="C432">
            <v>5.7857142857142856</v>
          </cell>
          <cell r="D432">
            <v>5.6904761904761907</v>
          </cell>
          <cell r="E432">
            <v>119.5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2</v>
          </cell>
          <cell r="M432">
            <v>1</v>
          </cell>
          <cell r="N432">
            <v>0</v>
          </cell>
          <cell r="P432">
            <v>0</v>
          </cell>
          <cell r="Q432">
            <v>0</v>
          </cell>
          <cell r="S432" t="str">
            <v>0,00</v>
          </cell>
          <cell r="T432">
            <v>0</v>
          </cell>
        </row>
        <row r="433">
          <cell r="B433" t="str">
            <v>Skorupski</v>
          </cell>
          <cell r="C433">
            <v>6.21875</v>
          </cell>
          <cell r="D433">
            <v>5.6875</v>
          </cell>
          <cell r="E433">
            <v>91</v>
          </cell>
          <cell r="G433">
            <v>14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1</v>
          </cell>
          <cell r="M433">
            <v>1</v>
          </cell>
          <cell r="N433">
            <v>0</v>
          </cell>
          <cell r="P433">
            <v>7</v>
          </cell>
          <cell r="Q433">
            <v>0</v>
          </cell>
          <cell r="S433">
            <v>5.958333333333333</v>
          </cell>
          <cell r="T433">
            <v>71.5</v>
          </cell>
        </row>
        <row r="434">
          <cell r="B434" t="str">
            <v>Camarda</v>
          </cell>
          <cell r="C434">
            <v>5.71875</v>
          </cell>
          <cell r="D434">
            <v>5.6875</v>
          </cell>
          <cell r="E434">
            <v>91</v>
          </cell>
          <cell r="G434">
            <v>0</v>
          </cell>
          <cell r="H434">
            <v>0</v>
          </cell>
          <cell r="I434">
            <v>1</v>
          </cell>
          <cell r="J434">
            <v>0</v>
          </cell>
          <cell r="K434">
            <v>0</v>
          </cell>
          <cell r="L434">
            <v>1</v>
          </cell>
          <cell r="M434">
            <v>0</v>
          </cell>
          <cell r="N434">
            <v>0</v>
          </cell>
          <cell r="P434">
            <v>0</v>
          </cell>
          <cell r="Q434">
            <v>1</v>
          </cell>
          <cell r="S434">
            <v>6</v>
          </cell>
          <cell r="T434">
            <v>6</v>
          </cell>
        </row>
        <row r="435">
          <cell r="B435" t="str">
            <v>Luvumbo</v>
          </cell>
          <cell r="C435">
            <v>5.6875</v>
          </cell>
          <cell r="D435">
            <v>5.6875</v>
          </cell>
          <cell r="E435">
            <v>45.5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P435">
            <v>0</v>
          </cell>
          <cell r="Q435">
            <v>0</v>
          </cell>
          <cell r="S435" t="str">
            <v>0,00</v>
          </cell>
          <cell r="T435">
            <v>0</v>
          </cell>
        </row>
        <row r="436">
          <cell r="B436" t="str">
            <v>Albiol</v>
          </cell>
          <cell r="C436">
            <v>5.625</v>
          </cell>
          <cell r="D436">
            <v>5.6875</v>
          </cell>
          <cell r="E436">
            <v>45.5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1</v>
          </cell>
          <cell r="M436">
            <v>0</v>
          </cell>
          <cell r="N436">
            <v>1</v>
          </cell>
          <cell r="P436">
            <v>0</v>
          </cell>
          <cell r="Q436">
            <v>0</v>
          </cell>
          <cell r="S436" t="str">
            <v>0,00</v>
          </cell>
          <cell r="T436">
            <v>0</v>
          </cell>
        </row>
        <row r="437">
          <cell r="B437" t="str">
            <v>Canestrelli</v>
          </cell>
          <cell r="C437">
            <v>5.6571428571428575</v>
          </cell>
          <cell r="D437">
            <v>5.6857142857142859</v>
          </cell>
          <cell r="E437">
            <v>199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4</v>
          </cell>
          <cell r="M437">
            <v>0</v>
          </cell>
          <cell r="N437">
            <v>0</v>
          </cell>
          <cell r="P437">
            <v>0</v>
          </cell>
          <cell r="Q437">
            <v>1</v>
          </cell>
          <cell r="S437" t="str">
            <v>0,00</v>
          </cell>
          <cell r="T437">
            <v>0</v>
          </cell>
        </row>
        <row r="438">
          <cell r="B438" t="str">
            <v>Zerbin</v>
          </cell>
          <cell r="C438">
            <v>5.6851851851851851</v>
          </cell>
          <cell r="D438">
            <v>5.6851851851851851</v>
          </cell>
          <cell r="E438">
            <v>153.5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2</v>
          </cell>
          <cell r="M438">
            <v>0</v>
          </cell>
          <cell r="N438">
            <v>1</v>
          </cell>
          <cell r="P438">
            <v>0</v>
          </cell>
          <cell r="Q438">
            <v>0</v>
          </cell>
          <cell r="S438">
            <v>5.5</v>
          </cell>
          <cell r="T438">
            <v>11</v>
          </cell>
        </row>
        <row r="439">
          <cell r="B439" t="str">
            <v>Pongracic</v>
          </cell>
          <cell r="C439">
            <v>5.833333333333333</v>
          </cell>
          <cell r="D439">
            <v>5.6818181818181817</v>
          </cell>
          <cell r="E439">
            <v>187.5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10</v>
          </cell>
          <cell r="M439">
            <v>0</v>
          </cell>
          <cell r="N439">
            <v>0</v>
          </cell>
          <cell r="P439">
            <v>0</v>
          </cell>
          <cell r="Q439">
            <v>0</v>
          </cell>
          <cell r="S439" t="str">
            <v>0,00</v>
          </cell>
          <cell r="T439">
            <v>0</v>
          </cell>
        </row>
        <row r="440">
          <cell r="B440" t="str">
            <v>Zè Pedro</v>
          </cell>
          <cell r="C440">
            <v>5.7727272727272725</v>
          </cell>
          <cell r="D440">
            <v>5.6818181818181817</v>
          </cell>
          <cell r="E440">
            <v>125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6</v>
          </cell>
          <cell r="M440">
            <v>0</v>
          </cell>
          <cell r="N440">
            <v>1</v>
          </cell>
          <cell r="P440">
            <v>0</v>
          </cell>
          <cell r="Q440">
            <v>0</v>
          </cell>
          <cell r="S440" t="str">
            <v>0,00</v>
          </cell>
          <cell r="T440">
            <v>0</v>
          </cell>
        </row>
        <row r="441">
          <cell r="B441" t="str">
            <v>Dossena</v>
          </cell>
          <cell r="C441">
            <v>5.8181818181818183</v>
          </cell>
          <cell r="D441">
            <v>5.6818181818181817</v>
          </cell>
          <cell r="E441">
            <v>62.5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5</v>
          </cell>
          <cell r="M441">
            <v>0</v>
          </cell>
          <cell r="N441">
            <v>1</v>
          </cell>
          <cell r="P441">
            <v>0</v>
          </cell>
          <cell r="Q441">
            <v>0</v>
          </cell>
          <cell r="S441" t="str">
            <v>0,00</v>
          </cell>
          <cell r="T441">
            <v>0</v>
          </cell>
        </row>
        <row r="442">
          <cell r="B442" t="str">
            <v>Floriani Mussolini</v>
          </cell>
          <cell r="C442">
            <v>5.6818181818181817</v>
          </cell>
          <cell r="D442">
            <v>5.6818181818181817</v>
          </cell>
          <cell r="E442">
            <v>125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2</v>
          </cell>
          <cell r="M442">
            <v>0</v>
          </cell>
          <cell r="N442">
            <v>1</v>
          </cell>
          <cell r="P442">
            <v>0</v>
          </cell>
          <cell r="Q442">
            <v>0</v>
          </cell>
          <cell r="S442">
            <v>5.5</v>
          </cell>
          <cell r="T442">
            <v>16.5</v>
          </cell>
        </row>
        <row r="443">
          <cell r="B443" t="str">
            <v>Unai Nunez</v>
          </cell>
          <cell r="C443">
            <v>5.9666666666666668</v>
          </cell>
          <cell r="D443">
            <v>5.666666666666667</v>
          </cell>
          <cell r="E443">
            <v>85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1</v>
          </cell>
          <cell r="L443">
            <v>5</v>
          </cell>
          <cell r="M443">
            <v>0</v>
          </cell>
          <cell r="N443">
            <v>0</v>
          </cell>
          <cell r="P443">
            <v>0</v>
          </cell>
          <cell r="Q443">
            <v>0</v>
          </cell>
          <cell r="S443" t="str">
            <v>0,00</v>
          </cell>
          <cell r="T443">
            <v>0</v>
          </cell>
        </row>
        <row r="444">
          <cell r="B444" t="str">
            <v>Zarraga</v>
          </cell>
          <cell r="C444">
            <v>5.7222222222222223</v>
          </cell>
          <cell r="D444">
            <v>5.666666666666667</v>
          </cell>
          <cell r="E444">
            <v>51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1</v>
          </cell>
          <cell r="M444">
            <v>0</v>
          </cell>
          <cell r="N444">
            <v>0</v>
          </cell>
          <cell r="P444">
            <v>0</v>
          </cell>
          <cell r="Q444">
            <v>0</v>
          </cell>
          <cell r="S444" t="str">
            <v>0,00</v>
          </cell>
          <cell r="T444">
            <v>0</v>
          </cell>
        </row>
        <row r="445">
          <cell r="B445" t="str">
            <v>Sarr A.</v>
          </cell>
          <cell r="C445">
            <v>5.7037037037037033</v>
          </cell>
          <cell r="D445">
            <v>5.666666666666667</v>
          </cell>
          <cell r="E445">
            <v>153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1</v>
          </cell>
          <cell r="N445">
            <v>0</v>
          </cell>
          <cell r="P445">
            <v>0</v>
          </cell>
          <cell r="Q445">
            <v>0</v>
          </cell>
          <cell r="S445" t="str">
            <v>0,00</v>
          </cell>
          <cell r="T445">
            <v>0</v>
          </cell>
        </row>
        <row r="446">
          <cell r="B446" t="str">
            <v>Amorim</v>
          </cell>
          <cell r="C446">
            <v>5.7222222222222223</v>
          </cell>
          <cell r="D446">
            <v>5.666666666666667</v>
          </cell>
          <cell r="E446">
            <v>51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1</v>
          </cell>
          <cell r="M446">
            <v>0</v>
          </cell>
          <cell r="N446">
            <v>0</v>
          </cell>
          <cell r="P446">
            <v>0</v>
          </cell>
          <cell r="Q446">
            <v>0</v>
          </cell>
          <cell r="S446" t="str">
            <v>0,00</v>
          </cell>
          <cell r="T446">
            <v>0</v>
          </cell>
        </row>
        <row r="447">
          <cell r="B447" t="str">
            <v>Olivera</v>
          </cell>
          <cell r="C447">
            <v>5.7380952380952381</v>
          </cell>
          <cell r="D447">
            <v>5.666666666666667</v>
          </cell>
          <cell r="E447">
            <v>119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</v>
          </cell>
          <cell r="M447">
            <v>0</v>
          </cell>
          <cell r="N447">
            <v>0</v>
          </cell>
          <cell r="P447">
            <v>0</v>
          </cell>
          <cell r="Q447">
            <v>0</v>
          </cell>
          <cell r="S447">
            <v>5.4375</v>
          </cell>
          <cell r="T447">
            <v>43.5</v>
          </cell>
        </row>
        <row r="448">
          <cell r="B448" t="str">
            <v>Hernani</v>
          </cell>
          <cell r="C448">
            <v>5.666666666666667</v>
          </cell>
          <cell r="D448">
            <v>5.666666666666667</v>
          </cell>
          <cell r="E448">
            <v>17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P448">
            <v>0</v>
          </cell>
          <cell r="Q448">
            <v>0</v>
          </cell>
          <cell r="S448" t="str">
            <v>0,00</v>
          </cell>
          <cell r="T448">
            <v>0</v>
          </cell>
        </row>
        <row r="449">
          <cell r="B449" t="str">
            <v>Casale</v>
          </cell>
          <cell r="C449">
            <v>5.666666666666667</v>
          </cell>
          <cell r="D449">
            <v>5.666666666666667</v>
          </cell>
          <cell r="E449">
            <v>51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P449">
            <v>0</v>
          </cell>
          <cell r="Q449">
            <v>0</v>
          </cell>
          <cell r="S449" t="str">
            <v>0,00</v>
          </cell>
          <cell r="T449">
            <v>0</v>
          </cell>
        </row>
        <row r="450">
          <cell r="B450" t="str">
            <v>Kaba</v>
          </cell>
          <cell r="C450">
            <v>5.7222222222222223</v>
          </cell>
          <cell r="D450">
            <v>5.666666666666667</v>
          </cell>
          <cell r="E450">
            <v>51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1</v>
          </cell>
          <cell r="M450">
            <v>0</v>
          </cell>
          <cell r="N450">
            <v>0</v>
          </cell>
          <cell r="P450">
            <v>0</v>
          </cell>
          <cell r="Q450">
            <v>0</v>
          </cell>
          <cell r="S450" t="str">
            <v>0,00</v>
          </cell>
          <cell r="T450">
            <v>0</v>
          </cell>
        </row>
        <row r="451">
          <cell r="B451" t="str">
            <v>Lykogiannis</v>
          </cell>
          <cell r="C451">
            <v>5.75</v>
          </cell>
          <cell r="D451">
            <v>5.666666666666667</v>
          </cell>
          <cell r="E451">
            <v>34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3</v>
          </cell>
          <cell r="M451">
            <v>0</v>
          </cell>
          <cell r="N451">
            <v>1</v>
          </cell>
          <cell r="P451">
            <v>0</v>
          </cell>
          <cell r="Q451">
            <v>0</v>
          </cell>
          <cell r="S451" t="str">
            <v>0,00</v>
          </cell>
          <cell r="T451">
            <v>0</v>
          </cell>
        </row>
        <row r="452">
          <cell r="B452" t="str">
            <v>Gaspar K.</v>
          </cell>
          <cell r="C452">
            <v>5.8421052631578947</v>
          </cell>
          <cell r="D452">
            <v>5.6578947368421053</v>
          </cell>
          <cell r="E452">
            <v>107.5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5</v>
          </cell>
          <cell r="M452">
            <v>1</v>
          </cell>
          <cell r="N452">
            <v>0</v>
          </cell>
          <cell r="P452">
            <v>0</v>
          </cell>
          <cell r="Q452">
            <v>0</v>
          </cell>
          <cell r="S452">
            <v>5.5</v>
          </cell>
          <cell r="T452">
            <v>22</v>
          </cell>
        </row>
        <row r="453">
          <cell r="B453" t="str">
            <v>Ngom</v>
          </cell>
          <cell r="C453">
            <v>5.6923076923076925</v>
          </cell>
          <cell r="D453">
            <v>5.6538461538461542</v>
          </cell>
          <cell r="E453">
            <v>73.5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1</v>
          </cell>
          <cell r="M453">
            <v>0</v>
          </cell>
          <cell r="N453">
            <v>0</v>
          </cell>
          <cell r="P453">
            <v>0</v>
          </cell>
          <cell r="Q453">
            <v>0</v>
          </cell>
          <cell r="S453" t="str">
            <v>0,00</v>
          </cell>
          <cell r="T453">
            <v>0</v>
          </cell>
        </row>
        <row r="454">
          <cell r="B454" t="str">
            <v>Sabelli</v>
          </cell>
          <cell r="C454">
            <v>5.8076923076923075</v>
          </cell>
          <cell r="D454">
            <v>5.6538461538461542</v>
          </cell>
          <cell r="E454">
            <v>73.5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1</v>
          </cell>
          <cell r="L454">
            <v>0</v>
          </cell>
          <cell r="M454">
            <v>0</v>
          </cell>
          <cell r="N454">
            <v>0</v>
          </cell>
          <cell r="P454">
            <v>0</v>
          </cell>
          <cell r="Q454">
            <v>0</v>
          </cell>
          <cell r="S454">
            <v>6</v>
          </cell>
          <cell r="T454">
            <v>6</v>
          </cell>
        </row>
        <row r="455">
          <cell r="B455" t="str">
            <v>Estupinan</v>
          </cell>
          <cell r="C455">
            <v>5.615384615384615</v>
          </cell>
          <cell r="D455">
            <v>5.6538461538461542</v>
          </cell>
          <cell r="E455">
            <v>73.5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5</v>
          </cell>
          <cell r="M455">
            <v>1</v>
          </cell>
          <cell r="N455">
            <v>0</v>
          </cell>
          <cell r="P455">
            <v>0</v>
          </cell>
          <cell r="Q455">
            <v>1</v>
          </cell>
          <cell r="S455">
            <v>5.125</v>
          </cell>
          <cell r="T455">
            <v>20.5</v>
          </cell>
        </row>
        <row r="456">
          <cell r="B456" t="str">
            <v>Aboukhlal</v>
          </cell>
          <cell r="C456">
            <v>5.8</v>
          </cell>
          <cell r="D456">
            <v>5.65</v>
          </cell>
          <cell r="E456">
            <v>56.5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3</v>
          </cell>
          <cell r="M456">
            <v>0</v>
          </cell>
          <cell r="N456">
            <v>0</v>
          </cell>
          <cell r="P456">
            <v>0</v>
          </cell>
          <cell r="Q456">
            <v>0</v>
          </cell>
          <cell r="S456" t="str">
            <v>0,00</v>
          </cell>
          <cell r="T456">
            <v>0</v>
          </cell>
        </row>
        <row r="457">
          <cell r="B457" t="str">
            <v>Belahyane</v>
          </cell>
          <cell r="C457">
            <v>5.7</v>
          </cell>
          <cell r="D457">
            <v>5.65</v>
          </cell>
          <cell r="E457">
            <v>56.5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1</v>
          </cell>
          <cell r="M457">
            <v>1</v>
          </cell>
          <cell r="N457">
            <v>1</v>
          </cell>
          <cell r="P457">
            <v>0</v>
          </cell>
          <cell r="Q457">
            <v>0</v>
          </cell>
          <cell r="S457" t="str">
            <v>0,00</v>
          </cell>
          <cell r="T457">
            <v>0</v>
          </cell>
        </row>
        <row r="458">
          <cell r="B458" t="str">
            <v>Vural</v>
          </cell>
          <cell r="C458">
            <v>5.7857142857142856</v>
          </cell>
          <cell r="D458">
            <v>5.6428571428571432</v>
          </cell>
          <cell r="E458">
            <v>79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4</v>
          </cell>
          <cell r="M458">
            <v>0</v>
          </cell>
          <cell r="N458">
            <v>0</v>
          </cell>
          <cell r="P458">
            <v>0</v>
          </cell>
          <cell r="Q458">
            <v>0</v>
          </cell>
          <cell r="S458" t="str">
            <v>0,00</v>
          </cell>
          <cell r="T458">
            <v>0</v>
          </cell>
        </row>
        <row r="459">
          <cell r="B459" t="str">
            <v>Ratkov</v>
          </cell>
          <cell r="C459">
            <v>5.6428571428571432</v>
          </cell>
          <cell r="D459">
            <v>5.6428571428571432</v>
          </cell>
          <cell r="E459">
            <v>39.5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P459">
            <v>0</v>
          </cell>
          <cell r="Q459">
            <v>0</v>
          </cell>
          <cell r="S459">
            <v>6</v>
          </cell>
          <cell r="T459">
            <v>12</v>
          </cell>
        </row>
        <row r="460">
          <cell r="B460" t="str">
            <v>Faye</v>
          </cell>
          <cell r="C460">
            <v>5.7142857142857144</v>
          </cell>
          <cell r="D460">
            <v>5.6428571428571432</v>
          </cell>
          <cell r="E460">
            <v>39.5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1</v>
          </cell>
          <cell r="M460">
            <v>0</v>
          </cell>
          <cell r="N460">
            <v>0</v>
          </cell>
          <cell r="P460">
            <v>0</v>
          </cell>
          <cell r="Q460">
            <v>0</v>
          </cell>
          <cell r="S460" t="str">
            <v>0,00</v>
          </cell>
          <cell r="T460">
            <v>0</v>
          </cell>
        </row>
        <row r="461">
          <cell r="B461" t="str">
            <v>Bianchetti</v>
          </cell>
          <cell r="C461">
            <v>5.68</v>
          </cell>
          <cell r="D461">
            <v>5.64</v>
          </cell>
          <cell r="E461">
            <v>141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4</v>
          </cell>
          <cell r="M461">
            <v>0</v>
          </cell>
          <cell r="N461">
            <v>1</v>
          </cell>
          <cell r="P461">
            <v>0</v>
          </cell>
          <cell r="Q461">
            <v>0</v>
          </cell>
          <cell r="S461" t="str">
            <v>0,00</v>
          </cell>
          <cell r="T461">
            <v>0</v>
          </cell>
        </row>
        <row r="462">
          <cell r="B462" t="str">
            <v>Coulibaly W.</v>
          </cell>
          <cell r="C462">
            <v>5.6944444444444446</v>
          </cell>
          <cell r="D462">
            <v>5.6388888888888893</v>
          </cell>
          <cell r="E462">
            <v>101.5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2</v>
          </cell>
          <cell r="M462">
            <v>0</v>
          </cell>
          <cell r="N462">
            <v>0</v>
          </cell>
          <cell r="P462">
            <v>0</v>
          </cell>
          <cell r="Q462">
            <v>0</v>
          </cell>
          <cell r="S462" t="str">
            <v>0,00</v>
          </cell>
          <cell r="T462">
            <v>0</v>
          </cell>
        </row>
        <row r="463">
          <cell r="B463" t="str">
            <v>Sohm</v>
          </cell>
          <cell r="C463">
            <v>5.6363636363636367</v>
          </cell>
          <cell r="D463">
            <v>5.6363636363636367</v>
          </cell>
          <cell r="E463">
            <v>124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2</v>
          </cell>
          <cell r="M463">
            <v>0</v>
          </cell>
          <cell r="N463">
            <v>1</v>
          </cell>
          <cell r="P463">
            <v>0</v>
          </cell>
          <cell r="Q463">
            <v>0</v>
          </cell>
          <cell r="S463" t="str">
            <v>0,00</v>
          </cell>
          <cell r="T463">
            <v>0</v>
          </cell>
        </row>
        <row r="464">
          <cell r="B464" t="str">
            <v>Ondrejka</v>
          </cell>
          <cell r="C464">
            <v>5.7</v>
          </cell>
          <cell r="D464">
            <v>5.6333333333333337</v>
          </cell>
          <cell r="E464">
            <v>84.5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2</v>
          </cell>
          <cell r="M464">
            <v>0</v>
          </cell>
          <cell r="N464">
            <v>0</v>
          </cell>
          <cell r="P464">
            <v>0</v>
          </cell>
          <cell r="Q464">
            <v>0</v>
          </cell>
          <cell r="S464" t="str">
            <v>0,00</v>
          </cell>
          <cell r="T464">
            <v>0</v>
          </cell>
        </row>
        <row r="465">
          <cell r="B465" t="str">
            <v>Mlacic</v>
          </cell>
          <cell r="C465">
            <v>5.875</v>
          </cell>
          <cell r="D465">
            <v>5.625</v>
          </cell>
          <cell r="E465">
            <v>22.5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2</v>
          </cell>
          <cell r="M465">
            <v>0</v>
          </cell>
          <cell r="N465">
            <v>0</v>
          </cell>
          <cell r="P465">
            <v>0</v>
          </cell>
          <cell r="Q465">
            <v>0</v>
          </cell>
          <cell r="S465" t="str">
            <v>0,00</v>
          </cell>
          <cell r="T465">
            <v>0</v>
          </cell>
        </row>
        <row r="466">
          <cell r="B466" t="str">
            <v>Helgason</v>
          </cell>
          <cell r="C466">
            <v>5.625</v>
          </cell>
          <cell r="D466">
            <v>5.625</v>
          </cell>
          <cell r="E466">
            <v>22.5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P466">
            <v>0</v>
          </cell>
          <cell r="Q466">
            <v>0</v>
          </cell>
          <cell r="S466" t="str">
            <v>0,00</v>
          </cell>
          <cell r="T466">
            <v>0</v>
          </cell>
        </row>
        <row r="467">
          <cell r="B467" t="str">
            <v>Angelino</v>
          </cell>
          <cell r="C467">
            <v>5.875</v>
          </cell>
          <cell r="D467">
            <v>5.625</v>
          </cell>
          <cell r="E467">
            <v>22.5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2</v>
          </cell>
          <cell r="M467">
            <v>0</v>
          </cell>
          <cell r="N467">
            <v>0</v>
          </cell>
          <cell r="P467">
            <v>0</v>
          </cell>
          <cell r="Q467">
            <v>0</v>
          </cell>
          <cell r="S467">
            <v>5</v>
          </cell>
          <cell r="T467">
            <v>5</v>
          </cell>
        </row>
        <row r="468">
          <cell r="B468" t="str">
            <v>Tameze</v>
          </cell>
          <cell r="C468">
            <v>5.7058823529411766</v>
          </cell>
          <cell r="D468">
            <v>5.617647058823529</v>
          </cell>
          <cell r="E468">
            <v>95.5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3</v>
          </cell>
          <cell r="M468">
            <v>0</v>
          </cell>
          <cell r="N468">
            <v>0</v>
          </cell>
          <cell r="P468">
            <v>0</v>
          </cell>
          <cell r="Q468">
            <v>0</v>
          </cell>
          <cell r="S468" t="str">
            <v>0,00</v>
          </cell>
          <cell r="T468">
            <v>0</v>
          </cell>
        </row>
        <row r="469">
          <cell r="B469" t="str">
            <v>Cutrone</v>
          </cell>
          <cell r="C469">
            <v>5.615384615384615</v>
          </cell>
          <cell r="D469">
            <v>5.615384615384615</v>
          </cell>
          <cell r="E469">
            <v>73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P469">
            <v>0</v>
          </cell>
          <cell r="Q469">
            <v>0</v>
          </cell>
          <cell r="S469" t="str">
            <v>0,00</v>
          </cell>
          <cell r="T469">
            <v>0</v>
          </cell>
        </row>
        <row r="470">
          <cell r="B470" t="str">
            <v>Nelsson</v>
          </cell>
          <cell r="C470">
            <v>5.7285714285714286</v>
          </cell>
          <cell r="D470">
            <v>5.6142857142857139</v>
          </cell>
          <cell r="E470">
            <v>196.5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1</v>
          </cell>
          <cell r="L470">
            <v>4</v>
          </cell>
          <cell r="M470">
            <v>0</v>
          </cell>
          <cell r="N470">
            <v>0</v>
          </cell>
          <cell r="P470">
            <v>0</v>
          </cell>
          <cell r="Q470">
            <v>0</v>
          </cell>
          <cell r="S470" t="str">
            <v>0,00</v>
          </cell>
          <cell r="T470">
            <v>0</v>
          </cell>
        </row>
        <row r="471">
          <cell r="B471" t="str">
            <v>Biraghi</v>
          </cell>
          <cell r="C471">
            <v>5.6111111111111107</v>
          </cell>
          <cell r="D471">
            <v>5.6111111111111107</v>
          </cell>
          <cell r="E471">
            <v>50.5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P471">
            <v>0</v>
          </cell>
          <cell r="Q471">
            <v>0</v>
          </cell>
          <cell r="S471">
            <v>5.333333333333333</v>
          </cell>
          <cell r="T471">
            <v>16</v>
          </cell>
        </row>
        <row r="472">
          <cell r="B472" t="str">
            <v>Suslov</v>
          </cell>
          <cell r="C472">
            <v>5.75</v>
          </cell>
          <cell r="D472">
            <v>5.6</v>
          </cell>
          <cell r="E472">
            <v>56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1</v>
          </cell>
          <cell r="M472">
            <v>1</v>
          </cell>
          <cell r="N472">
            <v>0</v>
          </cell>
          <cell r="P472">
            <v>0</v>
          </cell>
          <cell r="Q472">
            <v>0</v>
          </cell>
          <cell r="S472" t="str">
            <v>0,00</v>
          </cell>
          <cell r="T472">
            <v>0</v>
          </cell>
        </row>
        <row r="473">
          <cell r="B473" t="str">
            <v>Moumbagna</v>
          </cell>
          <cell r="C473">
            <v>5.6</v>
          </cell>
          <cell r="D473">
            <v>5.6</v>
          </cell>
          <cell r="E473">
            <v>28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P473">
            <v>0</v>
          </cell>
          <cell r="Q473">
            <v>0</v>
          </cell>
          <cell r="S473" t="str">
            <v>0,00</v>
          </cell>
          <cell r="T473">
            <v>0</v>
          </cell>
        </row>
        <row r="474">
          <cell r="B474" t="str">
            <v>Stojilkovic</v>
          </cell>
          <cell r="C474">
            <v>5.583333333333333</v>
          </cell>
          <cell r="D474">
            <v>5.583333333333333</v>
          </cell>
          <cell r="E474">
            <v>67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P474">
            <v>0</v>
          </cell>
          <cell r="Q474">
            <v>0</v>
          </cell>
          <cell r="S474" t="str">
            <v>0,00</v>
          </cell>
          <cell r="T474">
            <v>0</v>
          </cell>
        </row>
        <row r="475">
          <cell r="B475" t="str">
            <v>Valentini N.</v>
          </cell>
          <cell r="C475">
            <v>5.7894736842105265</v>
          </cell>
          <cell r="D475">
            <v>5.5789473684210522</v>
          </cell>
          <cell r="E475">
            <v>106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6</v>
          </cell>
          <cell r="M475">
            <v>1</v>
          </cell>
          <cell r="N475">
            <v>0</v>
          </cell>
          <cell r="P475">
            <v>0</v>
          </cell>
          <cell r="Q475">
            <v>0</v>
          </cell>
          <cell r="S475" t="str">
            <v>0,00</v>
          </cell>
          <cell r="T475">
            <v>0</v>
          </cell>
        </row>
        <row r="476">
          <cell r="B476" t="str">
            <v>Juan Jesus</v>
          </cell>
          <cell r="C476">
            <v>5.8157894736842106</v>
          </cell>
          <cell r="D476">
            <v>5.5789473684210522</v>
          </cell>
          <cell r="E476">
            <v>106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7</v>
          </cell>
          <cell r="M476">
            <v>1</v>
          </cell>
          <cell r="N476">
            <v>0</v>
          </cell>
          <cell r="P476">
            <v>0</v>
          </cell>
          <cell r="Q476">
            <v>0</v>
          </cell>
          <cell r="S476">
            <v>5.4</v>
          </cell>
          <cell r="T476">
            <v>54</v>
          </cell>
        </row>
        <row r="477">
          <cell r="B477" t="str">
            <v>Vranckx</v>
          </cell>
          <cell r="C477">
            <v>5.6538461538461542</v>
          </cell>
          <cell r="D477">
            <v>5.5769230769230766</v>
          </cell>
          <cell r="E477">
            <v>72.5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2</v>
          </cell>
          <cell r="M477">
            <v>0</v>
          </cell>
          <cell r="N477">
            <v>0</v>
          </cell>
          <cell r="P477">
            <v>0</v>
          </cell>
          <cell r="Q477">
            <v>0</v>
          </cell>
          <cell r="S477" t="str">
            <v>0,00</v>
          </cell>
          <cell r="T477">
            <v>0</v>
          </cell>
        </row>
        <row r="478">
          <cell r="B478" t="str">
            <v>Tete Morente</v>
          </cell>
          <cell r="C478">
            <v>5.5384615384615383</v>
          </cell>
          <cell r="D478">
            <v>5.5769230769230766</v>
          </cell>
          <cell r="E478">
            <v>72.5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1</v>
          </cell>
          <cell r="M478">
            <v>0</v>
          </cell>
          <cell r="N478">
            <v>1</v>
          </cell>
          <cell r="P478">
            <v>0</v>
          </cell>
          <cell r="Q478">
            <v>0</v>
          </cell>
          <cell r="S478" t="str">
            <v>0,00</v>
          </cell>
          <cell r="T478">
            <v>0</v>
          </cell>
        </row>
        <row r="479">
          <cell r="B479" t="str">
            <v>Al-Musrati</v>
          </cell>
          <cell r="C479">
            <v>5.7307692307692308</v>
          </cell>
          <cell r="D479">
            <v>5.5769230769230766</v>
          </cell>
          <cell r="E479">
            <v>72.5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4</v>
          </cell>
          <cell r="M479">
            <v>1</v>
          </cell>
          <cell r="N479">
            <v>1</v>
          </cell>
          <cell r="P479">
            <v>0</v>
          </cell>
          <cell r="Q479">
            <v>0</v>
          </cell>
          <cell r="S479" t="str">
            <v>0,00</v>
          </cell>
          <cell r="T479">
            <v>0</v>
          </cell>
        </row>
        <row r="480">
          <cell r="B480" t="str">
            <v>Gimenez</v>
          </cell>
          <cell r="C480">
            <v>5.5714285714285712</v>
          </cell>
          <cell r="D480">
            <v>5.5714285714285712</v>
          </cell>
          <cell r="E480">
            <v>78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2</v>
          </cell>
          <cell r="M480">
            <v>0</v>
          </cell>
          <cell r="N480">
            <v>1</v>
          </cell>
          <cell r="P480">
            <v>0</v>
          </cell>
          <cell r="Q480">
            <v>0</v>
          </cell>
          <cell r="S480">
            <v>5.5</v>
          </cell>
          <cell r="T480">
            <v>22</v>
          </cell>
        </row>
        <row r="481">
          <cell r="B481" t="str">
            <v>Candè</v>
          </cell>
          <cell r="C481">
            <v>5.7142857142857144</v>
          </cell>
          <cell r="D481">
            <v>5.5714285714285712</v>
          </cell>
          <cell r="E481">
            <v>39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2</v>
          </cell>
          <cell r="M481">
            <v>0</v>
          </cell>
          <cell r="N481">
            <v>0</v>
          </cell>
          <cell r="P481">
            <v>0</v>
          </cell>
          <cell r="Q481">
            <v>0</v>
          </cell>
          <cell r="S481" t="str">
            <v>0,00</v>
          </cell>
          <cell r="T481">
            <v>0</v>
          </cell>
        </row>
        <row r="482">
          <cell r="B482" t="str">
            <v>Rugani</v>
          </cell>
          <cell r="C482">
            <v>5.6875</v>
          </cell>
          <cell r="D482">
            <v>5.5625</v>
          </cell>
          <cell r="E482">
            <v>44.5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2</v>
          </cell>
          <cell r="M482">
            <v>0</v>
          </cell>
          <cell r="N482">
            <v>0</v>
          </cell>
          <cell r="P482">
            <v>0</v>
          </cell>
          <cell r="Q482">
            <v>0</v>
          </cell>
          <cell r="S482" t="str">
            <v>0,00</v>
          </cell>
          <cell r="T482">
            <v>0</v>
          </cell>
        </row>
        <row r="483">
          <cell r="B483" t="str">
            <v>Carboni V.</v>
          </cell>
          <cell r="C483">
            <v>5.6875</v>
          </cell>
          <cell r="D483">
            <v>5.5625</v>
          </cell>
          <cell r="E483">
            <v>44.5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2</v>
          </cell>
          <cell r="M483">
            <v>0</v>
          </cell>
          <cell r="N483">
            <v>0</v>
          </cell>
          <cell r="P483">
            <v>0</v>
          </cell>
          <cell r="Q483">
            <v>0</v>
          </cell>
          <cell r="S483">
            <v>5.5</v>
          </cell>
          <cell r="T483">
            <v>27.5</v>
          </cell>
        </row>
        <row r="484">
          <cell r="B484" t="str">
            <v>Dzeko</v>
          </cell>
          <cell r="C484">
            <v>5.625</v>
          </cell>
          <cell r="D484">
            <v>5.5625</v>
          </cell>
          <cell r="E484">
            <v>44.5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1</v>
          </cell>
          <cell r="M484">
            <v>0</v>
          </cell>
          <cell r="N484">
            <v>0</v>
          </cell>
          <cell r="P484">
            <v>0</v>
          </cell>
          <cell r="Q484">
            <v>0</v>
          </cell>
          <cell r="S484">
            <v>5.375</v>
          </cell>
          <cell r="T484">
            <v>21.5</v>
          </cell>
        </row>
        <row r="485">
          <cell r="B485" t="str">
            <v>Lovric</v>
          </cell>
          <cell r="C485">
            <v>5.666666666666667</v>
          </cell>
          <cell r="D485">
            <v>5.5555555555555554</v>
          </cell>
          <cell r="E485">
            <v>50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2</v>
          </cell>
          <cell r="M485">
            <v>0</v>
          </cell>
          <cell r="N485">
            <v>0</v>
          </cell>
          <cell r="P485">
            <v>0</v>
          </cell>
          <cell r="Q485">
            <v>0</v>
          </cell>
          <cell r="S485" t="str">
            <v>0,00</v>
          </cell>
          <cell r="T485">
            <v>0</v>
          </cell>
        </row>
        <row r="486">
          <cell r="B486" t="str">
            <v>Bonfanti</v>
          </cell>
          <cell r="C486">
            <v>5.6111111111111107</v>
          </cell>
          <cell r="D486">
            <v>5.5555555555555554</v>
          </cell>
          <cell r="E486">
            <v>50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1</v>
          </cell>
          <cell r="M486">
            <v>0</v>
          </cell>
          <cell r="N486">
            <v>0</v>
          </cell>
          <cell r="P486">
            <v>0</v>
          </cell>
          <cell r="Q486">
            <v>0</v>
          </cell>
          <cell r="S486" t="str">
            <v>0,00</v>
          </cell>
          <cell r="T486">
            <v>0</v>
          </cell>
        </row>
        <row r="487">
          <cell r="B487" t="str">
            <v>Calabresi</v>
          </cell>
          <cell r="C487">
            <v>5.7173913043478262</v>
          </cell>
          <cell r="D487">
            <v>5.5434782608695654</v>
          </cell>
          <cell r="E487">
            <v>127.5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8</v>
          </cell>
          <cell r="M487">
            <v>0</v>
          </cell>
          <cell r="N487">
            <v>0</v>
          </cell>
          <cell r="P487">
            <v>0</v>
          </cell>
          <cell r="Q487">
            <v>0</v>
          </cell>
          <cell r="S487" t="str">
            <v>0,00</v>
          </cell>
          <cell r="T487">
            <v>0</v>
          </cell>
        </row>
        <row r="488">
          <cell r="B488" t="str">
            <v>Koopmeiners</v>
          </cell>
          <cell r="C488">
            <v>5.6111111111111107</v>
          </cell>
          <cell r="D488">
            <v>5.5370370370370372</v>
          </cell>
          <cell r="E488">
            <v>149.5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4</v>
          </cell>
          <cell r="M488">
            <v>0</v>
          </cell>
          <cell r="N488">
            <v>0</v>
          </cell>
          <cell r="P488">
            <v>0</v>
          </cell>
          <cell r="Q488">
            <v>0</v>
          </cell>
          <cell r="S488">
            <v>5.333333333333333</v>
          </cell>
          <cell r="T488">
            <v>16</v>
          </cell>
        </row>
        <row r="489">
          <cell r="B489" t="str">
            <v>Richardson</v>
          </cell>
          <cell r="C489">
            <v>5.5</v>
          </cell>
          <cell r="D489">
            <v>5.5</v>
          </cell>
          <cell r="E489">
            <v>5.5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P489">
            <v>0</v>
          </cell>
          <cell r="Q489">
            <v>0</v>
          </cell>
          <cell r="S489" t="str">
            <v>0,00</v>
          </cell>
          <cell r="T489">
            <v>0</v>
          </cell>
        </row>
        <row r="490">
          <cell r="B490" t="str">
            <v>Mateus Lusuardi</v>
          </cell>
          <cell r="C490">
            <v>5.75</v>
          </cell>
          <cell r="D490">
            <v>5.5</v>
          </cell>
          <cell r="E490">
            <v>11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1</v>
          </cell>
          <cell r="M490">
            <v>0</v>
          </cell>
          <cell r="N490">
            <v>0</v>
          </cell>
          <cell r="P490">
            <v>0</v>
          </cell>
          <cell r="Q490">
            <v>0</v>
          </cell>
          <cell r="S490" t="str">
            <v>0,00</v>
          </cell>
          <cell r="T490">
            <v>0</v>
          </cell>
        </row>
        <row r="491">
          <cell r="B491" t="str">
            <v>Moro L.</v>
          </cell>
          <cell r="C491">
            <v>5.583333333333333</v>
          </cell>
          <cell r="D491">
            <v>5.5</v>
          </cell>
          <cell r="E491">
            <v>33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</v>
          </cell>
          <cell r="M491">
            <v>0</v>
          </cell>
          <cell r="N491">
            <v>0</v>
          </cell>
          <cell r="P491">
            <v>0</v>
          </cell>
          <cell r="Q491">
            <v>0</v>
          </cell>
          <cell r="S491" t="str">
            <v>0,00</v>
          </cell>
          <cell r="T491">
            <v>0</v>
          </cell>
        </row>
        <row r="492">
          <cell r="B492" t="str">
            <v>Sabiri</v>
          </cell>
          <cell r="C492">
            <v>5.5</v>
          </cell>
          <cell r="D492">
            <v>5.5</v>
          </cell>
          <cell r="E492">
            <v>5.5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P492">
            <v>0</v>
          </cell>
          <cell r="Q492">
            <v>0</v>
          </cell>
          <cell r="S492" t="str">
            <v>0,00</v>
          </cell>
          <cell r="T492">
            <v>0</v>
          </cell>
        </row>
        <row r="493">
          <cell r="B493" t="str">
            <v>Corvi</v>
          </cell>
          <cell r="C493">
            <v>6.1764705882352944</v>
          </cell>
          <cell r="D493">
            <v>5.5</v>
          </cell>
          <cell r="E493">
            <v>93.5</v>
          </cell>
          <cell r="G493">
            <v>18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1</v>
          </cell>
          <cell r="M493">
            <v>0</v>
          </cell>
          <cell r="N493">
            <v>0</v>
          </cell>
          <cell r="P493">
            <v>7</v>
          </cell>
          <cell r="Q493">
            <v>0</v>
          </cell>
          <cell r="S493">
            <v>5</v>
          </cell>
          <cell r="T493">
            <v>5</v>
          </cell>
        </row>
        <row r="494">
          <cell r="B494" t="str">
            <v>Gorter</v>
          </cell>
          <cell r="C494">
            <v>5.5</v>
          </cell>
          <cell r="D494">
            <v>5.5</v>
          </cell>
          <cell r="E494">
            <v>5.5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P494">
            <v>0</v>
          </cell>
          <cell r="Q494">
            <v>0</v>
          </cell>
          <cell r="S494" t="str">
            <v>0,00</v>
          </cell>
          <cell r="T494">
            <v>0</v>
          </cell>
        </row>
        <row r="495">
          <cell r="B495" t="str">
            <v>Motta</v>
          </cell>
          <cell r="C495">
            <v>6</v>
          </cell>
          <cell r="D495">
            <v>5.5</v>
          </cell>
          <cell r="E495">
            <v>49.5</v>
          </cell>
          <cell r="G495">
            <v>10</v>
          </cell>
          <cell r="H495">
            <v>1</v>
          </cell>
          <cell r="I495">
            <v>0</v>
          </cell>
          <cell r="J495">
            <v>0</v>
          </cell>
          <cell r="K495">
            <v>0</v>
          </cell>
          <cell r="L495">
            <v>1</v>
          </cell>
          <cell r="M495">
            <v>0</v>
          </cell>
          <cell r="N495">
            <v>0</v>
          </cell>
          <cell r="P495">
            <v>3</v>
          </cell>
          <cell r="Q495">
            <v>0</v>
          </cell>
          <cell r="S495" t="str">
            <v>0,00</v>
          </cell>
          <cell r="T495">
            <v>0</v>
          </cell>
        </row>
        <row r="496">
          <cell r="B496" t="str">
            <v>Palma</v>
          </cell>
          <cell r="C496">
            <v>5.5</v>
          </cell>
          <cell r="D496">
            <v>5.5</v>
          </cell>
          <cell r="E496">
            <v>22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P496">
            <v>0</v>
          </cell>
          <cell r="Q496">
            <v>0</v>
          </cell>
          <cell r="S496" t="str">
            <v>0,00</v>
          </cell>
          <cell r="T496">
            <v>0</v>
          </cell>
        </row>
        <row r="497">
          <cell r="B497" t="str">
            <v>Fini</v>
          </cell>
          <cell r="C497">
            <v>5.5</v>
          </cell>
          <cell r="D497">
            <v>5.5</v>
          </cell>
          <cell r="E497">
            <v>5.5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P497">
            <v>0</v>
          </cell>
          <cell r="Q497">
            <v>0</v>
          </cell>
          <cell r="S497" t="str">
            <v>0,00</v>
          </cell>
          <cell r="T497">
            <v>0</v>
          </cell>
        </row>
        <row r="498">
          <cell r="B498" t="str">
            <v>Sommer</v>
          </cell>
          <cell r="C498">
            <v>5.919354838709677</v>
          </cell>
          <cell r="D498">
            <v>5.5</v>
          </cell>
          <cell r="E498">
            <v>170.5</v>
          </cell>
          <cell r="G498">
            <v>28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P498">
            <v>15</v>
          </cell>
          <cell r="Q498">
            <v>0</v>
          </cell>
          <cell r="S498">
            <v>5.6923076923076925</v>
          </cell>
          <cell r="T498">
            <v>148</v>
          </cell>
        </row>
        <row r="499">
          <cell r="B499" t="str">
            <v>Fofana Sa.</v>
          </cell>
          <cell r="C499">
            <v>5.5</v>
          </cell>
          <cell r="D499">
            <v>5.5</v>
          </cell>
          <cell r="E499">
            <v>11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P499">
            <v>0</v>
          </cell>
          <cell r="Q499">
            <v>0</v>
          </cell>
          <cell r="S499" t="str">
            <v>0,00</v>
          </cell>
          <cell r="T499">
            <v>0</v>
          </cell>
        </row>
        <row r="500">
          <cell r="B500" t="str">
            <v>Stengs</v>
          </cell>
          <cell r="C500">
            <v>5.5</v>
          </cell>
          <cell r="D500">
            <v>5.5</v>
          </cell>
          <cell r="E500">
            <v>5.5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P500">
            <v>0</v>
          </cell>
          <cell r="Q500">
            <v>0</v>
          </cell>
          <cell r="S500" t="str">
            <v>0,00</v>
          </cell>
          <cell r="T500">
            <v>0</v>
          </cell>
        </row>
        <row r="501">
          <cell r="B501" t="str">
            <v>Ndaba</v>
          </cell>
          <cell r="C501">
            <v>5.5</v>
          </cell>
          <cell r="D501">
            <v>5.5</v>
          </cell>
          <cell r="E501">
            <v>49.5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P501">
            <v>0</v>
          </cell>
          <cell r="Q501">
            <v>0</v>
          </cell>
          <cell r="S501" t="str">
            <v>0,00</v>
          </cell>
          <cell r="T501">
            <v>0</v>
          </cell>
        </row>
        <row r="502">
          <cell r="B502" t="str">
            <v>Ambrosino</v>
          </cell>
          <cell r="C502">
            <v>5.5</v>
          </cell>
          <cell r="D502">
            <v>5.5</v>
          </cell>
          <cell r="E502">
            <v>5.5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P502">
            <v>0</v>
          </cell>
          <cell r="Q502">
            <v>0</v>
          </cell>
          <cell r="S502" t="str">
            <v>0,00</v>
          </cell>
          <cell r="T502">
            <v>0</v>
          </cell>
        </row>
        <row r="503">
          <cell r="B503" t="str">
            <v>Hysaj</v>
          </cell>
          <cell r="C503">
            <v>5.5</v>
          </cell>
          <cell r="D503">
            <v>5.5</v>
          </cell>
          <cell r="E503">
            <v>11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P503">
            <v>0</v>
          </cell>
          <cell r="Q503">
            <v>0</v>
          </cell>
          <cell r="S503" t="str">
            <v>0,00</v>
          </cell>
          <cell r="T503">
            <v>0</v>
          </cell>
        </row>
        <row r="504">
          <cell r="B504" t="str">
            <v>Hojholt</v>
          </cell>
          <cell r="C504">
            <v>5.5666666666666664</v>
          </cell>
          <cell r="D504">
            <v>5.5</v>
          </cell>
          <cell r="E504">
            <v>82.5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2</v>
          </cell>
          <cell r="M504">
            <v>0</v>
          </cell>
          <cell r="N504">
            <v>0</v>
          </cell>
          <cell r="P504">
            <v>0</v>
          </cell>
          <cell r="Q504">
            <v>0</v>
          </cell>
          <cell r="S504" t="str">
            <v>0,00</v>
          </cell>
          <cell r="T504">
            <v>0</v>
          </cell>
        </row>
        <row r="505">
          <cell r="B505" t="str">
            <v>Ceccherini</v>
          </cell>
          <cell r="C505">
            <v>5.5625</v>
          </cell>
          <cell r="D505">
            <v>5.5</v>
          </cell>
          <cell r="E505">
            <v>44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1</v>
          </cell>
          <cell r="M505">
            <v>1</v>
          </cell>
          <cell r="N505">
            <v>1</v>
          </cell>
          <cell r="P505">
            <v>0</v>
          </cell>
          <cell r="Q505">
            <v>0</v>
          </cell>
          <cell r="S505" t="str">
            <v>0,00</v>
          </cell>
          <cell r="T505">
            <v>0</v>
          </cell>
        </row>
        <row r="506">
          <cell r="B506" t="str">
            <v>Di Pardo</v>
          </cell>
          <cell r="C506">
            <v>5.5</v>
          </cell>
          <cell r="D506">
            <v>5.5</v>
          </cell>
          <cell r="E506">
            <v>5.5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P506">
            <v>0</v>
          </cell>
          <cell r="Q506">
            <v>0</v>
          </cell>
          <cell r="S506" t="str">
            <v>0,00</v>
          </cell>
          <cell r="T506">
            <v>0</v>
          </cell>
        </row>
        <row r="507">
          <cell r="B507" t="str">
            <v>Goglichidze</v>
          </cell>
          <cell r="C507">
            <v>5.7</v>
          </cell>
          <cell r="D507">
            <v>5.5</v>
          </cell>
          <cell r="E507">
            <v>27.5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2</v>
          </cell>
          <cell r="M507">
            <v>0</v>
          </cell>
          <cell r="N507">
            <v>0</v>
          </cell>
          <cell r="P507">
            <v>0</v>
          </cell>
          <cell r="Q507">
            <v>0</v>
          </cell>
          <cell r="S507" t="str">
            <v>0,00</v>
          </cell>
          <cell r="T507">
            <v>0</v>
          </cell>
        </row>
        <row r="508">
          <cell r="B508" t="str">
            <v>Lovik</v>
          </cell>
          <cell r="C508">
            <v>5.5</v>
          </cell>
          <cell r="D508">
            <v>5.5</v>
          </cell>
          <cell r="E508">
            <v>22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P508">
            <v>0</v>
          </cell>
          <cell r="Q508">
            <v>0</v>
          </cell>
          <cell r="S508" t="str">
            <v>0,00</v>
          </cell>
          <cell r="T508">
            <v>0</v>
          </cell>
        </row>
        <row r="509">
          <cell r="B509" t="str">
            <v>Pezzella Giu.</v>
          </cell>
          <cell r="C509">
            <v>5.6379310344827589</v>
          </cell>
          <cell r="D509">
            <v>5.4655172413793105</v>
          </cell>
          <cell r="E509">
            <v>158.5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8</v>
          </cell>
          <cell r="M509">
            <v>1</v>
          </cell>
          <cell r="N509">
            <v>0</v>
          </cell>
          <cell r="P509">
            <v>0</v>
          </cell>
          <cell r="Q509">
            <v>0</v>
          </cell>
          <cell r="S509">
            <v>5.5454545454545459</v>
          </cell>
          <cell r="T509">
            <v>61</v>
          </cell>
        </row>
        <row r="510">
          <cell r="B510" t="str">
            <v>Okoye</v>
          </cell>
          <cell r="C510">
            <v>6.0666666666666664</v>
          </cell>
          <cell r="D510">
            <v>5.45</v>
          </cell>
          <cell r="E510">
            <v>163.5</v>
          </cell>
          <cell r="G510">
            <v>32</v>
          </cell>
          <cell r="H510">
            <v>1</v>
          </cell>
          <cell r="I510">
            <v>0</v>
          </cell>
          <cell r="J510">
            <v>0</v>
          </cell>
          <cell r="K510">
            <v>0</v>
          </cell>
          <cell r="L510">
            <v>1</v>
          </cell>
          <cell r="M510">
            <v>1</v>
          </cell>
          <cell r="N510">
            <v>1</v>
          </cell>
          <cell r="P510">
            <v>11</v>
          </cell>
          <cell r="Q510">
            <v>0</v>
          </cell>
          <cell r="S510">
            <v>5.0714285714285712</v>
          </cell>
          <cell r="T510">
            <v>71</v>
          </cell>
        </row>
        <row r="511">
          <cell r="B511" t="str">
            <v>Perin</v>
          </cell>
          <cell r="C511">
            <v>6.1111111111111107</v>
          </cell>
          <cell r="D511">
            <v>5.4444444444444446</v>
          </cell>
          <cell r="E511">
            <v>49</v>
          </cell>
          <cell r="G511">
            <v>9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P511">
            <v>3</v>
          </cell>
          <cell r="Q511">
            <v>0</v>
          </cell>
          <cell r="S511">
            <v>6</v>
          </cell>
          <cell r="T511">
            <v>24</v>
          </cell>
        </row>
        <row r="512">
          <cell r="B512" t="str">
            <v>Rovella</v>
          </cell>
          <cell r="C512">
            <v>5.666666666666667</v>
          </cell>
          <cell r="D512">
            <v>5.4444444444444446</v>
          </cell>
          <cell r="E512">
            <v>49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2</v>
          </cell>
          <cell r="M512">
            <v>1</v>
          </cell>
          <cell r="N512">
            <v>0</v>
          </cell>
          <cell r="P512">
            <v>0</v>
          </cell>
          <cell r="Q512">
            <v>0</v>
          </cell>
          <cell r="S512" t="str">
            <v>0,00</v>
          </cell>
          <cell r="T512">
            <v>0</v>
          </cell>
        </row>
        <row r="513">
          <cell r="B513" t="str">
            <v>Falcone</v>
          </cell>
          <cell r="C513">
            <v>6.3888888888888893</v>
          </cell>
          <cell r="D513">
            <v>5.4444444444444446</v>
          </cell>
          <cell r="E513">
            <v>196</v>
          </cell>
          <cell r="G513">
            <v>48</v>
          </cell>
          <cell r="H513">
            <v>2</v>
          </cell>
          <cell r="I513">
            <v>0</v>
          </cell>
          <cell r="J513">
            <v>0</v>
          </cell>
          <cell r="K513">
            <v>0</v>
          </cell>
          <cell r="L513">
            <v>2</v>
          </cell>
          <cell r="M513">
            <v>0</v>
          </cell>
          <cell r="N513">
            <v>0</v>
          </cell>
          <cell r="P513">
            <v>9</v>
          </cell>
          <cell r="Q513">
            <v>0</v>
          </cell>
          <cell r="S513">
            <v>5.8125</v>
          </cell>
          <cell r="T513">
            <v>93</v>
          </cell>
        </row>
        <row r="514">
          <cell r="B514" t="str">
            <v>Immobile</v>
          </cell>
          <cell r="C514">
            <v>5.5</v>
          </cell>
          <cell r="D514">
            <v>5.4</v>
          </cell>
          <cell r="E514">
            <v>27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1</v>
          </cell>
          <cell r="M514">
            <v>0</v>
          </cell>
          <cell r="N514">
            <v>0</v>
          </cell>
          <cell r="P514">
            <v>0</v>
          </cell>
          <cell r="Q514">
            <v>0</v>
          </cell>
          <cell r="S514">
            <v>5</v>
          </cell>
          <cell r="T514">
            <v>5</v>
          </cell>
        </row>
        <row r="515">
          <cell r="B515" t="str">
            <v>Marì</v>
          </cell>
          <cell r="C515">
            <v>5.5</v>
          </cell>
          <cell r="D515">
            <v>5.3888888888888893</v>
          </cell>
          <cell r="E515">
            <v>48.5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2</v>
          </cell>
          <cell r="M515">
            <v>0</v>
          </cell>
          <cell r="N515">
            <v>0</v>
          </cell>
          <cell r="P515">
            <v>0</v>
          </cell>
          <cell r="Q515">
            <v>0</v>
          </cell>
          <cell r="S515" t="str">
            <v>0,00</v>
          </cell>
          <cell r="T515">
            <v>0</v>
          </cell>
        </row>
        <row r="516">
          <cell r="B516" t="str">
            <v>Ndiaye</v>
          </cell>
          <cell r="C516">
            <v>5.5909090909090908</v>
          </cell>
          <cell r="D516">
            <v>5.3636363636363633</v>
          </cell>
          <cell r="E516">
            <v>59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3</v>
          </cell>
          <cell r="M516">
            <v>1</v>
          </cell>
          <cell r="N516">
            <v>0</v>
          </cell>
          <cell r="P516">
            <v>0</v>
          </cell>
          <cell r="Q516">
            <v>0</v>
          </cell>
          <cell r="S516" t="str">
            <v>0,00</v>
          </cell>
          <cell r="T516">
            <v>0</v>
          </cell>
        </row>
        <row r="517">
          <cell r="B517" t="str">
            <v>Otoa</v>
          </cell>
          <cell r="C517">
            <v>5.6</v>
          </cell>
          <cell r="D517">
            <v>5.35</v>
          </cell>
          <cell r="E517">
            <v>53.5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1</v>
          </cell>
          <cell r="L517">
            <v>1</v>
          </cell>
          <cell r="M517">
            <v>0</v>
          </cell>
          <cell r="N517">
            <v>0</v>
          </cell>
          <cell r="P517">
            <v>0</v>
          </cell>
          <cell r="Q517">
            <v>0</v>
          </cell>
          <cell r="S517" t="str">
            <v>0,00</v>
          </cell>
          <cell r="T517">
            <v>0</v>
          </cell>
        </row>
        <row r="518">
          <cell r="B518" t="str">
            <v>Helland</v>
          </cell>
          <cell r="C518">
            <v>5.5</v>
          </cell>
          <cell r="D518">
            <v>5.333333333333333</v>
          </cell>
          <cell r="E518">
            <v>32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2</v>
          </cell>
          <cell r="M518">
            <v>0</v>
          </cell>
          <cell r="N518">
            <v>0</v>
          </cell>
          <cell r="P518">
            <v>0</v>
          </cell>
          <cell r="Q518">
            <v>0</v>
          </cell>
          <cell r="S518" t="str">
            <v>0,00</v>
          </cell>
          <cell r="T518">
            <v>0</v>
          </cell>
        </row>
        <row r="519">
          <cell r="B519" t="str">
            <v>Collocolo</v>
          </cell>
          <cell r="C519">
            <v>5.5</v>
          </cell>
          <cell r="D519">
            <v>5.333333333333333</v>
          </cell>
          <cell r="E519">
            <v>16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1</v>
          </cell>
          <cell r="M519">
            <v>0</v>
          </cell>
          <cell r="N519">
            <v>0</v>
          </cell>
          <cell r="P519">
            <v>0</v>
          </cell>
          <cell r="Q519">
            <v>0</v>
          </cell>
          <cell r="S519" t="str">
            <v>0,00</v>
          </cell>
          <cell r="T519">
            <v>0</v>
          </cell>
        </row>
        <row r="520">
          <cell r="B520" t="str">
            <v>Kouassi</v>
          </cell>
          <cell r="C520">
            <v>5.333333333333333</v>
          </cell>
          <cell r="D520">
            <v>5.333333333333333</v>
          </cell>
          <cell r="E520">
            <v>16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P520">
            <v>0</v>
          </cell>
          <cell r="Q520">
            <v>0</v>
          </cell>
          <cell r="S520" t="str">
            <v>0,00</v>
          </cell>
          <cell r="T520">
            <v>0</v>
          </cell>
        </row>
        <row r="521">
          <cell r="B521" t="str">
            <v>Almqvist</v>
          </cell>
          <cell r="C521">
            <v>5.9285714285714288</v>
          </cell>
          <cell r="D521">
            <v>5.3125</v>
          </cell>
          <cell r="E521">
            <v>42.5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1</v>
          </cell>
          <cell r="P521">
            <v>0</v>
          </cell>
          <cell r="Q521">
            <v>0</v>
          </cell>
          <cell r="S521" t="str">
            <v>0,00</v>
          </cell>
          <cell r="T521">
            <v>0</v>
          </cell>
        </row>
        <row r="522">
          <cell r="B522" t="str">
            <v>Tsimikas</v>
          </cell>
          <cell r="C522">
            <v>5.7307692307692308</v>
          </cell>
          <cell r="D522">
            <v>5.2857142857142856</v>
          </cell>
          <cell r="E522">
            <v>74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1</v>
          </cell>
          <cell r="M522">
            <v>0</v>
          </cell>
          <cell r="N522">
            <v>0</v>
          </cell>
          <cell r="P522">
            <v>0</v>
          </cell>
          <cell r="Q522">
            <v>0</v>
          </cell>
          <cell r="S522" t="str">
            <v>0,00</v>
          </cell>
          <cell r="T522">
            <v>0</v>
          </cell>
        </row>
        <row r="523">
          <cell r="B523" t="str">
            <v>Audero</v>
          </cell>
          <cell r="C523">
            <v>6.203125</v>
          </cell>
          <cell r="D523">
            <v>5.265625</v>
          </cell>
          <cell r="E523">
            <v>168.5</v>
          </cell>
          <cell r="G523">
            <v>47</v>
          </cell>
          <cell r="H523">
            <v>2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P523">
            <v>11</v>
          </cell>
          <cell r="Q523">
            <v>0</v>
          </cell>
          <cell r="S523">
            <v>6</v>
          </cell>
          <cell r="T523">
            <v>36</v>
          </cell>
        </row>
        <row r="524">
          <cell r="B524" t="str">
            <v>Padelli</v>
          </cell>
          <cell r="C524">
            <v>6.25</v>
          </cell>
          <cell r="D524">
            <v>5.25</v>
          </cell>
          <cell r="E524">
            <v>10.5</v>
          </cell>
          <cell r="G524">
            <v>2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P524">
            <v>0</v>
          </cell>
          <cell r="Q524">
            <v>0</v>
          </cell>
          <cell r="S524" t="str">
            <v>0,00</v>
          </cell>
          <cell r="T524">
            <v>0</v>
          </cell>
        </row>
        <row r="525">
          <cell r="B525" t="str">
            <v>Asllani</v>
          </cell>
          <cell r="C525">
            <v>5.5769230769230766</v>
          </cell>
          <cell r="D525">
            <v>5.2307692307692308</v>
          </cell>
          <cell r="E525">
            <v>68</v>
          </cell>
          <cell r="G525">
            <v>0</v>
          </cell>
          <cell r="H525">
            <v>0</v>
          </cell>
          <cell r="I525">
            <v>1</v>
          </cell>
          <cell r="J525">
            <v>0</v>
          </cell>
          <cell r="K525">
            <v>0</v>
          </cell>
          <cell r="L525">
            <v>3</v>
          </cell>
          <cell r="M525">
            <v>0</v>
          </cell>
          <cell r="N525">
            <v>0</v>
          </cell>
          <cell r="P525">
            <v>0</v>
          </cell>
          <cell r="Q525">
            <v>0</v>
          </cell>
          <cell r="S525" t="str">
            <v>0,00</v>
          </cell>
          <cell r="T525">
            <v>0</v>
          </cell>
        </row>
        <row r="526">
          <cell r="B526" t="str">
            <v>De Gea</v>
          </cell>
          <cell r="C526">
            <v>6.2571428571428571</v>
          </cell>
          <cell r="D526">
            <v>5.2285714285714286</v>
          </cell>
          <cell r="E526">
            <v>183</v>
          </cell>
          <cell r="G526">
            <v>48</v>
          </cell>
          <cell r="H526">
            <v>1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P526">
            <v>9</v>
          </cell>
          <cell r="Q526">
            <v>0</v>
          </cell>
          <cell r="S526">
            <v>4.3125</v>
          </cell>
          <cell r="T526">
            <v>34.5</v>
          </cell>
        </row>
        <row r="527">
          <cell r="B527" t="str">
            <v>Meret</v>
          </cell>
          <cell r="C527">
            <v>6.2777777777777777</v>
          </cell>
          <cell r="D527">
            <v>5.2222222222222223</v>
          </cell>
          <cell r="E527">
            <v>47</v>
          </cell>
          <cell r="G527">
            <v>12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1</v>
          </cell>
          <cell r="M527">
            <v>0</v>
          </cell>
          <cell r="N527">
            <v>1</v>
          </cell>
          <cell r="P527">
            <v>2</v>
          </cell>
          <cell r="Q527">
            <v>0</v>
          </cell>
          <cell r="S527">
            <v>3.5</v>
          </cell>
          <cell r="T527">
            <v>7</v>
          </cell>
        </row>
        <row r="528">
          <cell r="B528" t="str">
            <v>Montipò</v>
          </cell>
          <cell r="C528">
            <v>6.2424242424242422</v>
          </cell>
          <cell r="D528">
            <v>5.2121212121212119</v>
          </cell>
          <cell r="E528">
            <v>172</v>
          </cell>
          <cell r="G528">
            <v>49</v>
          </cell>
          <cell r="H528">
            <v>3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1</v>
          </cell>
          <cell r="P528">
            <v>5</v>
          </cell>
          <cell r="Q528">
            <v>0</v>
          </cell>
          <cell r="S528">
            <v>2.5</v>
          </cell>
          <cell r="T528">
            <v>2.5</v>
          </cell>
        </row>
        <row r="529">
          <cell r="B529" t="str">
            <v>Viti</v>
          </cell>
          <cell r="C529">
            <v>5.5</v>
          </cell>
          <cell r="D529">
            <v>5.2</v>
          </cell>
          <cell r="E529">
            <v>26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1</v>
          </cell>
          <cell r="M529">
            <v>1</v>
          </cell>
          <cell r="N529">
            <v>0</v>
          </cell>
          <cell r="P529">
            <v>0</v>
          </cell>
          <cell r="Q529">
            <v>0</v>
          </cell>
          <cell r="S529" t="str">
            <v>0,00</v>
          </cell>
          <cell r="T529">
            <v>0</v>
          </cell>
        </row>
        <row r="530">
          <cell r="B530" t="str">
            <v>Morata</v>
          </cell>
          <cell r="C530">
            <v>5.4666666666666668</v>
          </cell>
          <cell r="D530">
            <v>5.1333333333333337</v>
          </cell>
          <cell r="E530">
            <v>77</v>
          </cell>
          <cell r="G530">
            <v>0</v>
          </cell>
          <cell r="H530">
            <v>0</v>
          </cell>
          <cell r="I530">
            <v>1</v>
          </cell>
          <cell r="J530">
            <v>0</v>
          </cell>
          <cell r="K530">
            <v>0</v>
          </cell>
          <cell r="L530">
            <v>2</v>
          </cell>
          <cell r="M530">
            <v>1</v>
          </cell>
          <cell r="N530">
            <v>0</v>
          </cell>
          <cell r="P530">
            <v>0</v>
          </cell>
          <cell r="Q530">
            <v>0</v>
          </cell>
          <cell r="S530">
            <v>5.0555555555555554</v>
          </cell>
          <cell r="T530">
            <v>45.5</v>
          </cell>
        </row>
        <row r="531">
          <cell r="B531" t="str">
            <v>Bijlow</v>
          </cell>
          <cell r="C531">
            <v>6.0625</v>
          </cell>
          <cell r="D531">
            <v>5.09375</v>
          </cell>
          <cell r="E531">
            <v>81.5</v>
          </cell>
          <cell r="G531">
            <v>20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1</v>
          </cell>
          <cell r="M531">
            <v>0</v>
          </cell>
          <cell r="N531">
            <v>0</v>
          </cell>
          <cell r="P531">
            <v>5</v>
          </cell>
          <cell r="Q531">
            <v>0</v>
          </cell>
          <cell r="S531">
            <v>6.625</v>
          </cell>
          <cell r="T531">
            <v>26.5</v>
          </cell>
        </row>
        <row r="532">
          <cell r="B532" t="str">
            <v>Caprile</v>
          </cell>
          <cell r="C532">
            <v>6.291666666666667</v>
          </cell>
          <cell r="D532">
            <v>5.0694444444444446</v>
          </cell>
          <cell r="E532">
            <v>182.5</v>
          </cell>
          <cell r="G532">
            <v>51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2</v>
          </cell>
          <cell r="M532">
            <v>0</v>
          </cell>
          <cell r="N532">
            <v>0</v>
          </cell>
          <cell r="P532">
            <v>8</v>
          </cell>
          <cell r="Q532">
            <v>0</v>
          </cell>
          <cell r="S532">
            <v>5</v>
          </cell>
          <cell r="T532">
            <v>20</v>
          </cell>
        </row>
        <row r="533">
          <cell r="B533" t="str">
            <v>Bozhinov</v>
          </cell>
          <cell r="C533">
            <v>5.25</v>
          </cell>
          <cell r="D533">
            <v>5.0625</v>
          </cell>
          <cell r="E533">
            <v>40.5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1</v>
          </cell>
          <cell r="M533">
            <v>1</v>
          </cell>
          <cell r="N533">
            <v>0</v>
          </cell>
          <cell r="P533">
            <v>0</v>
          </cell>
          <cell r="Q533">
            <v>0</v>
          </cell>
          <cell r="S533" t="str">
            <v>0,00</v>
          </cell>
          <cell r="T533">
            <v>0</v>
          </cell>
        </row>
        <row r="534">
          <cell r="B534" t="str">
            <v>Suzuki</v>
          </cell>
          <cell r="C534">
            <v>6</v>
          </cell>
          <cell r="D534">
            <v>5.0555555555555554</v>
          </cell>
          <cell r="E534">
            <v>91</v>
          </cell>
          <cell r="G534">
            <v>25</v>
          </cell>
          <cell r="H534">
            <v>1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P534">
            <v>5</v>
          </cell>
          <cell r="Q534">
            <v>0</v>
          </cell>
          <cell r="S534" t="str">
            <v>0,00</v>
          </cell>
          <cell r="T534">
            <v>0</v>
          </cell>
        </row>
        <row r="535">
          <cell r="B535" t="str">
            <v>Di Gennaro</v>
          </cell>
          <cell r="C535">
            <v>6</v>
          </cell>
          <cell r="D535">
            <v>5</v>
          </cell>
          <cell r="E535">
            <v>5</v>
          </cell>
          <cell r="G535">
            <v>1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P535">
            <v>0</v>
          </cell>
          <cell r="Q535">
            <v>0</v>
          </cell>
          <cell r="S535" t="str">
            <v>0,00</v>
          </cell>
          <cell r="T535">
            <v>0</v>
          </cell>
        </row>
        <row r="536">
          <cell r="B536" t="str">
            <v>Furlanetto</v>
          </cell>
          <cell r="C536">
            <v>6.5</v>
          </cell>
          <cell r="D536">
            <v>5</v>
          </cell>
          <cell r="E536">
            <v>10</v>
          </cell>
          <cell r="G536">
            <v>3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P536">
            <v>0</v>
          </cell>
          <cell r="Q536">
            <v>0</v>
          </cell>
          <cell r="S536" t="str">
            <v>0,00</v>
          </cell>
          <cell r="T536">
            <v>0</v>
          </cell>
        </row>
        <row r="537">
          <cell r="B537" t="str">
            <v>Muric</v>
          </cell>
          <cell r="C537">
            <v>6.064516129032258</v>
          </cell>
          <cell r="D537">
            <v>5</v>
          </cell>
          <cell r="E537">
            <v>155</v>
          </cell>
          <cell r="G537">
            <v>40</v>
          </cell>
          <cell r="H537">
            <v>1</v>
          </cell>
          <cell r="I537">
            <v>0</v>
          </cell>
          <cell r="J537">
            <v>0</v>
          </cell>
          <cell r="K537">
            <v>0</v>
          </cell>
          <cell r="L537">
            <v>4</v>
          </cell>
          <cell r="M537">
            <v>0</v>
          </cell>
          <cell r="N537">
            <v>0</v>
          </cell>
          <cell r="P537">
            <v>6</v>
          </cell>
          <cell r="Q537">
            <v>0</v>
          </cell>
          <cell r="S537">
            <v>4.5</v>
          </cell>
          <cell r="T537">
            <v>4.5</v>
          </cell>
        </row>
        <row r="538">
          <cell r="B538" t="str">
            <v>Perez M.</v>
          </cell>
          <cell r="C538">
            <v>5</v>
          </cell>
          <cell r="D538">
            <v>5</v>
          </cell>
          <cell r="E538">
            <v>5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P538">
            <v>0</v>
          </cell>
          <cell r="Q538">
            <v>0</v>
          </cell>
          <cell r="S538" t="str">
            <v>0,00</v>
          </cell>
          <cell r="T538">
            <v>0</v>
          </cell>
        </row>
        <row r="539">
          <cell r="B539" t="str">
            <v>Gronbaek</v>
          </cell>
          <cell r="C539">
            <v>5.5</v>
          </cell>
          <cell r="D539">
            <v>5</v>
          </cell>
          <cell r="E539">
            <v>5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P539">
            <v>0</v>
          </cell>
          <cell r="Q539">
            <v>0</v>
          </cell>
          <cell r="S539" t="str">
            <v>0,00</v>
          </cell>
          <cell r="T539">
            <v>0</v>
          </cell>
        </row>
        <row r="540">
          <cell r="B540" t="str">
            <v>Dembelè A.</v>
          </cell>
          <cell r="C540">
            <v>5</v>
          </cell>
          <cell r="D540">
            <v>5</v>
          </cell>
          <cell r="E540">
            <v>5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P540">
            <v>0</v>
          </cell>
          <cell r="Q540">
            <v>0</v>
          </cell>
          <cell r="S540" t="str">
            <v>0,00</v>
          </cell>
          <cell r="T540">
            <v>0</v>
          </cell>
        </row>
        <row r="541">
          <cell r="B541" t="str">
            <v>Denoon</v>
          </cell>
          <cell r="C541">
            <v>5.5</v>
          </cell>
          <cell r="D541">
            <v>5</v>
          </cell>
          <cell r="E541">
            <v>5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1</v>
          </cell>
          <cell r="M541">
            <v>0</v>
          </cell>
          <cell r="N541">
            <v>0</v>
          </cell>
          <cell r="P541">
            <v>0</v>
          </cell>
          <cell r="Q541">
            <v>0</v>
          </cell>
          <cell r="S541" t="str">
            <v>0,00</v>
          </cell>
          <cell r="T541">
            <v>0</v>
          </cell>
        </row>
        <row r="542">
          <cell r="B542" t="str">
            <v>Cham</v>
          </cell>
          <cell r="C542">
            <v>5</v>
          </cell>
          <cell r="D542">
            <v>5</v>
          </cell>
          <cell r="E542">
            <v>10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P542">
            <v>0</v>
          </cell>
          <cell r="Q542">
            <v>0</v>
          </cell>
          <cell r="S542" t="str">
            <v>0,00</v>
          </cell>
          <cell r="T542">
            <v>0</v>
          </cell>
        </row>
        <row r="543">
          <cell r="B543" t="str">
            <v>Leali</v>
          </cell>
          <cell r="C543">
            <v>6.125</v>
          </cell>
          <cell r="D543">
            <v>4.9249999999999998</v>
          </cell>
          <cell r="E543">
            <v>98.5</v>
          </cell>
          <cell r="G543">
            <v>26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2</v>
          </cell>
          <cell r="M543">
            <v>1</v>
          </cell>
          <cell r="N543">
            <v>0</v>
          </cell>
          <cell r="P543">
            <v>4</v>
          </cell>
          <cell r="Q543">
            <v>0</v>
          </cell>
          <cell r="S543">
            <v>5.1875</v>
          </cell>
          <cell r="T543">
            <v>41.5</v>
          </cell>
        </row>
        <row r="544">
          <cell r="B544" t="str">
            <v>Coppola F.</v>
          </cell>
          <cell r="C544">
            <v>5.0999999999999996</v>
          </cell>
          <cell r="D544">
            <v>4.9000000000000004</v>
          </cell>
          <cell r="E544">
            <v>24.5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2</v>
          </cell>
          <cell r="M544">
            <v>0</v>
          </cell>
          <cell r="N544">
            <v>0</v>
          </cell>
          <cell r="P544">
            <v>0</v>
          </cell>
          <cell r="Q544">
            <v>0</v>
          </cell>
          <cell r="S544" t="str">
            <v>0,00</v>
          </cell>
          <cell r="T544">
            <v>0</v>
          </cell>
        </row>
        <row r="545">
          <cell r="B545" t="str">
            <v>Paleari</v>
          </cell>
          <cell r="C545">
            <v>6.0862068965517242</v>
          </cell>
          <cell r="D545">
            <v>4.8275862068965516</v>
          </cell>
          <cell r="E545">
            <v>140</v>
          </cell>
          <cell r="G545">
            <v>45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1</v>
          </cell>
          <cell r="M545">
            <v>0</v>
          </cell>
          <cell r="N545">
            <v>0</v>
          </cell>
          <cell r="P545">
            <v>9</v>
          </cell>
          <cell r="Q545">
            <v>0</v>
          </cell>
          <cell r="S545">
            <v>4.7307692307692308</v>
          </cell>
          <cell r="T545">
            <v>61.5</v>
          </cell>
        </row>
        <row r="546">
          <cell r="B546" t="str">
            <v>Lirola</v>
          </cell>
          <cell r="C546">
            <v>5.7</v>
          </cell>
          <cell r="D546">
            <v>4.666666666666667</v>
          </cell>
          <cell r="E546">
            <v>28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1</v>
          </cell>
          <cell r="M546">
            <v>0</v>
          </cell>
          <cell r="N546">
            <v>0</v>
          </cell>
          <cell r="P546">
            <v>0</v>
          </cell>
          <cell r="Q546">
            <v>0</v>
          </cell>
          <cell r="S546" t="str">
            <v>0,00</v>
          </cell>
          <cell r="T546">
            <v>0</v>
          </cell>
        </row>
        <row r="547">
          <cell r="B547" t="str">
            <v>Silvestri</v>
          </cell>
          <cell r="C547">
            <v>6.375</v>
          </cell>
          <cell r="D547">
            <v>4.625</v>
          </cell>
          <cell r="E547">
            <v>18.5</v>
          </cell>
          <cell r="G547">
            <v>7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P547">
            <v>0</v>
          </cell>
          <cell r="Q547">
            <v>0</v>
          </cell>
          <cell r="S547" t="str">
            <v>0,00</v>
          </cell>
          <cell r="T547">
            <v>0</v>
          </cell>
        </row>
        <row r="548">
          <cell r="B548" t="str">
            <v>Ravaglia F.</v>
          </cell>
          <cell r="C548">
            <v>6.2058823529411766</v>
          </cell>
          <cell r="D548">
            <v>4.5</v>
          </cell>
          <cell r="E548">
            <v>76.5</v>
          </cell>
          <cell r="G548">
            <v>29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4</v>
          </cell>
          <cell r="M548">
            <v>0</v>
          </cell>
          <cell r="N548">
            <v>0</v>
          </cell>
          <cell r="P548">
            <v>2</v>
          </cell>
          <cell r="Q548">
            <v>0</v>
          </cell>
          <cell r="S548">
            <v>4.125</v>
          </cell>
          <cell r="T548">
            <v>16.5</v>
          </cell>
        </row>
        <row r="549">
          <cell r="B549" t="str">
            <v>Macchioni</v>
          </cell>
          <cell r="C549">
            <v>5</v>
          </cell>
          <cell r="D549">
            <v>4.5</v>
          </cell>
          <cell r="E549">
            <v>4.5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1</v>
          </cell>
          <cell r="M549">
            <v>0</v>
          </cell>
          <cell r="N549">
            <v>0</v>
          </cell>
          <cell r="P549">
            <v>0</v>
          </cell>
          <cell r="Q549">
            <v>0</v>
          </cell>
          <cell r="S549" t="str">
            <v>0,00</v>
          </cell>
          <cell r="T549">
            <v>0</v>
          </cell>
        </row>
        <row r="550">
          <cell r="B550" t="str">
            <v>Sportiello</v>
          </cell>
          <cell r="C550">
            <v>5.5</v>
          </cell>
          <cell r="D550">
            <v>4.5</v>
          </cell>
          <cell r="E550">
            <v>4.5</v>
          </cell>
          <cell r="G550">
            <v>1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P550">
            <v>0</v>
          </cell>
          <cell r="Q550">
            <v>0</v>
          </cell>
          <cell r="S550" t="str">
            <v>0,00</v>
          </cell>
          <cell r="T550">
            <v>0</v>
          </cell>
        </row>
        <row r="551">
          <cell r="B551" t="str">
            <v>Cornet</v>
          </cell>
          <cell r="C551">
            <v>5.0999999999999996</v>
          </cell>
          <cell r="D551">
            <v>4.5</v>
          </cell>
          <cell r="E551">
            <v>22.5</v>
          </cell>
          <cell r="G551">
            <v>0</v>
          </cell>
          <cell r="H551">
            <v>0</v>
          </cell>
          <cell r="I551">
            <v>1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P551">
            <v>0</v>
          </cell>
          <cell r="Q551">
            <v>0</v>
          </cell>
          <cell r="S551" t="str">
            <v>0,00</v>
          </cell>
          <cell r="T551">
            <v>0</v>
          </cell>
        </row>
        <row r="552">
          <cell r="B552" t="str">
            <v>Semper</v>
          </cell>
          <cell r="C552">
            <v>6.0217391304347823</v>
          </cell>
          <cell r="D552">
            <v>4.4565217391304346</v>
          </cell>
          <cell r="E552">
            <v>102.5</v>
          </cell>
          <cell r="G552">
            <v>40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P552">
            <v>4</v>
          </cell>
          <cell r="Q552">
            <v>0</v>
          </cell>
          <cell r="S552" t="str">
            <v>0,00</v>
          </cell>
          <cell r="T552">
            <v>0</v>
          </cell>
        </row>
        <row r="553">
          <cell r="B553" t="str">
            <v>Israel</v>
          </cell>
          <cell r="C553">
            <v>5.9285714285714288</v>
          </cell>
          <cell r="D553">
            <v>4.2857142857142856</v>
          </cell>
          <cell r="E553">
            <v>30</v>
          </cell>
          <cell r="G553">
            <v>13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1</v>
          </cell>
          <cell r="M553">
            <v>0</v>
          </cell>
          <cell r="N553">
            <v>0</v>
          </cell>
          <cell r="P553">
            <v>2</v>
          </cell>
          <cell r="Q553">
            <v>0</v>
          </cell>
          <cell r="S553">
            <v>4</v>
          </cell>
          <cell r="T553">
            <v>4</v>
          </cell>
        </row>
        <row r="554">
          <cell r="B554" t="str">
            <v>Scuffet</v>
          </cell>
          <cell r="C554">
            <v>6.2142857142857144</v>
          </cell>
          <cell r="D554">
            <v>4.2142857142857144</v>
          </cell>
          <cell r="E554">
            <v>29.5</v>
          </cell>
          <cell r="G554">
            <v>15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P554">
            <v>1</v>
          </cell>
          <cell r="Q554">
            <v>0</v>
          </cell>
          <cell r="S554" t="str">
            <v>0,00</v>
          </cell>
          <cell r="T554">
            <v>0</v>
          </cell>
        </row>
        <row r="555">
          <cell r="B555" t="str">
            <v>Perilli</v>
          </cell>
          <cell r="C555">
            <v>6.166666666666667</v>
          </cell>
          <cell r="D555">
            <v>4.166666666666667</v>
          </cell>
          <cell r="E555">
            <v>12.5</v>
          </cell>
          <cell r="G555">
            <v>7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P555">
            <v>1</v>
          </cell>
          <cell r="Q555">
            <v>0</v>
          </cell>
          <cell r="S555" t="str">
            <v>0,00</v>
          </cell>
          <cell r="T555">
            <v>0</v>
          </cell>
        </row>
        <row r="556">
          <cell r="B556" t="str">
            <v>Sommariva</v>
          </cell>
          <cell r="C556">
            <v>5.75</v>
          </cell>
          <cell r="D556">
            <v>3.75</v>
          </cell>
          <cell r="E556">
            <v>7.5</v>
          </cell>
          <cell r="G556">
            <v>4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P556">
            <v>0</v>
          </cell>
          <cell r="Q556">
            <v>0</v>
          </cell>
          <cell r="S556" t="str">
            <v>0,00</v>
          </cell>
          <cell r="T556">
            <v>0</v>
          </cell>
        </row>
        <row r="557">
          <cell r="B557" t="str">
            <v>Nicolas</v>
          </cell>
          <cell r="C557">
            <v>5.916666666666667</v>
          </cell>
          <cell r="D557">
            <v>3.5833333333333335</v>
          </cell>
          <cell r="E557">
            <v>21.5</v>
          </cell>
          <cell r="G557">
            <v>14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P557">
            <v>0</v>
          </cell>
          <cell r="Q557">
            <v>0</v>
          </cell>
          <cell r="S557" t="str">
            <v>0,00</v>
          </cell>
          <cell r="T557">
            <v>0</v>
          </cell>
        </row>
        <row r="558">
          <cell r="B558" t="str">
            <v>Stanciu</v>
          </cell>
          <cell r="C558">
            <v>5</v>
          </cell>
          <cell r="D558">
            <v>3.5</v>
          </cell>
          <cell r="E558">
            <v>7</v>
          </cell>
          <cell r="G558">
            <v>0</v>
          </cell>
          <cell r="H558">
            <v>0</v>
          </cell>
          <cell r="I558">
            <v>1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P558">
            <v>0</v>
          </cell>
          <cell r="Q558">
            <v>0</v>
          </cell>
          <cell r="S558" t="str">
            <v>0,00</v>
          </cell>
          <cell r="T558">
            <v>0</v>
          </cell>
        </row>
        <row r="559">
          <cell r="B559" t="str">
            <v>Sava</v>
          </cell>
          <cell r="C559">
            <v>5.4</v>
          </cell>
          <cell r="D559">
            <v>3.2</v>
          </cell>
          <cell r="E559">
            <v>16</v>
          </cell>
          <cell r="G559">
            <v>12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P559">
            <v>1</v>
          </cell>
          <cell r="Q559">
            <v>0</v>
          </cell>
          <cell r="S559" t="str">
            <v>0,00</v>
          </cell>
          <cell r="T559">
            <v>0</v>
          </cell>
        </row>
        <row r="560">
          <cell r="B560" t="str">
            <v>Totale complessivo</v>
          </cell>
          <cell r="C560">
            <v>5.9815555772421201</v>
          </cell>
          <cell r="D560">
            <v>6.1709255827562668</v>
          </cell>
          <cell r="E560">
            <v>63270.5</v>
          </cell>
          <cell r="G560">
            <v>881</v>
          </cell>
          <cell r="H560">
            <v>22</v>
          </cell>
          <cell r="I560">
            <v>25</v>
          </cell>
          <cell r="J560">
            <v>78</v>
          </cell>
          <cell r="K560">
            <v>21</v>
          </cell>
          <cell r="L560">
            <v>1283</v>
          </cell>
          <cell r="M560">
            <v>64</v>
          </cell>
          <cell r="N560">
            <v>544</v>
          </cell>
          <cell r="P560">
            <v>235</v>
          </cell>
          <cell r="Q560">
            <v>860</v>
          </cell>
          <cell r="S560">
            <v>6.484205488194001</v>
          </cell>
          <cell r="T560">
            <v>20321.5</v>
          </cell>
        </row>
      </sheetData>
      <sheetData sheetId="10"/>
      <sheetData sheetId="11">
        <row r="1">
          <cell r="B1" t="str">
            <v>GG</v>
          </cell>
          <cell r="F1" t="str">
            <v>Voto</v>
          </cell>
          <cell r="R1" t="str">
            <v>Fanta SQ</v>
          </cell>
          <cell r="T1" t="str">
            <v>N° FantaTit</v>
          </cell>
          <cell r="W1" t="str">
            <v>Best 11</v>
          </cell>
          <cell r="X1" t="str">
            <v>Voti Best11</v>
          </cell>
        </row>
        <row r="2">
          <cell r="B2">
            <v>1</v>
          </cell>
          <cell r="F2">
            <v>5.5</v>
          </cell>
          <cell r="R2" t="str">
            <v/>
          </cell>
          <cell r="X2" t="str">
            <v/>
          </cell>
        </row>
        <row r="3">
          <cell r="B3">
            <v>1</v>
          </cell>
          <cell r="F3">
            <v>6.5</v>
          </cell>
          <cell r="R3" t="str">
            <v>ATL IMPROVVISATO</v>
          </cell>
          <cell r="X3" t="str">
            <v/>
          </cell>
        </row>
        <row r="4">
          <cell r="B4">
            <v>1</v>
          </cell>
          <cell r="F4">
            <v>5.5</v>
          </cell>
          <cell r="R4" t="str">
            <v/>
          </cell>
          <cell r="X4" t="str">
            <v/>
          </cell>
        </row>
        <row r="5">
          <cell r="B5">
            <v>1</v>
          </cell>
          <cell r="F5">
            <v>6</v>
          </cell>
          <cell r="R5" t="str">
            <v/>
          </cell>
          <cell r="X5" t="str">
            <v/>
          </cell>
        </row>
        <row r="6">
          <cell r="B6">
            <v>1</v>
          </cell>
          <cell r="F6">
            <v>5.5</v>
          </cell>
          <cell r="R6" t="str">
            <v/>
          </cell>
          <cell r="X6" t="str">
            <v/>
          </cell>
        </row>
        <row r="7">
          <cell r="B7">
            <v>1</v>
          </cell>
          <cell r="F7">
            <v>6</v>
          </cell>
          <cell r="R7" t="str">
            <v/>
          </cell>
          <cell r="X7" t="str">
            <v/>
          </cell>
        </row>
        <row r="8">
          <cell r="B8">
            <v>1</v>
          </cell>
          <cell r="F8">
            <v>6</v>
          </cell>
          <cell r="R8" t="str">
            <v/>
          </cell>
          <cell r="X8" t="str">
            <v/>
          </cell>
        </row>
        <row r="9">
          <cell r="B9">
            <v>1</v>
          </cell>
          <cell r="F9">
            <v>6</v>
          </cell>
          <cell r="R9" t="str">
            <v>AC ASPARAGHESE</v>
          </cell>
          <cell r="X9" t="str">
            <v/>
          </cell>
        </row>
        <row r="10">
          <cell r="B10">
            <v>1</v>
          </cell>
          <cell r="F10">
            <v>7</v>
          </cell>
          <cell r="R10" t="str">
            <v>PARTIZAN DEGRADO</v>
          </cell>
          <cell r="X10" t="str">
            <v/>
          </cell>
        </row>
        <row r="11">
          <cell r="B11">
            <v>1</v>
          </cell>
          <cell r="F11">
            <v>6.5</v>
          </cell>
          <cell r="R11" t="str">
            <v>SAN GRIA</v>
          </cell>
          <cell r="X11" t="str">
            <v/>
          </cell>
        </row>
        <row r="12">
          <cell r="B12">
            <v>1</v>
          </cell>
          <cell r="F12">
            <v>6.5</v>
          </cell>
          <cell r="R12" t="str">
            <v>PESCICULINI FC</v>
          </cell>
          <cell r="X12" t="str">
            <v/>
          </cell>
        </row>
        <row r="13">
          <cell r="B13">
            <v>1</v>
          </cell>
          <cell r="F13">
            <v>5.5</v>
          </cell>
          <cell r="R13" t="str">
            <v/>
          </cell>
          <cell r="X13" t="str">
            <v/>
          </cell>
        </row>
        <row r="14">
          <cell r="B14">
            <v>1</v>
          </cell>
          <cell r="F14">
            <v>6.5</v>
          </cell>
          <cell r="R14" t="str">
            <v>PESCICULINI FC</v>
          </cell>
          <cell r="X14" t="str">
            <v/>
          </cell>
        </row>
        <row r="15">
          <cell r="B15">
            <v>1</v>
          </cell>
          <cell r="F15">
            <v>8</v>
          </cell>
          <cell r="R15" t="str">
            <v>SESTO ASENSIO</v>
          </cell>
          <cell r="X15" t="str">
            <v/>
          </cell>
        </row>
        <row r="16">
          <cell r="B16">
            <v>1</v>
          </cell>
          <cell r="F16">
            <v>7.5</v>
          </cell>
          <cell r="R16" t="str">
            <v>SESTO ASENSIO</v>
          </cell>
          <cell r="X16" t="str">
            <v/>
          </cell>
        </row>
        <row r="17">
          <cell r="B17">
            <v>1</v>
          </cell>
          <cell r="F17">
            <v>5.5</v>
          </cell>
          <cell r="R17" t="str">
            <v/>
          </cell>
          <cell r="X17" t="str">
            <v/>
          </cell>
        </row>
        <row r="18">
          <cell r="B18">
            <v>1</v>
          </cell>
          <cell r="F18">
            <v>6</v>
          </cell>
          <cell r="R18" t="str">
            <v/>
          </cell>
          <cell r="X18" t="str">
            <v/>
          </cell>
        </row>
        <row r="19">
          <cell r="B19">
            <v>1</v>
          </cell>
          <cell r="F19">
            <v>5.5</v>
          </cell>
          <cell r="R19" t="str">
            <v>HERTHA VERNELLO</v>
          </cell>
          <cell r="X19" t="str">
            <v/>
          </cell>
        </row>
        <row r="20">
          <cell r="B20">
            <v>1</v>
          </cell>
          <cell r="F20">
            <v>6</v>
          </cell>
          <cell r="R20" t="str">
            <v>HERTHA VERNELLO</v>
          </cell>
          <cell r="X20" t="str">
            <v/>
          </cell>
        </row>
        <row r="21">
          <cell r="B21">
            <v>1</v>
          </cell>
          <cell r="F21">
            <v>5.5</v>
          </cell>
          <cell r="R21" t="str">
            <v/>
          </cell>
          <cell r="X21" t="str">
            <v/>
          </cell>
        </row>
        <row r="22">
          <cell r="B22">
            <v>1</v>
          </cell>
          <cell r="F22">
            <v>6</v>
          </cell>
          <cell r="R22" t="str">
            <v>ATL IMPROVVISATO</v>
          </cell>
          <cell r="X22" t="str">
            <v/>
          </cell>
        </row>
        <row r="23">
          <cell r="B23">
            <v>1</v>
          </cell>
          <cell r="F23">
            <v>5.5</v>
          </cell>
          <cell r="R23" t="str">
            <v/>
          </cell>
          <cell r="X23" t="str">
            <v/>
          </cell>
        </row>
        <row r="24">
          <cell r="B24">
            <v>1</v>
          </cell>
          <cell r="F24">
            <v>6</v>
          </cell>
          <cell r="R24" t="str">
            <v/>
          </cell>
          <cell r="X24" t="str">
            <v/>
          </cell>
        </row>
        <row r="25">
          <cell r="B25">
            <v>1</v>
          </cell>
          <cell r="F25">
            <v>6.5</v>
          </cell>
          <cell r="R25" t="str">
            <v/>
          </cell>
          <cell r="X25" t="str">
            <v/>
          </cell>
        </row>
        <row r="26">
          <cell r="B26">
            <v>1</v>
          </cell>
          <cell r="F26">
            <v>4.5</v>
          </cell>
          <cell r="R26" t="str">
            <v>PESCICULINI FC</v>
          </cell>
          <cell r="X26" t="str">
            <v/>
          </cell>
        </row>
        <row r="27">
          <cell r="B27">
            <v>1</v>
          </cell>
          <cell r="F27">
            <v>6</v>
          </cell>
          <cell r="R27" t="str">
            <v/>
          </cell>
          <cell r="X27" t="str">
            <v/>
          </cell>
        </row>
        <row r="28">
          <cell r="B28">
            <v>1</v>
          </cell>
          <cell r="F28">
            <v>7.5</v>
          </cell>
          <cell r="R28" t="str">
            <v/>
          </cell>
          <cell r="X28" t="str">
            <v/>
          </cell>
        </row>
        <row r="29">
          <cell r="B29">
            <v>1</v>
          </cell>
          <cell r="F29">
            <v>6</v>
          </cell>
          <cell r="R29" t="str">
            <v/>
          </cell>
          <cell r="X29" t="str">
            <v/>
          </cell>
        </row>
        <row r="30">
          <cell r="B30">
            <v>1</v>
          </cell>
          <cell r="F30">
            <v>7</v>
          </cell>
          <cell r="R30" t="str">
            <v>PESCICULINI FC</v>
          </cell>
          <cell r="X30" t="str">
            <v/>
          </cell>
        </row>
        <row r="31">
          <cell r="B31">
            <v>1</v>
          </cell>
          <cell r="F31">
            <v>5.5</v>
          </cell>
          <cell r="R31" t="str">
            <v/>
          </cell>
          <cell r="X31" t="str">
            <v/>
          </cell>
        </row>
        <row r="32">
          <cell r="B32">
            <v>1</v>
          </cell>
          <cell r="F32">
            <v>6</v>
          </cell>
          <cell r="R32" t="str">
            <v/>
          </cell>
          <cell r="X32" t="str">
            <v/>
          </cell>
        </row>
        <row r="33">
          <cell r="B33">
            <v>1</v>
          </cell>
          <cell r="F33">
            <v>6</v>
          </cell>
          <cell r="R33" t="str">
            <v/>
          </cell>
          <cell r="X33" t="str">
            <v/>
          </cell>
        </row>
        <row r="34">
          <cell r="B34">
            <v>1</v>
          </cell>
          <cell r="F34">
            <v>6.5</v>
          </cell>
          <cell r="R34" t="str">
            <v>SAN GRIA</v>
          </cell>
          <cell r="X34" t="str">
            <v/>
          </cell>
        </row>
        <row r="35">
          <cell r="B35">
            <v>1</v>
          </cell>
          <cell r="F35">
            <v>6</v>
          </cell>
          <cell r="R35" t="str">
            <v>SAN GRIA</v>
          </cell>
          <cell r="X35" t="str">
            <v/>
          </cell>
        </row>
        <row r="36">
          <cell r="B36">
            <v>1</v>
          </cell>
          <cell r="F36">
            <v>6</v>
          </cell>
          <cell r="R36" t="str">
            <v/>
          </cell>
          <cell r="X36" t="str">
            <v/>
          </cell>
        </row>
        <row r="37">
          <cell r="B37">
            <v>1</v>
          </cell>
          <cell r="F37">
            <v>5</v>
          </cell>
          <cell r="R37" t="str">
            <v>AC ASPARAGHESE</v>
          </cell>
          <cell r="X37" t="str">
            <v/>
          </cell>
        </row>
        <row r="38">
          <cell r="B38">
            <v>1</v>
          </cell>
          <cell r="F38">
            <v>5</v>
          </cell>
          <cell r="R38" t="str">
            <v>AC ASPARAGHESE</v>
          </cell>
          <cell r="X38" t="str">
            <v/>
          </cell>
        </row>
        <row r="39">
          <cell r="B39">
            <v>1</v>
          </cell>
          <cell r="F39">
            <v>4.5</v>
          </cell>
          <cell r="R39" t="str">
            <v>ATL IMPROVVISATO</v>
          </cell>
          <cell r="X39" t="str">
            <v/>
          </cell>
        </row>
        <row r="40">
          <cell r="B40">
            <v>1</v>
          </cell>
          <cell r="F40">
            <v>5.5</v>
          </cell>
          <cell r="R40" t="str">
            <v>ATL IMPROVVISATO</v>
          </cell>
          <cell r="X40" t="str">
            <v/>
          </cell>
        </row>
        <row r="41">
          <cell r="B41">
            <v>1</v>
          </cell>
          <cell r="F41">
            <v>6.5</v>
          </cell>
          <cell r="R41" t="str">
            <v/>
          </cell>
          <cell r="X41" t="str">
            <v/>
          </cell>
        </row>
        <row r="42">
          <cell r="B42">
            <v>1</v>
          </cell>
          <cell r="F42">
            <v>6</v>
          </cell>
          <cell r="R42" t="str">
            <v>ATL IMPROVVISATO</v>
          </cell>
          <cell r="X42" t="str">
            <v/>
          </cell>
        </row>
        <row r="43">
          <cell r="B43">
            <v>1</v>
          </cell>
          <cell r="F43">
            <v>6.5</v>
          </cell>
          <cell r="R43" t="str">
            <v/>
          </cell>
          <cell r="X43" t="str">
            <v/>
          </cell>
        </row>
        <row r="44">
          <cell r="B44">
            <v>1</v>
          </cell>
          <cell r="F44">
            <v>6</v>
          </cell>
          <cell r="R44" t="str">
            <v>HERTHA VERNELLO</v>
          </cell>
          <cell r="X44" t="str">
            <v/>
          </cell>
        </row>
        <row r="45">
          <cell r="B45">
            <v>1</v>
          </cell>
          <cell r="F45">
            <v>6</v>
          </cell>
          <cell r="R45" t="str">
            <v>PARTIZAN DEGRADO</v>
          </cell>
          <cell r="X45" t="str">
            <v/>
          </cell>
        </row>
        <row r="46">
          <cell r="B46">
            <v>1</v>
          </cell>
          <cell r="F46">
            <v>6.5</v>
          </cell>
          <cell r="R46" t="str">
            <v>SAN GRIA</v>
          </cell>
          <cell r="X46" t="str">
            <v/>
          </cell>
        </row>
        <row r="47">
          <cell r="B47">
            <v>1</v>
          </cell>
          <cell r="F47">
            <v>5.5</v>
          </cell>
          <cell r="R47" t="str">
            <v>PARTIZAN DEGRADO</v>
          </cell>
          <cell r="X47" t="str">
            <v/>
          </cell>
        </row>
        <row r="48">
          <cell r="B48">
            <v>1</v>
          </cell>
          <cell r="F48">
            <v>5.5</v>
          </cell>
          <cell r="R48" t="str">
            <v/>
          </cell>
          <cell r="X48" t="str">
            <v/>
          </cell>
        </row>
        <row r="49">
          <cell r="B49">
            <v>1</v>
          </cell>
          <cell r="F49">
            <v>5.5</v>
          </cell>
          <cell r="R49" t="str">
            <v>APPAREGGIATO</v>
          </cell>
          <cell r="X49" t="str">
            <v/>
          </cell>
        </row>
        <row r="50">
          <cell r="B50">
            <v>1</v>
          </cell>
          <cell r="F50">
            <v>6.5</v>
          </cell>
          <cell r="R50" t="str">
            <v>SESTO ASENSIO</v>
          </cell>
          <cell r="X50" t="str">
            <v/>
          </cell>
        </row>
        <row r="51">
          <cell r="B51">
            <v>1</v>
          </cell>
          <cell r="F51">
            <v>5</v>
          </cell>
          <cell r="R51" t="str">
            <v>SESTO ASENSIO</v>
          </cell>
          <cell r="X51" t="str">
            <v/>
          </cell>
        </row>
        <row r="52">
          <cell r="B52">
            <v>1</v>
          </cell>
          <cell r="F52">
            <v>6</v>
          </cell>
          <cell r="R52" t="str">
            <v/>
          </cell>
          <cell r="X52" t="str">
            <v/>
          </cell>
        </row>
        <row r="53">
          <cell r="B53">
            <v>1</v>
          </cell>
          <cell r="F53">
            <v>5.5</v>
          </cell>
          <cell r="R53" t="str">
            <v/>
          </cell>
          <cell r="X53" t="str">
            <v/>
          </cell>
        </row>
        <row r="54">
          <cell r="B54">
            <v>1</v>
          </cell>
          <cell r="F54">
            <v>5</v>
          </cell>
          <cell r="R54" t="str">
            <v/>
          </cell>
          <cell r="X54" t="str">
            <v/>
          </cell>
        </row>
        <row r="55">
          <cell r="B55">
            <v>1</v>
          </cell>
          <cell r="F55">
            <v>4.5</v>
          </cell>
          <cell r="R55" t="str">
            <v/>
          </cell>
          <cell r="X55" t="str">
            <v/>
          </cell>
        </row>
        <row r="56">
          <cell r="B56">
            <v>1</v>
          </cell>
          <cell r="F56">
            <v>6.5</v>
          </cell>
          <cell r="R56" t="str">
            <v>AC ASPARAGHESE</v>
          </cell>
          <cell r="X56" t="str">
            <v/>
          </cell>
        </row>
        <row r="57">
          <cell r="B57">
            <v>1</v>
          </cell>
          <cell r="F57">
            <v>5</v>
          </cell>
          <cell r="R57" t="str">
            <v>SAN GRIA</v>
          </cell>
          <cell r="X57" t="str">
            <v/>
          </cell>
        </row>
        <row r="58">
          <cell r="B58">
            <v>1</v>
          </cell>
          <cell r="F58">
            <v>6</v>
          </cell>
          <cell r="R58" t="str">
            <v/>
          </cell>
          <cell r="X58" t="str">
            <v/>
          </cell>
        </row>
        <row r="59">
          <cell r="B59">
            <v>1</v>
          </cell>
          <cell r="F59">
            <v>6.5</v>
          </cell>
          <cell r="R59" t="str">
            <v>ATL IMPROVVISATO</v>
          </cell>
          <cell r="X59" t="str">
            <v/>
          </cell>
        </row>
        <row r="60">
          <cell r="B60">
            <v>1</v>
          </cell>
          <cell r="F60">
            <v>6.5</v>
          </cell>
          <cell r="R60" t="str">
            <v/>
          </cell>
          <cell r="X60" t="str">
            <v/>
          </cell>
        </row>
        <row r="61">
          <cell r="B61">
            <v>1</v>
          </cell>
          <cell r="F61">
            <v>6.5</v>
          </cell>
          <cell r="R61" t="str">
            <v>SAN GRIA</v>
          </cell>
          <cell r="X61" t="str">
            <v/>
          </cell>
        </row>
        <row r="62">
          <cell r="B62">
            <v>1</v>
          </cell>
          <cell r="F62">
            <v>6</v>
          </cell>
          <cell r="R62" t="str">
            <v/>
          </cell>
          <cell r="X62" t="str">
            <v/>
          </cell>
        </row>
        <row r="63">
          <cell r="B63">
            <v>1</v>
          </cell>
          <cell r="F63">
            <v>6.5</v>
          </cell>
          <cell r="R63" t="str">
            <v>PARTIZAN DEGRADO</v>
          </cell>
          <cell r="X63" t="str">
            <v/>
          </cell>
        </row>
        <row r="64">
          <cell r="B64">
            <v>1</v>
          </cell>
          <cell r="F64">
            <v>7</v>
          </cell>
          <cell r="R64" t="str">
            <v>AC ASPARAGHESE</v>
          </cell>
          <cell r="X64" t="str">
            <v/>
          </cell>
        </row>
        <row r="65">
          <cell r="B65">
            <v>1</v>
          </cell>
          <cell r="F65">
            <v>5.5</v>
          </cell>
          <cell r="R65" t="str">
            <v>PARTIZAN DEGRADO</v>
          </cell>
          <cell r="X65" t="str">
            <v/>
          </cell>
        </row>
        <row r="66">
          <cell r="B66">
            <v>2</v>
          </cell>
          <cell r="F66">
            <v>8.5</v>
          </cell>
          <cell r="R66" t="str">
            <v>APPAREGGIATO</v>
          </cell>
          <cell r="X66" t="str">
            <v/>
          </cell>
        </row>
        <row r="67">
          <cell r="B67">
            <v>1</v>
          </cell>
          <cell r="F67">
            <v>5.5</v>
          </cell>
          <cell r="R67" t="str">
            <v>PARTIZAN DEGRADO</v>
          </cell>
          <cell r="X67" t="str">
            <v/>
          </cell>
        </row>
        <row r="68">
          <cell r="B68">
            <v>1</v>
          </cell>
          <cell r="F68">
            <v>5.5</v>
          </cell>
          <cell r="R68" t="str">
            <v>PARTIZAN DEGRADO</v>
          </cell>
          <cell r="X68" t="str">
            <v/>
          </cell>
        </row>
        <row r="69">
          <cell r="B69">
            <v>1</v>
          </cell>
          <cell r="F69">
            <v>5.5</v>
          </cell>
          <cell r="R69" t="str">
            <v>AC ASPARAGHESE</v>
          </cell>
          <cell r="X69" t="str">
            <v/>
          </cell>
        </row>
        <row r="70">
          <cell r="B70">
            <v>1</v>
          </cell>
          <cell r="F70">
            <v>6</v>
          </cell>
          <cell r="R70" t="str">
            <v/>
          </cell>
          <cell r="X70" t="str">
            <v/>
          </cell>
        </row>
        <row r="71">
          <cell r="B71">
            <v>1</v>
          </cell>
          <cell r="F71">
            <v>6</v>
          </cell>
          <cell r="R71" t="str">
            <v/>
          </cell>
          <cell r="X71" t="str">
            <v/>
          </cell>
        </row>
        <row r="72">
          <cell r="B72">
            <v>1</v>
          </cell>
          <cell r="F72">
            <v>5</v>
          </cell>
          <cell r="R72" t="str">
            <v>HERTHA VERNELLO</v>
          </cell>
          <cell r="X72" t="str">
            <v/>
          </cell>
        </row>
        <row r="73">
          <cell r="B73">
            <v>1</v>
          </cell>
          <cell r="F73">
            <v>6</v>
          </cell>
          <cell r="R73" t="str">
            <v>PESCICULINI FC</v>
          </cell>
          <cell r="X73" t="str">
            <v/>
          </cell>
        </row>
        <row r="74">
          <cell r="B74">
            <v>1</v>
          </cell>
          <cell r="F74">
            <v>5.5</v>
          </cell>
          <cell r="R74" t="str">
            <v/>
          </cell>
          <cell r="X74" t="str">
            <v/>
          </cell>
        </row>
        <row r="75">
          <cell r="B75">
            <v>1</v>
          </cell>
          <cell r="F75">
            <v>6</v>
          </cell>
          <cell r="R75" t="str">
            <v>ATL IMPROVVISATO</v>
          </cell>
          <cell r="X75" t="str">
            <v/>
          </cell>
        </row>
        <row r="76">
          <cell r="B76">
            <v>1</v>
          </cell>
          <cell r="F76">
            <v>6</v>
          </cell>
          <cell r="R76" t="str">
            <v>AC ASPARAGHESE</v>
          </cell>
          <cell r="X76" t="str">
            <v/>
          </cell>
        </row>
        <row r="77">
          <cell r="B77">
            <v>1</v>
          </cell>
          <cell r="F77">
            <v>5.5</v>
          </cell>
          <cell r="R77" t="str">
            <v>ATL IMPROVVISATO</v>
          </cell>
          <cell r="X77" t="str">
            <v/>
          </cell>
        </row>
        <row r="78">
          <cell r="B78">
            <v>1</v>
          </cell>
          <cell r="F78">
            <v>6.5</v>
          </cell>
          <cell r="R78" t="str">
            <v>ATL IMPROVVISATO</v>
          </cell>
          <cell r="X78" t="str">
            <v/>
          </cell>
        </row>
        <row r="79">
          <cell r="B79">
            <v>1</v>
          </cell>
          <cell r="F79">
            <v>5</v>
          </cell>
          <cell r="R79" t="str">
            <v/>
          </cell>
          <cell r="X79" t="str">
            <v/>
          </cell>
        </row>
        <row r="80">
          <cell r="B80">
            <v>1</v>
          </cell>
          <cell r="F80">
            <v>6</v>
          </cell>
          <cell r="R80" t="str">
            <v>AC ASPARAGHESE</v>
          </cell>
          <cell r="X80" t="str">
            <v/>
          </cell>
        </row>
        <row r="81">
          <cell r="B81">
            <v>3</v>
          </cell>
          <cell r="F81">
            <v>6</v>
          </cell>
          <cell r="R81" t="str">
            <v>SAN GRIA</v>
          </cell>
          <cell r="T81">
            <v>1</v>
          </cell>
          <cell r="W81">
            <v>1</v>
          </cell>
          <cell r="X81">
            <v>5</v>
          </cell>
        </row>
        <row r="82">
          <cell r="B82">
            <v>1</v>
          </cell>
          <cell r="F82">
            <v>7</v>
          </cell>
          <cell r="R82" t="str">
            <v>AC ASPARAGHESE</v>
          </cell>
          <cell r="X82" t="str">
            <v/>
          </cell>
        </row>
        <row r="83">
          <cell r="B83">
            <v>1</v>
          </cell>
          <cell r="F83">
            <v>5.5</v>
          </cell>
          <cell r="R83" t="str">
            <v>PARTIZAN DEGRADO</v>
          </cell>
          <cell r="X83" t="str">
            <v/>
          </cell>
        </row>
        <row r="84">
          <cell r="B84">
            <v>1</v>
          </cell>
          <cell r="F84">
            <v>6.5</v>
          </cell>
          <cell r="R84" t="str">
            <v>PARTIZAN DEGRADO</v>
          </cell>
          <cell r="X84" t="str">
            <v/>
          </cell>
        </row>
        <row r="85">
          <cell r="B85">
            <v>1</v>
          </cell>
          <cell r="F85">
            <v>6.5</v>
          </cell>
          <cell r="R85" t="str">
            <v>ATL IMPROVVISATO</v>
          </cell>
          <cell r="X85" t="str">
            <v/>
          </cell>
        </row>
        <row r="86">
          <cell r="B86">
            <v>1</v>
          </cell>
          <cell r="F86">
            <v>6</v>
          </cell>
          <cell r="R86" t="str">
            <v/>
          </cell>
          <cell r="X86" t="str">
            <v/>
          </cell>
        </row>
        <row r="87">
          <cell r="B87">
            <v>1</v>
          </cell>
          <cell r="F87">
            <v>5.5</v>
          </cell>
          <cell r="R87" t="str">
            <v>SESTO ASENSIO</v>
          </cell>
          <cell r="X87" t="str">
            <v/>
          </cell>
        </row>
        <row r="88">
          <cell r="B88">
            <v>1</v>
          </cell>
          <cell r="F88">
            <v>5.5</v>
          </cell>
          <cell r="R88" t="str">
            <v/>
          </cell>
          <cell r="X88" t="str">
            <v/>
          </cell>
        </row>
        <row r="89">
          <cell r="B89">
            <v>1</v>
          </cell>
          <cell r="F89">
            <v>5.5</v>
          </cell>
          <cell r="R89" t="str">
            <v/>
          </cell>
          <cell r="X89" t="str">
            <v/>
          </cell>
        </row>
        <row r="90">
          <cell r="B90">
            <v>1</v>
          </cell>
          <cell r="F90">
            <v>6</v>
          </cell>
          <cell r="R90" t="str">
            <v/>
          </cell>
          <cell r="X90" t="str">
            <v/>
          </cell>
        </row>
        <row r="91">
          <cell r="B91">
            <v>1</v>
          </cell>
          <cell r="F91">
            <v>6</v>
          </cell>
          <cell r="R91" t="str">
            <v>APPAREGGIATO</v>
          </cell>
          <cell r="X91" t="str">
            <v/>
          </cell>
        </row>
        <row r="92">
          <cell r="B92">
            <v>1</v>
          </cell>
          <cell r="F92">
            <v>6</v>
          </cell>
          <cell r="R92" t="str">
            <v/>
          </cell>
          <cell r="X92" t="str">
            <v/>
          </cell>
        </row>
        <row r="93">
          <cell r="B93">
            <v>1</v>
          </cell>
          <cell r="F93">
            <v>6</v>
          </cell>
          <cell r="R93" t="str">
            <v/>
          </cell>
          <cell r="X93" t="str">
            <v/>
          </cell>
        </row>
        <row r="94">
          <cell r="B94">
            <v>3</v>
          </cell>
          <cell r="F94">
            <v>6.5</v>
          </cell>
          <cell r="R94" t="str">
            <v>HERTHA VERNELLO</v>
          </cell>
          <cell r="T94">
            <v>1</v>
          </cell>
          <cell r="W94">
            <v>1</v>
          </cell>
          <cell r="X94">
            <v>6.5</v>
          </cell>
        </row>
        <row r="95">
          <cell r="B95">
            <v>1</v>
          </cell>
          <cell r="F95">
            <v>6</v>
          </cell>
          <cell r="R95" t="str">
            <v/>
          </cell>
          <cell r="X95" t="str">
            <v/>
          </cell>
        </row>
        <row r="96">
          <cell r="B96">
            <v>1</v>
          </cell>
          <cell r="F96">
            <v>6</v>
          </cell>
          <cell r="R96" t="str">
            <v/>
          </cell>
          <cell r="X96" t="str">
            <v/>
          </cell>
        </row>
        <row r="97">
          <cell r="B97">
            <v>1</v>
          </cell>
          <cell r="F97">
            <v>6</v>
          </cell>
          <cell r="R97" t="str">
            <v>PARTIZAN DEGRADO</v>
          </cell>
          <cell r="X97" t="str">
            <v/>
          </cell>
        </row>
        <row r="98">
          <cell r="B98">
            <v>1</v>
          </cell>
          <cell r="F98">
            <v>7</v>
          </cell>
          <cell r="R98" t="str">
            <v>AC ASPARAGHESE</v>
          </cell>
          <cell r="X98" t="str">
            <v/>
          </cell>
        </row>
        <row r="99">
          <cell r="B99">
            <v>1</v>
          </cell>
          <cell r="F99">
            <v>6</v>
          </cell>
          <cell r="R99" t="str">
            <v/>
          </cell>
          <cell r="X99" t="str">
            <v/>
          </cell>
        </row>
        <row r="100">
          <cell r="B100">
            <v>3</v>
          </cell>
          <cell r="F100">
            <v>6.5</v>
          </cell>
          <cell r="R100" t="str">
            <v>ATL IMPROVVISATO</v>
          </cell>
          <cell r="T100">
            <v>1</v>
          </cell>
          <cell r="W100">
            <v>1</v>
          </cell>
          <cell r="X100">
            <v>6.5</v>
          </cell>
        </row>
        <row r="101">
          <cell r="B101">
            <v>1</v>
          </cell>
          <cell r="F101">
            <v>5</v>
          </cell>
          <cell r="R101" t="str">
            <v/>
          </cell>
          <cell r="X101" t="str">
            <v/>
          </cell>
        </row>
        <row r="102">
          <cell r="B102">
            <v>1</v>
          </cell>
          <cell r="F102">
            <v>6</v>
          </cell>
          <cell r="R102" t="str">
            <v>PARTIZAN DEGRADO</v>
          </cell>
          <cell r="X102" t="str">
            <v/>
          </cell>
        </row>
        <row r="103">
          <cell r="B103">
            <v>1</v>
          </cell>
          <cell r="F103">
            <v>6</v>
          </cell>
          <cell r="R103" t="str">
            <v>ATL IMPROVVISATO</v>
          </cell>
          <cell r="X103" t="str">
            <v/>
          </cell>
        </row>
        <row r="104">
          <cell r="B104">
            <v>1</v>
          </cell>
          <cell r="F104">
            <v>5</v>
          </cell>
          <cell r="R104" t="str">
            <v/>
          </cell>
          <cell r="X104" t="str">
            <v/>
          </cell>
        </row>
        <row r="105">
          <cell r="B105">
            <v>1</v>
          </cell>
          <cell r="F105">
            <v>6</v>
          </cell>
          <cell r="R105" t="str">
            <v>AC ASPARAGHESE</v>
          </cell>
          <cell r="X105" t="str">
            <v/>
          </cell>
        </row>
        <row r="106">
          <cell r="B106">
            <v>1</v>
          </cell>
          <cell r="F106">
            <v>6</v>
          </cell>
          <cell r="R106" t="str">
            <v>SESTO ASENSIO</v>
          </cell>
          <cell r="X106" t="str">
            <v/>
          </cell>
        </row>
        <row r="107">
          <cell r="B107">
            <v>1</v>
          </cell>
          <cell r="F107">
            <v>6.5</v>
          </cell>
          <cell r="R107" t="str">
            <v/>
          </cell>
          <cell r="X107" t="str">
            <v/>
          </cell>
        </row>
        <row r="108">
          <cell r="B108">
            <v>1</v>
          </cell>
          <cell r="F108">
            <v>7</v>
          </cell>
          <cell r="R108" t="str">
            <v>APPAREGGIATO</v>
          </cell>
          <cell r="X108" t="str">
            <v/>
          </cell>
        </row>
        <row r="109">
          <cell r="B109">
            <v>2</v>
          </cell>
          <cell r="F109">
            <v>5.5</v>
          </cell>
          <cell r="R109" t="str">
            <v>APPAREGGIATO</v>
          </cell>
          <cell r="X109" t="str">
            <v/>
          </cell>
        </row>
        <row r="110">
          <cell r="B110">
            <v>1</v>
          </cell>
          <cell r="F110">
            <v>6</v>
          </cell>
          <cell r="R110" t="str">
            <v>AC ASPARAGHESE</v>
          </cell>
          <cell r="X110" t="str">
            <v/>
          </cell>
        </row>
        <row r="111">
          <cell r="B111">
            <v>1</v>
          </cell>
          <cell r="F111">
            <v>5.5</v>
          </cell>
          <cell r="R111" t="str">
            <v/>
          </cell>
          <cell r="X111" t="str">
            <v/>
          </cell>
        </row>
        <row r="112">
          <cell r="B112">
            <v>1</v>
          </cell>
          <cell r="F112">
            <v>5</v>
          </cell>
          <cell r="R112" t="str">
            <v>ATL IMPROVVISATO</v>
          </cell>
          <cell r="X112" t="str">
            <v/>
          </cell>
        </row>
        <row r="113">
          <cell r="B113">
            <v>1</v>
          </cell>
          <cell r="F113">
            <v>4</v>
          </cell>
          <cell r="R113" t="str">
            <v/>
          </cell>
          <cell r="X113" t="str">
            <v/>
          </cell>
        </row>
        <row r="114">
          <cell r="B114">
            <v>3</v>
          </cell>
          <cell r="F114">
            <v>6.5</v>
          </cell>
          <cell r="R114" t="str">
            <v/>
          </cell>
          <cell r="W114">
            <v>1</v>
          </cell>
          <cell r="X114">
            <v>6.5</v>
          </cell>
        </row>
        <row r="115">
          <cell r="B115">
            <v>1</v>
          </cell>
          <cell r="F115">
            <v>6.5</v>
          </cell>
          <cell r="R115" t="str">
            <v>HERTHA VERNELLO</v>
          </cell>
          <cell r="X115" t="str">
            <v/>
          </cell>
        </row>
        <row r="116">
          <cell r="B116">
            <v>1</v>
          </cell>
          <cell r="F116">
            <v>5.5</v>
          </cell>
          <cell r="R116" t="str">
            <v/>
          </cell>
          <cell r="X116" t="str">
            <v/>
          </cell>
        </row>
        <row r="117">
          <cell r="B117">
            <v>1</v>
          </cell>
          <cell r="F117">
            <v>5.5</v>
          </cell>
          <cell r="R117" t="str">
            <v/>
          </cell>
          <cell r="X117" t="str">
            <v/>
          </cell>
        </row>
        <row r="118">
          <cell r="B118">
            <v>3</v>
          </cell>
          <cell r="F118">
            <v>7</v>
          </cell>
          <cell r="R118" t="str">
            <v>SAN GRIA</v>
          </cell>
          <cell r="T118">
            <v>1</v>
          </cell>
          <cell r="W118">
            <v>1</v>
          </cell>
          <cell r="X118">
            <v>10</v>
          </cell>
        </row>
        <row r="119">
          <cell r="B119">
            <v>1</v>
          </cell>
          <cell r="F119">
            <v>5.5</v>
          </cell>
          <cell r="R119" t="str">
            <v>AC ASPARAGHESE</v>
          </cell>
          <cell r="X119" t="str">
            <v/>
          </cell>
        </row>
        <row r="120">
          <cell r="B120">
            <v>1</v>
          </cell>
          <cell r="F120">
            <v>6</v>
          </cell>
          <cell r="R120" t="str">
            <v/>
          </cell>
          <cell r="X120" t="str">
            <v/>
          </cell>
        </row>
        <row r="121">
          <cell r="B121">
            <v>1</v>
          </cell>
          <cell r="F121">
            <v>6.5</v>
          </cell>
          <cell r="R121" t="str">
            <v>PESCICULINI FC</v>
          </cell>
          <cell r="X121" t="str">
            <v/>
          </cell>
        </row>
        <row r="122">
          <cell r="B122">
            <v>1</v>
          </cell>
          <cell r="F122">
            <v>5</v>
          </cell>
          <cell r="R122" t="str">
            <v>ATL IMPROVVISATO</v>
          </cell>
          <cell r="X122" t="str">
            <v/>
          </cell>
        </row>
        <row r="123">
          <cell r="B123">
            <v>1</v>
          </cell>
          <cell r="F123">
            <v>6</v>
          </cell>
          <cell r="R123" t="str">
            <v/>
          </cell>
          <cell r="X123" t="str">
            <v/>
          </cell>
        </row>
        <row r="124">
          <cell r="B124">
            <v>1</v>
          </cell>
          <cell r="F124">
            <v>5</v>
          </cell>
          <cell r="R124" t="str">
            <v/>
          </cell>
          <cell r="X124" t="str">
            <v/>
          </cell>
        </row>
        <row r="125">
          <cell r="B125">
            <v>1</v>
          </cell>
          <cell r="F125">
            <v>6</v>
          </cell>
          <cell r="R125" t="str">
            <v>SESTO ASENSIO</v>
          </cell>
          <cell r="X125" t="str">
            <v/>
          </cell>
        </row>
        <row r="126">
          <cell r="B126">
            <v>3</v>
          </cell>
          <cell r="F126">
            <v>6</v>
          </cell>
          <cell r="R126" t="str">
            <v>PESCICULINI FC</v>
          </cell>
          <cell r="X126" t="str">
            <v/>
          </cell>
        </row>
        <row r="127">
          <cell r="B127">
            <v>1</v>
          </cell>
          <cell r="F127">
            <v>5.5</v>
          </cell>
          <cell r="R127" t="str">
            <v/>
          </cell>
          <cell r="X127" t="str">
            <v/>
          </cell>
        </row>
        <row r="128">
          <cell r="B128">
            <v>1</v>
          </cell>
          <cell r="F128">
            <v>5.5</v>
          </cell>
          <cell r="R128" t="str">
            <v/>
          </cell>
          <cell r="X128" t="str">
            <v/>
          </cell>
        </row>
        <row r="129">
          <cell r="B129">
            <v>1</v>
          </cell>
          <cell r="F129">
            <v>6</v>
          </cell>
          <cell r="R129" t="str">
            <v>SAN GRIA</v>
          </cell>
          <cell r="X129" t="str">
            <v/>
          </cell>
        </row>
        <row r="130">
          <cell r="B130">
            <v>1</v>
          </cell>
          <cell r="F130">
            <v>6.5</v>
          </cell>
          <cell r="R130" t="str">
            <v>SESTO ASENSIO</v>
          </cell>
          <cell r="X130" t="str">
            <v/>
          </cell>
        </row>
        <row r="131">
          <cell r="B131">
            <v>1</v>
          </cell>
          <cell r="F131">
            <v>6</v>
          </cell>
          <cell r="R131" t="str">
            <v/>
          </cell>
          <cell r="X131" t="str">
            <v/>
          </cell>
        </row>
        <row r="132">
          <cell r="B132">
            <v>1</v>
          </cell>
          <cell r="F132">
            <v>6</v>
          </cell>
          <cell r="R132" t="str">
            <v>HERTHA VERNELLO</v>
          </cell>
          <cell r="X132" t="str">
            <v/>
          </cell>
        </row>
        <row r="133">
          <cell r="B133">
            <v>1</v>
          </cell>
          <cell r="F133">
            <v>6</v>
          </cell>
          <cell r="R133" t="str">
            <v/>
          </cell>
          <cell r="X133" t="str">
            <v/>
          </cell>
        </row>
        <row r="134">
          <cell r="B134">
            <v>1</v>
          </cell>
          <cell r="F134">
            <v>6</v>
          </cell>
          <cell r="R134" t="str">
            <v/>
          </cell>
          <cell r="X134" t="str">
            <v/>
          </cell>
        </row>
        <row r="135">
          <cell r="B135">
            <v>1</v>
          </cell>
          <cell r="F135">
            <v>5</v>
          </cell>
          <cell r="R135" t="str">
            <v>HERTHA VERNELLO</v>
          </cell>
          <cell r="X135" t="str">
            <v/>
          </cell>
        </row>
        <row r="136">
          <cell r="B136">
            <v>1</v>
          </cell>
          <cell r="F136">
            <v>5.5</v>
          </cell>
          <cell r="R136" t="str">
            <v/>
          </cell>
          <cell r="X136" t="str">
            <v/>
          </cell>
        </row>
        <row r="137">
          <cell r="B137">
            <v>1</v>
          </cell>
          <cell r="F137">
            <v>6</v>
          </cell>
          <cell r="R137" t="str">
            <v/>
          </cell>
          <cell r="X137" t="str">
            <v/>
          </cell>
        </row>
        <row r="138">
          <cell r="B138">
            <v>1</v>
          </cell>
          <cell r="F138">
            <v>6</v>
          </cell>
          <cell r="R138" t="str">
            <v/>
          </cell>
          <cell r="X138" t="str">
            <v/>
          </cell>
        </row>
        <row r="139">
          <cell r="B139">
            <v>1</v>
          </cell>
          <cell r="F139">
            <v>4.5</v>
          </cell>
          <cell r="R139" t="str">
            <v/>
          </cell>
          <cell r="X139" t="str">
            <v/>
          </cell>
        </row>
        <row r="140">
          <cell r="B140">
            <v>1</v>
          </cell>
          <cell r="F140">
            <v>6.5</v>
          </cell>
          <cell r="R140" t="str">
            <v>AC ASPARAGHESE</v>
          </cell>
          <cell r="X140" t="str">
            <v/>
          </cell>
        </row>
        <row r="141">
          <cell r="B141">
            <v>1</v>
          </cell>
          <cell r="F141">
            <v>6</v>
          </cell>
          <cell r="R141" t="str">
            <v>APPAREGGIATO</v>
          </cell>
          <cell r="X141" t="str">
            <v/>
          </cell>
        </row>
        <row r="142">
          <cell r="B142">
            <v>1</v>
          </cell>
          <cell r="F142">
            <v>6</v>
          </cell>
          <cell r="R142" t="str">
            <v/>
          </cell>
          <cell r="X142" t="str">
            <v/>
          </cell>
        </row>
        <row r="143">
          <cell r="B143">
            <v>1</v>
          </cell>
          <cell r="F143">
            <v>7</v>
          </cell>
          <cell r="R143" t="str">
            <v>PESCICULINI FC</v>
          </cell>
          <cell r="X143" t="str">
            <v/>
          </cell>
        </row>
        <row r="144">
          <cell r="B144">
            <v>1</v>
          </cell>
          <cell r="F144">
            <v>5.5</v>
          </cell>
          <cell r="R144" t="str">
            <v>PARTIZAN DEGRADO</v>
          </cell>
          <cell r="X144" t="str">
            <v/>
          </cell>
        </row>
        <row r="145">
          <cell r="B145">
            <v>1</v>
          </cell>
          <cell r="F145">
            <v>5.5</v>
          </cell>
          <cell r="R145" t="str">
            <v>PESCICULINI FC</v>
          </cell>
          <cell r="X145" t="str">
            <v/>
          </cell>
        </row>
        <row r="146">
          <cell r="B146">
            <v>1</v>
          </cell>
          <cell r="F146">
            <v>5</v>
          </cell>
          <cell r="R146" t="str">
            <v>HERTHA VERNELLO</v>
          </cell>
          <cell r="X146" t="str">
            <v/>
          </cell>
        </row>
        <row r="147">
          <cell r="B147">
            <v>1</v>
          </cell>
          <cell r="F147">
            <v>5</v>
          </cell>
          <cell r="R147" t="str">
            <v/>
          </cell>
          <cell r="X147" t="str">
            <v/>
          </cell>
        </row>
        <row r="148">
          <cell r="B148">
            <v>1</v>
          </cell>
          <cell r="F148">
            <v>6</v>
          </cell>
          <cell r="R148" t="str">
            <v>PARTIZAN DEGRADO</v>
          </cell>
          <cell r="X148" t="str">
            <v/>
          </cell>
        </row>
        <row r="149">
          <cell r="B149">
            <v>1</v>
          </cell>
          <cell r="F149">
            <v>5.5</v>
          </cell>
          <cell r="R149" t="str">
            <v/>
          </cell>
          <cell r="X149" t="str">
            <v/>
          </cell>
        </row>
        <row r="150">
          <cell r="B150">
            <v>1</v>
          </cell>
          <cell r="F150">
            <v>6</v>
          </cell>
          <cell r="R150" t="str">
            <v>PESCICULINI FC</v>
          </cell>
          <cell r="X150" t="str">
            <v/>
          </cell>
        </row>
        <row r="151">
          <cell r="B151">
            <v>1</v>
          </cell>
          <cell r="F151">
            <v>6.5</v>
          </cell>
          <cell r="R151" t="str">
            <v>ATL IMPROVVISATO</v>
          </cell>
          <cell r="X151" t="str">
            <v/>
          </cell>
        </row>
        <row r="152">
          <cell r="B152">
            <v>1</v>
          </cell>
          <cell r="F152">
            <v>5.5</v>
          </cell>
          <cell r="R152" t="str">
            <v>HERTHA VERNELLO</v>
          </cell>
          <cell r="X152" t="str">
            <v/>
          </cell>
        </row>
        <row r="153">
          <cell r="B153">
            <v>1</v>
          </cell>
          <cell r="F153">
            <v>6</v>
          </cell>
          <cell r="R153" t="str">
            <v/>
          </cell>
          <cell r="X153" t="str">
            <v/>
          </cell>
        </row>
        <row r="154">
          <cell r="B154">
            <v>1</v>
          </cell>
          <cell r="F154">
            <v>6.5</v>
          </cell>
          <cell r="R154" t="str">
            <v/>
          </cell>
          <cell r="X154" t="str">
            <v/>
          </cell>
        </row>
        <row r="155">
          <cell r="B155">
            <v>1</v>
          </cell>
          <cell r="F155">
            <v>5.5</v>
          </cell>
          <cell r="R155" t="str">
            <v>ATL IMPROVVISATO</v>
          </cell>
          <cell r="X155" t="str">
            <v/>
          </cell>
        </row>
        <row r="156">
          <cell r="B156">
            <v>1</v>
          </cell>
          <cell r="F156">
            <v>5</v>
          </cell>
          <cell r="R156" t="str">
            <v>SAN GRIA</v>
          </cell>
          <cell r="X156" t="str">
            <v/>
          </cell>
        </row>
        <row r="157">
          <cell r="B157">
            <v>1</v>
          </cell>
          <cell r="F157">
            <v>7</v>
          </cell>
          <cell r="R157" t="str">
            <v/>
          </cell>
          <cell r="X157" t="str">
            <v/>
          </cell>
        </row>
        <row r="158">
          <cell r="B158">
            <v>1</v>
          </cell>
          <cell r="F158">
            <v>6</v>
          </cell>
          <cell r="R158" t="str">
            <v/>
          </cell>
          <cell r="X158" t="str">
            <v/>
          </cell>
        </row>
        <row r="159">
          <cell r="B159">
            <v>1</v>
          </cell>
          <cell r="F159">
            <v>5</v>
          </cell>
          <cell r="R159" t="str">
            <v/>
          </cell>
          <cell r="X159" t="str">
            <v/>
          </cell>
        </row>
        <row r="160">
          <cell r="B160">
            <v>2</v>
          </cell>
          <cell r="F160">
            <v>5</v>
          </cell>
          <cell r="R160" t="str">
            <v>APPAREGGIATO</v>
          </cell>
          <cell r="X160" t="str">
            <v/>
          </cell>
        </row>
        <row r="161">
          <cell r="B161">
            <v>1</v>
          </cell>
          <cell r="F161">
            <v>5.5</v>
          </cell>
          <cell r="R161" t="str">
            <v/>
          </cell>
          <cell r="X161" t="str">
            <v/>
          </cell>
        </row>
        <row r="162">
          <cell r="B162">
            <v>1</v>
          </cell>
          <cell r="F162">
            <v>6.5</v>
          </cell>
          <cell r="R162" t="str">
            <v>AC ASPARAGHESE</v>
          </cell>
          <cell r="X162" t="str">
            <v/>
          </cell>
        </row>
        <row r="163">
          <cell r="B163">
            <v>1</v>
          </cell>
          <cell r="F163">
            <v>7</v>
          </cell>
          <cell r="R163" t="str">
            <v/>
          </cell>
          <cell r="X163" t="str">
            <v/>
          </cell>
        </row>
        <row r="164">
          <cell r="B164">
            <v>1</v>
          </cell>
          <cell r="F164">
            <v>6.5</v>
          </cell>
          <cell r="R164" t="str">
            <v/>
          </cell>
          <cell r="X164" t="str">
            <v/>
          </cell>
        </row>
        <row r="165">
          <cell r="B165">
            <v>1</v>
          </cell>
          <cell r="F165">
            <v>5</v>
          </cell>
          <cell r="R165" t="str">
            <v/>
          </cell>
          <cell r="X165" t="str">
            <v/>
          </cell>
        </row>
        <row r="166">
          <cell r="B166">
            <v>1</v>
          </cell>
          <cell r="F166">
            <v>6</v>
          </cell>
          <cell r="R166" t="str">
            <v/>
          </cell>
          <cell r="X166" t="str">
            <v/>
          </cell>
        </row>
        <row r="167">
          <cell r="B167">
            <v>3</v>
          </cell>
          <cell r="F167">
            <v>7</v>
          </cell>
          <cell r="R167" t="str">
            <v>AC ASPARAGHESE</v>
          </cell>
          <cell r="T167">
            <v>1</v>
          </cell>
          <cell r="W167">
            <v>1</v>
          </cell>
          <cell r="X167">
            <v>7</v>
          </cell>
        </row>
        <row r="168">
          <cell r="B168">
            <v>1</v>
          </cell>
          <cell r="F168">
            <v>7.5</v>
          </cell>
          <cell r="R168" t="str">
            <v>HERTHA VERNELLO</v>
          </cell>
          <cell r="X168" t="str">
            <v/>
          </cell>
        </row>
        <row r="169">
          <cell r="B169">
            <v>1</v>
          </cell>
          <cell r="F169">
            <v>5.5</v>
          </cell>
          <cell r="R169" t="str">
            <v/>
          </cell>
          <cell r="X169" t="str">
            <v/>
          </cell>
        </row>
        <row r="170">
          <cell r="B170">
            <v>1</v>
          </cell>
          <cell r="F170">
            <v>4.5</v>
          </cell>
          <cell r="R170" t="str">
            <v>PESCICULINI FC</v>
          </cell>
          <cell r="X170" t="str">
            <v/>
          </cell>
        </row>
        <row r="171">
          <cell r="B171">
            <v>1</v>
          </cell>
          <cell r="F171">
            <v>6</v>
          </cell>
          <cell r="R171" t="str">
            <v/>
          </cell>
          <cell r="X171" t="str">
            <v/>
          </cell>
        </row>
        <row r="172">
          <cell r="B172">
            <v>1</v>
          </cell>
          <cell r="F172">
            <v>6</v>
          </cell>
          <cell r="R172" t="str">
            <v/>
          </cell>
          <cell r="X172" t="str">
            <v/>
          </cell>
        </row>
        <row r="173">
          <cell r="B173">
            <v>1</v>
          </cell>
          <cell r="F173">
            <v>7.5</v>
          </cell>
          <cell r="R173" t="str">
            <v>SAN GRIA</v>
          </cell>
          <cell r="X173" t="str">
            <v/>
          </cell>
        </row>
        <row r="174">
          <cell r="B174">
            <v>1</v>
          </cell>
          <cell r="F174">
            <v>6</v>
          </cell>
          <cell r="R174" t="str">
            <v/>
          </cell>
          <cell r="X174" t="str">
            <v/>
          </cell>
        </row>
        <row r="175">
          <cell r="B175">
            <v>1</v>
          </cell>
          <cell r="F175">
            <v>6</v>
          </cell>
          <cell r="R175" t="str">
            <v>PESCICULINI FC</v>
          </cell>
          <cell r="X175" t="str">
            <v/>
          </cell>
        </row>
        <row r="176">
          <cell r="B176">
            <v>1</v>
          </cell>
          <cell r="F176">
            <v>5.5</v>
          </cell>
          <cell r="R176" t="str">
            <v/>
          </cell>
          <cell r="X176" t="str">
            <v/>
          </cell>
        </row>
        <row r="177">
          <cell r="B177">
            <v>1</v>
          </cell>
          <cell r="F177">
            <v>5.5</v>
          </cell>
          <cell r="R177" t="str">
            <v/>
          </cell>
          <cell r="X177" t="str">
            <v/>
          </cell>
        </row>
        <row r="178">
          <cell r="B178">
            <v>1</v>
          </cell>
          <cell r="F178">
            <v>6.5</v>
          </cell>
          <cell r="R178" t="str">
            <v/>
          </cell>
          <cell r="X178" t="str">
            <v/>
          </cell>
        </row>
        <row r="179">
          <cell r="B179">
            <v>1</v>
          </cell>
          <cell r="F179">
            <v>6.5</v>
          </cell>
          <cell r="R179" t="str">
            <v>SESTO ASENSIO</v>
          </cell>
          <cell r="X179" t="str">
            <v/>
          </cell>
        </row>
        <row r="180">
          <cell r="B180">
            <v>1</v>
          </cell>
          <cell r="F180">
            <v>6</v>
          </cell>
          <cell r="R180" t="str">
            <v/>
          </cell>
          <cell r="X180" t="str">
            <v/>
          </cell>
        </row>
        <row r="181">
          <cell r="B181">
            <v>1</v>
          </cell>
          <cell r="F181">
            <v>6</v>
          </cell>
          <cell r="R181" t="str">
            <v>SAN GRIA</v>
          </cell>
          <cell r="X181" t="str">
            <v/>
          </cell>
        </row>
        <row r="182">
          <cell r="B182">
            <v>1</v>
          </cell>
          <cell r="F182">
            <v>6.5</v>
          </cell>
          <cell r="R182" t="str">
            <v/>
          </cell>
          <cell r="X182" t="str">
            <v/>
          </cell>
        </row>
        <row r="183">
          <cell r="B183">
            <v>1</v>
          </cell>
          <cell r="F183">
            <v>6</v>
          </cell>
          <cell r="R183" t="str">
            <v/>
          </cell>
          <cell r="X183" t="str">
            <v/>
          </cell>
        </row>
        <row r="184">
          <cell r="B184">
            <v>1</v>
          </cell>
          <cell r="F184">
            <v>5.5</v>
          </cell>
          <cell r="R184" t="str">
            <v/>
          </cell>
          <cell r="X184" t="str">
            <v/>
          </cell>
        </row>
        <row r="185">
          <cell r="B185">
            <v>1</v>
          </cell>
          <cell r="F185">
            <v>6.5</v>
          </cell>
          <cell r="R185" t="str">
            <v>PESCICULINI FC</v>
          </cell>
          <cell r="X185" t="str">
            <v/>
          </cell>
        </row>
        <row r="186">
          <cell r="B186">
            <v>1</v>
          </cell>
          <cell r="F186">
            <v>5.5</v>
          </cell>
          <cell r="R186" t="str">
            <v/>
          </cell>
          <cell r="X186" t="str">
            <v/>
          </cell>
        </row>
        <row r="187">
          <cell r="B187">
            <v>1</v>
          </cell>
          <cell r="F187">
            <v>5.5</v>
          </cell>
          <cell r="R187" t="str">
            <v/>
          </cell>
          <cell r="X187" t="str">
            <v/>
          </cell>
        </row>
        <row r="188">
          <cell r="B188">
            <v>1</v>
          </cell>
          <cell r="F188">
            <v>6</v>
          </cell>
          <cell r="R188" t="str">
            <v>SESTO ASENSIO</v>
          </cell>
          <cell r="X188" t="str">
            <v/>
          </cell>
        </row>
        <row r="189">
          <cell r="B189">
            <v>1</v>
          </cell>
          <cell r="F189">
            <v>5</v>
          </cell>
          <cell r="R189" t="str">
            <v/>
          </cell>
          <cell r="X189" t="str">
            <v/>
          </cell>
        </row>
        <row r="190">
          <cell r="B190">
            <v>1</v>
          </cell>
          <cell r="F190">
            <v>5.5</v>
          </cell>
          <cell r="R190" t="str">
            <v/>
          </cell>
          <cell r="X190" t="str">
            <v/>
          </cell>
        </row>
        <row r="191">
          <cell r="B191">
            <v>1</v>
          </cell>
          <cell r="F191">
            <v>5</v>
          </cell>
          <cell r="R191" t="str">
            <v/>
          </cell>
          <cell r="X191" t="str">
            <v/>
          </cell>
        </row>
        <row r="192">
          <cell r="B192">
            <v>1</v>
          </cell>
          <cell r="F192">
            <v>6</v>
          </cell>
          <cell r="R192" t="str">
            <v/>
          </cell>
          <cell r="X192" t="str">
            <v/>
          </cell>
        </row>
        <row r="193">
          <cell r="B193">
            <v>1</v>
          </cell>
          <cell r="F193">
            <v>6</v>
          </cell>
          <cell r="R193" t="str">
            <v/>
          </cell>
          <cell r="X193" t="str">
            <v/>
          </cell>
        </row>
        <row r="194">
          <cell r="B194">
            <v>1</v>
          </cell>
          <cell r="F194">
            <v>5</v>
          </cell>
          <cell r="R194" t="str">
            <v>PARTIZAN DEGRADO</v>
          </cell>
          <cell r="X194" t="str">
            <v/>
          </cell>
        </row>
        <row r="195">
          <cell r="B195">
            <v>1</v>
          </cell>
          <cell r="F195">
            <v>6</v>
          </cell>
          <cell r="R195" t="str">
            <v/>
          </cell>
          <cell r="X195" t="str">
            <v/>
          </cell>
        </row>
        <row r="196">
          <cell r="B196">
            <v>1</v>
          </cell>
          <cell r="F196">
            <v>6</v>
          </cell>
          <cell r="R196" t="str">
            <v>HERTHA VERNELLO</v>
          </cell>
          <cell r="X196" t="str">
            <v/>
          </cell>
        </row>
        <row r="197">
          <cell r="B197">
            <v>1</v>
          </cell>
          <cell r="F197">
            <v>5.5</v>
          </cell>
          <cell r="R197" t="str">
            <v/>
          </cell>
          <cell r="X197" t="str">
            <v/>
          </cell>
        </row>
        <row r="198">
          <cell r="B198">
            <v>1</v>
          </cell>
          <cell r="F198">
            <v>6</v>
          </cell>
          <cell r="R198" t="str">
            <v>PARTIZAN DEGRADO</v>
          </cell>
          <cell r="X198" t="str">
            <v/>
          </cell>
        </row>
        <row r="199">
          <cell r="B199">
            <v>1</v>
          </cell>
          <cell r="F199">
            <v>5.5</v>
          </cell>
          <cell r="R199" t="str">
            <v/>
          </cell>
          <cell r="X199" t="str">
            <v/>
          </cell>
        </row>
        <row r="200">
          <cell r="B200">
            <v>1</v>
          </cell>
          <cell r="F200">
            <v>6</v>
          </cell>
          <cell r="R200" t="str">
            <v>ATL IMPROVVISATO</v>
          </cell>
          <cell r="X200" t="str">
            <v/>
          </cell>
        </row>
        <row r="201">
          <cell r="B201">
            <v>1</v>
          </cell>
          <cell r="F201">
            <v>6.5</v>
          </cell>
          <cell r="R201" t="str">
            <v/>
          </cell>
          <cell r="X201" t="str">
            <v/>
          </cell>
        </row>
        <row r="202">
          <cell r="B202">
            <v>1</v>
          </cell>
          <cell r="F202">
            <v>6.5</v>
          </cell>
          <cell r="R202" t="str">
            <v>ATL IMPROVVISATO</v>
          </cell>
          <cell r="X202" t="str">
            <v/>
          </cell>
        </row>
        <row r="203">
          <cell r="B203">
            <v>1</v>
          </cell>
          <cell r="F203">
            <v>6</v>
          </cell>
          <cell r="R203" t="str">
            <v/>
          </cell>
          <cell r="X203" t="str">
            <v/>
          </cell>
        </row>
        <row r="204">
          <cell r="B204">
            <v>1</v>
          </cell>
          <cell r="F204">
            <v>7.5</v>
          </cell>
          <cell r="R204" t="str">
            <v>AC ASPARAGHESE</v>
          </cell>
          <cell r="X204" t="str">
            <v/>
          </cell>
        </row>
        <row r="205">
          <cell r="B205">
            <v>1</v>
          </cell>
          <cell r="F205">
            <v>5.5</v>
          </cell>
          <cell r="R205" t="str">
            <v>SESTO ASENSIO</v>
          </cell>
          <cell r="X205" t="str">
            <v/>
          </cell>
        </row>
        <row r="206">
          <cell r="B206">
            <v>1</v>
          </cell>
          <cell r="F206">
            <v>5.5</v>
          </cell>
          <cell r="R206" t="str">
            <v/>
          </cell>
          <cell r="X206" t="str">
            <v/>
          </cell>
        </row>
        <row r="207">
          <cell r="B207">
            <v>3</v>
          </cell>
          <cell r="F207">
            <v>6</v>
          </cell>
          <cell r="R207" t="str">
            <v/>
          </cell>
          <cell r="X207" t="str">
            <v/>
          </cell>
        </row>
        <row r="208">
          <cell r="B208">
            <v>1</v>
          </cell>
          <cell r="F208">
            <v>6.5</v>
          </cell>
          <cell r="R208" t="str">
            <v/>
          </cell>
          <cell r="X208" t="str">
            <v/>
          </cell>
        </row>
        <row r="209">
          <cell r="B209">
            <v>1</v>
          </cell>
          <cell r="F209">
            <v>6.5</v>
          </cell>
          <cell r="R209" t="str">
            <v>SAN GRIA</v>
          </cell>
          <cell r="X209" t="str">
            <v/>
          </cell>
        </row>
        <row r="210">
          <cell r="B210">
            <v>1</v>
          </cell>
          <cell r="F210">
            <v>6</v>
          </cell>
          <cell r="R210" t="str">
            <v/>
          </cell>
          <cell r="X210" t="str">
            <v/>
          </cell>
        </row>
        <row r="211">
          <cell r="B211">
            <v>1</v>
          </cell>
          <cell r="F211">
            <v>5</v>
          </cell>
          <cell r="R211" t="str">
            <v>AC ASPARAGHESE</v>
          </cell>
          <cell r="X211" t="str">
            <v/>
          </cell>
        </row>
        <row r="212">
          <cell r="B212">
            <v>1</v>
          </cell>
          <cell r="F212">
            <v>5.5</v>
          </cell>
          <cell r="R212" t="str">
            <v/>
          </cell>
          <cell r="X212" t="str">
            <v/>
          </cell>
        </row>
        <row r="213">
          <cell r="B213">
            <v>1</v>
          </cell>
          <cell r="F213">
            <v>5</v>
          </cell>
          <cell r="R213" t="str">
            <v/>
          </cell>
          <cell r="X213" t="str">
            <v/>
          </cell>
        </row>
        <row r="214">
          <cell r="B214">
            <v>1</v>
          </cell>
          <cell r="F214">
            <v>7</v>
          </cell>
          <cell r="R214" t="str">
            <v>PESCICULINI FC</v>
          </cell>
          <cell r="X214" t="str">
            <v/>
          </cell>
        </row>
        <row r="215">
          <cell r="B215">
            <v>1</v>
          </cell>
          <cell r="F215">
            <v>6</v>
          </cell>
          <cell r="R215" t="str">
            <v/>
          </cell>
          <cell r="X215" t="str">
            <v/>
          </cell>
        </row>
        <row r="216">
          <cell r="B216">
            <v>1</v>
          </cell>
          <cell r="F216">
            <v>6</v>
          </cell>
          <cell r="R216" t="str">
            <v/>
          </cell>
          <cell r="X216" t="str">
            <v/>
          </cell>
        </row>
        <row r="217">
          <cell r="B217">
            <v>1</v>
          </cell>
          <cell r="F217">
            <v>6</v>
          </cell>
          <cell r="R217" t="str">
            <v>AC ASPARAGHESE</v>
          </cell>
          <cell r="X217" t="str">
            <v/>
          </cell>
        </row>
        <row r="218">
          <cell r="B218">
            <v>1</v>
          </cell>
          <cell r="F218">
            <v>5.5</v>
          </cell>
          <cell r="R218" t="str">
            <v/>
          </cell>
          <cell r="X218" t="str">
            <v/>
          </cell>
        </row>
        <row r="219">
          <cell r="B219">
            <v>1</v>
          </cell>
          <cell r="F219">
            <v>6</v>
          </cell>
          <cell r="R219" t="str">
            <v>SESTO ASENSIO</v>
          </cell>
          <cell r="X219" t="str">
            <v/>
          </cell>
        </row>
        <row r="220">
          <cell r="B220">
            <v>1</v>
          </cell>
          <cell r="F220">
            <v>6</v>
          </cell>
          <cell r="R220" t="str">
            <v/>
          </cell>
          <cell r="X220" t="str">
            <v/>
          </cell>
        </row>
        <row r="221">
          <cell r="B221">
            <v>3</v>
          </cell>
          <cell r="F221">
            <v>6</v>
          </cell>
          <cell r="R221" t="str">
            <v/>
          </cell>
          <cell r="W221">
            <v>1</v>
          </cell>
          <cell r="X221">
            <v>6</v>
          </cell>
        </row>
        <row r="222">
          <cell r="B222">
            <v>1</v>
          </cell>
          <cell r="F222">
            <v>6</v>
          </cell>
          <cell r="R222" t="str">
            <v>AC ASPARAGHESE</v>
          </cell>
          <cell r="X222" t="str">
            <v/>
          </cell>
        </row>
        <row r="223">
          <cell r="B223">
            <v>1</v>
          </cell>
          <cell r="F223">
            <v>6.5</v>
          </cell>
          <cell r="R223" t="str">
            <v/>
          </cell>
          <cell r="X223" t="str">
            <v/>
          </cell>
        </row>
        <row r="224">
          <cell r="B224">
            <v>1</v>
          </cell>
          <cell r="F224">
            <v>5</v>
          </cell>
          <cell r="R224" t="str">
            <v/>
          </cell>
          <cell r="X224" t="str">
            <v/>
          </cell>
        </row>
        <row r="225">
          <cell r="B225">
            <v>1</v>
          </cell>
          <cell r="F225">
            <v>5.5</v>
          </cell>
          <cell r="R225" t="str">
            <v>PESCICULINI FC</v>
          </cell>
          <cell r="X225" t="str">
            <v/>
          </cell>
        </row>
        <row r="226">
          <cell r="B226">
            <v>1</v>
          </cell>
          <cell r="F226">
            <v>6.5</v>
          </cell>
          <cell r="R226" t="str">
            <v>PARTIZAN DEGRADO</v>
          </cell>
          <cell r="X226" t="str">
            <v/>
          </cell>
        </row>
        <row r="227">
          <cell r="B227">
            <v>1</v>
          </cell>
          <cell r="F227">
            <v>6</v>
          </cell>
          <cell r="R227" t="str">
            <v>SESTO ASENSIO</v>
          </cell>
          <cell r="X227" t="str">
            <v/>
          </cell>
        </row>
        <row r="228">
          <cell r="B228">
            <v>1</v>
          </cell>
          <cell r="F228">
            <v>6</v>
          </cell>
          <cell r="R228" t="str">
            <v/>
          </cell>
          <cell r="X228" t="str">
            <v/>
          </cell>
        </row>
        <row r="229">
          <cell r="B229">
            <v>1</v>
          </cell>
          <cell r="F229">
            <v>5.5</v>
          </cell>
          <cell r="R229" t="str">
            <v/>
          </cell>
          <cell r="X229" t="str">
            <v/>
          </cell>
        </row>
        <row r="230">
          <cell r="B230">
            <v>1</v>
          </cell>
          <cell r="F230">
            <v>6</v>
          </cell>
          <cell r="R230" t="str">
            <v>HERTHA VERNELLO</v>
          </cell>
          <cell r="X230" t="str">
            <v/>
          </cell>
        </row>
        <row r="231">
          <cell r="B231">
            <v>1</v>
          </cell>
          <cell r="F231">
            <v>5.5</v>
          </cell>
          <cell r="R231" t="str">
            <v>SAN GRIA</v>
          </cell>
          <cell r="X231" t="str">
            <v/>
          </cell>
        </row>
        <row r="232">
          <cell r="B232">
            <v>1</v>
          </cell>
          <cell r="F232">
            <v>7</v>
          </cell>
          <cell r="R232" t="str">
            <v>AC ASPARAGHESE</v>
          </cell>
          <cell r="X232" t="str">
            <v/>
          </cell>
        </row>
        <row r="233">
          <cell r="B233">
            <v>1</v>
          </cell>
          <cell r="F233">
            <v>6.5</v>
          </cell>
          <cell r="R233" t="str">
            <v/>
          </cell>
          <cell r="X233" t="str">
            <v/>
          </cell>
        </row>
        <row r="234">
          <cell r="B234">
            <v>1</v>
          </cell>
          <cell r="F234">
            <v>7</v>
          </cell>
          <cell r="R234" t="str">
            <v/>
          </cell>
          <cell r="X234" t="str">
            <v/>
          </cell>
        </row>
        <row r="235">
          <cell r="B235">
            <v>1</v>
          </cell>
          <cell r="F235">
            <v>6</v>
          </cell>
          <cell r="R235" t="str">
            <v>APPAREGGIATO</v>
          </cell>
          <cell r="X235" t="str">
            <v/>
          </cell>
        </row>
        <row r="236">
          <cell r="B236">
            <v>1</v>
          </cell>
          <cell r="F236">
            <v>6</v>
          </cell>
          <cell r="R236" t="str">
            <v>PARTIZAN DEGRADO</v>
          </cell>
          <cell r="X236" t="str">
            <v/>
          </cell>
        </row>
        <row r="237">
          <cell r="B237">
            <v>1</v>
          </cell>
          <cell r="F237">
            <v>6</v>
          </cell>
          <cell r="R237" t="str">
            <v/>
          </cell>
          <cell r="X237" t="str">
            <v/>
          </cell>
        </row>
        <row r="238">
          <cell r="B238">
            <v>1</v>
          </cell>
          <cell r="F238">
            <v>5.5</v>
          </cell>
          <cell r="R238" t="str">
            <v/>
          </cell>
          <cell r="X238" t="str">
            <v/>
          </cell>
        </row>
        <row r="239">
          <cell r="B239">
            <v>1</v>
          </cell>
          <cell r="F239">
            <v>5.5</v>
          </cell>
          <cell r="R239" t="str">
            <v>PARTIZAN DEGRADO</v>
          </cell>
          <cell r="X239" t="str">
            <v/>
          </cell>
        </row>
        <row r="240">
          <cell r="B240">
            <v>1</v>
          </cell>
          <cell r="F240">
            <v>6</v>
          </cell>
          <cell r="R240" t="str">
            <v>SESTO ASENSIO</v>
          </cell>
          <cell r="X240" t="str">
            <v/>
          </cell>
        </row>
        <row r="241">
          <cell r="B241">
            <v>1</v>
          </cell>
          <cell r="F241">
            <v>6</v>
          </cell>
          <cell r="R241" t="str">
            <v/>
          </cell>
          <cell r="X241" t="str">
            <v/>
          </cell>
        </row>
        <row r="242">
          <cell r="B242">
            <v>1</v>
          </cell>
          <cell r="F242">
            <v>5.5</v>
          </cell>
          <cell r="R242" t="str">
            <v/>
          </cell>
          <cell r="X242" t="str">
            <v/>
          </cell>
        </row>
        <row r="243">
          <cell r="B243">
            <v>1</v>
          </cell>
          <cell r="F243">
            <v>5</v>
          </cell>
          <cell r="R243" t="str">
            <v>PARTIZAN DEGRADO</v>
          </cell>
          <cell r="X243" t="str">
            <v/>
          </cell>
        </row>
        <row r="244">
          <cell r="B244">
            <v>1</v>
          </cell>
          <cell r="F244">
            <v>6</v>
          </cell>
          <cell r="R244" t="str">
            <v>ATL IMPROVVISATO</v>
          </cell>
          <cell r="X244" t="str">
            <v/>
          </cell>
        </row>
        <row r="245">
          <cell r="B245">
            <v>1</v>
          </cell>
          <cell r="F245">
            <v>7</v>
          </cell>
          <cell r="R245" t="str">
            <v>HERTHA VERNELLO</v>
          </cell>
          <cell r="X245" t="str">
            <v/>
          </cell>
        </row>
        <row r="246">
          <cell r="B246">
            <v>1</v>
          </cell>
          <cell r="F246">
            <v>6</v>
          </cell>
          <cell r="R246" t="str">
            <v/>
          </cell>
          <cell r="X246" t="str">
            <v/>
          </cell>
        </row>
        <row r="247">
          <cell r="B247">
            <v>1</v>
          </cell>
          <cell r="F247">
            <v>6.5</v>
          </cell>
          <cell r="R247" t="str">
            <v>AC ASPARAGHESE</v>
          </cell>
          <cell r="X247" t="str">
            <v/>
          </cell>
        </row>
        <row r="248">
          <cell r="B248">
            <v>1</v>
          </cell>
          <cell r="F248">
            <v>6</v>
          </cell>
          <cell r="R248" t="str">
            <v>HERTHA VERNELLO</v>
          </cell>
          <cell r="X248" t="str">
            <v/>
          </cell>
        </row>
        <row r="249">
          <cell r="B249">
            <v>1</v>
          </cell>
          <cell r="F249">
            <v>5</v>
          </cell>
          <cell r="R249" t="str">
            <v/>
          </cell>
          <cell r="X249" t="str">
            <v/>
          </cell>
        </row>
        <row r="250">
          <cell r="B250">
            <v>1</v>
          </cell>
          <cell r="F250">
            <v>5</v>
          </cell>
          <cell r="R250" t="str">
            <v>SESTO ASENSIO</v>
          </cell>
          <cell r="X250" t="str">
            <v/>
          </cell>
        </row>
        <row r="251">
          <cell r="B251">
            <v>1</v>
          </cell>
          <cell r="F251">
            <v>6.5</v>
          </cell>
          <cell r="R251" t="str">
            <v/>
          </cell>
          <cell r="X251" t="str">
            <v/>
          </cell>
        </row>
        <row r="252">
          <cell r="B252">
            <v>1</v>
          </cell>
          <cell r="F252">
            <v>5.5</v>
          </cell>
          <cell r="R252" t="str">
            <v/>
          </cell>
          <cell r="X252" t="str">
            <v/>
          </cell>
        </row>
        <row r="253">
          <cell r="B253">
            <v>1</v>
          </cell>
          <cell r="F253">
            <v>7.5</v>
          </cell>
          <cell r="R253" t="str">
            <v>PESCICULINI FC</v>
          </cell>
          <cell r="X253" t="str">
            <v/>
          </cell>
        </row>
        <row r="254">
          <cell r="B254">
            <v>1</v>
          </cell>
          <cell r="F254">
            <v>6.5</v>
          </cell>
          <cell r="R254" t="str">
            <v>PARTIZAN DEGRADO</v>
          </cell>
          <cell r="X254" t="str">
            <v/>
          </cell>
        </row>
        <row r="255">
          <cell r="B255">
            <v>1</v>
          </cell>
          <cell r="F255">
            <v>6.5</v>
          </cell>
          <cell r="R255" t="str">
            <v/>
          </cell>
          <cell r="X255" t="str">
            <v/>
          </cell>
        </row>
        <row r="256">
          <cell r="B256">
            <v>1</v>
          </cell>
          <cell r="F256">
            <v>6</v>
          </cell>
          <cell r="R256" t="str">
            <v>SAN GRIA</v>
          </cell>
          <cell r="X256" t="str">
            <v/>
          </cell>
        </row>
        <row r="257">
          <cell r="B257">
            <v>1</v>
          </cell>
          <cell r="F257">
            <v>7</v>
          </cell>
          <cell r="R257" t="str">
            <v/>
          </cell>
          <cell r="X257" t="str">
            <v/>
          </cell>
        </row>
        <row r="258">
          <cell r="B258">
            <v>1</v>
          </cell>
          <cell r="F258">
            <v>6</v>
          </cell>
          <cell r="R258" t="str">
            <v>AC ASPARAGHESE</v>
          </cell>
          <cell r="X258" t="str">
            <v/>
          </cell>
        </row>
        <row r="259">
          <cell r="B259">
            <v>1</v>
          </cell>
          <cell r="F259">
            <v>5.5</v>
          </cell>
          <cell r="R259" t="str">
            <v/>
          </cell>
          <cell r="X259" t="str">
            <v/>
          </cell>
        </row>
        <row r="260">
          <cell r="B260">
            <v>1</v>
          </cell>
          <cell r="F260">
            <v>5.5</v>
          </cell>
          <cell r="R260" t="str">
            <v/>
          </cell>
          <cell r="X260" t="str">
            <v/>
          </cell>
        </row>
        <row r="261">
          <cell r="B261">
            <v>1</v>
          </cell>
          <cell r="F261">
            <v>6</v>
          </cell>
          <cell r="R261" t="str">
            <v/>
          </cell>
          <cell r="X261" t="str">
            <v/>
          </cell>
        </row>
        <row r="262">
          <cell r="B262">
            <v>1</v>
          </cell>
          <cell r="F262">
            <v>5.5</v>
          </cell>
          <cell r="R262" t="str">
            <v>PARTIZAN DEGRADO</v>
          </cell>
          <cell r="X262" t="str">
            <v/>
          </cell>
        </row>
        <row r="263">
          <cell r="B263">
            <v>2</v>
          </cell>
          <cell r="F263">
            <v>6</v>
          </cell>
          <cell r="R263" t="str">
            <v>APPAREGGIATO</v>
          </cell>
          <cell r="X263" t="str">
            <v/>
          </cell>
        </row>
        <row r="264">
          <cell r="B264">
            <v>1</v>
          </cell>
          <cell r="F264">
            <v>6</v>
          </cell>
          <cell r="R264" t="str">
            <v/>
          </cell>
          <cell r="X264" t="str">
            <v/>
          </cell>
        </row>
        <row r="265">
          <cell r="B265">
            <v>1</v>
          </cell>
          <cell r="F265">
            <v>6</v>
          </cell>
          <cell r="R265" t="str">
            <v>ATL IMPROVVISATO</v>
          </cell>
          <cell r="X265" t="str">
            <v/>
          </cell>
        </row>
        <row r="266">
          <cell r="B266">
            <v>1</v>
          </cell>
          <cell r="F266">
            <v>6.5</v>
          </cell>
          <cell r="R266" t="str">
            <v>AC ASPARAGHESE</v>
          </cell>
          <cell r="X266" t="str">
            <v/>
          </cell>
        </row>
        <row r="267">
          <cell r="B267">
            <v>1</v>
          </cell>
          <cell r="F267">
            <v>6</v>
          </cell>
          <cell r="R267" t="str">
            <v/>
          </cell>
          <cell r="X267" t="str">
            <v/>
          </cell>
        </row>
        <row r="268">
          <cell r="B268">
            <v>1</v>
          </cell>
          <cell r="F268">
            <v>6</v>
          </cell>
          <cell r="R268" t="str">
            <v/>
          </cell>
          <cell r="X268" t="str">
            <v/>
          </cell>
        </row>
        <row r="269">
          <cell r="B269">
            <v>1</v>
          </cell>
          <cell r="F269">
            <v>6</v>
          </cell>
          <cell r="R269" t="str">
            <v/>
          </cell>
          <cell r="X269" t="str">
            <v/>
          </cell>
        </row>
        <row r="270">
          <cell r="B270">
            <v>1</v>
          </cell>
          <cell r="F270">
            <v>7</v>
          </cell>
          <cell r="R270" t="str">
            <v>SESTO ASENSIO</v>
          </cell>
          <cell r="X270" t="str">
            <v/>
          </cell>
        </row>
        <row r="271">
          <cell r="B271">
            <v>1</v>
          </cell>
          <cell r="F271">
            <v>5.5</v>
          </cell>
          <cell r="R271" t="str">
            <v>PESCICULINI FC</v>
          </cell>
          <cell r="X271" t="str">
            <v/>
          </cell>
        </row>
        <row r="272">
          <cell r="B272">
            <v>1</v>
          </cell>
          <cell r="F272">
            <v>7</v>
          </cell>
          <cell r="R272" t="str">
            <v>AC ASPARAGHESE</v>
          </cell>
          <cell r="X272" t="str">
            <v/>
          </cell>
        </row>
        <row r="273">
          <cell r="B273">
            <v>1</v>
          </cell>
          <cell r="F273">
            <v>5.5</v>
          </cell>
          <cell r="R273" t="str">
            <v/>
          </cell>
          <cell r="X273" t="str">
            <v/>
          </cell>
        </row>
        <row r="274">
          <cell r="B274">
            <v>3</v>
          </cell>
          <cell r="F274">
            <v>6.5</v>
          </cell>
          <cell r="R274" t="str">
            <v>ATL IMPROVVISATO</v>
          </cell>
          <cell r="T274">
            <v>1</v>
          </cell>
          <cell r="W274">
            <v>1</v>
          </cell>
          <cell r="X274">
            <v>6.5</v>
          </cell>
        </row>
        <row r="275">
          <cell r="B275">
            <v>1</v>
          </cell>
          <cell r="F275">
            <v>7.5</v>
          </cell>
          <cell r="R275" t="str">
            <v>SESTO ASENSIO</v>
          </cell>
          <cell r="X275" t="str">
            <v/>
          </cell>
        </row>
        <row r="276">
          <cell r="B276">
            <v>3</v>
          </cell>
          <cell r="F276">
            <v>6</v>
          </cell>
          <cell r="R276" t="str">
            <v/>
          </cell>
          <cell r="X276" t="str">
            <v/>
          </cell>
        </row>
        <row r="277">
          <cell r="B277">
            <v>3</v>
          </cell>
          <cell r="F277">
            <v>7.5</v>
          </cell>
          <cell r="R277" t="str">
            <v>APPAREGGIATO</v>
          </cell>
          <cell r="T277">
            <v>1</v>
          </cell>
          <cell r="W277">
            <v>1</v>
          </cell>
          <cell r="X277">
            <v>11.5</v>
          </cell>
        </row>
        <row r="278">
          <cell r="B278">
            <v>1</v>
          </cell>
          <cell r="F278">
            <v>7</v>
          </cell>
          <cell r="R278" t="str">
            <v>PESCICULINI FC</v>
          </cell>
          <cell r="X278" t="str">
            <v/>
          </cell>
        </row>
        <row r="279">
          <cell r="B279">
            <v>1</v>
          </cell>
          <cell r="F279">
            <v>6</v>
          </cell>
          <cell r="R279" t="str">
            <v>ATL IMPROVVISATO</v>
          </cell>
          <cell r="X279" t="str">
            <v/>
          </cell>
        </row>
        <row r="280">
          <cell r="B280">
            <v>1</v>
          </cell>
          <cell r="F280">
            <v>6</v>
          </cell>
          <cell r="R280" t="str">
            <v/>
          </cell>
          <cell r="X280" t="str">
            <v/>
          </cell>
        </row>
        <row r="281">
          <cell r="B281">
            <v>1</v>
          </cell>
          <cell r="F281">
            <v>5.5</v>
          </cell>
          <cell r="R281" t="str">
            <v/>
          </cell>
          <cell r="X281" t="str">
            <v/>
          </cell>
        </row>
        <row r="282">
          <cell r="B282">
            <v>1</v>
          </cell>
          <cell r="F282">
            <v>7</v>
          </cell>
          <cell r="R282" t="str">
            <v>SAN GRIA</v>
          </cell>
          <cell r="X282" t="str">
            <v/>
          </cell>
        </row>
        <row r="283">
          <cell r="B283">
            <v>1</v>
          </cell>
          <cell r="F283">
            <v>5.5</v>
          </cell>
          <cell r="R283" t="str">
            <v>PARTIZAN DEGRADO</v>
          </cell>
          <cell r="X283" t="str">
            <v/>
          </cell>
        </row>
        <row r="284">
          <cell r="B284">
            <v>2</v>
          </cell>
          <cell r="F284">
            <v>5.5</v>
          </cell>
          <cell r="R284" t="str">
            <v>ATL IMPROVVISATO</v>
          </cell>
          <cell r="X284" t="str">
            <v/>
          </cell>
        </row>
        <row r="285">
          <cell r="B285">
            <v>2</v>
          </cell>
          <cell r="F285">
            <v>5.5</v>
          </cell>
          <cell r="R285" t="str">
            <v/>
          </cell>
          <cell r="X285" t="str">
            <v/>
          </cell>
        </row>
        <row r="286">
          <cell r="B286">
            <v>2</v>
          </cell>
          <cell r="F286">
            <v>6</v>
          </cell>
          <cell r="R286" t="str">
            <v/>
          </cell>
          <cell r="X286" t="str">
            <v/>
          </cell>
        </row>
        <row r="287">
          <cell r="B287">
            <v>2</v>
          </cell>
          <cell r="F287">
            <v>6</v>
          </cell>
          <cell r="R287" t="str">
            <v/>
          </cell>
          <cell r="X287" t="str">
            <v/>
          </cell>
        </row>
        <row r="288">
          <cell r="B288">
            <v>2</v>
          </cell>
          <cell r="F288">
            <v>6</v>
          </cell>
          <cell r="R288" t="str">
            <v/>
          </cell>
          <cell r="X288" t="str">
            <v/>
          </cell>
        </row>
        <row r="289">
          <cell r="B289">
            <v>2</v>
          </cell>
          <cell r="F289">
            <v>5.5</v>
          </cell>
          <cell r="R289" t="str">
            <v/>
          </cell>
          <cell r="W289">
            <v>1</v>
          </cell>
          <cell r="X289">
            <v>5.5</v>
          </cell>
        </row>
        <row r="290">
          <cell r="B290">
            <v>2</v>
          </cell>
          <cell r="F290">
            <v>6</v>
          </cell>
          <cell r="R290" t="str">
            <v/>
          </cell>
          <cell r="X290" t="str">
            <v/>
          </cell>
        </row>
        <row r="291">
          <cell r="B291">
            <v>2</v>
          </cell>
          <cell r="F291">
            <v>5.5</v>
          </cell>
          <cell r="R291" t="str">
            <v>AC ASPARAGHESE</v>
          </cell>
          <cell r="X291" t="str">
            <v/>
          </cell>
        </row>
        <row r="292">
          <cell r="B292">
            <v>2</v>
          </cell>
          <cell r="F292">
            <v>5</v>
          </cell>
          <cell r="R292" t="str">
            <v>PARTIZAN DEGRADO</v>
          </cell>
          <cell r="X292" t="str">
            <v/>
          </cell>
        </row>
        <row r="293">
          <cell r="B293">
            <v>2</v>
          </cell>
          <cell r="F293">
            <v>5.5</v>
          </cell>
          <cell r="R293" t="str">
            <v/>
          </cell>
          <cell r="W293">
            <v>1</v>
          </cell>
          <cell r="X293">
            <v>5.5</v>
          </cell>
        </row>
        <row r="294">
          <cell r="B294">
            <v>2</v>
          </cell>
          <cell r="F294">
            <v>7</v>
          </cell>
          <cell r="R294" t="str">
            <v>SAN GRIA</v>
          </cell>
          <cell r="X294" t="str">
            <v/>
          </cell>
        </row>
        <row r="295">
          <cell r="B295">
            <v>2</v>
          </cell>
          <cell r="F295">
            <v>6</v>
          </cell>
          <cell r="R295" t="str">
            <v>PESCICULINI FC</v>
          </cell>
          <cell r="X295" t="str">
            <v/>
          </cell>
        </row>
        <row r="296">
          <cell r="B296">
            <v>2</v>
          </cell>
          <cell r="F296">
            <v>5.5</v>
          </cell>
          <cell r="R296" t="str">
            <v>PESCICULINI FC</v>
          </cell>
          <cell r="X296" t="str">
            <v/>
          </cell>
        </row>
        <row r="297">
          <cell r="B297">
            <v>2</v>
          </cell>
          <cell r="F297">
            <v>5.5</v>
          </cell>
          <cell r="R297" t="str">
            <v>SESTO ASENSIO</v>
          </cell>
          <cell r="X297" t="str">
            <v/>
          </cell>
        </row>
        <row r="298">
          <cell r="B298">
            <v>2</v>
          </cell>
          <cell r="F298">
            <v>5.5</v>
          </cell>
          <cell r="R298" t="str">
            <v>SESTO ASENSIO</v>
          </cell>
          <cell r="X298" t="str">
            <v/>
          </cell>
        </row>
        <row r="299">
          <cell r="B299">
            <v>2</v>
          </cell>
          <cell r="F299">
            <v>6</v>
          </cell>
          <cell r="R299" t="str">
            <v/>
          </cell>
          <cell r="X299" t="str">
            <v/>
          </cell>
        </row>
        <row r="300">
          <cell r="B300">
            <v>2</v>
          </cell>
          <cell r="F300">
            <v>6.5</v>
          </cell>
          <cell r="R300" t="str">
            <v/>
          </cell>
          <cell r="X300" t="str">
            <v/>
          </cell>
        </row>
        <row r="301">
          <cell r="B301">
            <v>2</v>
          </cell>
          <cell r="F301">
            <v>5.5</v>
          </cell>
          <cell r="R301" t="str">
            <v/>
          </cell>
          <cell r="X301" t="str">
            <v/>
          </cell>
        </row>
        <row r="302">
          <cell r="B302">
            <v>2</v>
          </cell>
          <cell r="F302">
            <v>5</v>
          </cell>
          <cell r="R302" t="str">
            <v>HERTHA VERNELLO</v>
          </cell>
          <cell r="X302" t="str">
            <v/>
          </cell>
        </row>
        <row r="303">
          <cell r="B303">
            <v>2</v>
          </cell>
          <cell r="F303">
            <v>6</v>
          </cell>
          <cell r="R303" t="str">
            <v>HERTHA VERNELLO</v>
          </cell>
          <cell r="X303" t="str">
            <v/>
          </cell>
        </row>
        <row r="304">
          <cell r="B304">
            <v>2</v>
          </cell>
          <cell r="F304">
            <v>7</v>
          </cell>
          <cell r="R304" t="str">
            <v>HERTHA VERNELLO</v>
          </cell>
          <cell r="W304">
            <v>1</v>
          </cell>
          <cell r="X304">
            <v>10</v>
          </cell>
        </row>
        <row r="305">
          <cell r="B305">
            <v>2</v>
          </cell>
          <cell r="F305">
            <v>5.5</v>
          </cell>
          <cell r="R305" t="str">
            <v/>
          </cell>
          <cell r="X305" t="str">
            <v/>
          </cell>
        </row>
        <row r="306">
          <cell r="B306">
            <v>2</v>
          </cell>
          <cell r="F306">
            <v>6.5</v>
          </cell>
          <cell r="R306" t="str">
            <v>ATL IMPROVVISATO</v>
          </cell>
          <cell r="X306" t="str">
            <v/>
          </cell>
        </row>
        <row r="307">
          <cell r="B307">
            <v>2</v>
          </cell>
          <cell r="F307">
            <v>5.5</v>
          </cell>
          <cell r="R307" t="str">
            <v/>
          </cell>
          <cell r="W307">
            <v>1</v>
          </cell>
          <cell r="X307">
            <v>5.5</v>
          </cell>
        </row>
        <row r="308">
          <cell r="B308">
            <v>2</v>
          </cell>
          <cell r="F308">
            <v>6</v>
          </cell>
          <cell r="R308" t="str">
            <v/>
          </cell>
          <cell r="W308">
            <v>1</v>
          </cell>
          <cell r="X308">
            <v>5.5</v>
          </cell>
        </row>
        <row r="309">
          <cell r="B309">
            <v>2</v>
          </cell>
          <cell r="F309">
            <v>6</v>
          </cell>
          <cell r="R309" t="str">
            <v/>
          </cell>
          <cell r="X309" t="str">
            <v/>
          </cell>
        </row>
        <row r="310">
          <cell r="B310">
            <v>2</v>
          </cell>
          <cell r="F310">
            <v>6.5</v>
          </cell>
          <cell r="R310" t="str">
            <v>PESCICULINI FC</v>
          </cell>
          <cell r="X310" t="str">
            <v/>
          </cell>
        </row>
        <row r="311">
          <cell r="B311">
            <v>2</v>
          </cell>
          <cell r="F311">
            <v>5</v>
          </cell>
          <cell r="R311" t="str">
            <v>PESCICULINI FC</v>
          </cell>
          <cell r="X311" t="str">
            <v/>
          </cell>
        </row>
        <row r="312">
          <cell r="B312">
            <v>2</v>
          </cell>
          <cell r="F312">
            <v>5.5</v>
          </cell>
          <cell r="R312" t="str">
            <v/>
          </cell>
          <cell r="W312">
            <v>1</v>
          </cell>
          <cell r="X312">
            <v>5.5</v>
          </cell>
        </row>
        <row r="313">
          <cell r="B313">
            <v>2</v>
          </cell>
          <cell r="F313">
            <v>6</v>
          </cell>
          <cell r="R313" t="str">
            <v/>
          </cell>
          <cell r="X313" t="str">
            <v/>
          </cell>
        </row>
        <row r="314">
          <cell r="B314">
            <v>2</v>
          </cell>
          <cell r="F314">
            <v>5.5</v>
          </cell>
          <cell r="R314" t="str">
            <v/>
          </cell>
          <cell r="X314" t="str">
            <v/>
          </cell>
        </row>
        <row r="315">
          <cell r="B315">
            <v>2</v>
          </cell>
          <cell r="F315">
            <v>5</v>
          </cell>
          <cell r="R315" t="str">
            <v/>
          </cell>
          <cell r="W315">
            <v>1</v>
          </cell>
          <cell r="X315">
            <v>5</v>
          </cell>
        </row>
        <row r="316">
          <cell r="B316">
            <v>2</v>
          </cell>
          <cell r="F316">
            <v>6</v>
          </cell>
          <cell r="R316" t="str">
            <v>SAN GRIA</v>
          </cell>
          <cell r="X316" t="str">
            <v/>
          </cell>
        </row>
        <row r="317">
          <cell r="B317">
            <v>2</v>
          </cell>
          <cell r="F317">
            <v>6</v>
          </cell>
          <cell r="R317" t="str">
            <v/>
          </cell>
          <cell r="W317">
            <v>1</v>
          </cell>
          <cell r="X317">
            <v>6</v>
          </cell>
        </row>
        <row r="318">
          <cell r="B318">
            <v>2</v>
          </cell>
          <cell r="F318">
            <v>6.5</v>
          </cell>
          <cell r="R318" t="str">
            <v>SESTO ASENSIO</v>
          </cell>
          <cell r="X318" t="str">
            <v/>
          </cell>
        </row>
        <row r="319">
          <cell r="B319">
            <v>2</v>
          </cell>
          <cell r="F319">
            <v>6</v>
          </cell>
          <cell r="R319" t="str">
            <v>SAN GRIA</v>
          </cell>
          <cell r="X319" t="str">
            <v/>
          </cell>
        </row>
        <row r="320">
          <cell r="B320">
            <v>2</v>
          </cell>
          <cell r="F320">
            <v>6</v>
          </cell>
          <cell r="R320" t="str">
            <v/>
          </cell>
          <cell r="X320" t="str">
            <v/>
          </cell>
        </row>
        <row r="321">
          <cell r="B321">
            <v>2</v>
          </cell>
          <cell r="F321">
            <v>5</v>
          </cell>
          <cell r="R321" t="str">
            <v>SAN GRIA</v>
          </cell>
          <cell r="X321" t="str">
            <v/>
          </cell>
        </row>
        <row r="322">
          <cell r="B322">
            <v>2</v>
          </cell>
          <cell r="F322">
            <v>5.5</v>
          </cell>
          <cell r="R322" t="str">
            <v>AC ASPARAGHESE</v>
          </cell>
          <cell r="X322" t="str">
            <v/>
          </cell>
        </row>
        <row r="323">
          <cell r="B323">
            <v>2</v>
          </cell>
          <cell r="F323">
            <v>6.5</v>
          </cell>
          <cell r="R323" t="str">
            <v>AC ASPARAGHESE</v>
          </cell>
          <cell r="X323" t="str">
            <v/>
          </cell>
        </row>
        <row r="324">
          <cell r="B324">
            <v>2</v>
          </cell>
          <cell r="F324">
            <v>6</v>
          </cell>
          <cell r="R324" t="str">
            <v>ATL IMPROVVISATO</v>
          </cell>
          <cell r="X324" t="str">
            <v/>
          </cell>
        </row>
        <row r="325">
          <cell r="B325">
            <v>2</v>
          </cell>
          <cell r="F325">
            <v>5.5</v>
          </cell>
          <cell r="R325" t="str">
            <v/>
          </cell>
          <cell r="X325" t="str">
            <v/>
          </cell>
        </row>
        <row r="326">
          <cell r="B326">
            <v>2</v>
          </cell>
          <cell r="F326">
            <v>6</v>
          </cell>
          <cell r="R326" t="str">
            <v/>
          </cell>
          <cell r="X326" t="str">
            <v/>
          </cell>
        </row>
        <row r="327">
          <cell r="B327">
            <v>2</v>
          </cell>
          <cell r="F327">
            <v>6.5</v>
          </cell>
          <cell r="R327" t="str">
            <v>ATL IMPROVVISATO</v>
          </cell>
          <cell r="X327" t="str">
            <v/>
          </cell>
        </row>
        <row r="328">
          <cell r="B328">
            <v>2</v>
          </cell>
          <cell r="F328">
            <v>6</v>
          </cell>
          <cell r="R328" t="str">
            <v/>
          </cell>
          <cell r="X328" t="str">
            <v/>
          </cell>
        </row>
        <row r="329">
          <cell r="B329">
            <v>2</v>
          </cell>
          <cell r="F329">
            <v>5.5</v>
          </cell>
          <cell r="R329" t="str">
            <v>HERTHA VERNELLO</v>
          </cell>
          <cell r="X329" t="str">
            <v/>
          </cell>
        </row>
        <row r="330">
          <cell r="B330">
            <v>2</v>
          </cell>
          <cell r="F330">
            <v>6</v>
          </cell>
          <cell r="R330" t="str">
            <v>SAN GRIA</v>
          </cell>
          <cell r="X330" t="str">
            <v/>
          </cell>
        </row>
        <row r="331">
          <cell r="B331">
            <v>2</v>
          </cell>
          <cell r="F331">
            <v>6.5</v>
          </cell>
          <cell r="R331" t="str">
            <v>PARTIZAN DEGRADO</v>
          </cell>
          <cell r="W331">
            <v>1</v>
          </cell>
          <cell r="X331">
            <v>6.5</v>
          </cell>
        </row>
        <row r="332">
          <cell r="B332">
            <v>1</v>
          </cell>
          <cell r="F332">
            <v>6.5</v>
          </cell>
          <cell r="R332" t="str">
            <v>APPAREGGIATO</v>
          </cell>
          <cell r="X332" t="str">
            <v/>
          </cell>
        </row>
        <row r="333">
          <cell r="B333">
            <v>2</v>
          </cell>
          <cell r="F333">
            <v>6.5</v>
          </cell>
          <cell r="R333" t="str">
            <v>SESTO ASENSIO</v>
          </cell>
          <cell r="X333" t="str">
            <v/>
          </cell>
        </row>
        <row r="334">
          <cell r="B334">
            <v>2</v>
          </cell>
          <cell r="F334">
            <v>5.5</v>
          </cell>
          <cell r="R334" t="str">
            <v/>
          </cell>
          <cell r="W334">
            <v>1</v>
          </cell>
          <cell r="X334">
            <v>5.5</v>
          </cell>
        </row>
        <row r="335">
          <cell r="B335">
            <v>2</v>
          </cell>
          <cell r="F335">
            <v>6</v>
          </cell>
          <cell r="R335" t="str">
            <v/>
          </cell>
          <cell r="X335" t="str">
            <v/>
          </cell>
        </row>
        <row r="336">
          <cell r="B336">
            <v>2</v>
          </cell>
          <cell r="F336">
            <v>6.5</v>
          </cell>
          <cell r="R336" t="str">
            <v/>
          </cell>
          <cell r="W336">
            <v>1</v>
          </cell>
          <cell r="X336">
            <v>6.5</v>
          </cell>
        </row>
        <row r="337">
          <cell r="B337">
            <v>2</v>
          </cell>
          <cell r="F337">
            <v>6.5</v>
          </cell>
          <cell r="R337" t="str">
            <v>AC ASPARAGHESE</v>
          </cell>
          <cell r="X337" t="str">
            <v/>
          </cell>
        </row>
        <row r="338">
          <cell r="B338">
            <v>2</v>
          </cell>
          <cell r="F338">
            <v>5.5</v>
          </cell>
          <cell r="R338" t="str">
            <v>SAN GRIA</v>
          </cell>
          <cell r="X338" t="str">
            <v/>
          </cell>
        </row>
        <row r="339">
          <cell r="B339">
            <v>2</v>
          </cell>
          <cell r="F339">
            <v>6.5</v>
          </cell>
          <cell r="R339" t="str">
            <v/>
          </cell>
          <cell r="X339" t="str">
            <v/>
          </cell>
        </row>
        <row r="340">
          <cell r="B340">
            <v>2</v>
          </cell>
          <cell r="F340">
            <v>6</v>
          </cell>
          <cell r="R340" t="str">
            <v>ATL IMPROVVISATO</v>
          </cell>
          <cell r="X340" t="str">
            <v/>
          </cell>
        </row>
        <row r="341">
          <cell r="B341">
            <v>2</v>
          </cell>
          <cell r="F341">
            <v>6</v>
          </cell>
          <cell r="R341" t="str">
            <v/>
          </cell>
          <cell r="X341" t="str">
            <v/>
          </cell>
        </row>
        <row r="342">
          <cell r="B342">
            <v>2</v>
          </cell>
          <cell r="F342">
            <v>6</v>
          </cell>
          <cell r="R342" t="str">
            <v>SAN GRIA</v>
          </cell>
          <cell r="X342" t="str">
            <v/>
          </cell>
        </row>
        <row r="343">
          <cell r="B343">
            <v>2</v>
          </cell>
          <cell r="F343">
            <v>5.5</v>
          </cell>
          <cell r="R343" t="str">
            <v/>
          </cell>
          <cell r="X343" t="str">
            <v/>
          </cell>
        </row>
        <row r="344">
          <cell r="B344">
            <v>2</v>
          </cell>
          <cell r="F344">
            <v>7</v>
          </cell>
          <cell r="R344" t="str">
            <v/>
          </cell>
          <cell r="X344" t="str">
            <v/>
          </cell>
        </row>
        <row r="345">
          <cell r="B345">
            <v>2</v>
          </cell>
          <cell r="F345">
            <v>6</v>
          </cell>
          <cell r="R345" t="str">
            <v>PARTIZAN DEGRADO</v>
          </cell>
          <cell r="X345" t="str">
            <v/>
          </cell>
        </row>
        <row r="346">
          <cell r="B346">
            <v>2</v>
          </cell>
          <cell r="F346">
            <v>6</v>
          </cell>
          <cell r="R346" t="str">
            <v/>
          </cell>
          <cell r="X346" t="str">
            <v/>
          </cell>
        </row>
        <row r="347">
          <cell r="B347">
            <v>2</v>
          </cell>
          <cell r="F347">
            <v>5</v>
          </cell>
          <cell r="R347" t="str">
            <v>AC ASPARAGHESE</v>
          </cell>
          <cell r="X347" t="str">
            <v/>
          </cell>
        </row>
        <row r="348">
          <cell r="B348">
            <v>2</v>
          </cell>
          <cell r="F348">
            <v>8</v>
          </cell>
          <cell r="R348" t="str">
            <v>PARTIZAN DEGRADO</v>
          </cell>
          <cell r="W348">
            <v>1</v>
          </cell>
          <cell r="X348">
            <v>12</v>
          </cell>
        </row>
        <row r="349">
          <cell r="B349">
            <v>2</v>
          </cell>
          <cell r="F349">
            <v>6.5</v>
          </cell>
          <cell r="R349" t="str">
            <v>APPAREGGIATO</v>
          </cell>
          <cell r="X349" t="str">
            <v/>
          </cell>
        </row>
        <row r="350">
          <cell r="B350">
            <v>2</v>
          </cell>
          <cell r="F350">
            <v>6.5</v>
          </cell>
          <cell r="R350" t="str">
            <v>PARTIZAN DEGRADO</v>
          </cell>
          <cell r="X350" t="str">
            <v/>
          </cell>
        </row>
        <row r="351">
          <cell r="B351">
            <v>2</v>
          </cell>
          <cell r="F351">
            <v>6</v>
          </cell>
          <cell r="R351" t="str">
            <v>PARTIZAN DEGRADO</v>
          </cell>
          <cell r="X351" t="str">
            <v/>
          </cell>
        </row>
        <row r="352">
          <cell r="B352">
            <v>2</v>
          </cell>
          <cell r="F352">
            <v>7</v>
          </cell>
          <cell r="R352" t="str">
            <v/>
          </cell>
          <cell r="X352" t="str">
            <v/>
          </cell>
        </row>
        <row r="353">
          <cell r="B353">
            <v>2</v>
          </cell>
          <cell r="F353">
            <v>6.5</v>
          </cell>
          <cell r="R353" t="str">
            <v>AC ASPARAGHESE</v>
          </cell>
          <cell r="X353" t="str">
            <v/>
          </cell>
        </row>
        <row r="354">
          <cell r="B354">
            <v>2</v>
          </cell>
          <cell r="F354">
            <v>6</v>
          </cell>
          <cell r="R354" t="str">
            <v/>
          </cell>
          <cell r="X354" t="str">
            <v/>
          </cell>
        </row>
        <row r="355">
          <cell r="B355">
            <v>2</v>
          </cell>
          <cell r="F355">
            <v>6</v>
          </cell>
          <cell r="R355" t="str">
            <v>HERTHA VERNELLO</v>
          </cell>
          <cell r="X355" t="str">
            <v/>
          </cell>
        </row>
        <row r="356">
          <cell r="B356">
            <v>2</v>
          </cell>
          <cell r="F356">
            <v>6.5</v>
          </cell>
          <cell r="R356" t="str">
            <v>PESCICULINI FC</v>
          </cell>
          <cell r="X356" t="str">
            <v/>
          </cell>
        </row>
        <row r="357">
          <cell r="B357">
            <v>2</v>
          </cell>
          <cell r="F357">
            <v>6.5</v>
          </cell>
          <cell r="R357" t="str">
            <v>ATL IMPROVVISATO</v>
          </cell>
          <cell r="X357" t="str">
            <v/>
          </cell>
        </row>
        <row r="358">
          <cell r="B358">
            <v>2</v>
          </cell>
          <cell r="F358">
            <v>6</v>
          </cell>
          <cell r="R358" t="str">
            <v>AC ASPARAGHESE</v>
          </cell>
          <cell r="X358" t="str">
            <v/>
          </cell>
        </row>
        <row r="359">
          <cell r="B359">
            <v>2</v>
          </cell>
          <cell r="F359">
            <v>7</v>
          </cell>
          <cell r="R359" t="str">
            <v>ATL IMPROVVISATO</v>
          </cell>
          <cell r="X359" t="str">
            <v/>
          </cell>
        </row>
        <row r="360">
          <cell r="B360">
            <v>2</v>
          </cell>
          <cell r="F360">
            <v>6</v>
          </cell>
          <cell r="R360" t="str">
            <v>ATL IMPROVVISATO</v>
          </cell>
          <cell r="X360" t="str">
            <v/>
          </cell>
        </row>
        <row r="361">
          <cell r="B361">
            <v>2</v>
          </cell>
          <cell r="F361">
            <v>6</v>
          </cell>
          <cell r="R361" t="str">
            <v/>
          </cell>
          <cell r="X361" t="str">
            <v/>
          </cell>
        </row>
        <row r="362">
          <cell r="B362">
            <v>2</v>
          </cell>
          <cell r="F362">
            <v>7</v>
          </cell>
          <cell r="R362" t="str">
            <v>AC ASPARAGHESE</v>
          </cell>
          <cell r="X362" t="str">
            <v/>
          </cell>
        </row>
        <row r="363">
          <cell r="B363">
            <v>3</v>
          </cell>
          <cell r="F363">
            <v>8</v>
          </cell>
          <cell r="R363" t="str">
            <v>PARTIZAN DEGRADO</v>
          </cell>
          <cell r="W363">
            <v>1</v>
          </cell>
          <cell r="X363">
            <v>15</v>
          </cell>
        </row>
        <row r="364">
          <cell r="B364">
            <v>2</v>
          </cell>
          <cell r="F364">
            <v>5.5</v>
          </cell>
          <cell r="R364" t="str">
            <v>AC ASPARAGHESE</v>
          </cell>
          <cell r="X364" t="str">
            <v/>
          </cell>
        </row>
        <row r="365">
          <cell r="B365">
            <v>2</v>
          </cell>
          <cell r="F365">
            <v>5.5</v>
          </cell>
          <cell r="R365" t="str">
            <v>PARTIZAN DEGRADO</v>
          </cell>
          <cell r="X365" t="str">
            <v/>
          </cell>
        </row>
        <row r="366">
          <cell r="B366">
            <v>2</v>
          </cell>
          <cell r="F366">
            <v>6.5</v>
          </cell>
          <cell r="R366" t="str">
            <v>PARTIZAN DEGRADO</v>
          </cell>
          <cell r="X366" t="str">
            <v/>
          </cell>
        </row>
        <row r="367">
          <cell r="B367">
            <v>2</v>
          </cell>
          <cell r="F367">
            <v>6.5</v>
          </cell>
          <cell r="R367" t="str">
            <v>ATL IMPROVVISATO</v>
          </cell>
          <cell r="X367" t="str">
            <v/>
          </cell>
        </row>
        <row r="368">
          <cell r="B368">
            <v>2</v>
          </cell>
          <cell r="F368">
            <v>5</v>
          </cell>
          <cell r="R368" t="str">
            <v/>
          </cell>
          <cell r="W368">
            <v>1</v>
          </cell>
          <cell r="X368">
            <v>5</v>
          </cell>
        </row>
        <row r="369">
          <cell r="B369">
            <v>2</v>
          </cell>
          <cell r="F369">
            <v>6</v>
          </cell>
          <cell r="R369" t="str">
            <v/>
          </cell>
          <cell r="W369">
            <v>1</v>
          </cell>
          <cell r="X369">
            <v>6</v>
          </cell>
        </row>
        <row r="370">
          <cell r="B370">
            <v>2</v>
          </cell>
          <cell r="F370">
            <v>6</v>
          </cell>
          <cell r="R370" t="str">
            <v/>
          </cell>
          <cell r="W370">
            <v>1</v>
          </cell>
          <cell r="X370">
            <v>6</v>
          </cell>
        </row>
        <row r="371">
          <cell r="B371">
            <v>2</v>
          </cell>
          <cell r="F371">
            <v>6</v>
          </cell>
          <cell r="R371" t="str">
            <v/>
          </cell>
          <cell r="X371" t="str">
            <v/>
          </cell>
        </row>
        <row r="372">
          <cell r="B372">
            <v>2</v>
          </cell>
          <cell r="F372">
            <v>6</v>
          </cell>
          <cell r="R372" t="str">
            <v>APPAREGGIATO</v>
          </cell>
          <cell r="X372" t="str">
            <v/>
          </cell>
        </row>
        <row r="373">
          <cell r="B373">
            <v>2</v>
          </cell>
          <cell r="F373">
            <v>6.5</v>
          </cell>
          <cell r="R373" t="str">
            <v/>
          </cell>
          <cell r="X373" t="str">
            <v/>
          </cell>
        </row>
        <row r="374">
          <cell r="B374">
            <v>2</v>
          </cell>
          <cell r="F374">
            <v>6</v>
          </cell>
          <cell r="R374" t="str">
            <v>PESCICULINI FC</v>
          </cell>
          <cell r="X374" t="str">
            <v/>
          </cell>
        </row>
        <row r="375">
          <cell r="B375">
            <v>2</v>
          </cell>
          <cell r="F375">
            <v>6</v>
          </cell>
          <cell r="R375" t="str">
            <v/>
          </cell>
          <cell r="X375" t="str">
            <v/>
          </cell>
        </row>
        <row r="376">
          <cell r="B376">
            <v>3</v>
          </cell>
          <cell r="F376">
            <v>6.5</v>
          </cell>
          <cell r="R376" t="str">
            <v>PARTIZAN DEGRADO</v>
          </cell>
          <cell r="T376">
            <v>1</v>
          </cell>
          <cell r="W376">
            <v>1</v>
          </cell>
          <cell r="X376">
            <v>8.5</v>
          </cell>
        </row>
        <row r="377">
          <cell r="B377">
            <v>2</v>
          </cell>
          <cell r="F377">
            <v>6</v>
          </cell>
          <cell r="R377" t="str">
            <v/>
          </cell>
          <cell r="X377" t="str">
            <v/>
          </cell>
        </row>
        <row r="378">
          <cell r="B378">
            <v>2</v>
          </cell>
          <cell r="F378">
            <v>5.5</v>
          </cell>
          <cell r="R378" t="str">
            <v/>
          </cell>
          <cell r="W378">
            <v>1</v>
          </cell>
          <cell r="X378">
            <v>5.5</v>
          </cell>
        </row>
        <row r="379">
          <cell r="B379">
            <v>2</v>
          </cell>
          <cell r="F379">
            <v>5.5</v>
          </cell>
          <cell r="R379" t="str">
            <v>PARTIZAN DEGRADO</v>
          </cell>
          <cell r="X379" t="str">
            <v/>
          </cell>
        </row>
        <row r="380">
          <cell r="B380">
            <v>2</v>
          </cell>
          <cell r="F380">
            <v>6.5</v>
          </cell>
          <cell r="R380" t="str">
            <v>AC ASPARAGHESE</v>
          </cell>
          <cell r="X380" t="str">
            <v/>
          </cell>
        </row>
        <row r="381">
          <cell r="B381">
            <v>3</v>
          </cell>
          <cell r="F381">
            <v>6</v>
          </cell>
          <cell r="R381" t="str">
            <v/>
          </cell>
          <cell r="X381" t="str">
            <v/>
          </cell>
        </row>
        <row r="382">
          <cell r="B382">
            <v>2</v>
          </cell>
          <cell r="F382">
            <v>6.5</v>
          </cell>
          <cell r="R382" t="str">
            <v>SESTO ASENSIO</v>
          </cell>
          <cell r="X382" t="str">
            <v/>
          </cell>
        </row>
        <row r="383">
          <cell r="B383">
            <v>2</v>
          </cell>
          <cell r="F383">
            <v>6</v>
          </cell>
          <cell r="R383" t="str">
            <v/>
          </cell>
          <cell r="X383" t="str">
            <v/>
          </cell>
        </row>
        <row r="384">
          <cell r="B384">
            <v>2</v>
          </cell>
          <cell r="F384">
            <v>6</v>
          </cell>
          <cell r="R384" t="str">
            <v>PARTIZAN DEGRADO</v>
          </cell>
          <cell r="X384" t="str">
            <v/>
          </cell>
        </row>
        <row r="385">
          <cell r="B385">
            <v>2</v>
          </cell>
          <cell r="F385">
            <v>6</v>
          </cell>
          <cell r="R385" t="str">
            <v>ATL IMPROVVISATO</v>
          </cell>
          <cell r="X385" t="str">
            <v/>
          </cell>
        </row>
        <row r="386">
          <cell r="B386">
            <v>2</v>
          </cell>
          <cell r="F386">
            <v>5.5</v>
          </cell>
          <cell r="R386" t="str">
            <v/>
          </cell>
          <cell r="W386">
            <v>1</v>
          </cell>
          <cell r="X386">
            <v>5.5</v>
          </cell>
        </row>
        <row r="387">
          <cell r="B387">
            <v>2</v>
          </cell>
          <cell r="F387">
            <v>6.5</v>
          </cell>
          <cell r="R387" t="str">
            <v>AC ASPARAGHESE</v>
          </cell>
          <cell r="X387" t="str">
            <v/>
          </cell>
        </row>
        <row r="388">
          <cell r="B388">
            <v>2</v>
          </cell>
          <cell r="F388">
            <v>6</v>
          </cell>
          <cell r="R388" t="str">
            <v>SESTO ASENSIO</v>
          </cell>
          <cell r="X388" t="str">
            <v/>
          </cell>
        </row>
        <row r="389">
          <cell r="B389">
            <v>2</v>
          </cell>
          <cell r="F389">
            <v>5.5</v>
          </cell>
          <cell r="R389" t="str">
            <v/>
          </cell>
          <cell r="X389" t="str">
            <v/>
          </cell>
        </row>
        <row r="390">
          <cell r="B390">
            <v>1</v>
          </cell>
          <cell r="F390">
            <v>6.5</v>
          </cell>
          <cell r="R390" t="str">
            <v>APPAREGGIATO</v>
          </cell>
          <cell r="X390" t="str">
            <v/>
          </cell>
        </row>
        <row r="391">
          <cell r="B391">
            <v>2</v>
          </cell>
          <cell r="F391">
            <v>5.5</v>
          </cell>
          <cell r="R391" t="str">
            <v>APPAREGGIATO</v>
          </cell>
          <cell r="X391" t="str">
            <v/>
          </cell>
        </row>
        <row r="392">
          <cell r="B392">
            <v>2</v>
          </cell>
          <cell r="F392">
            <v>6.5</v>
          </cell>
          <cell r="R392" t="str">
            <v>AC ASPARAGHESE</v>
          </cell>
          <cell r="X392" t="str">
            <v/>
          </cell>
        </row>
        <row r="393">
          <cell r="B393">
            <v>2</v>
          </cell>
          <cell r="F393">
            <v>6</v>
          </cell>
          <cell r="R393" t="str">
            <v/>
          </cell>
          <cell r="X393" t="str">
            <v/>
          </cell>
        </row>
        <row r="394">
          <cell r="B394">
            <v>2</v>
          </cell>
          <cell r="F394">
            <v>5.5</v>
          </cell>
          <cell r="R394" t="str">
            <v>ATL IMPROVVISATO</v>
          </cell>
          <cell r="X394" t="str">
            <v/>
          </cell>
        </row>
        <row r="395">
          <cell r="B395">
            <v>2</v>
          </cell>
          <cell r="F395">
            <v>5.5</v>
          </cell>
          <cell r="R395" t="str">
            <v/>
          </cell>
          <cell r="W395">
            <v>1</v>
          </cell>
          <cell r="X395">
            <v>5.5</v>
          </cell>
        </row>
        <row r="396">
          <cell r="B396">
            <v>3</v>
          </cell>
          <cell r="F396">
            <v>6</v>
          </cell>
          <cell r="R396" t="str">
            <v>PARTIZAN DEGRADO</v>
          </cell>
          <cell r="X396" t="str">
            <v/>
          </cell>
        </row>
        <row r="397">
          <cell r="B397">
            <v>2</v>
          </cell>
          <cell r="F397">
            <v>6</v>
          </cell>
          <cell r="R397" t="str">
            <v/>
          </cell>
          <cell r="W397">
            <v>1</v>
          </cell>
          <cell r="X397">
            <v>6</v>
          </cell>
        </row>
        <row r="398">
          <cell r="B398">
            <v>2</v>
          </cell>
          <cell r="F398">
            <v>6</v>
          </cell>
          <cell r="R398" t="str">
            <v>HERTHA VERNELLO</v>
          </cell>
          <cell r="X398" t="str">
            <v/>
          </cell>
        </row>
        <row r="399">
          <cell r="B399">
            <v>2</v>
          </cell>
          <cell r="F399">
            <v>5</v>
          </cell>
          <cell r="R399" t="str">
            <v/>
          </cell>
          <cell r="X399" t="str">
            <v/>
          </cell>
        </row>
        <row r="400">
          <cell r="B400">
            <v>3</v>
          </cell>
          <cell r="F400">
            <v>6</v>
          </cell>
          <cell r="R400" t="str">
            <v/>
          </cell>
          <cell r="W400">
            <v>1</v>
          </cell>
          <cell r="X400">
            <v>6</v>
          </cell>
        </row>
        <row r="401">
          <cell r="B401">
            <v>2</v>
          </cell>
          <cell r="F401">
            <v>7</v>
          </cell>
          <cell r="R401" t="str">
            <v>AC ASPARAGHESE</v>
          </cell>
          <cell r="X401" t="str">
            <v/>
          </cell>
        </row>
        <row r="402">
          <cell r="B402">
            <v>2</v>
          </cell>
          <cell r="F402">
            <v>5.5</v>
          </cell>
          <cell r="R402" t="str">
            <v/>
          </cell>
          <cell r="W402">
            <v>1</v>
          </cell>
          <cell r="X402">
            <v>5.5</v>
          </cell>
        </row>
        <row r="403">
          <cell r="B403">
            <v>2</v>
          </cell>
          <cell r="F403">
            <v>7</v>
          </cell>
          <cell r="R403" t="str">
            <v/>
          </cell>
          <cell r="X403" t="str">
            <v/>
          </cell>
        </row>
        <row r="404">
          <cell r="B404">
            <v>2</v>
          </cell>
          <cell r="F404">
            <v>6.5</v>
          </cell>
          <cell r="R404" t="str">
            <v>PESCICULINI FC</v>
          </cell>
          <cell r="X404" t="str">
            <v/>
          </cell>
        </row>
        <row r="405">
          <cell r="B405">
            <v>2</v>
          </cell>
          <cell r="F405">
            <v>5.5</v>
          </cell>
          <cell r="R405" t="str">
            <v>ATL IMPROVVISATO</v>
          </cell>
          <cell r="X405" t="str">
            <v/>
          </cell>
        </row>
        <row r="406">
          <cell r="B406">
            <v>2</v>
          </cell>
          <cell r="F406">
            <v>6</v>
          </cell>
          <cell r="R406" t="str">
            <v/>
          </cell>
          <cell r="W406">
            <v>1</v>
          </cell>
          <cell r="X406">
            <v>5.5</v>
          </cell>
        </row>
        <row r="407">
          <cell r="B407">
            <v>2</v>
          </cell>
          <cell r="F407">
            <v>5.5</v>
          </cell>
          <cell r="R407" t="str">
            <v/>
          </cell>
          <cell r="X407" t="str">
            <v/>
          </cell>
        </row>
        <row r="408">
          <cell r="B408">
            <v>2</v>
          </cell>
          <cell r="F408">
            <v>6</v>
          </cell>
          <cell r="R408" t="str">
            <v/>
          </cell>
          <cell r="W408">
            <v>1</v>
          </cell>
          <cell r="X408">
            <v>6</v>
          </cell>
        </row>
        <row r="409">
          <cell r="B409">
            <v>3</v>
          </cell>
          <cell r="F409">
            <v>5.5</v>
          </cell>
          <cell r="R409" t="str">
            <v>SAN GRIA</v>
          </cell>
          <cell r="X409" t="str">
            <v/>
          </cell>
        </row>
        <row r="410">
          <cell r="B410">
            <v>2</v>
          </cell>
          <cell r="F410">
            <v>6</v>
          </cell>
          <cell r="R410" t="str">
            <v>SAN GRIA</v>
          </cell>
          <cell r="X410" t="str">
            <v/>
          </cell>
        </row>
        <row r="411">
          <cell r="B411">
            <v>2</v>
          </cell>
          <cell r="F411">
            <v>6</v>
          </cell>
          <cell r="R411" t="str">
            <v>SESTO ASENSIO</v>
          </cell>
          <cell r="X411" t="str">
            <v/>
          </cell>
        </row>
        <row r="412">
          <cell r="B412">
            <v>2</v>
          </cell>
          <cell r="F412">
            <v>6</v>
          </cell>
          <cell r="R412" t="str">
            <v/>
          </cell>
          <cell r="X412" t="str">
            <v/>
          </cell>
        </row>
        <row r="413">
          <cell r="B413">
            <v>2</v>
          </cell>
          <cell r="F413">
            <v>5.5</v>
          </cell>
          <cell r="R413" t="str">
            <v>HERTHA VERNELLO</v>
          </cell>
          <cell r="X413" t="str">
            <v/>
          </cell>
        </row>
        <row r="414">
          <cell r="B414">
            <v>2</v>
          </cell>
          <cell r="F414">
            <v>6.5</v>
          </cell>
          <cell r="R414" t="str">
            <v/>
          </cell>
          <cell r="X414" t="str">
            <v/>
          </cell>
        </row>
        <row r="415">
          <cell r="B415">
            <v>2</v>
          </cell>
          <cell r="F415">
            <v>5</v>
          </cell>
          <cell r="R415" t="str">
            <v>HERTHA VERNELLO</v>
          </cell>
          <cell r="X415" t="str">
            <v/>
          </cell>
        </row>
        <row r="416">
          <cell r="B416">
            <v>2</v>
          </cell>
          <cell r="F416">
            <v>5</v>
          </cell>
          <cell r="R416" t="str">
            <v/>
          </cell>
          <cell r="X416" t="str">
            <v/>
          </cell>
        </row>
        <row r="417">
          <cell r="B417">
            <v>2</v>
          </cell>
          <cell r="F417">
            <v>6</v>
          </cell>
          <cell r="R417" t="str">
            <v/>
          </cell>
          <cell r="X417" t="str">
            <v/>
          </cell>
        </row>
        <row r="418">
          <cell r="B418">
            <v>2</v>
          </cell>
          <cell r="F418">
            <v>6</v>
          </cell>
          <cell r="R418" t="str">
            <v/>
          </cell>
          <cell r="X418" t="str">
            <v/>
          </cell>
        </row>
        <row r="419">
          <cell r="B419">
            <v>2</v>
          </cell>
          <cell r="F419">
            <v>6.5</v>
          </cell>
          <cell r="R419" t="str">
            <v>AC ASPARAGHESE</v>
          </cell>
          <cell r="X419" t="str">
            <v/>
          </cell>
        </row>
        <row r="420">
          <cell r="B420">
            <v>1</v>
          </cell>
          <cell r="F420">
            <v>6.5</v>
          </cell>
          <cell r="R420" t="str">
            <v>APPAREGGIATO</v>
          </cell>
          <cell r="X420" t="str">
            <v/>
          </cell>
        </row>
        <row r="421">
          <cell r="B421">
            <v>2</v>
          </cell>
          <cell r="F421">
            <v>6.5</v>
          </cell>
          <cell r="R421" t="str">
            <v/>
          </cell>
          <cell r="X421" t="str">
            <v/>
          </cell>
        </row>
        <row r="422">
          <cell r="B422">
            <v>2</v>
          </cell>
          <cell r="F422">
            <v>6</v>
          </cell>
          <cell r="R422" t="str">
            <v/>
          </cell>
          <cell r="X422" t="str">
            <v/>
          </cell>
        </row>
        <row r="423">
          <cell r="B423">
            <v>2</v>
          </cell>
          <cell r="F423">
            <v>6.5</v>
          </cell>
          <cell r="R423" t="str">
            <v>PESCICULINI FC</v>
          </cell>
          <cell r="W423">
            <v>1</v>
          </cell>
          <cell r="X423">
            <v>6.5</v>
          </cell>
        </row>
        <row r="424">
          <cell r="B424">
            <v>2</v>
          </cell>
          <cell r="F424">
            <v>6.5</v>
          </cell>
          <cell r="R424" t="str">
            <v>PARTIZAN DEGRADO</v>
          </cell>
          <cell r="X424" t="str">
            <v/>
          </cell>
        </row>
        <row r="425">
          <cell r="B425">
            <v>2</v>
          </cell>
          <cell r="F425">
            <v>5.5</v>
          </cell>
          <cell r="R425" t="str">
            <v/>
          </cell>
          <cell r="X425" t="str">
            <v/>
          </cell>
        </row>
        <row r="426">
          <cell r="B426">
            <v>2</v>
          </cell>
          <cell r="F426">
            <v>5.5</v>
          </cell>
          <cell r="R426" t="str">
            <v>PESCICULINI FC</v>
          </cell>
          <cell r="W426">
            <v>1</v>
          </cell>
          <cell r="X426">
            <v>5.5</v>
          </cell>
        </row>
        <row r="427">
          <cell r="B427">
            <v>2</v>
          </cell>
          <cell r="F427">
            <v>6</v>
          </cell>
          <cell r="R427" t="str">
            <v>HERTHA VERNELLO</v>
          </cell>
          <cell r="W427">
            <v>1</v>
          </cell>
          <cell r="X427">
            <v>5.5</v>
          </cell>
        </row>
        <row r="428">
          <cell r="B428">
            <v>2</v>
          </cell>
          <cell r="F428">
            <v>7</v>
          </cell>
          <cell r="R428" t="str">
            <v>PARTIZAN DEGRADO</v>
          </cell>
          <cell r="X428" t="str">
            <v/>
          </cell>
        </row>
        <row r="429">
          <cell r="B429">
            <v>2</v>
          </cell>
          <cell r="F429">
            <v>5.5</v>
          </cell>
          <cell r="R429" t="str">
            <v/>
          </cell>
          <cell r="W429">
            <v>1</v>
          </cell>
          <cell r="X429">
            <v>5.5</v>
          </cell>
        </row>
        <row r="430">
          <cell r="B430">
            <v>2</v>
          </cell>
          <cell r="F430">
            <v>6</v>
          </cell>
          <cell r="R430" t="str">
            <v>PESCICULINI FC</v>
          </cell>
          <cell r="X430" t="str">
            <v/>
          </cell>
        </row>
        <row r="431">
          <cell r="B431">
            <v>2</v>
          </cell>
          <cell r="F431">
            <v>6.5</v>
          </cell>
          <cell r="R431" t="str">
            <v>ATL IMPROVVISATO</v>
          </cell>
          <cell r="X431" t="str">
            <v/>
          </cell>
        </row>
        <row r="432">
          <cell r="B432">
            <v>2</v>
          </cell>
          <cell r="F432">
            <v>7</v>
          </cell>
          <cell r="R432" t="str">
            <v>HERTHA VERNELLO</v>
          </cell>
          <cell r="X432" t="str">
            <v/>
          </cell>
        </row>
        <row r="433">
          <cell r="B433">
            <v>2</v>
          </cell>
          <cell r="F433">
            <v>5.5</v>
          </cell>
          <cell r="R433" t="str">
            <v/>
          </cell>
          <cell r="X433" t="str">
            <v/>
          </cell>
        </row>
        <row r="434">
          <cell r="B434">
            <v>2</v>
          </cell>
          <cell r="F434">
            <v>5.5</v>
          </cell>
          <cell r="R434" t="str">
            <v>ATL IMPROVVISATO</v>
          </cell>
          <cell r="X434" t="str">
            <v/>
          </cell>
        </row>
        <row r="435">
          <cell r="B435">
            <v>2</v>
          </cell>
          <cell r="F435">
            <v>6.5</v>
          </cell>
          <cell r="R435" t="str">
            <v>SAN GRIA</v>
          </cell>
          <cell r="X435" t="str">
            <v/>
          </cell>
        </row>
        <row r="436">
          <cell r="B436">
            <v>2</v>
          </cell>
          <cell r="F436">
            <v>6.5</v>
          </cell>
          <cell r="R436" t="str">
            <v/>
          </cell>
          <cell r="X436" t="str">
            <v/>
          </cell>
        </row>
        <row r="437">
          <cell r="B437">
            <v>2</v>
          </cell>
          <cell r="F437">
            <v>6.5</v>
          </cell>
          <cell r="R437" t="str">
            <v/>
          </cell>
          <cell r="X437" t="str">
            <v/>
          </cell>
        </row>
        <row r="438">
          <cell r="B438">
            <v>2</v>
          </cell>
          <cell r="F438">
            <v>5.5</v>
          </cell>
          <cell r="R438" t="str">
            <v/>
          </cell>
          <cell r="X438" t="str">
            <v/>
          </cell>
        </row>
        <row r="439">
          <cell r="B439">
            <v>2</v>
          </cell>
          <cell r="F439">
            <v>5</v>
          </cell>
          <cell r="R439" t="str">
            <v>APPAREGGIATO</v>
          </cell>
          <cell r="X439" t="str">
            <v/>
          </cell>
        </row>
        <row r="440">
          <cell r="B440">
            <v>2</v>
          </cell>
          <cell r="F440">
            <v>5.5</v>
          </cell>
          <cell r="R440" t="str">
            <v/>
          </cell>
          <cell r="X440" t="str">
            <v/>
          </cell>
        </row>
        <row r="441">
          <cell r="B441">
            <v>2</v>
          </cell>
          <cell r="F441">
            <v>6</v>
          </cell>
          <cell r="R441" t="str">
            <v/>
          </cell>
          <cell r="X441" t="str">
            <v/>
          </cell>
        </row>
        <row r="442">
          <cell r="B442">
            <v>2</v>
          </cell>
          <cell r="F442">
            <v>6</v>
          </cell>
          <cell r="R442" t="str">
            <v>AC ASPARAGHESE</v>
          </cell>
          <cell r="X442" t="str">
            <v/>
          </cell>
        </row>
        <row r="443">
          <cell r="B443">
            <v>2</v>
          </cell>
          <cell r="F443">
            <v>6</v>
          </cell>
          <cell r="R443" t="str">
            <v/>
          </cell>
          <cell r="X443" t="str">
            <v/>
          </cell>
        </row>
        <row r="444">
          <cell r="B444">
            <v>2</v>
          </cell>
          <cell r="F444">
            <v>5.5</v>
          </cell>
          <cell r="R444" t="str">
            <v/>
          </cell>
          <cell r="X444" t="str">
            <v/>
          </cell>
        </row>
        <row r="445">
          <cell r="B445">
            <v>2</v>
          </cell>
          <cell r="F445">
            <v>6.5</v>
          </cell>
          <cell r="R445" t="str">
            <v/>
          </cell>
          <cell r="W445">
            <v>1</v>
          </cell>
          <cell r="X445">
            <v>6.5</v>
          </cell>
        </row>
        <row r="446">
          <cell r="B446">
            <v>3</v>
          </cell>
          <cell r="F446">
            <v>5.5</v>
          </cell>
          <cell r="R446" t="str">
            <v/>
          </cell>
          <cell r="X446" t="str">
            <v/>
          </cell>
        </row>
        <row r="447">
          <cell r="B447">
            <v>2</v>
          </cell>
          <cell r="F447">
            <v>5.5</v>
          </cell>
          <cell r="R447" t="str">
            <v>HERTHA VERNELLO</v>
          </cell>
          <cell r="X447" t="str">
            <v/>
          </cell>
        </row>
        <row r="448">
          <cell r="B448">
            <v>2</v>
          </cell>
          <cell r="F448">
            <v>6</v>
          </cell>
          <cell r="R448" t="str">
            <v/>
          </cell>
          <cell r="X448" t="str">
            <v/>
          </cell>
        </row>
        <row r="449">
          <cell r="B449">
            <v>2</v>
          </cell>
          <cell r="F449">
            <v>6.5</v>
          </cell>
          <cell r="R449" t="str">
            <v/>
          </cell>
          <cell r="X449" t="str">
            <v/>
          </cell>
        </row>
        <row r="450">
          <cell r="B450">
            <v>2</v>
          </cell>
          <cell r="F450">
            <v>6</v>
          </cell>
          <cell r="R450" t="str">
            <v/>
          </cell>
          <cell r="X450" t="str">
            <v/>
          </cell>
        </row>
        <row r="451">
          <cell r="B451">
            <v>2</v>
          </cell>
          <cell r="F451">
            <v>5</v>
          </cell>
          <cell r="R451" t="str">
            <v/>
          </cell>
          <cell r="X451" t="str">
            <v/>
          </cell>
        </row>
        <row r="452">
          <cell r="B452">
            <v>2</v>
          </cell>
          <cell r="F452">
            <v>6</v>
          </cell>
          <cell r="R452" t="str">
            <v>SAN GRIA</v>
          </cell>
          <cell r="X452" t="str">
            <v/>
          </cell>
        </row>
        <row r="453">
          <cell r="B453">
            <v>2</v>
          </cell>
          <cell r="F453">
            <v>5</v>
          </cell>
          <cell r="R453" t="str">
            <v/>
          </cell>
          <cell r="X453" t="str">
            <v/>
          </cell>
        </row>
        <row r="454">
          <cell r="B454">
            <v>2</v>
          </cell>
          <cell r="F454">
            <v>6</v>
          </cell>
          <cell r="R454" t="str">
            <v>PESCICULINI FC</v>
          </cell>
          <cell r="X454" t="str">
            <v/>
          </cell>
        </row>
        <row r="455">
          <cell r="B455">
            <v>2</v>
          </cell>
          <cell r="F455">
            <v>6</v>
          </cell>
          <cell r="R455" t="str">
            <v/>
          </cell>
          <cell r="X455" t="str">
            <v/>
          </cell>
        </row>
        <row r="456">
          <cell r="B456">
            <v>2</v>
          </cell>
          <cell r="F456">
            <v>5.5</v>
          </cell>
          <cell r="R456" t="str">
            <v/>
          </cell>
          <cell r="X456" t="str">
            <v/>
          </cell>
        </row>
        <row r="457">
          <cell r="B457">
            <v>2</v>
          </cell>
          <cell r="F457">
            <v>6.5</v>
          </cell>
          <cell r="R457" t="str">
            <v>SESTO ASENSIO</v>
          </cell>
          <cell r="X457" t="str">
            <v/>
          </cell>
        </row>
        <row r="458">
          <cell r="B458">
            <v>2</v>
          </cell>
          <cell r="F458">
            <v>5</v>
          </cell>
          <cell r="R458" t="str">
            <v/>
          </cell>
          <cell r="W458">
            <v>1</v>
          </cell>
          <cell r="X458">
            <v>1</v>
          </cell>
        </row>
        <row r="459">
          <cell r="B459">
            <v>2</v>
          </cell>
          <cell r="F459">
            <v>5.5</v>
          </cell>
          <cell r="R459" t="str">
            <v>SAN GRIA</v>
          </cell>
          <cell r="X459" t="str">
            <v/>
          </cell>
        </row>
        <row r="460">
          <cell r="B460">
            <v>2</v>
          </cell>
          <cell r="F460">
            <v>5.5</v>
          </cell>
          <cell r="R460" t="str">
            <v/>
          </cell>
          <cell r="X460" t="str">
            <v/>
          </cell>
        </row>
        <row r="461">
          <cell r="B461">
            <v>2</v>
          </cell>
          <cell r="F461">
            <v>5.5</v>
          </cell>
          <cell r="R461" t="str">
            <v/>
          </cell>
          <cell r="X461" t="str">
            <v/>
          </cell>
        </row>
        <row r="462">
          <cell r="B462">
            <v>2</v>
          </cell>
          <cell r="F462">
            <v>6</v>
          </cell>
          <cell r="R462" t="str">
            <v/>
          </cell>
          <cell r="W462">
            <v>1</v>
          </cell>
          <cell r="X462">
            <v>6</v>
          </cell>
        </row>
        <row r="463">
          <cell r="B463">
            <v>2</v>
          </cell>
          <cell r="F463">
            <v>5</v>
          </cell>
          <cell r="R463" t="str">
            <v/>
          </cell>
          <cell r="X463" t="str">
            <v/>
          </cell>
        </row>
        <row r="464">
          <cell r="B464">
            <v>2</v>
          </cell>
          <cell r="F464">
            <v>6.5</v>
          </cell>
          <cell r="R464" t="str">
            <v/>
          </cell>
          <cell r="X464" t="str">
            <v/>
          </cell>
        </row>
        <row r="465">
          <cell r="B465">
            <v>2</v>
          </cell>
          <cell r="F465">
            <v>6.5</v>
          </cell>
          <cell r="R465" t="str">
            <v/>
          </cell>
          <cell r="X465" t="str">
            <v/>
          </cell>
        </row>
        <row r="466">
          <cell r="B466">
            <v>2</v>
          </cell>
          <cell r="F466">
            <v>6.5</v>
          </cell>
          <cell r="R466" t="str">
            <v>PESCICULINI FC</v>
          </cell>
          <cell r="X466" t="str">
            <v/>
          </cell>
        </row>
        <row r="467">
          <cell r="B467">
            <v>2</v>
          </cell>
          <cell r="F467">
            <v>5.5</v>
          </cell>
          <cell r="R467" t="str">
            <v/>
          </cell>
          <cell r="X467" t="str">
            <v/>
          </cell>
        </row>
        <row r="468">
          <cell r="B468">
            <v>2</v>
          </cell>
          <cell r="F468">
            <v>4</v>
          </cell>
          <cell r="R468" t="str">
            <v/>
          </cell>
          <cell r="W468">
            <v>1</v>
          </cell>
          <cell r="X468">
            <v>4</v>
          </cell>
        </row>
        <row r="469">
          <cell r="B469">
            <v>2</v>
          </cell>
          <cell r="F469">
            <v>5.5</v>
          </cell>
          <cell r="R469" t="str">
            <v/>
          </cell>
          <cell r="W469">
            <v>1</v>
          </cell>
          <cell r="X469">
            <v>5.5</v>
          </cell>
        </row>
        <row r="470">
          <cell r="B470">
            <v>2</v>
          </cell>
          <cell r="F470">
            <v>6.5</v>
          </cell>
          <cell r="R470" t="str">
            <v/>
          </cell>
          <cell r="X470" t="str">
            <v/>
          </cell>
        </row>
        <row r="471">
          <cell r="B471">
            <v>2</v>
          </cell>
          <cell r="F471">
            <v>5.5</v>
          </cell>
          <cell r="R471" t="str">
            <v/>
          </cell>
          <cell r="X471" t="str">
            <v/>
          </cell>
        </row>
        <row r="472">
          <cell r="B472">
            <v>2</v>
          </cell>
          <cell r="F472">
            <v>5.5</v>
          </cell>
          <cell r="R472" t="str">
            <v/>
          </cell>
          <cell r="X472" t="str">
            <v/>
          </cell>
        </row>
        <row r="473">
          <cell r="B473">
            <v>2</v>
          </cell>
          <cell r="F473">
            <v>6</v>
          </cell>
          <cell r="R473" t="str">
            <v>PARTIZAN DEGRADO</v>
          </cell>
          <cell r="X473" t="str">
            <v/>
          </cell>
        </row>
        <row r="474">
          <cell r="B474">
            <v>2</v>
          </cell>
          <cell r="F474">
            <v>6</v>
          </cell>
          <cell r="R474" t="str">
            <v/>
          </cell>
          <cell r="X474" t="str">
            <v/>
          </cell>
        </row>
        <row r="475">
          <cell r="B475">
            <v>3</v>
          </cell>
          <cell r="F475">
            <v>5.5</v>
          </cell>
          <cell r="R475" t="str">
            <v>HERTHA VERNELLO</v>
          </cell>
          <cell r="T475">
            <v>1</v>
          </cell>
          <cell r="X475" t="str">
            <v/>
          </cell>
        </row>
        <row r="476">
          <cell r="B476">
            <v>2</v>
          </cell>
          <cell r="F476">
            <v>7</v>
          </cell>
          <cell r="R476" t="str">
            <v>PARTIZAN DEGRADO</v>
          </cell>
          <cell r="X476" t="str">
            <v/>
          </cell>
        </row>
        <row r="477">
          <cell r="B477">
            <v>2</v>
          </cell>
          <cell r="F477">
            <v>5.5</v>
          </cell>
          <cell r="R477" t="str">
            <v/>
          </cell>
          <cell r="X477" t="str">
            <v/>
          </cell>
        </row>
        <row r="478">
          <cell r="B478">
            <v>2</v>
          </cell>
          <cell r="F478">
            <v>6.5</v>
          </cell>
          <cell r="R478" t="str">
            <v>PESCICULINI FC</v>
          </cell>
          <cell r="X478" t="str">
            <v/>
          </cell>
        </row>
        <row r="479">
          <cell r="B479">
            <v>2</v>
          </cell>
          <cell r="F479">
            <v>7</v>
          </cell>
          <cell r="R479" t="str">
            <v>ATL IMPROVVISATO</v>
          </cell>
          <cell r="X479" t="str">
            <v/>
          </cell>
        </row>
        <row r="480">
          <cell r="B480">
            <v>2</v>
          </cell>
          <cell r="F480">
            <v>6.5</v>
          </cell>
          <cell r="R480" t="str">
            <v>ATL IMPROVVISATO</v>
          </cell>
          <cell r="X480" t="str">
            <v/>
          </cell>
        </row>
        <row r="481">
          <cell r="B481">
            <v>2</v>
          </cell>
          <cell r="F481">
            <v>6</v>
          </cell>
          <cell r="R481" t="str">
            <v/>
          </cell>
          <cell r="X481" t="str">
            <v/>
          </cell>
        </row>
        <row r="482">
          <cell r="B482">
            <v>2</v>
          </cell>
          <cell r="F482">
            <v>6.5</v>
          </cell>
          <cell r="R482" t="str">
            <v>AC ASPARAGHESE</v>
          </cell>
          <cell r="X482" t="str">
            <v/>
          </cell>
        </row>
        <row r="483">
          <cell r="B483">
            <v>2</v>
          </cell>
          <cell r="F483">
            <v>6</v>
          </cell>
          <cell r="R483" t="str">
            <v/>
          </cell>
          <cell r="W483">
            <v>1</v>
          </cell>
          <cell r="X483">
            <v>6</v>
          </cell>
        </row>
        <row r="484">
          <cell r="B484">
            <v>2</v>
          </cell>
          <cell r="F484">
            <v>6</v>
          </cell>
          <cell r="R484" t="str">
            <v>SESTO ASENSIO</v>
          </cell>
          <cell r="X484" t="str">
            <v/>
          </cell>
        </row>
        <row r="485">
          <cell r="B485">
            <v>2</v>
          </cell>
          <cell r="F485">
            <v>6</v>
          </cell>
          <cell r="R485" t="str">
            <v/>
          </cell>
          <cell r="X485" t="str">
            <v/>
          </cell>
        </row>
        <row r="486">
          <cell r="B486">
            <v>3</v>
          </cell>
          <cell r="F486">
            <v>5.5</v>
          </cell>
          <cell r="R486" t="str">
            <v>PARTIZAN DEGRADO</v>
          </cell>
          <cell r="T486">
            <v>1</v>
          </cell>
          <cell r="X486" t="str">
            <v/>
          </cell>
        </row>
        <row r="487">
          <cell r="B487">
            <v>2</v>
          </cell>
          <cell r="F487">
            <v>5.5</v>
          </cell>
          <cell r="R487" t="str">
            <v/>
          </cell>
          <cell r="X487" t="str">
            <v/>
          </cell>
        </row>
        <row r="488">
          <cell r="B488">
            <v>2</v>
          </cell>
          <cell r="F488">
            <v>6</v>
          </cell>
          <cell r="R488" t="str">
            <v>SAN GRIA</v>
          </cell>
          <cell r="X488" t="str">
            <v/>
          </cell>
        </row>
        <row r="489">
          <cell r="B489">
            <v>2</v>
          </cell>
          <cell r="F489">
            <v>6</v>
          </cell>
          <cell r="R489" t="str">
            <v>HERTHA VERNELLO</v>
          </cell>
          <cell r="X489" t="str">
            <v/>
          </cell>
        </row>
        <row r="490">
          <cell r="B490">
            <v>2</v>
          </cell>
          <cell r="F490">
            <v>6</v>
          </cell>
          <cell r="R490" t="str">
            <v/>
          </cell>
          <cell r="X490" t="str">
            <v/>
          </cell>
        </row>
        <row r="491">
          <cell r="B491">
            <v>2</v>
          </cell>
          <cell r="F491">
            <v>7</v>
          </cell>
          <cell r="R491" t="str">
            <v>AC ASPARAGHESE</v>
          </cell>
          <cell r="W491">
            <v>1</v>
          </cell>
          <cell r="X491">
            <v>10</v>
          </cell>
        </row>
        <row r="492">
          <cell r="B492">
            <v>2</v>
          </cell>
          <cell r="F492">
            <v>6</v>
          </cell>
          <cell r="R492" t="str">
            <v/>
          </cell>
          <cell r="W492">
            <v>1</v>
          </cell>
          <cell r="X492">
            <v>6</v>
          </cell>
        </row>
        <row r="493">
          <cell r="B493">
            <v>2</v>
          </cell>
          <cell r="F493">
            <v>6</v>
          </cell>
          <cell r="R493" t="str">
            <v/>
          </cell>
          <cell r="X493" t="str">
            <v/>
          </cell>
        </row>
        <row r="494">
          <cell r="B494">
            <v>2</v>
          </cell>
          <cell r="F494">
            <v>6.5</v>
          </cell>
          <cell r="R494" t="str">
            <v>PESCICULINI FC</v>
          </cell>
          <cell r="X494" t="str">
            <v/>
          </cell>
        </row>
        <row r="495">
          <cell r="B495">
            <v>2</v>
          </cell>
          <cell r="F495">
            <v>6</v>
          </cell>
          <cell r="R495" t="str">
            <v/>
          </cell>
          <cell r="X495" t="str">
            <v/>
          </cell>
        </row>
        <row r="496">
          <cell r="B496">
            <v>2</v>
          </cell>
          <cell r="F496">
            <v>6.5</v>
          </cell>
          <cell r="R496" t="str">
            <v/>
          </cell>
          <cell r="X496" t="str">
            <v/>
          </cell>
        </row>
        <row r="497">
          <cell r="B497">
            <v>2</v>
          </cell>
          <cell r="F497">
            <v>6</v>
          </cell>
          <cell r="R497" t="str">
            <v>AC ASPARAGHESE</v>
          </cell>
          <cell r="X497" t="str">
            <v/>
          </cell>
        </row>
        <row r="498">
          <cell r="B498">
            <v>2</v>
          </cell>
          <cell r="F498">
            <v>6.5</v>
          </cell>
          <cell r="R498" t="str">
            <v/>
          </cell>
          <cell r="X498" t="str">
            <v/>
          </cell>
        </row>
        <row r="499">
          <cell r="B499">
            <v>2</v>
          </cell>
          <cell r="F499">
            <v>7</v>
          </cell>
          <cell r="R499" t="str">
            <v>SESTO ASENSIO</v>
          </cell>
          <cell r="X499" t="str">
            <v/>
          </cell>
        </row>
        <row r="500">
          <cell r="B500">
            <v>2</v>
          </cell>
          <cell r="F500">
            <v>6</v>
          </cell>
          <cell r="R500" t="str">
            <v/>
          </cell>
          <cell r="X500" t="str">
            <v/>
          </cell>
        </row>
        <row r="501">
          <cell r="B501">
            <v>1</v>
          </cell>
          <cell r="F501">
            <v>7</v>
          </cell>
          <cell r="R501" t="str">
            <v>APPAREGGIATO</v>
          </cell>
          <cell r="X501" t="str">
            <v/>
          </cell>
        </row>
        <row r="502">
          <cell r="B502">
            <v>2</v>
          </cell>
          <cell r="F502">
            <v>6.5</v>
          </cell>
          <cell r="R502" t="str">
            <v>AC ASPARAGHESE</v>
          </cell>
          <cell r="X502" t="str">
            <v/>
          </cell>
        </row>
        <row r="503">
          <cell r="B503">
            <v>2</v>
          </cell>
          <cell r="F503">
            <v>6</v>
          </cell>
          <cell r="R503" t="str">
            <v/>
          </cell>
          <cell r="X503" t="str">
            <v/>
          </cell>
        </row>
        <row r="504">
          <cell r="B504">
            <v>2</v>
          </cell>
          <cell r="F504">
            <v>5.5</v>
          </cell>
          <cell r="R504" t="str">
            <v/>
          </cell>
          <cell r="X504" t="str">
            <v/>
          </cell>
        </row>
        <row r="505">
          <cell r="B505">
            <v>2</v>
          </cell>
          <cell r="F505">
            <v>6.5</v>
          </cell>
          <cell r="R505" t="str">
            <v>PESCICULINI FC</v>
          </cell>
          <cell r="X505" t="str">
            <v/>
          </cell>
        </row>
        <row r="506">
          <cell r="B506">
            <v>2</v>
          </cell>
          <cell r="F506">
            <v>6</v>
          </cell>
          <cell r="R506" t="str">
            <v>PARTIZAN DEGRADO</v>
          </cell>
          <cell r="X506" t="str">
            <v/>
          </cell>
        </row>
        <row r="507">
          <cell r="B507">
            <v>2</v>
          </cell>
          <cell r="F507">
            <v>6.5</v>
          </cell>
          <cell r="R507" t="str">
            <v>SESTO ASENSIO</v>
          </cell>
          <cell r="X507" t="str">
            <v/>
          </cell>
        </row>
        <row r="508">
          <cell r="B508">
            <v>2</v>
          </cell>
          <cell r="F508">
            <v>6.5</v>
          </cell>
          <cell r="R508" t="str">
            <v/>
          </cell>
          <cell r="X508" t="str">
            <v/>
          </cell>
        </row>
        <row r="509">
          <cell r="B509">
            <v>2</v>
          </cell>
          <cell r="F509">
            <v>5</v>
          </cell>
          <cell r="R509" t="str">
            <v/>
          </cell>
          <cell r="W509">
            <v>1</v>
          </cell>
          <cell r="X509">
            <v>5</v>
          </cell>
        </row>
        <row r="510">
          <cell r="B510">
            <v>2</v>
          </cell>
          <cell r="F510">
            <v>6</v>
          </cell>
          <cell r="R510" t="str">
            <v>HERTHA VERNELLO</v>
          </cell>
          <cell r="W510">
            <v>1</v>
          </cell>
          <cell r="X510">
            <v>4.5</v>
          </cell>
        </row>
        <row r="511">
          <cell r="B511">
            <v>2</v>
          </cell>
          <cell r="F511">
            <v>5.5</v>
          </cell>
          <cell r="R511" t="str">
            <v>SAN GRIA</v>
          </cell>
          <cell r="X511" t="str">
            <v/>
          </cell>
        </row>
        <row r="512">
          <cell r="B512">
            <v>2</v>
          </cell>
          <cell r="F512">
            <v>6</v>
          </cell>
          <cell r="R512" t="str">
            <v>AC ASPARAGHESE</v>
          </cell>
          <cell r="X512" t="str">
            <v/>
          </cell>
        </row>
        <row r="513">
          <cell r="B513">
            <v>2</v>
          </cell>
          <cell r="F513">
            <v>6.5</v>
          </cell>
          <cell r="R513" t="str">
            <v/>
          </cell>
          <cell r="X513" t="str">
            <v/>
          </cell>
        </row>
        <row r="514">
          <cell r="B514">
            <v>2</v>
          </cell>
          <cell r="F514">
            <v>5</v>
          </cell>
          <cell r="R514" t="str">
            <v/>
          </cell>
          <cell r="X514" t="str">
            <v/>
          </cell>
        </row>
        <row r="515">
          <cell r="B515">
            <v>2</v>
          </cell>
          <cell r="F515">
            <v>6</v>
          </cell>
          <cell r="R515" t="str">
            <v/>
          </cell>
          <cell r="X515" t="str">
            <v/>
          </cell>
        </row>
        <row r="516">
          <cell r="B516">
            <v>2</v>
          </cell>
          <cell r="F516">
            <v>6</v>
          </cell>
          <cell r="R516" t="str">
            <v>APPAREGGIATO</v>
          </cell>
          <cell r="W516">
            <v>1</v>
          </cell>
          <cell r="X516">
            <v>6</v>
          </cell>
        </row>
        <row r="517">
          <cell r="B517">
            <v>2</v>
          </cell>
          <cell r="F517">
            <v>6</v>
          </cell>
          <cell r="R517" t="str">
            <v>PARTIZAN DEGRADO</v>
          </cell>
          <cell r="X517" t="str">
            <v/>
          </cell>
        </row>
        <row r="518">
          <cell r="B518">
            <v>2</v>
          </cell>
          <cell r="F518">
            <v>5.5</v>
          </cell>
          <cell r="R518" t="str">
            <v/>
          </cell>
          <cell r="X518" t="str">
            <v/>
          </cell>
        </row>
        <row r="519">
          <cell r="B519">
            <v>2</v>
          </cell>
          <cell r="F519">
            <v>6</v>
          </cell>
          <cell r="R519" t="str">
            <v/>
          </cell>
          <cell r="X519" t="str">
            <v/>
          </cell>
        </row>
        <row r="520">
          <cell r="B520">
            <v>2</v>
          </cell>
          <cell r="F520">
            <v>7</v>
          </cell>
          <cell r="R520" t="str">
            <v>PARTIZAN DEGRADO</v>
          </cell>
          <cell r="W520">
            <v>1</v>
          </cell>
          <cell r="X520">
            <v>7</v>
          </cell>
        </row>
        <row r="521">
          <cell r="B521">
            <v>2</v>
          </cell>
          <cell r="F521">
            <v>6</v>
          </cell>
          <cell r="R521" t="str">
            <v>SESTO ASENSIO</v>
          </cell>
          <cell r="X521" t="str">
            <v/>
          </cell>
        </row>
        <row r="522">
          <cell r="B522">
            <v>2</v>
          </cell>
          <cell r="F522">
            <v>5.5</v>
          </cell>
          <cell r="R522" t="str">
            <v/>
          </cell>
          <cell r="X522" t="str">
            <v/>
          </cell>
        </row>
        <row r="523">
          <cell r="B523">
            <v>2</v>
          </cell>
          <cell r="F523">
            <v>5.5</v>
          </cell>
          <cell r="R523" t="str">
            <v/>
          </cell>
          <cell r="X523" t="str">
            <v/>
          </cell>
        </row>
        <row r="524">
          <cell r="B524">
            <v>2</v>
          </cell>
          <cell r="F524">
            <v>7</v>
          </cell>
          <cell r="R524" t="str">
            <v>PARTIZAN DEGRADO</v>
          </cell>
          <cell r="X524" t="str">
            <v/>
          </cell>
        </row>
        <row r="525">
          <cell r="B525">
            <v>2</v>
          </cell>
          <cell r="F525">
            <v>6</v>
          </cell>
          <cell r="R525" t="str">
            <v/>
          </cell>
          <cell r="X525" t="str">
            <v/>
          </cell>
        </row>
        <row r="526">
          <cell r="B526">
            <v>2</v>
          </cell>
          <cell r="F526">
            <v>6</v>
          </cell>
          <cell r="R526" t="str">
            <v>ATL IMPROVVISATO</v>
          </cell>
          <cell r="X526" t="str">
            <v/>
          </cell>
        </row>
        <row r="527">
          <cell r="B527">
            <v>3</v>
          </cell>
          <cell r="F527">
            <v>5.5</v>
          </cell>
          <cell r="R527" t="str">
            <v>SESTO ASENSIO</v>
          </cell>
          <cell r="X527" t="str">
            <v/>
          </cell>
        </row>
        <row r="528">
          <cell r="B528">
            <v>2</v>
          </cell>
          <cell r="F528">
            <v>5</v>
          </cell>
          <cell r="R528" t="str">
            <v>HERTHA VERNELLO</v>
          </cell>
          <cell r="X528" t="str">
            <v/>
          </cell>
        </row>
        <row r="529">
          <cell r="B529">
            <v>2</v>
          </cell>
          <cell r="F529">
            <v>5.5</v>
          </cell>
          <cell r="R529" t="str">
            <v/>
          </cell>
          <cell r="X529" t="str">
            <v/>
          </cell>
        </row>
        <row r="530">
          <cell r="B530">
            <v>2</v>
          </cell>
          <cell r="F530">
            <v>6</v>
          </cell>
          <cell r="R530" t="str">
            <v>AC ASPARAGHESE</v>
          </cell>
          <cell r="X530" t="str">
            <v/>
          </cell>
        </row>
        <row r="531">
          <cell r="B531">
            <v>2</v>
          </cell>
          <cell r="F531">
            <v>6.5</v>
          </cell>
          <cell r="R531" t="str">
            <v>HERTHA VERNELLO</v>
          </cell>
          <cell r="X531" t="str">
            <v/>
          </cell>
        </row>
        <row r="532">
          <cell r="B532">
            <v>2</v>
          </cell>
          <cell r="F532">
            <v>6</v>
          </cell>
          <cell r="R532" t="str">
            <v>SESTO ASENSIO</v>
          </cell>
          <cell r="X532" t="str">
            <v/>
          </cell>
        </row>
        <row r="533">
          <cell r="B533">
            <v>2</v>
          </cell>
          <cell r="F533">
            <v>6.5</v>
          </cell>
          <cell r="R533" t="str">
            <v/>
          </cell>
          <cell r="X533" t="str">
            <v/>
          </cell>
        </row>
        <row r="534">
          <cell r="B534">
            <v>2</v>
          </cell>
          <cell r="F534">
            <v>6</v>
          </cell>
          <cell r="R534" t="str">
            <v/>
          </cell>
          <cell r="X534" t="str">
            <v/>
          </cell>
        </row>
        <row r="535">
          <cell r="B535">
            <v>2</v>
          </cell>
          <cell r="F535">
            <v>6</v>
          </cell>
          <cell r="R535" t="str">
            <v/>
          </cell>
          <cell r="X535" t="str">
            <v/>
          </cell>
        </row>
        <row r="536">
          <cell r="B536">
            <v>2</v>
          </cell>
          <cell r="F536">
            <v>6.5</v>
          </cell>
          <cell r="R536" t="str">
            <v>PESCICULINI FC</v>
          </cell>
          <cell r="X536" t="str">
            <v/>
          </cell>
        </row>
        <row r="537">
          <cell r="B537">
            <v>2</v>
          </cell>
          <cell r="F537">
            <v>6</v>
          </cell>
          <cell r="R537" t="str">
            <v>PARTIZAN DEGRADO</v>
          </cell>
          <cell r="X537" t="str">
            <v/>
          </cell>
        </row>
        <row r="538">
          <cell r="B538">
            <v>2</v>
          </cell>
          <cell r="F538">
            <v>5.5</v>
          </cell>
          <cell r="R538" t="str">
            <v/>
          </cell>
          <cell r="X538" t="str">
            <v/>
          </cell>
        </row>
        <row r="539">
          <cell r="B539">
            <v>2</v>
          </cell>
          <cell r="F539">
            <v>6</v>
          </cell>
          <cell r="R539" t="str">
            <v>SAN GRIA</v>
          </cell>
          <cell r="X539" t="str">
            <v/>
          </cell>
        </row>
        <row r="540">
          <cell r="B540">
            <v>2</v>
          </cell>
          <cell r="F540">
            <v>6</v>
          </cell>
          <cell r="R540" t="str">
            <v/>
          </cell>
          <cell r="X540" t="str">
            <v/>
          </cell>
        </row>
        <row r="541">
          <cell r="B541">
            <v>2</v>
          </cell>
          <cell r="F541">
            <v>5.5</v>
          </cell>
          <cell r="R541" t="str">
            <v>AC ASPARAGHESE</v>
          </cell>
          <cell r="X541" t="str">
            <v/>
          </cell>
        </row>
        <row r="542">
          <cell r="B542">
            <v>2</v>
          </cell>
          <cell r="F542">
            <v>4.5</v>
          </cell>
          <cell r="R542" t="str">
            <v/>
          </cell>
          <cell r="W542">
            <v>1</v>
          </cell>
          <cell r="X542">
            <v>4.5</v>
          </cell>
        </row>
        <row r="543">
          <cell r="B543">
            <v>2</v>
          </cell>
          <cell r="F543">
            <v>5.5</v>
          </cell>
          <cell r="R543" t="str">
            <v/>
          </cell>
          <cell r="X543" t="str">
            <v/>
          </cell>
        </row>
        <row r="544">
          <cell r="B544">
            <v>2</v>
          </cell>
          <cell r="F544">
            <v>6</v>
          </cell>
          <cell r="R544" t="str">
            <v>PARTIZAN DEGRADO</v>
          </cell>
          <cell r="X544" t="str">
            <v/>
          </cell>
        </row>
        <row r="545">
          <cell r="B545">
            <v>3</v>
          </cell>
          <cell r="F545">
            <v>5.5</v>
          </cell>
          <cell r="R545" t="str">
            <v/>
          </cell>
          <cell r="W545">
            <v>1</v>
          </cell>
          <cell r="X545">
            <v>5.5</v>
          </cell>
        </row>
        <row r="546">
          <cell r="B546">
            <v>2</v>
          </cell>
          <cell r="F546">
            <v>6</v>
          </cell>
          <cell r="R546" t="str">
            <v/>
          </cell>
          <cell r="X546" t="str">
            <v/>
          </cell>
        </row>
        <row r="547">
          <cell r="B547">
            <v>2</v>
          </cell>
          <cell r="F547">
            <v>7</v>
          </cell>
          <cell r="R547" t="str">
            <v>ATL IMPROVVISATO</v>
          </cell>
          <cell r="X547" t="str">
            <v/>
          </cell>
        </row>
        <row r="548">
          <cell r="B548">
            <v>2</v>
          </cell>
          <cell r="F548">
            <v>6</v>
          </cell>
          <cell r="R548" t="str">
            <v>AC ASPARAGHESE</v>
          </cell>
          <cell r="X548" t="str">
            <v/>
          </cell>
        </row>
        <row r="549">
          <cell r="B549">
            <v>2</v>
          </cell>
          <cell r="F549">
            <v>7</v>
          </cell>
          <cell r="R549" t="str">
            <v>SAN GRIA</v>
          </cell>
          <cell r="X549" t="str">
            <v/>
          </cell>
        </row>
        <row r="550">
          <cell r="B550">
            <v>2</v>
          </cell>
          <cell r="F550">
            <v>5</v>
          </cell>
          <cell r="R550" t="str">
            <v/>
          </cell>
          <cell r="X550" t="str">
            <v/>
          </cell>
        </row>
        <row r="551">
          <cell r="B551">
            <v>2</v>
          </cell>
          <cell r="F551">
            <v>6</v>
          </cell>
          <cell r="R551" t="str">
            <v/>
          </cell>
          <cell r="X551" t="str">
            <v/>
          </cell>
        </row>
        <row r="552">
          <cell r="B552">
            <v>2</v>
          </cell>
          <cell r="F552">
            <v>7</v>
          </cell>
          <cell r="R552" t="str">
            <v>SESTO ASENSIO</v>
          </cell>
          <cell r="X552" t="str">
            <v/>
          </cell>
        </row>
        <row r="553">
          <cell r="B553">
            <v>2</v>
          </cell>
          <cell r="F553">
            <v>6</v>
          </cell>
          <cell r="R553" t="str">
            <v>PESCICULINI FC</v>
          </cell>
          <cell r="X553" t="str">
            <v/>
          </cell>
        </row>
        <row r="554">
          <cell r="B554">
            <v>2</v>
          </cell>
          <cell r="F554">
            <v>6</v>
          </cell>
          <cell r="R554" t="str">
            <v>AC ASPARAGHESE</v>
          </cell>
          <cell r="X554" t="str">
            <v/>
          </cell>
        </row>
        <row r="555">
          <cell r="B555">
            <v>2</v>
          </cell>
          <cell r="F555">
            <v>6.5</v>
          </cell>
          <cell r="R555" t="str">
            <v/>
          </cell>
          <cell r="X555" t="str">
            <v/>
          </cell>
        </row>
        <row r="556">
          <cell r="B556">
            <v>2</v>
          </cell>
          <cell r="F556">
            <v>5.5</v>
          </cell>
          <cell r="R556" t="str">
            <v/>
          </cell>
          <cell r="X556" t="str">
            <v/>
          </cell>
        </row>
        <row r="557">
          <cell r="B557">
            <v>2</v>
          </cell>
          <cell r="F557">
            <v>5.5</v>
          </cell>
          <cell r="R557" t="str">
            <v/>
          </cell>
          <cell r="X557" t="str">
            <v/>
          </cell>
        </row>
        <row r="558">
          <cell r="B558">
            <v>3</v>
          </cell>
          <cell r="F558">
            <v>6</v>
          </cell>
          <cell r="R558" t="str">
            <v/>
          </cell>
          <cell r="W558">
            <v>1</v>
          </cell>
          <cell r="X558">
            <v>6</v>
          </cell>
        </row>
        <row r="559">
          <cell r="B559">
            <v>2</v>
          </cell>
          <cell r="F559">
            <v>6</v>
          </cell>
          <cell r="R559" t="str">
            <v>SESTO ASENSIO</v>
          </cell>
          <cell r="X559" t="str">
            <v/>
          </cell>
        </row>
        <row r="560">
          <cell r="B560">
            <v>1</v>
          </cell>
          <cell r="F560">
            <v>6.5</v>
          </cell>
          <cell r="R560" t="str">
            <v>APPAREGGIATO</v>
          </cell>
          <cell r="X560" t="str">
            <v/>
          </cell>
        </row>
        <row r="561">
          <cell r="B561">
            <v>2</v>
          </cell>
          <cell r="F561">
            <v>5</v>
          </cell>
          <cell r="R561" t="str">
            <v>APPAREGGIATO</v>
          </cell>
          <cell r="X561" t="str">
            <v/>
          </cell>
        </row>
        <row r="562">
          <cell r="B562">
            <v>2</v>
          </cell>
          <cell r="F562">
            <v>7</v>
          </cell>
          <cell r="R562" t="str">
            <v>PESCICULINI FC</v>
          </cell>
          <cell r="X562" t="str">
            <v/>
          </cell>
        </row>
        <row r="563">
          <cell r="B563">
            <v>2</v>
          </cell>
          <cell r="F563">
            <v>6</v>
          </cell>
          <cell r="R563" t="str">
            <v>ATL IMPROVVISATO</v>
          </cell>
          <cell r="X563" t="str">
            <v/>
          </cell>
        </row>
        <row r="564">
          <cell r="B564">
            <v>2</v>
          </cell>
          <cell r="F564">
            <v>6</v>
          </cell>
          <cell r="R564" t="str">
            <v>PARTIZAN DEGRADO</v>
          </cell>
          <cell r="X564" t="str">
            <v/>
          </cell>
        </row>
        <row r="565">
          <cell r="B565">
            <v>2</v>
          </cell>
          <cell r="F565">
            <v>6</v>
          </cell>
          <cell r="R565" t="str">
            <v/>
          </cell>
          <cell r="W565">
            <v>1</v>
          </cell>
          <cell r="X565">
            <v>5.5</v>
          </cell>
        </row>
        <row r="566">
          <cell r="B566">
            <v>2</v>
          </cell>
          <cell r="F566">
            <v>6</v>
          </cell>
          <cell r="R566" t="str">
            <v/>
          </cell>
          <cell r="X566" t="str">
            <v/>
          </cell>
        </row>
        <row r="567">
          <cell r="B567">
            <v>2</v>
          </cell>
          <cell r="F567">
            <v>6.5</v>
          </cell>
          <cell r="R567" t="str">
            <v>SAN GRIA</v>
          </cell>
          <cell r="X567" t="str">
            <v/>
          </cell>
        </row>
        <row r="568">
          <cell r="B568">
            <v>2</v>
          </cell>
          <cell r="F568">
            <v>6</v>
          </cell>
          <cell r="R568" t="str">
            <v>PARTIZAN DEGRADO</v>
          </cell>
          <cell r="X568" t="str">
            <v/>
          </cell>
        </row>
        <row r="569">
          <cell r="B569">
            <v>3</v>
          </cell>
          <cell r="F569">
            <v>5.5</v>
          </cell>
          <cell r="R569" t="str">
            <v>AC ASPARAGHESE</v>
          </cell>
          <cell r="X569" t="str">
            <v/>
          </cell>
        </row>
        <row r="570">
          <cell r="B570">
            <v>3</v>
          </cell>
          <cell r="F570">
            <v>6</v>
          </cell>
          <cell r="R570" t="str">
            <v>PARTIZAN DEGRADO</v>
          </cell>
          <cell r="T570">
            <v>1</v>
          </cell>
          <cell r="W570">
            <v>1</v>
          </cell>
          <cell r="X570">
            <v>6</v>
          </cell>
        </row>
        <row r="571">
          <cell r="B571">
            <v>3</v>
          </cell>
          <cell r="F571">
            <v>5.5</v>
          </cell>
          <cell r="R571" t="str">
            <v>PARTIZAN DEGRADO</v>
          </cell>
          <cell r="T571">
            <v>1</v>
          </cell>
          <cell r="X571" t="str">
            <v/>
          </cell>
        </row>
        <row r="572">
          <cell r="B572">
            <v>3</v>
          </cell>
          <cell r="F572">
            <v>6</v>
          </cell>
          <cell r="R572" t="str">
            <v/>
          </cell>
          <cell r="W572">
            <v>1</v>
          </cell>
          <cell r="X572">
            <v>6</v>
          </cell>
        </row>
        <row r="573">
          <cell r="B573">
            <v>3</v>
          </cell>
          <cell r="F573">
            <v>5.5</v>
          </cell>
          <cell r="R573" t="str">
            <v>AC ASPARAGHESE</v>
          </cell>
          <cell r="X573" t="str">
            <v/>
          </cell>
        </row>
        <row r="574">
          <cell r="B574">
            <v>3</v>
          </cell>
          <cell r="F574">
            <v>5.5</v>
          </cell>
          <cell r="R574" t="str">
            <v>SESTO ASENSIO</v>
          </cell>
          <cell r="X574" t="str">
            <v/>
          </cell>
        </row>
        <row r="575">
          <cell r="B575">
            <v>3</v>
          </cell>
          <cell r="F575">
            <v>7</v>
          </cell>
          <cell r="R575" t="str">
            <v>ATL IMPROVVISATO</v>
          </cell>
          <cell r="W575">
            <v>1</v>
          </cell>
          <cell r="X575">
            <v>8</v>
          </cell>
        </row>
        <row r="576">
          <cell r="B576">
            <v>3</v>
          </cell>
          <cell r="F576">
            <v>6.5</v>
          </cell>
          <cell r="R576" t="str">
            <v/>
          </cell>
          <cell r="W576">
            <v>1</v>
          </cell>
          <cell r="X576">
            <v>6.5</v>
          </cell>
        </row>
        <row r="577">
          <cell r="B577">
            <v>3</v>
          </cell>
          <cell r="F577">
            <v>7</v>
          </cell>
          <cell r="R577" t="str">
            <v/>
          </cell>
          <cell r="W577">
            <v>1</v>
          </cell>
          <cell r="X577">
            <v>10</v>
          </cell>
        </row>
        <row r="578">
          <cell r="B578">
            <v>3</v>
          </cell>
          <cell r="F578">
            <v>6.5</v>
          </cell>
          <cell r="R578" t="str">
            <v/>
          </cell>
          <cell r="W578">
            <v>1</v>
          </cell>
          <cell r="X578">
            <v>6.5</v>
          </cell>
        </row>
        <row r="579">
          <cell r="B579">
            <v>3</v>
          </cell>
          <cell r="F579">
            <v>6.5</v>
          </cell>
          <cell r="R579" t="str">
            <v>PESCICULINI FC</v>
          </cell>
          <cell r="W579">
            <v>1</v>
          </cell>
          <cell r="X579">
            <v>6.5</v>
          </cell>
        </row>
        <row r="580">
          <cell r="B580">
            <v>3</v>
          </cell>
          <cell r="F580">
            <v>6</v>
          </cell>
          <cell r="R580" t="str">
            <v>ATL IMPROVVISATO</v>
          </cell>
          <cell r="X580" t="str">
            <v/>
          </cell>
        </row>
        <row r="581">
          <cell r="B581">
            <v>3</v>
          </cell>
          <cell r="F581">
            <v>6</v>
          </cell>
          <cell r="R581" t="str">
            <v/>
          </cell>
          <cell r="W581">
            <v>1</v>
          </cell>
          <cell r="X581">
            <v>6</v>
          </cell>
        </row>
        <row r="582">
          <cell r="B582">
            <v>3</v>
          </cell>
          <cell r="F582">
            <v>6</v>
          </cell>
          <cell r="R582" t="str">
            <v/>
          </cell>
          <cell r="W582">
            <v>1</v>
          </cell>
          <cell r="X582">
            <v>5.5</v>
          </cell>
        </row>
        <row r="583">
          <cell r="B583">
            <v>3</v>
          </cell>
          <cell r="F583">
            <v>7</v>
          </cell>
          <cell r="R583" t="str">
            <v/>
          </cell>
          <cell r="W583">
            <v>1</v>
          </cell>
          <cell r="X583">
            <v>10</v>
          </cell>
        </row>
        <row r="584">
          <cell r="B584">
            <v>3</v>
          </cell>
          <cell r="F584">
            <v>6</v>
          </cell>
          <cell r="R584" t="str">
            <v>PARTIZAN DEGRADO</v>
          </cell>
          <cell r="X584" t="str">
            <v/>
          </cell>
        </row>
        <row r="585">
          <cell r="B585">
            <v>3</v>
          </cell>
          <cell r="F585">
            <v>6</v>
          </cell>
          <cell r="R585" t="str">
            <v/>
          </cell>
          <cell r="W585">
            <v>1</v>
          </cell>
          <cell r="X585">
            <v>6</v>
          </cell>
        </row>
        <row r="586">
          <cell r="B586">
            <v>3</v>
          </cell>
          <cell r="F586">
            <v>6</v>
          </cell>
          <cell r="R586" t="str">
            <v/>
          </cell>
          <cell r="X586" t="str">
            <v/>
          </cell>
        </row>
        <row r="587">
          <cell r="B587">
            <v>3</v>
          </cell>
          <cell r="F587">
            <v>5.5</v>
          </cell>
          <cell r="R587" t="str">
            <v/>
          </cell>
          <cell r="X587" t="str">
            <v/>
          </cell>
        </row>
        <row r="588">
          <cell r="B588">
            <v>3</v>
          </cell>
          <cell r="F588">
            <v>6</v>
          </cell>
          <cell r="R588" t="str">
            <v/>
          </cell>
          <cell r="W588">
            <v>1</v>
          </cell>
          <cell r="X588">
            <v>6</v>
          </cell>
        </row>
        <row r="589">
          <cell r="B589">
            <v>3</v>
          </cell>
          <cell r="F589">
            <v>6</v>
          </cell>
          <cell r="R589" t="str">
            <v/>
          </cell>
          <cell r="W589">
            <v>1</v>
          </cell>
          <cell r="X589">
            <v>5.5</v>
          </cell>
        </row>
        <row r="590">
          <cell r="B590">
            <v>3</v>
          </cell>
          <cell r="F590">
            <v>6</v>
          </cell>
          <cell r="R590" t="str">
            <v>SAN GRIA</v>
          </cell>
          <cell r="X590" t="str">
            <v/>
          </cell>
        </row>
        <row r="591">
          <cell r="B591">
            <v>3</v>
          </cell>
          <cell r="F591">
            <v>5.5</v>
          </cell>
          <cell r="R591" t="str">
            <v>APPAREGGIATO</v>
          </cell>
          <cell r="T591">
            <v>1</v>
          </cell>
          <cell r="X591" t="str">
            <v/>
          </cell>
        </row>
        <row r="592">
          <cell r="B592">
            <v>3</v>
          </cell>
          <cell r="F592">
            <v>6</v>
          </cell>
          <cell r="R592" t="str">
            <v>APPAREGGIATO</v>
          </cell>
          <cell r="T592">
            <v>1</v>
          </cell>
          <cell r="W592">
            <v>1</v>
          </cell>
          <cell r="X592">
            <v>5.5</v>
          </cell>
        </row>
        <row r="593">
          <cell r="B593">
            <v>3</v>
          </cell>
          <cell r="F593">
            <v>6</v>
          </cell>
          <cell r="R593" t="str">
            <v/>
          </cell>
          <cell r="W593">
            <v>1</v>
          </cell>
          <cell r="X593">
            <v>6</v>
          </cell>
        </row>
        <row r="594">
          <cell r="B594">
            <v>3</v>
          </cell>
          <cell r="F594">
            <v>5.5</v>
          </cell>
          <cell r="R594" t="str">
            <v>AC ASPARAGHESE</v>
          </cell>
          <cell r="X594" t="str">
            <v/>
          </cell>
        </row>
        <row r="595">
          <cell r="B595">
            <v>3</v>
          </cell>
          <cell r="F595">
            <v>6.5</v>
          </cell>
          <cell r="R595" t="str">
            <v/>
          </cell>
          <cell r="W595">
            <v>1</v>
          </cell>
          <cell r="X595">
            <v>6.5</v>
          </cell>
        </row>
        <row r="596">
          <cell r="B596">
            <v>3</v>
          </cell>
          <cell r="F596">
            <v>6</v>
          </cell>
          <cell r="R596" t="str">
            <v>PARTIZAN DEGRADO</v>
          </cell>
          <cell r="X596" t="str">
            <v/>
          </cell>
        </row>
        <row r="597">
          <cell r="B597">
            <v>3</v>
          </cell>
          <cell r="F597">
            <v>7</v>
          </cell>
          <cell r="R597" t="str">
            <v>AC ASPARAGHESE</v>
          </cell>
          <cell r="T597">
            <v>1</v>
          </cell>
          <cell r="W597">
            <v>1</v>
          </cell>
          <cell r="X597">
            <v>10</v>
          </cell>
        </row>
        <row r="598">
          <cell r="B598">
            <v>3</v>
          </cell>
          <cell r="F598">
            <v>5.5</v>
          </cell>
          <cell r="R598" t="str">
            <v/>
          </cell>
          <cell r="W598">
            <v>1</v>
          </cell>
          <cell r="X598">
            <v>5.5</v>
          </cell>
        </row>
        <row r="599">
          <cell r="B599">
            <v>3</v>
          </cell>
          <cell r="F599">
            <v>5.5</v>
          </cell>
          <cell r="R599" t="str">
            <v/>
          </cell>
          <cell r="W599">
            <v>1</v>
          </cell>
          <cell r="X599">
            <v>5</v>
          </cell>
        </row>
        <row r="600">
          <cell r="B600">
            <v>3</v>
          </cell>
          <cell r="F600">
            <v>6</v>
          </cell>
          <cell r="R600" t="str">
            <v/>
          </cell>
          <cell r="W600">
            <v>1</v>
          </cell>
          <cell r="X600">
            <v>6</v>
          </cell>
        </row>
        <row r="601">
          <cell r="B601">
            <v>3</v>
          </cell>
          <cell r="F601">
            <v>6</v>
          </cell>
          <cell r="R601" t="str">
            <v>AC ASPARAGHESE</v>
          </cell>
          <cell r="T601">
            <v>1</v>
          </cell>
          <cell r="W601">
            <v>1</v>
          </cell>
          <cell r="X601">
            <v>6</v>
          </cell>
        </row>
        <row r="602">
          <cell r="B602">
            <v>3</v>
          </cell>
          <cell r="F602">
            <v>6.5</v>
          </cell>
          <cell r="R602" t="str">
            <v/>
          </cell>
          <cell r="W602">
            <v>1</v>
          </cell>
          <cell r="X602">
            <v>6.5</v>
          </cell>
        </row>
        <row r="603">
          <cell r="B603">
            <v>3</v>
          </cell>
          <cell r="F603">
            <v>5.5</v>
          </cell>
          <cell r="R603" t="str">
            <v>SAN GRIA</v>
          </cell>
          <cell r="T603">
            <v>1</v>
          </cell>
          <cell r="X603" t="str">
            <v/>
          </cell>
        </row>
        <row r="604">
          <cell r="B604">
            <v>3</v>
          </cell>
          <cell r="F604">
            <v>5.5</v>
          </cell>
          <cell r="R604" t="str">
            <v/>
          </cell>
          <cell r="W604">
            <v>1</v>
          </cell>
          <cell r="X604">
            <v>5.5</v>
          </cell>
        </row>
        <row r="605">
          <cell r="B605">
            <v>3</v>
          </cell>
          <cell r="F605">
            <v>7.5</v>
          </cell>
          <cell r="R605" t="str">
            <v>PESCICULINI FC</v>
          </cell>
          <cell r="T605">
            <v>1</v>
          </cell>
          <cell r="W605">
            <v>1</v>
          </cell>
          <cell r="X605">
            <v>8.5</v>
          </cell>
        </row>
        <row r="606">
          <cell r="B606">
            <v>3</v>
          </cell>
          <cell r="F606">
            <v>5</v>
          </cell>
          <cell r="R606" t="str">
            <v>SESTO ASENSIO</v>
          </cell>
          <cell r="X606" t="str">
            <v/>
          </cell>
        </row>
        <row r="607">
          <cell r="B607">
            <v>3</v>
          </cell>
          <cell r="F607">
            <v>5.5</v>
          </cell>
          <cell r="R607" t="str">
            <v/>
          </cell>
          <cell r="X607" t="str">
            <v/>
          </cell>
        </row>
        <row r="608">
          <cell r="B608">
            <v>3</v>
          </cell>
          <cell r="F608">
            <v>5.5</v>
          </cell>
          <cell r="R608" t="str">
            <v>SAN GRIA</v>
          </cell>
          <cell r="X608" t="str">
            <v/>
          </cell>
        </row>
        <row r="609">
          <cell r="B609">
            <v>3</v>
          </cell>
          <cell r="F609">
            <v>5.5</v>
          </cell>
          <cell r="R609" t="str">
            <v/>
          </cell>
          <cell r="X609" t="str">
            <v/>
          </cell>
        </row>
        <row r="610">
          <cell r="B610">
            <v>3</v>
          </cell>
          <cell r="F610">
            <v>5.5</v>
          </cell>
          <cell r="R610" t="str">
            <v/>
          </cell>
          <cell r="X610" t="str">
            <v/>
          </cell>
        </row>
        <row r="611">
          <cell r="B611">
            <v>3</v>
          </cell>
          <cell r="F611">
            <v>5.5</v>
          </cell>
          <cell r="R611" t="str">
            <v>AC ASPARAGHESE</v>
          </cell>
          <cell r="X611" t="str">
            <v/>
          </cell>
        </row>
        <row r="612">
          <cell r="B612">
            <v>3</v>
          </cell>
          <cell r="F612">
            <v>6</v>
          </cell>
          <cell r="R612" t="str">
            <v/>
          </cell>
          <cell r="X612" t="str">
            <v/>
          </cell>
        </row>
        <row r="613">
          <cell r="B613">
            <v>3</v>
          </cell>
          <cell r="F613">
            <v>6</v>
          </cell>
          <cell r="R613" t="str">
            <v/>
          </cell>
          <cell r="X613" t="str">
            <v/>
          </cell>
        </row>
        <row r="614">
          <cell r="B614">
            <v>3</v>
          </cell>
          <cell r="F614">
            <v>5.5</v>
          </cell>
          <cell r="R614" t="str">
            <v>ATL IMPROVVISATO</v>
          </cell>
          <cell r="X614" t="str">
            <v/>
          </cell>
        </row>
        <row r="615">
          <cell r="B615">
            <v>3</v>
          </cell>
          <cell r="F615">
            <v>6</v>
          </cell>
          <cell r="R615" t="str">
            <v>SAN GRIA</v>
          </cell>
          <cell r="W615">
            <v>1</v>
          </cell>
          <cell r="X615">
            <v>6</v>
          </cell>
        </row>
        <row r="616">
          <cell r="B616">
            <v>3</v>
          </cell>
          <cell r="F616">
            <v>5.5</v>
          </cell>
          <cell r="R616" t="str">
            <v>SAN GRIA</v>
          </cell>
          <cell r="X616" t="str">
            <v/>
          </cell>
        </row>
        <row r="617">
          <cell r="B617">
            <v>3</v>
          </cell>
          <cell r="F617">
            <v>5.5</v>
          </cell>
          <cell r="R617" t="str">
            <v/>
          </cell>
          <cell r="X617" t="str">
            <v/>
          </cell>
        </row>
        <row r="618">
          <cell r="B618">
            <v>3</v>
          </cell>
          <cell r="F618">
            <v>5.5</v>
          </cell>
          <cell r="R618" t="str">
            <v/>
          </cell>
          <cell r="W618">
            <v>1</v>
          </cell>
          <cell r="X618">
            <v>5.5</v>
          </cell>
        </row>
        <row r="619">
          <cell r="B619">
            <v>3</v>
          </cell>
          <cell r="F619">
            <v>6</v>
          </cell>
          <cell r="R619" t="str">
            <v>ATL IMPROVVISATO</v>
          </cell>
          <cell r="T619">
            <v>1</v>
          </cell>
          <cell r="W619">
            <v>1</v>
          </cell>
          <cell r="X619">
            <v>6</v>
          </cell>
        </row>
        <row r="620">
          <cell r="B620">
            <v>3</v>
          </cell>
          <cell r="F620">
            <v>7</v>
          </cell>
          <cell r="R620" t="str">
            <v>PARTIZAN DEGRADO</v>
          </cell>
          <cell r="T620">
            <v>1</v>
          </cell>
          <cell r="X620" t="str">
            <v/>
          </cell>
        </row>
        <row r="621">
          <cell r="B621">
            <v>3</v>
          </cell>
          <cell r="F621">
            <v>5</v>
          </cell>
          <cell r="R621" t="str">
            <v/>
          </cell>
          <cell r="W621">
            <v>1</v>
          </cell>
          <cell r="X621">
            <v>5</v>
          </cell>
        </row>
        <row r="622">
          <cell r="B622">
            <v>3</v>
          </cell>
          <cell r="F622">
            <v>6</v>
          </cell>
          <cell r="R622" t="str">
            <v>AC ASPARAGHESE</v>
          </cell>
          <cell r="X622" t="str">
            <v/>
          </cell>
        </row>
        <row r="623">
          <cell r="B623">
            <v>3</v>
          </cell>
          <cell r="F623">
            <v>6.5</v>
          </cell>
          <cell r="R623" t="str">
            <v>HERTHA VERNELLO</v>
          </cell>
          <cell r="T623">
            <v>1</v>
          </cell>
          <cell r="W623">
            <v>1</v>
          </cell>
          <cell r="X623">
            <v>6.5</v>
          </cell>
        </row>
        <row r="624">
          <cell r="B624">
            <v>3</v>
          </cell>
          <cell r="F624">
            <v>5</v>
          </cell>
          <cell r="R624" t="str">
            <v/>
          </cell>
          <cell r="W624">
            <v>1</v>
          </cell>
          <cell r="X624">
            <v>5</v>
          </cell>
        </row>
        <row r="625">
          <cell r="B625">
            <v>3</v>
          </cell>
          <cell r="F625">
            <v>6</v>
          </cell>
          <cell r="R625" t="str">
            <v>AC ASPARAGHESE</v>
          </cell>
          <cell r="W625">
            <v>1</v>
          </cell>
          <cell r="X625">
            <v>9</v>
          </cell>
        </row>
        <row r="626">
          <cell r="B626">
            <v>3</v>
          </cell>
          <cell r="F626">
            <v>5.5</v>
          </cell>
          <cell r="R626" t="str">
            <v>PARTIZAN DEGRADO</v>
          </cell>
          <cell r="X626" t="str">
            <v/>
          </cell>
        </row>
        <row r="627">
          <cell r="B627">
            <v>3</v>
          </cell>
          <cell r="F627">
            <v>6.5</v>
          </cell>
          <cell r="R627" t="str">
            <v/>
          </cell>
          <cell r="W627">
            <v>1</v>
          </cell>
          <cell r="X627">
            <v>6.5</v>
          </cell>
        </row>
        <row r="628">
          <cell r="B628">
            <v>3</v>
          </cell>
          <cell r="F628">
            <v>6</v>
          </cell>
          <cell r="R628" t="str">
            <v/>
          </cell>
          <cell r="X628" t="str">
            <v/>
          </cell>
        </row>
        <row r="629">
          <cell r="B629">
            <v>3</v>
          </cell>
          <cell r="F629">
            <v>6</v>
          </cell>
          <cell r="R629" t="str">
            <v>SESTO ASENSIO</v>
          </cell>
          <cell r="W629">
            <v>1</v>
          </cell>
          <cell r="X629">
            <v>6</v>
          </cell>
        </row>
        <row r="630">
          <cell r="B630">
            <v>3</v>
          </cell>
          <cell r="F630">
            <v>5.5</v>
          </cell>
          <cell r="R630" t="str">
            <v/>
          </cell>
          <cell r="X630" t="str">
            <v/>
          </cell>
        </row>
        <row r="631">
          <cell r="B631">
            <v>3</v>
          </cell>
          <cell r="F631">
            <v>5</v>
          </cell>
          <cell r="R631" t="str">
            <v>SAN GRIA</v>
          </cell>
          <cell r="T631">
            <v>1</v>
          </cell>
          <cell r="X631" t="str">
            <v/>
          </cell>
        </row>
        <row r="632">
          <cell r="B632">
            <v>3</v>
          </cell>
          <cell r="F632">
            <v>5.5</v>
          </cell>
          <cell r="R632" t="str">
            <v>HERTHA VERNELLO</v>
          </cell>
          <cell r="T632">
            <v>1</v>
          </cell>
          <cell r="X632" t="str">
            <v/>
          </cell>
        </row>
        <row r="633">
          <cell r="B633">
            <v>3</v>
          </cell>
          <cell r="F633">
            <v>5.5</v>
          </cell>
          <cell r="R633" t="str">
            <v>HERTHA VERNELLO</v>
          </cell>
          <cell r="X633" t="str">
            <v/>
          </cell>
        </row>
        <row r="634">
          <cell r="B634">
            <v>3</v>
          </cell>
          <cell r="F634">
            <v>6.5</v>
          </cell>
          <cell r="R634" t="str">
            <v>PARTIZAN DEGRADO</v>
          </cell>
          <cell r="W634">
            <v>1</v>
          </cell>
          <cell r="X634">
            <v>5.5</v>
          </cell>
        </row>
        <row r="635">
          <cell r="B635">
            <v>3</v>
          </cell>
          <cell r="F635">
            <v>6</v>
          </cell>
          <cell r="R635" t="str">
            <v>APPAREGGIATO</v>
          </cell>
          <cell r="W635">
            <v>1</v>
          </cell>
          <cell r="X635">
            <v>6</v>
          </cell>
        </row>
        <row r="636">
          <cell r="B636">
            <v>3</v>
          </cell>
          <cell r="F636">
            <v>6.5</v>
          </cell>
          <cell r="R636" t="str">
            <v/>
          </cell>
          <cell r="W636">
            <v>1</v>
          </cell>
          <cell r="X636">
            <v>6.5</v>
          </cell>
        </row>
        <row r="637">
          <cell r="B637">
            <v>3</v>
          </cell>
          <cell r="F637">
            <v>6</v>
          </cell>
          <cell r="R637" t="str">
            <v/>
          </cell>
          <cell r="W637">
            <v>1</v>
          </cell>
          <cell r="X637">
            <v>5.5</v>
          </cell>
        </row>
        <row r="638">
          <cell r="B638">
            <v>3</v>
          </cell>
          <cell r="F638">
            <v>6</v>
          </cell>
          <cell r="R638" t="str">
            <v>ATL IMPROVVISATO</v>
          </cell>
          <cell r="T638">
            <v>1</v>
          </cell>
          <cell r="W638">
            <v>1</v>
          </cell>
          <cell r="X638">
            <v>6</v>
          </cell>
        </row>
        <row r="639">
          <cell r="B639">
            <v>3</v>
          </cell>
          <cell r="F639">
            <v>6</v>
          </cell>
          <cell r="R639" t="str">
            <v>AC ASPARAGHESE</v>
          </cell>
          <cell r="W639">
            <v>1</v>
          </cell>
          <cell r="X639">
            <v>6</v>
          </cell>
        </row>
        <row r="640">
          <cell r="B640">
            <v>3</v>
          </cell>
          <cell r="F640">
            <v>6.5</v>
          </cell>
          <cell r="R640" t="str">
            <v>HERTHA VERNELLO</v>
          </cell>
          <cell r="T640">
            <v>1</v>
          </cell>
          <cell r="W640">
            <v>1</v>
          </cell>
          <cell r="X640">
            <v>6.5</v>
          </cell>
        </row>
        <row r="641">
          <cell r="B641">
            <v>3</v>
          </cell>
          <cell r="F641">
            <v>5.5</v>
          </cell>
          <cell r="R641" t="str">
            <v/>
          </cell>
          <cell r="W641">
            <v>1</v>
          </cell>
          <cell r="X641">
            <v>5.5</v>
          </cell>
        </row>
        <row r="642">
          <cell r="B642">
            <v>1</v>
          </cell>
          <cell r="F642">
            <v>5</v>
          </cell>
          <cell r="R642" t="str">
            <v>APPAREGGIATO</v>
          </cell>
          <cell r="X642" t="str">
            <v/>
          </cell>
        </row>
        <row r="643">
          <cell r="B643">
            <v>3</v>
          </cell>
          <cell r="F643">
            <v>5.5</v>
          </cell>
          <cell r="R643" t="str">
            <v>ATL IMPROVVISATO</v>
          </cell>
          <cell r="T643">
            <v>1</v>
          </cell>
          <cell r="X643" t="str">
            <v/>
          </cell>
        </row>
        <row r="644">
          <cell r="B644">
            <v>3</v>
          </cell>
          <cell r="F644">
            <v>5.5</v>
          </cell>
          <cell r="R644" t="str">
            <v/>
          </cell>
          <cell r="X644" t="str">
            <v/>
          </cell>
        </row>
        <row r="645">
          <cell r="B645">
            <v>3</v>
          </cell>
          <cell r="F645">
            <v>5.5</v>
          </cell>
          <cell r="R645" t="str">
            <v/>
          </cell>
          <cell r="X645" t="str">
            <v/>
          </cell>
        </row>
        <row r="646">
          <cell r="B646">
            <v>3</v>
          </cell>
          <cell r="F646">
            <v>6.5</v>
          </cell>
          <cell r="R646" t="str">
            <v/>
          </cell>
          <cell r="W646">
            <v>1</v>
          </cell>
          <cell r="X646">
            <v>6.5</v>
          </cell>
        </row>
        <row r="647">
          <cell r="B647">
            <v>3</v>
          </cell>
          <cell r="F647">
            <v>5</v>
          </cell>
          <cell r="R647" t="str">
            <v>SAN GRIA</v>
          </cell>
          <cell r="X647" t="str">
            <v/>
          </cell>
        </row>
        <row r="648">
          <cell r="B648">
            <v>3</v>
          </cell>
          <cell r="F648">
            <v>7</v>
          </cell>
          <cell r="R648" t="str">
            <v/>
          </cell>
          <cell r="W648">
            <v>1</v>
          </cell>
          <cell r="X648">
            <v>10</v>
          </cell>
        </row>
        <row r="649">
          <cell r="B649">
            <v>3</v>
          </cell>
          <cell r="F649">
            <v>5</v>
          </cell>
          <cell r="R649" t="str">
            <v>SESTO ASENSIO</v>
          </cell>
          <cell r="T649">
            <v>1</v>
          </cell>
          <cell r="W649">
            <v>1</v>
          </cell>
          <cell r="X649">
            <v>1</v>
          </cell>
        </row>
        <row r="650">
          <cell r="B650">
            <v>3</v>
          </cell>
          <cell r="F650">
            <v>6</v>
          </cell>
          <cell r="R650" t="str">
            <v>ATL IMPROVVISATO</v>
          </cell>
          <cell r="T650">
            <v>1</v>
          </cell>
          <cell r="X650" t="str">
            <v/>
          </cell>
        </row>
        <row r="651">
          <cell r="B651">
            <v>3</v>
          </cell>
          <cell r="F651">
            <v>6</v>
          </cell>
          <cell r="R651" t="str">
            <v>SAN GRIA</v>
          </cell>
          <cell r="W651">
            <v>1</v>
          </cell>
          <cell r="X651">
            <v>6</v>
          </cell>
        </row>
        <row r="652">
          <cell r="B652">
            <v>3</v>
          </cell>
          <cell r="F652">
            <v>5.5</v>
          </cell>
          <cell r="R652" t="str">
            <v>SESTO ASENSIO</v>
          </cell>
          <cell r="T652">
            <v>1</v>
          </cell>
          <cell r="X652" t="str">
            <v/>
          </cell>
        </row>
        <row r="653">
          <cell r="B653">
            <v>3</v>
          </cell>
          <cell r="F653">
            <v>6.5</v>
          </cell>
          <cell r="R653" t="str">
            <v>PARTIZAN DEGRADO</v>
          </cell>
          <cell r="W653">
            <v>1</v>
          </cell>
          <cell r="X653">
            <v>7.5</v>
          </cell>
        </row>
        <row r="654">
          <cell r="B654">
            <v>3</v>
          </cell>
          <cell r="F654">
            <v>6.5</v>
          </cell>
          <cell r="R654" t="str">
            <v>ATL IMPROVVISATO</v>
          </cell>
          <cell r="T654">
            <v>1</v>
          </cell>
          <cell r="W654">
            <v>1</v>
          </cell>
          <cell r="X654">
            <v>7.5</v>
          </cell>
        </row>
        <row r="655">
          <cell r="B655">
            <v>2</v>
          </cell>
          <cell r="F655">
            <v>6.5</v>
          </cell>
          <cell r="R655" t="str">
            <v>APPAREGGIATO</v>
          </cell>
          <cell r="W655">
            <v>1</v>
          </cell>
          <cell r="X655">
            <v>7.5</v>
          </cell>
        </row>
        <row r="656">
          <cell r="B656">
            <v>3</v>
          </cell>
          <cell r="F656">
            <v>6</v>
          </cell>
          <cell r="R656" t="str">
            <v>PARTIZAN DEGRADO</v>
          </cell>
          <cell r="T656">
            <v>1</v>
          </cell>
          <cell r="W656">
            <v>1</v>
          </cell>
          <cell r="X656">
            <v>6</v>
          </cell>
        </row>
        <row r="657">
          <cell r="B657">
            <v>3</v>
          </cell>
          <cell r="F657">
            <v>5.5</v>
          </cell>
          <cell r="R657" t="str">
            <v>PESCICULINI FC</v>
          </cell>
          <cell r="T657">
            <v>1</v>
          </cell>
          <cell r="X657" t="str">
            <v/>
          </cell>
        </row>
        <row r="658">
          <cell r="B658">
            <v>3</v>
          </cell>
          <cell r="F658">
            <v>7.5</v>
          </cell>
          <cell r="R658" t="str">
            <v>SAN GRIA</v>
          </cell>
          <cell r="T658">
            <v>1</v>
          </cell>
          <cell r="W658">
            <v>1</v>
          </cell>
          <cell r="X658">
            <v>13.5</v>
          </cell>
        </row>
        <row r="659">
          <cell r="B659">
            <v>3</v>
          </cell>
          <cell r="F659">
            <v>5.5</v>
          </cell>
          <cell r="R659" t="str">
            <v/>
          </cell>
          <cell r="X659" t="str">
            <v/>
          </cell>
        </row>
        <row r="660">
          <cell r="B660">
            <v>3</v>
          </cell>
          <cell r="F660">
            <v>6</v>
          </cell>
          <cell r="R660" t="str">
            <v/>
          </cell>
          <cell r="X660" t="str">
            <v/>
          </cell>
        </row>
        <row r="661">
          <cell r="B661">
            <v>3</v>
          </cell>
          <cell r="F661">
            <v>5.5</v>
          </cell>
          <cell r="R661" t="str">
            <v>PESCICULINI FC</v>
          </cell>
          <cell r="X661" t="str">
            <v/>
          </cell>
        </row>
        <row r="662">
          <cell r="B662">
            <v>3</v>
          </cell>
          <cell r="F662">
            <v>5</v>
          </cell>
          <cell r="R662" t="str">
            <v>HERTHA VERNELLO</v>
          </cell>
          <cell r="T662">
            <v>1</v>
          </cell>
          <cell r="X662" t="str">
            <v/>
          </cell>
        </row>
        <row r="663">
          <cell r="B663">
            <v>3</v>
          </cell>
          <cell r="F663">
            <v>7</v>
          </cell>
          <cell r="R663" t="str">
            <v>PESCICULINI FC</v>
          </cell>
          <cell r="T663">
            <v>1</v>
          </cell>
          <cell r="W663">
            <v>1</v>
          </cell>
          <cell r="X663">
            <v>10</v>
          </cell>
        </row>
        <row r="664">
          <cell r="B664">
            <v>3</v>
          </cell>
          <cell r="F664">
            <v>6</v>
          </cell>
          <cell r="R664" t="str">
            <v>ATL IMPROVVISATO</v>
          </cell>
          <cell r="X664" t="str">
            <v/>
          </cell>
        </row>
        <row r="665">
          <cell r="B665">
            <v>3</v>
          </cell>
          <cell r="F665">
            <v>7.5</v>
          </cell>
          <cell r="R665" t="str">
            <v>SAN GRIA</v>
          </cell>
          <cell r="T665">
            <v>1</v>
          </cell>
          <cell r="W665">
            <v>1</v>
          </cell>
          <cell r="X665">
            <v>9.5</v>
          </cell>
        </row>
        <row r="666">
          <cell r="B666">
            <v>3</v>
          </cell>
          <cell r="F666">
            <v>5.5</v>
          </cell>
          <cell r="R666" t="str">
            <v/>
          </cell>
          <cell r="X666" t="str">
            <v/>
          </cell>
        </row>
        <row r="667">
          <cell r="B667">
            <v>3</v>
          </cell>
          <cell r="F667">
            <v>6</v>
          </cell>
          <cell r="R667" t="str">
            <v>AC ASPARAGHESE</v>
          </cell>
          <cell r="W667">
            <v>1</v>
          </cell>
          <cell r="X667">
            <v>6</v>
          </cell>
        </row>
        <row r="668">
          <cell r="B668">
            <v>3</v>
          </cell>
          <cell r="F668">
            <v>5.5</v>
          </cell>
          <cell r="R668" t="str">
            <v>HERTHA VERNELLO</v>
          </cell>
          <cell r="X668" t="str">
            <v/>
          </cell>
        </row>
        <row r="669">
          <cell r="B669">
            <v>3</v>
          </cell>
          <cell r="F669">
            <v>7</v>
          </cell>
          <cell r="R669" t="str">
            <v/>
          </cell>
          <cell r="X669" t="str">
            <v/>
          </cell>
        </row>
        <row r="670">
          <cell r="B670">
            <v>3</v>
          </cell>
          <cell r="F670">
            <v>7.5</v>
          </cell>
          <cell r="R670" t="str">
            <v/>
          </cell>
          <cell r="X670" t="str">
            <v/>
          </cell>
        </row>
        <row r="671">
          <cell r="B671">
            <v>3</v>
          </cell>
          <cell r="F671">
            <v>6.5</v>
          </cell>
          <cell r="R671" t="str">
            <v>ATL IMPROVVISATO</v>
          </cell>
          <cell r="T671">
            <v>1</v>
          </cell>
          <cell r="W671">
            <v>1</v>
          </cell>
          <cell r="X671">
            <v>6</v>
          </cell>
        </row>
        <row r="672">
          <cell r="B672">
            <v>3</v>
          </cell>
          <cell r="F672">
            <v>6</v>
          </cell>
          <cell r="R672" t="str">
            <v/>
          </cell>
          <cell r="X672" t="str">
            <v/>
          </cell>
        </row>
        <row r="673">
          <cell r="B673">
            <v>3</v>
          </cell>
          <cell r="F673">
            <v>7</v>
          </cell>
          <cell r="R673" t="str">
            <v>PARTIZAN DEGRADO</v>
          </cell>
          <cell r="W673">
            <v>1</v>
          </cell>
          <cell r="X673">
            <v>10</v>
          </cell>
        </row>
        <row r="674">
          <cell r="B674">
            <v>3</v>
          </cell>
          <cell r="F674">
            <v>5</v>
          </cell>
          <cell r="R674" t="str">
            <v>APPAREGGIATO</v>
          </cell>
          <cell r="X674" t="str">
            <v/>
          </cell>
        </row>
        <row r="675">
          <cell r="B675">
            <v>3</v>
          </cell>
          <cell r="F675">
            <v>6.5</v>
          </cell>
          <cell r="R675" t="str">
            <v>AC ASPARAGHESE</v>
          </cell>
          <cell r="T675">
            <v>1</v>
          </cell>
          <cell r="W675">
            <v>1</v>
          </cell>
          <cell r="X675">
            <v>7.5</v>
          </cell>
        </row>
        <row r="676">
          <cell r="B676">
            <v>3</v>
          </cell>
          <cell r="F676">
            <v>6</v>
          </cell>
          <cell r="R676" t="str">
            <v>HERTHA VERNELLO</v>
          </cell>
          <cell r="W676">
            <v>1</v>
          </cell>
          <cell r="X676">
            <v>6</v>
          </cell>
        </row>
        <row r="677">
          <cell r="B677">
            <v>3</v>
          </cell>
          <cell r="F677">
            <v>5</v>
          </cell>
          <cell r="R677" t="str">
            <v>SESTO ASENSIO</v>
          </cell>
          <cell r="T677">
            <v>1</v>
          </cell>
          <cell r="X677" t="str">
            <v/>
          </cell>
        </row>
        <row r="678">
          <cell r="B678">
            <v>3</v>
          </cell>
          <cell r="F678">
            <v>7</v>
          </cell>
          <cell r="R678" t="str">
            <v>SESTO ASENSIO</v>
          </cell>
          <cell r="T678">
            <v>1</v>
          </cell>
          <cell r="W678">
            <v>1</v>
          </cell>
          <cell r="X678">
            <v>11</v>
          </cell>
        </row>
        <row r="679">
          <cell r="B679">
            <v>3</v>
          </cell>
          <cell r="F679">
            <v>6</v>
          </cell>
          <cell r="R679" t="str">
            <v>AC ASPARAGHESE</v>
          </cell>
          <cell r="T679">
            <v>1</v>
          </cell>
          <cell r="W679">
            <v>1</v>
          </cell>
          <cell r="X679">
            <v>5</v>
          </cell>
        </row>
        <row r="680">
          <cell r="B680">
            <v>3</v>
          </cell>
          <cell r="F680">
            <v>6.5</v>
          </cell>
          <cell r="R680" t="str">
            <v/>
          </cell>
          <cell r="X680" t="str">
            <v/>
          </cell>
        </row>
        <row r="681">
          <cell r="B681">
            <v>3</v>
          </cell>
          <cell r="F681">
            <v>6</v>
          </cell>
          <cell r="R681" t="str">
            <v/>
          </cell>
          <cell r="X681" t="str">
            <v/>
          </cell>
        </row>
        <row r="682">
          <cell r="B682">
            <v>3</v>
          </cell>
          <cell r="F682">
            <v>5.5</v>
          </cell>
          <cell r="R682" t="str">
            <v>ATL IMPROVVISATO</v>
          </cell>
          <cell r="X682" t="str">
            <v/>
          </cell>
        </row>
        <row r="683">
          <cell r="B683">
            <v>3</v>
          </cell>
          <cell r="F683">
            <v>5.5</v>
          </cell>
          <cell r="R683" t="str">
            <v>SESTO ASENSIO</v>
          </cell>
          <cell r="T683">
            <v>1</v>
          </cell>
          <cell r="X683" t="str">
            <v/>
          </cell>
        </row>
        <row r="684">
          <cell r="B684">
            <v>3</v>
          </cell>
          <cell r="F684">
            <v>5.5</v>
          </cell>
          <cell r="R684" t="str">
            <v/>
          </cell>
          <cell r="X684" t="str">
            <v/>
          </cell>
        </row>
        <row r="685">
          <cell r="B685">
            <v>1</v>
          </cell>
          <cell r="F685">
            <v>6</v>
          </cell>
          <cell r="R685" t="str">
            <v>APPAREGGIATO</v>
          </cell>
          <cell r="X685" t="str">
            <v/>
          </cell>
        </row>
        <row r="686">
          <cell r="B686">
            <v>3</v>
          </cell>
          <cell r="F686">
            <v>6</v>
          </cell>
          <cell r="R686" t="str">
            <v>SESTO ASENSIO</v>
          </cell>
          <cell r="X686" t="str">
            <v/>
          </cell>
        </row>
        <row r="687">
          <cell r="B687">
            <v>3</v>
          </cell>
          <cell r="F687">
            <v>5.5</v>
          </cell>
          <cell r="R687" t="str">
            <v>HERTHA VERNELLO</v>
          </cell>
          <cell r="T687">
            <v>1</v>
          </cell>
          <cell r="W687">
            <v>1</v>
          </cell>
          <cell r="X687">
            <v>5.5</v>
          </cell>
        </row>
        <row r="688">
          <cell r="B688">
            <v>3</v>
          </cell>
          <cell r="F688">
            <v>5.5</v>
          </cell>
          <cell r="R688" t="str">
            <v>AC ASPARAGHESE</v>
          </cell>
          <cell r="T688">
            <v>1</v>
          </cell>
          <cell r="W688">
            <v>1</v>
          </cell>
          <cell r="X688">
            <v>5.5</v>
          </cell>
        </row>
        <row r="689">
          <cell r="B689">
            <v>2</v>
          </cell>
          <cell r="F689">
            <v>6</v>
          </cell>
          <cell r="R689" t="str">
            <v>APPAREGGIATO</v>
          </cell>
          <cell r="X689" t="str">
            <v/>
          </cell>
        </row>
        <row r="690">
          <cell r="B690">
            <v>3</v>
          </cell>
          <cell r="F690">
            <v>6</v>
          </cell>
          <cell r="R690" t="str">
            <v>PESCICULINI FC</v>
          </cell>
          <cell r="X690" t="str">
            <v/>
          </cell>
        </row>
        <row r="691">
          <cell r="B691">
            <v>3</v>
          </cell>
          <cell r="F691">
            <v>6.5</v>
          </cell>
          <cell r="R691" t="str">
            <v>APPAREGGIATO</v>
          </cell>
          <cell r="T691">
            <v>1</v>
          </cell>
          <cell r="W691">
            <v>1</v>
          </cell>
          <cell r="X691">
            <v>6.5</v>
          </cell>
        </row>
        <row r="692">
          <cell r="B692">
            <v>3</v>
          </cell>
          <cell r="F692">
            <v>5.5</v>
          </cell>
          <cell r="R692" t="str">
            <v>ATL IMPROVVISATO</v>
          </cell>
          <cell r="X692" t="str">
            <v/>
          </cell>
        </row>
        <row r="693">
          <cell r="B693">
            <v>3</v>
          </cell>
          <cell r="F693">
            <v>5.5</v>
          </cell>
          <cell r="R693" t="str">
            <v>ATL IMPROVVISATO</v>
          </cell>
          <cell r="T693">
            <v>1</v>
          </cell>
          <cell r="W693">
            <v>1</v>
          </cell>
          <cell r="X693">
            <v>5.5</v>
          </cell>
        </row>
        <row r="694">
          <cell r="B694">
            <v>3</v>
          </cell>
          <cell r="F694">
            <v>6</v>
          </cell>
          <cell r="R694" t="str">
            <v>SESTO ASENSIO</v>
          </cell>
          <cell r="T694">
            <v>1</v>
          </cell>
          <cell r="W694">
            <v>1</v>
          </cell>
          <cell r="X694">
            <v>6</v>
          </cell>
        </row>
        <row r="695">
          <cell r="B695">
            <v>3</v>
          </cell>
          <cell r="F695">
            <v>5.5</v>
          </cell>
          <cell r="R695" t="str">
            <v>APPAREGGIATO</v>
          </cell>
          <cell r="T695">
            <v>1</v>
          </cell>
          <cell r="X695" t="str">
            <v/>
          </cell>
        </row>
        <row r="696">
          <cell r="B696">
            <v>3</v>
          </cell>
          <cell r="F696">
            <v>5.5</v>
          </cell>
          <cell r="R696" t="str">
            <v>AC ASPARAGHESE</v>
          </cell>
          <cell r="X696" t="str">
            <v/>
          </cell>
        </row>
        <row r="697">
          <cell r="B697">
            <v>3</v>
          </cell>
          <cell r="F697">
            <v>4.5</v>
          </cell>
          <cell r="R697" t="str">
            <v>APPAREGGIATO</v>
          </cell>
          <cell r="X697" t="str">
            <v/>
          </cell>
        </row>
        <row r="698">
          <cell r="B698">
            <v>3</v>
          </cell>
          <cell r="F698">
            <v>4.5</v>
          </cell>
          <cell r="R698" t="str">
            <v>APPAREGGIATO</v>
          </cell>
          <cell r="X698" t="str">
            <v/>
          </cell>
        </row>
        <row r="699">
          <cell r="B699">
            <v>3</v>
          </cell>
          <cell r="F699">
            <v>5.5</v>
          </cell>
          <cell r="R699" t="str">
            <v/>
          </cell>
          <cell r="X699" t="str">
            <v/>
          </cell>
        </row>
        <row r="700">
          <cell r="B700">
            <v>3</v>
          </cell>
          <cell r="F700">
            <v>4</v>
          </cell>
          <cell r="R700" t="str">
            <v/>
          </cell>
          <cell r="X700" t="str">
            <v/>
          </cell>
        </row>
        <row r="701">
          <cell r="B701">
            <v>3</v>
          </cell>
          <cell r="F701">
            <v>6</v>
          </cell>
          <cell r="R701" t="str">
            <v/>
          </cell>
          <cell r="X701" t="str">
            <v/>
          </cell>
        </row>
        <row r="702">
          <cell r="B702">
            <v>3</v>
          </cell>
          <cell r="F702">
            <v>5.5</v>
          </cell>
          <cell r="R702" t="str">
            <v/>
          </cell>
          <cell r="X702" t="str">
            <v/>
          </cell>
        </row>
        <row r="703">
          <cell r="B703">
            <v>3</v>
          </cell>
          <cell r="F703">
            <v>5.5</v>
          </cell>
          <cell r="R703" t="str">
            <v/>
          </cell>
          <cell r="X703" t="str">
            <v/>
          </cell>
        </row>
        <row r="704">
          <cell r="B704">
            <v>3</v>
          </cell>
          <cell r="F704">
            <v>5</v>
          </cell>
          <cell r="R704" t="str">
            <v/>
          </cell>
          <cell r="X704" t="str">
            <v/>
          </cell>
        </row>
        <row r="705">
          <cell r="B705">
            <v>3</v>
          </cell>
          <cell r="F705">
            <v>5.5</v>
          </cell>
          <cell r="R705" t="str">
            <v/>
          </cell>
          <cell r="X705" t="str">
            <v/>
          </cell>
        </row>
        <row r="706">
          <cell r="B706">
            <v>3</v>
          </cell>
          <cell r="F706">
            <v>5.5</v>
          </cell>
          <cell r="R706" t="str">
            <v/>
          </cell>
          <cell r="X706" t="str">
            <v/>
          </cell>
        </row>
        <row r="707">
          <cell r="B707">
            <v>3</v>
          </cell>
          <cell r="F707">
            <v>5</v>
          </cell>
          <cell r="R707" t="str">
            <v/>
          </cell>
          <cell r="X707" t="str">
            <v/>
          </cell>
        </row>
        <row r="708">
          <cell r="B708">
            <v>3</v>
          </cell>
          <cell r="F708">
            <v>5.5</v>
          </cell>
          <cell r="R708" t="str">
            <v>AC ASPARAGHESE</v>
          </cell>
          <cell r="X708" t="str">
            <v/>
          </cell>
        </row>
        <row r="709">
          <cell r="B709">
            <v>3</v>
          </cell>
          <cell r="F709">
            <v>7</v>
          </cell>
          <cell r="R709" t="str">
            <v/>
          </cell>
          <cell r="X709" t="str">
            <v/>
          </cell>
        </row>
        <row r="710">
          <cell r="B710">
            <v>3</v>
          </cell>
          <cell r="F710">
            <v>5.5</v>
          </cell>
          <cell r="R710" t="str">
            <v>APPAREGGIATO</v>
          </cell>
          <cell r="X710" t="str">
            <v/>
          </cell>
        </row>
        <row r="711">
          <cell r="B711">
            <v>3</v>
          </cell>
          <cell r="F711">
            <v>6</v>
          </cell>
          <cell r="R711" t="str">
            <v>APPAREGGIATO</v>
          </cell>
          <cell r="T711">
            <v>1</v>
          </cell>
          <cell r="W711">
            <v>1</v>
          </cell>
          <cell r="X711">
            <v>7</v>
          </cell>
        </row>
        <row r="712">
          <cell r="B712">
            <v>3</v>
          </cell>
          <cell r="F712">
            <v>6</v>
          </cell>
          <cell r="R712" t="str">
            <v>APPAREGGIATO</v>
          </cell>
          <cell r="X712" t="str">
            <v/>
          </cell>
        </row>
        <row r="713">
          <cell r="B713">
            <v>3</v>
          </cell>
          <cell r="F713">
            <v>6</v>
          </cell>
          <cell r="R713" t="str">
            <v>APPAREGGIATO</v>
          </cell>
          <cell r="T713">
            <v>1</v>
          </cell>
          <cell r="W713">
            <v>1</v>
          </cell>
          <cell r="X713">
            <v>5.5</v>
          </cell>
        </row>
        <row r="714">
          <cell r="B714">
            <v>3</v>
          </cell>
          <cell r="F714">
            <v>6</v>
          </cell>
          <cell r="R714" t="str">
            <v/>
          </cell>
          <cell r="X714" t="str">
            <v/>
          </cell>
        </row>
        <row r="715">
          <cell r="B715">
            <v>3</v>
          </cell>
          <cell r="F715">
            <v>6.5</v>
          </cell>
          <cell r="R715" t="str">
            <v>SESTO ASENSIO</v>
          </cell>
          <cell r="W715">
            <v>1</v>
          </cell>
          <cell r="X715">
            <v>6.5</v>
          </cell>
        </row>
        <row r="716">
          <cell r="B716">
            <v>3</v>
          </cell>
          <cell r="F716">
            <v>6</v>
          </cell>
          <cell r="R716" t="str">
            <v>ATL IMPROVVISATO</v>
          </cell>
          <cell r="W716">
            <v>1</v>
          </cell>
          <cell r="X716">
            <v>6</v>
          </cell>
        </row>
        <row r="717">
          <cell r="B717">
            <v>3</v>
          </cell>
          <cell r="F717">
            <v>6</v>
          </cell>
          <cell r="R717" t="str">
            <v>SAN GRIA</v>
          </cell>
          <cell r="T717">
            <v>1</v>
          </cell>
          <cell r="W717">
            <v>1</v>
          </cell>
          <cell r="X717">
            <v>5.5</v>
          </cell>
        </row>
        <row r="718">
          <cell r="B718">
            <v>3</v>
          </cell>
          <cell r="F718">
            <v>6</v>
          </cell>
          <cell r="R718" t="str">
            <v/>
          </cell>
          <cell r="X718" t="str">
            <v/>
          </cell>
        </row>
        <row r="719">
          <cell r="B719">
            <v>3</v>
          </cell>
          <cell r="F719">
            <v>6.5</v>
          </cell>
          <cell r="R719" t="str">
            <v>HERTHA VERNELLO</v>
          </cell>
          <cell r="T719">
            <v>1</v>
          </cell>
          <cell r="W719">
            <v>1</v>
          </cell>
          <cell r="X719">
            <v>6.5</v>
          </cell>
        </row>
        <row r="720">
          <cell r="B720">
            <v>3</v>
          </cell>
          <cell r="F720">
            <v>7.5</v>
          </cell>
          <cell r="R720" t="str">
            <v>SESTO ASENSIO</v>
          </cell>
          <cell r="T720">
            <v>1</v>
          </cell>
          <cell r="W720">
            <v>1</v>
          </cell>
          <cell r="X720">
            <v>11.5</v>
          </cell>
        </row>
        <row r="721">
          <cell r="B721">
            <v>3</v>
          </cell>
          <cell r="F721">
            <v>7</v>
          </cell>
          <cell r="R721" t="str">
            <v>SESTO ASENSIO</v>
          </cell>
          <cell r="T721">
            <v>1</v>
          </cell>
          <cell r="W721">
            <v>1</v>
          </cell>
          <cell r="X721">
            <v>7</v>
          </cell>
        </row>
        <row r="722">
          <cell r="B722">
            <v>3</v>
          </cell>
          <cell r="F722">
            <v>6.5</v>
          </cell>
          <cell r="R722" t="str">
            <v>PARTIZAN DEGRADO</v>
          </cell>
          <cell r="T722">
            <v>1</v>
          </cell>
          <cell r="W722">
            <v>1</v>
          </cell>
          <cell r="X722">
            <v>6.5</v>
          </cell>
        </row>
        <row r="723">
          <cell r="B723">
            <v>3</v>
          </cell>
          <cell r="F723">
            <v>6.5</v>
          </cell>
          <cell r="R723" t="str">
            <v/>
          </cell>
          <cell r="X723" t="str">
            <v/>
          </cell>
        </row>
        <row r="724">
          <cell r="B724">
            <v>3</v>
          </cell>
          <cell r="F724">
            <v>6.5</v>
          </cell>
          <cell r="R724" t="str">
            <v>SESTO ASENSIO</v>
          </cell>
          <cell r="T724">
            <v>1</v>
          </cell>
          <cell r="W724">
            <v>1</v>
          </cell>
          <cell r="X724">
            <v>7</v>
          </cell>
        </row>
        <row r="725">
          <cell r="B725">
            <v>3</v>
          </cell>
          <cell r="F725">
            <v>5</v>
          </cell>
          <cell r="R725" t="str">
            <v>ATL IMPROVVISATO</v>
          </cell>
          <cell r="X725" t="str">
            <v/>
          </cell>
        </row>
        <row r="726">
          <cell r="B726">
            <v>3</v>
          </cell>
          <cell r="F726">
            <v>5.5</v>
          </cell>
          <cell r="R726" t="str">
            <v>ATL IMPROVVISATO</v>
          </cell>
          <cell r="T726">
            <v>1</v>
          </cell>
          <cell r="X726" t="str">
            <v/>
          </cell>
        </row>
        <row r="727">
          <cell r="B727">
            <v>3</v>
          </cell>
          <cell r="F727">
            <v>7</v>
          </cell>
          <cell r="R727" t="str">
            <v>SESTO ASENSIO</v>
          </cell>
          <cell r="T727">
            <v>1</v>
          </cell>
          <cell r="W727">
            <v>1</v>
          </cell>
          <cell r="X727">
            <v>10</v>
          </cell>
        </row>
        <row r="728">
          <cell r="B728">
            <v>3</v>
          </cell>
          <cell r="F728">
            <v>6</v>
          </cell>
          <cell r="R728" t="str">
            <v>SESTO ASENSIO</v>
          </cell>
          <cell r="T728">
            <v>1</v>
          </cell>
          <cell r="W728">
            <v>1</v>
          </cell>
          <cell r="X728">
            <v>6</v>
          </cell>
        </row>
        <row r="729">
          <cell r="B729">
            <v>3</v>
          </cell>
          <cell r="F729">
            <v>6.5</v>
          </cell>
          <cell r="R729" t="str">
            <v>AC ASPARAGHESE</v>
          </cell>
          <cell r="T729">
            <v>1</v>
          </cell>
          <cell r="W729">
            <v>1</v>
          </cell>
          <cell r="X729">
            <v>6.5</v>
          </cell>
        </row>
        <row r="730">
          <cell r="B730">
            <v>3</v>
          </cell>
          <cell r="F730">
            <v>6</v>
          </cell>
          <cell r="R730" t="str">
            <v>HERTHA VERNELLO</v>
          </cell>
          <cell r="T730">
            <v>1</v>
          </cell>
          <cell r="W730">
            <v>1</v>
          </cell>
          <cell r="X730">
            <v>6</v>
          </cell>
        </row>
        <row r="731">
          <cell r="B731">
            <v>3</v>
          </cell>
          <cell r="F731">
            <v>6.5</v>
          </cell>
          <cell r="R731" t="str">
            <v/>
          </cell>
          <cell r="X731" t="str">
            <v/>
          </cell>
        </row>
        <row r="732">
          <cell r="B732">
            <v>3</v>
          </cell>
          <cell r="F732">
            <v>6</v>
          </cell>
          <cell r="R732" t="str">
            <v>PESCICULINI FC</v>
          </cell>
          <cell r="X732" t="str">
            <v/>
          </cell>
        </row>
        <row r="733">
          <cell r="B733">
            <v>3</v>
          </cell>
          <cell r="F733">
            <v>6</v>
          </cell>
          <cell r="R733" t="str">
            <v>PESCICULINI FC</v>
          </cell>
          <cell r="T733">
            <v>1</v>
          </cell>
          <cell r="W733">
            <v>1</v>
          </cell>
          <cell r="X733">
            <v>6</v>
          </cell>
        </row>
        <row r="734">
          <cell r="B734">
            <v>1</v>
          </cell>
          <cell r="F734">
            <v>6</v>
          </cell>
          <cell r="R734" t="str">
            <v>APPAREGGIATO</v>
          </cell>
          <cell r="X734" t="str">
            <v/>
          </cell>
        </row>
        <row r="735">
          <cell r="B735">
            <v>3</v>
          </cell>
          <cell r="F735">
            <v>6.5</v>
          </cell>
          <cell r="R735" t="str">
            <v>SAN GRIA</v>
          </cell>
          <cell r="T735">
            <v>1</v>
          </cell>
          <cell r="W735">
            <v>1</v>
          </cell>
          <cell r="X735">
            <v>6.5</v>
          </cell>
        </row>
        <row r="736">
          <cell r="B736">
            <v>3</v>
          </cell>
          <cell r="F736">
            <v>6</v>
          </cell>
          <cell r="R736" t="str">
            <v>SESTO ASENSIO</v>
          </cell>
          <cell r="W736">
            <v>1</v>
          </cell>
          <cell r="X736">
            <v>6</v>
          </cell>
        </row>
        <row r="737">
          <cell r="B737">
            <v>3</v>
          </cell>
          <cell r="F737">
            <v>6.5</v>
          </cell>
          <cell r="R737" t="str">
            <v>PESCICULINI FC</v>
          </cell>
          <cell r="T737">
            <v>1</v>
          </cell>
          <cell r="W737">
            <v>1</v>
          </cell>
          <cell r="X737">
            <v>6.5</v>
          </cell>
        </row>
        <row r="738">
          <cell r="B738">
            <v>3</v>
          </cell>
          <cell r="F738">
            <v>7</v>
          </cell>
          <cell r="R738" t="str">
            <v>APPAREGGIATO</v>
          </cell>
          <cell r="T738">
            <v>1</v>
          </cell>
          <cell r="W738">
            <v>1</v>
          </cell>
          <cell r="X738">
            <v>10</v>
          </cell>
        </row>
        <row r="739">
          <cell r="B739">
            <v>3</v>
          </cell>
          <cell r="F739">
            <v>6.5</v>
          </cell>
          <cell r="R739" t="str">
            <v>PESCICULINI FC</v>
          </cell>
          <cell r="T739">
            <v>1</v>
          </cell>
          <cell r="W739">
            <v>1</v>
          </cell>
          <cell r="X739">
            <v>7.5</v>
          </cell>
        </row>
        <row r="740">
          <cell r="B740">
            <v>3</v>
          </cell>
          <cell r="F740">
            <v>7</v>
          </cell>
          <cell r="R740" t="str">
            <v>SAN GRIA</v>
          </cell>
          <cell r="T740">
            <v>1</v>
          </cell>
          <cell r="W740">
            <v>1</v>
          </cell>
          <cell r="X740">
            <v>11</v>
          </cell>
        </row>
        <row r="741">
          <cell r="B741">
            <v>3</v>
          </cell>
          <cell r="F741">
            <v>6</v>
          </cell>
          <cell r="R741" t="str">
            <v>ATL IMPROVVISATO</v>
          </cell>
          <cell r="W741">
            <v>1</v>
          </cell>
          <cell r="X741">
            <v>6</v>
          </cell>
        </row>
        <row r="742">
          <cell r="B742">
            <v>3</v>
          </cell>
          <cell r="F742">
            <v>5</v>
          </cell>
          <cell r="R742" t="str">
            <v>AC ASPARAGHESE</v>
          </cell>
          <cell r="X742" t="str">
            <v/>
          </cell>
        </row>
        <row r="743">
          <cell r="B743">
            <v>3</v>
          </cell>
          <cell r="F743">
            <v>6</v>
          </cell>
          <cell r="R743" t="str">
            <v/>
          </cell>
          <cell r="X743" t="str">
            <v/>
          </cell>
        </row>
        <row r="744">
          <cell r="B744">
            <v>3</v>
          </cell>
          <cell r="F744">
            <v>5.5</v>
          </cell>
          <cell r="R744" t="str">
            <v>PESCICULINI FC</v>
          </cell>
          <cell r="X744" t="str">
            <v/>
          </cell>
        </row>
        <row r="745">
          <cell r="B745">
            <v>3</v>
          </cell>
          <cell r="F745">
            <v>6</v>
          </cell>
          <cell r="R745" t="str">
            <v/>
          </cell>
          <cell r="X745" t="str">
            <v/>
          </cell>
        </row>
        <row r="746">
          <cell r="B746">
            <v>3</v>
          </cell>
          <cell r="F746">
            <v>5.5</v>
          </cell>
          <cell r="R746" t="str">
            <v/>
          </cell>
          <cell r="X746" t="str">
            <v/>
          </cell>
        </row>
        <row r="747">
          <cell r="B747">
            <v>3</v>
          </cell>
          <cell r="F747">
            <v>6</v>
          </cell>
          <cell r="R747" t="str">
            <v>PARTIZAN DEGRADO</v>
          </cell>
          <cell r="T747">
            <v>1</v>
          </cell>
          <cell r="W747">
            <v>1</v>
          </cell>
          <cell r="X747">
            <v>6</v>
          </cell>
        </row>
        <row r="748">
          <cell r="B748">
            <v>3</v>
          </cell>
          <cell r="F748">
            <v>6.5</v>
          </cell>
          <cell r="R748" t="str">
            <v>ATL IMPROVVISATO</v>
          </cell>
          <cell r="T748">
            <v>1</v>
          </cell>
          <cell r="W748">
            <v>1</v>
          </cell>
          <cell r="X748">
            <v>6.5</v>
          </cell>
        </row>
        <row r="749">
          <cell r="B749">
            <v>3</v>
          </cell>
          <cell r="F749">
            <v>5.5</v>
          </cell>
          <cell r="R749" t="str">
            <v/>
          </cell>
          <cell r="X749" t="str">
            <v/>
          </cell>
        </row>
        <row r="750">
          <cell r="B750">
            <v>3</v>
          </cell>
          <cell r="F750">
            <v>5.5</v>
          </cell>
          <cell r="R750" t="str">
            <v/>
          </cell>
          <cell r="X750" t="str">
            <v/>
          </cell>
        </row>
        <row r="751">
          <cell r="B751">
            <v>3</v>
          </cell>
          <cell r="F751">
            <v>6</v>
          </cell>
          <cell r="R751" t="str">
            <v>APPAREGGIATO</v>
          </cell>
          <cell r="T751">
            <v>1</v>
          </cell>
          <cell r="W751">
            <v>1</v>
          </cell>
          <cell r="X751">
            <v>6</v>
          </cell>
        </row>
        <row r="752">
          <cell r="B752">
            <v>3</v>
          </cell>
          <cell r="F752">
            <v>5.5</v>
          </cell>
          <cell r="R752" t="str">
            <v/>
          </cell>
          <cell r="X752" t="str">
            <v/>
          </cell>
        </row>
        <row r="753">
          <cell r="B753">
            <v>3</v>
          </cell>
          <cell r="F753">
            <v>5</v>
          </cell>
          <cell r="R753" t="str">
            <v/>
          </cell>
          <cell r="X753" t="str">
            <v/>
          </cell>
        </row>
        <row r="754">
          <cell r="B754">
            <v>3</v>
          </cell>
          <cell r="F754">
            <v>5.5</v>
          </cell>
          <cell r="R754" t="str">
            <v>APPAREGGIATO</v>
          </cell>
          <cell r="X754" t="str">
            <v/>
          </cell>
        </row>
        <row r="755">
          <cell r="B755">
            <v>3</v>
          </cell>
          <cell r="F755">
            <v>6</v>
          </cell>
          <cell r="R755" t="str">
            <v/>
          </cell>
          <cell r="X755" t="str">
            <v/>
          </cell>
        </row>
        <row r="756">
          <cell r="B756">
            <v>3</v>
          </cell>
          <cell r="F756">
            <v>5.5</v>
          </cell>
          <cell r="R756" t="str">
            <v>PARTIZAN DEGRADO</v>
          </cell>
          <cell r="T756">
            <v>1</v>
          </cell>
          <cell r="X756" t="str">
            <v/>
          </cell>
        </row>
        <row r="757">
          <cell r="B757">
            <v>3</v>
          </cell>
          <cell r="F757">
            <v>6.5</v>
          </cell>
          <cell r="R757" t="str">
            <v/>
          </cell>
          <cell r="X757" t="str">
            <v/>
          </cell>
        </row>
        <row r="758">
          <cell r="B758">
            <v>3</v>
          </cell>
          <cell r="F758">
            <v>5</v>
          </cell>
          <cell r="R758" t="str">
            <v/>
          </cell>
          <cell r="X758" t="str">
            <v/>
          </cell>
        </row>
        <row r="759">
          <cell r="B759">
            <v>3</v>
          </cell>
          <cell r="F759">
            <v>5.5</v>
          </cell>
          <cell r="R759" t="str">
            <v/>
          </cell>
          <cell r="X759" t="str">
            <v/>
          </cell>
        </row>
        <row r="760">
          <cell r="B760">
            <v>3</v>
          </cell>
          <cell r="F760">
            <v>6</v>
          </cell>
          <cell r="R760" t="str">
            <v/>
          </cell>
          <cell r="X760" t="str">
            <v/>
          </cell>
        </row>
        <row r="761">
          <cell r="B761">
            <v>3</v>
          </cell>
          <cell r="F761">
            <v>5</v>
          </cell>
          <cell r="R761" t="str">
            <v/>
          </cell>
          <cell r="X761" t="str">
            <v/>
          </cell>
        </row>
        <row r="762">
          <cell r="B762">
            <v>3</v>
          </cell>
          <cell r="F762">
            <v>6</v>
          </cell>
          <cell r="R762" t="str">
            <v/>
          </cell>
          <cell r="X762" t="str">
            <v/>
          </cell>
        </row>
        <row r="763">
          <cell r="B763">
            <v>3</v>
          </cell>
          <cell r="F763">
            <v>6</v>
          </cell>
          <cell r="R763" t="str">
            <v/>
          </cell>
          <cell r="X763" t="str">
            <v/>
          </cell>
        </row>
        <row r="764">
          <cell r="B764">
            <v>3</v>
          </cell>
          <cell r="F764">
            <v>6.5</v>
          </cell>
          <cell r="R764" t="str">
            <v/>
          </cell>
          <cell r="X764" t="str">
            <v/>
          </cell>
        </row>
        <row r="765">
          <cell r="B765">
            <v>3</v>
          </cell>
          <cell r="F765">
            <v>5.5</v>
          </cell>
          <cell r="R765" t="str">
            <v>AC ASPARAGHESE</v>
          </cell>
          <cell r="X765" t="str">
            <v/>
          </cell>
        </row>
        <row r="766">
          <cell r="B766">
            <v>3</v>
          </cell>
          <cell r="F766">
            <v>6</v>
          </cell>
          <cell r="R766" t="str">
            <v/>
          </cell>
          <cell r="X766" t="str">
            <v/>
          </cell>
        </row>
        <row r="767">
          <cell r="B767">
            <v>3</v>
          </cell>
          <cell r="F767">
            <v>5.5</v>
          </cell>
          <cell r="R767" t="str">
            <v/>
          </cell>
          <cell r="X767" t="str">
            <v/>
          </cell>
        </row>
        <row r="768">
          <cell r="B768">
            <v>3</v>
          </cell>
          <cell r="F768">
            <v>6</v>
          </cell>
          <cell r="R768" t="str">
            <v/>
          </cell>
          <cell r="X768" t="str">
            <v/>
          </cell>
        </row>
        <row r="769">
          <cell r="B769">
            <v>3</v>
          </cell>
          <cell r="F769">
            <v>6.5</v>
          </cell>
          <cell r="R769" t="str">
            <v>HERTHA VERNELLO</v>
          </cell>
          <cell r="T769">
            <v>1</v>
          </cell>
          <cell r="X769" t="str">
            <v/>
          </cell>
        </row>
        <row r="770">
          <cell r="B770">
            <v>3</v>
          </cell>
          <cell r="F770">
            <v>5.5</v>
          </cell>
          <cell r="R770" t="str">
            <v>AC ASPARAGHESE</v>
          </cell>
          <cell r="T770">
            <v>1</v>
          </cell>
          <cell r="X770" t="str">
            <v/>
          </cell>
        </row>
        <row r="771">
          <cell r="B771">
            <v>2</v>
          </cell>
          <cell r="F771">
            <v>6</v>
          </cell>
          <cell r="R771" t="str">
            <v>APPAREGGIATO</v>
          </cell>
          <cell r="X771" t="str">
            <v/>
          </cell>
        </row>
        <row r="772">
          <cell r="B772">
            <v>3</v>
          </cell>
          <cell r="F772">
            <v>6</v>
          </cell>
          <cell r="R772" t="str">
            <v>PESCICULINI FC</v>
          </cell>
          <cell r="T772">
            <v>1</v>
          </cell>
          <cell r="W772">
            <v>1</v>
          </cell>
          <cell r="X772">
            <v>6</v>
          </cell>
        </row>
        <row r="773">
          <cell r="B773">
            <v>3</v>
          </cell>
          <cell r="F773">
            <v>6</v>
          </cell>
          <cell r="R773" t="str">
            <v>AC ASPARAGHESE</v>
          </cell>
          <cell r="T773">
            <v>1</v>
          </cell>
          <cell r="W773">
            <v>1</v>
          </cell>
          <cell r="X773">
            <v>6</v>
          </cell>
        </row>
        <row r="774">
          <cell r="B774">
            <v>3</v>
          </cell>
          <cell r="F774">
            <v>6</v>
          </cell>
          <cell r="R774" t="str">
            <v>PESCICULINI FC</v>
          </cell>
          <cell r="T774">
            <v>1</v>
          </cell>
          <cell r="W774">
            <v>1</v>
          </cell>
          <cell r="X774">
            <v>6</v>
          </cell>
        </row>
        <row r="775">
          <cell r="B775">
            <v>3</v>
          </cell>
          <cell r="F775">
            <v>5</v>
          </cell>
          <cell r="R775" t="str">
            <v>APPAREGGIATO</v>
          </cell>
          <cell r="T775">
            <v>1</v>
          </cell>
          <cell r="X775" t="str">
            <v/>
          </cell>
        </row>
        <row r="776">
          <cell r="B776">
            <v>3</v>
          </cell>
          <cell r="F776">
            <v>5.5</v>
          </cell>
          <cell r="R776" t="str">
            <v/>
          </cell>
          <cell r="X776" t="str">
            <v/>
          </cell>
        </row>
        <row r="777">
          <cell r="B777">
            <v>3</v>
          </cell>
          <cell r="F777">
            <v>6</v>
          </cell>
          <cell r="R777" t="str">
            <v>SAN GRIA</v>
          </cell>
          <cell r="T777">
            <v>1</v>
          </cell>
          <cell r="W777">
            <v>1</v>
          </cell>
          <cell r="X777">
            <v>6</v>
          </cell>
        </row>
        <row r="778">
          <cell r="B778">
            <v>3</v>
          </cell>
          <cell r="F778">
            <v>6</v>
          </cell>
          <cell r="R778" t="str">
            <v/>
          </cell>
          <cell r="X778" t="str">
            <v/>
          </cell>
        </row>
        <row r="779">
          <cell r="B779">
            <v>3</v>
          </cell>
          <cell r="F779">
            <v>6</v>
          </cell>
          <cell r="R779" t="str">
            <v>APPAREGGIATO</v>
          </cell>
          <cell r="X779" t="str">
            <v/>
          </cell>
        </row>
        <row r="780">
          <cell r="B780">
            <v>3</v>
          </cell>
          <cell r="F780">
            <v>5.5</v>
          </cell>
          <cell r="R780" t="str">
            <v>AC ASPARAGHESE</v>
          </cell>
          <cell r="T780">
            <v>1</v>
          </cell>
          <cell r="X780" t="str">
            <v/>
          </cell>
        </row>
        <row r="781">
          <cell r="B781">
            <v>3</v>
          </cell>
          <cell r="F781">
            <v>5.5</v>
          </cell>
          <cell r="R781" t="str">
            <v/>
          </cell>
          <cell r="X781" t="str">
            <v/>
          </cell>
        </row>
        <row r="782">
          <cell r="B782">
            <v>3</v>
          </cell>
          <cell r="F782">
            <v>5.5</v>
          </cell>
          <cell r="R782" t="str">
            <v>ATL IMPROVVISATO</v>
          </cell>
          <cell r="X782" t="str">
            <v/>
          </cell>
        </row>
        <row r="783">
          <cell r="B783">
            <v>3</v>
          </cell>
          <cell r="F783">
            <v>6.5</v>
          </cell>
          <cell r="R783" t="str">
            <v>PARTIZAN DEGRADO</v>
          </cell>
          <cell r="T783">
            <v>1</v>
          </cell>
          <cell r="W783">
            <v>1</v>
          </cell>
          <cell r="X783">
            <v>6.5</v>
          </cell>
        </row>
        <row r="784">
          <cell r="B784">
            <v>3</v>
          </cell>
          <cell r="F784">
            <v>5.5</v>
          </cell>
          <cell r="R784" t="str">
            <v>APPAREGGIATO</v>
          </cell>
          <cell r="T784">
            <v>1</v>
          </cell>
          <cell r="W784">
            <v>1</v>
          </cell>
          <cell r="X784">
            <v>5.5</v>
          </cell>
        </row>
        <row r="785">
          <cell r="B785">
            <v>3</v>
          </cell>
          <cell r="F785">
            <v>7</v>
          </cell>
          <cell r="R785" t="str">
            <v/>
          </cell>
          <cell r="X785" t="str">
            <v/>
          </cell>
        </row>
        <row r="786">
          <cell r="B786">
            <v>3</v>
          </cell>
          <cell r="F786">
            <v>6</v>
          </cell>
          <cell r="R786" t="str">
            <v>APPAREGGIATO</v>
          </cell>
          <cell r="W786">
            <v>1</v>
          </cell>
          <cell r="X786">
            <v>5.5</v>
          </cell>
        </row>
        <row r="787">
          <cell r="B787">
            <v>3</v>
          </cell>
          <cell r="F787">
            <v>6</v>
          </cell>
          <cell r="R787" t="str">
            <v/>
          </cell>
          <cell r="X787" t="str">
            <v/>
          </cell>
        </row>
        <row r="788">
          <cell r="B788">
            <v>3</v>
          </cell>
          <cell r="F788">
            <v>6.5</v>
          </cell>
          <cell r="R788" t="str">
            <v/>
          </cell>
          <cell r="X788" t="str">
            <v/>
          </cell>
        </row>
        <row r="789">
          <cell r="B789">
            <v>3</v>
          </cell>
          <cell r="F789">
            <v>6.5</v>
          </cell>
          <cell r="R789" t="str">
            <v/>
          </cell>
          <cell r="X789" t="str">
            <v/>
          </cell>
        </row>
        <row r="790">
          <cell r="B790">
            <v>3</v>
          </cell>
          <cell r="F790">
            <v>6.5</v>
          </cell>
          <cell r="R790" t="str">
            <v/>
          </cell>
          <cell r="X790" t="str">
            <v/>
          </cell>
        </row>
        <row r="791">
          <cell r="B791">
            <v>3</v>
          </cell>
          <cell r="F791">
            <v>7</v>
          </cell>
          <cell r="R791" t="str">
            <v/>
          </cell>
          <cell r="X791" t="str">
            <v/>
          </cell>
        </row>
        <row r="792">
          <cell r="B792">
            <v>3</v>
          </cell>
          <cell r="F792">
            <v>5.5</v>
          </cell>
          <cell r="R792" t="str">
            <v/>
          </cell>
          <cell r="X792" t="str">
            <v/>
          </cell>
        </row>
        <row r="793">
          <cell r="B793">
            <v>3</v>
          </cell>
          <cell r="F793">
            <v>6</v>
          </cell>
          <cell r="R793" t="str">
            <v/>
          </cell>
          <cell r="X793" t="str">
            <v/>
          </cell>
        </row>
        <row r="794">
          <cell r="B794">
            <v>3</v>
          </cell>
          <cell r="F794">
            <v>6</v>
          </cell>
          <cell r="R794" t="str">
            <v/>
          </cell>
          <cell r="X794" t="str">
            <v/>
          </cell>
        </row>
        <row r="795">
          <cell r="B795">
            <v>3</v>
          </cell>
          <cell r="F795">
            <v>5.5</v>
          </cell>
          <cell r="R795" t="str">
            <v/>
          </cell>
          <cell r="X795" t="str">
            <v/>
          </cell>
        </row>
        <row r="796">
          <cell r="B796">
            <v>3</v>
          </cell>
          <cell r="F796">
            <v>6.5</v>
          </cell>
          <cell r="R796" t="str">
            <v>HERTHA VERNELLO</v>
          </cell>
          <cell r="T796">
            <v>1</v>
          </cell>
          <cell r="W796">
            <v>1</v>
          </cell>
          <cell r="X796">
            <v>6.5</v>
          </cell>
        </row>
        <row r="797">
          <cell r="B797">
            <v>3</v>
          </cell>
          <cell r="F797">
            <v>6</v>
          </cell>
          <cell r="R797" t="str">
            <v>PESCICULINI FC</v>
          </cell>
          <cell r="X797" t="str">
            <v/>
          </cell>
        </row>
        <row r="798">
          <cell r="B798">
            <v>3</v>
          </cell>
          <cell r="F798">
            <v>6</v>
          </cell>
          <cell r="R798" t="str">
            <v>AC ASPARAGHESE</v>
          </cell>
          <cell r="T798">
            <v>1</v>
          </cell>
          <cell r="X798" t="str">
            <v/>
          </cell>
        </row>
        <row r="799">
          <cell r="B799">
            <v>3</v>
          </cell>
          <cell r="F799">
            <v>6</v>
          </cell>
          <cell r="R799" t="str">
            <v>APPAREGGIATO</v>
          </cell>
          <cell r="X799" t="str">
            <v/>
          </cell>
        </row>
        <row r="800">
          <cell r="B800">
            <v>3</v>
          </cell>
          <cell r="F800">
            <v>6</v>
          </cell>
          <cell r="R800" t="str">
            <v>PESCICULINI FC</v>
          </cell>
          <cell r="T800">
            <v>1</v>
          </cell>
          <cell r="W800">
            <v>1</v>
          </cell>
          <cell r="X800">
            <v>6</v>
          </cell>
        </row>
        <row r="801">
          <cell r="B801">
            <v>3</v>
          </cell>
          <cell r="F801">
            <v>6.5</v>
          </cell>
          <cell r="R801" t="str">
            <v/>
          </cell>
          <cell r="X801" t="str">
            <v/>
          </cell>
        </row>
        <row r="802">
          <cell r="B802">
            <v>3</v>
          </cell>
          <cell r="F802">
            <v>6</v>
          </cell>
          <cell r="R802" t="str">
            <v>SAN GRIA</v>
          </cell>
          <cell r="X802" t="str">
            <v/>
          </cell>
        </row>
        <row r="803">
          <cell r="B803">
            <v>3</v>
          </cell>
          <cell r="F803">
            <v>6</v>
          </cell>
          <cell r="R803" t="str">
            <v>HERTHA VERNELLO</v>
          </cell>
          <cell r="W803">
            <v>1</v>
          </cell>
          <cell r="X803">
            <v>6</v>
          </cell>
        </row>
        <row r="804">
          <cell r="B804">
            <v>3</v>
          </cell>
          <cell r="F804">
            <v>7</v>
          </cell>
          <cell r="R804" t="str">
            <v/>
          </cell>
          <cell r="X804" t="str">
            <v/>
          </cell>
        </row>
        <row r="805">
          <cell r="B805">
            <v>3</v>
          </cell>
          <cell r="F805">
            <v>6.5</v>
          </cell>
          <cell r="R805" t="str">
            <v/>
          </cell>
          <cell r="X805" t="str">
            <v/>
          </cell>
        </row>
        <row r="806">
          <cell r="B806">
            <v>3</v>
          </cell>
          <cell r="F806">
            <v>6</v>
          </cell>
          <cell r="R806" t="str">
            <v>PARTIZAN DEGRADO</v>
          </cell>
          <cell r="X806" t="str">
            <v/>
          </cell>
        </row>
        <row r="807">
          <cell r="B807">
            <v>3</v>
          </cell>
          <cell r="F807">
            <v>6</v>
          </cell>
          <cell r="R807" t="str">
            <v/>
          </cell>
          <cell r="X807" t="str">
            <v/>
          </cell>
        </row>
        <row r="808">
          <cell r="B808">
            <v>3</v>
          </cell>
          <cell r="F808">
            <v>6.5</v>
          </cell>
          <cell r="R808" t="str">
            <v>PESCICULINI FC</v>
          </cell>
          <cell r="T808">
            <v>1</v>
          </cell>
          <cell r="W808">
            <v>1</v>
          </cell>
          <cell r="X808">
            <v>6.5</v>
          </cell>
        </row>
        <row r="809">
          <cell r="B809">
            <v>3</v>
          </cell>
          <cell r="F809">
            <v>6.5</v>
          </cell>
          <cell r="R809" t="str">
            <v/>
          </cell>
          <cell r="X809" t="str">
            <v/>
          </cell>
        </row>
        <row r="810">
          <cell r="B810">
            <v>3</v>
          </cell>
          <cell r="F810">
            <v>6</v>
          </cell>
          <cell r="R810" t="str">
            <v/>
          </cell>
          <cell r="X810" t="str">
            <v/>
          </cell>
        </row>
        <row r="811">
          <cell r="B811">
            <v>3</v>
          </cell>
          <cell r="F811">
            <v>6</v>
          </cell>
          <cell r="R811" t="str">
            <v/>
          </cell>
          <cell r="X811" t="str">
            <v/>
          </cell>
        </row>
        <row r="812">
          <cell r="B812">
            <v>3</v>
          </cell>
          <cell r="F812">
            <v>7.5</v>
          </cell>
          <cell r="R812" t="str">
            <v>APPAREGGIATO</v>
          </cell>
          <cell r="W812">
            <v>1</v>
          </cell>
          <cell r="X812">
            <v>11.5</v>
          </cell>
        </row>
        <row r="813">
          <cell r="B813">
            <v>3</v>
          </cell>
          <cell r="F813">
            <v>5.5</v>
          </cell>
          <cell r="R813" t="str">
            <v>HERTHA VERNELLO</v>
          </cell>
          <cell r="W813">
            <v>1</v>
          </cell>
          <cell r="X813">
            <v>6.5</v>
          </cell>
        </row>
        <row r="814">
          <cell r="B814">
            <v>1</v>
          </cell>
          <cell r="F814">
            <v>6</v>
          </cell>
          <cell r="R814" t="str">
            <v>APPAREGGIATO</v>
          </cell>
          <cell r="X814" t="str">
            <v/>
          </cell>
        </row>
        <row r="815">
          <cell r="B815">
            <v>3</v>
          </cell>
          <cell r="F815">
            <v>6</v>
          </cell>
          <cell r="R815" t="str">
            <v/>
          </cell>
          <cell r="X815" t="str">
            <v/>
          </cell>
        </row>
        <row r="816">
          <cell r="B816">
            <v>3</v>
          </cell>
          <cell r="F816">
            <v>5.5</v>
          </cell>
          <cell r="R816" t="str">
            <v/>
          </cell>
          <cell r="X816" t="str">
            <v/>
          </cell>
        </row>
        <row r="817">
          <cell r="B817">
            <v>3</v>
          </cell>
          <cell r="F817">
            <v>6</v>
          </cell>
          <cell r="R817" t="str">
            <v/>
          </cell>
          <cell r="X817" t="str">
            <v/>
          </cell>
        </row>
        <row r="818">
          <cell r="B818">
            <v>3</v>
          </cell>
          <cell r="F818">
            <v>6.5</v>
          </cell>
          <cell r="R818" t="str">
            <v/>
          </cell>
          <cell r="X818" t="str">
            <v/>
          </cell>
        </row>
        <row r="819">
          <cell r="B819">
            <v>3</v>
          </cell>
          <cell r="F819">
            <v>7</v>
          </cell>
          <cell r="R819" t="str">
            <v>PESCICULINI FC</v>
          </cell>
          <cell r="T819">
            <v>1</v>
          </cell>
          <cell r="W819">
            <v>1</v>
          </cell>
          <cell r="X819">
            <v>7</v>
          </cell>
        </row>
        <row r="820">
          <cell r="B820">
            <v>3</v>
          </cell>
          <cell r="F820">
            <v>6.5</v>
          </cell>
          <cell r="R820" t="str">
            <v>PARTIZAN DEGRADO</v>
          </cell>
          <cell r="W820">
            <v>1</v>
          </cell>
          <cell r="X820">
            <v>6.5</v>
          </cell>
        </row>
        <row r="821">
          <cell r="B821">
            <v>3</v>
          </cell>
          <cell r="F821">
            <v>6</v>
          </cell>
          <cell r="R821" t="str">
            <v/>
          </cell>
          <cell r="X821" t="str">
            <v/>
          </cell>
        </row>
        <row r="822">
          <cell r="B822">
            <v>3</v>
          </cell>
          <cell r="F822">
            <v>7</v>
          </cell>
          <cell r="R822" t="str">
            <v>SAN GRIA</v>
          </cell>
          <cell r="T822">
            <v>1</v>
          </cell>
          <cell r="W822">
            <v>1</v>
          </cell>
          <cell r="X822">
            <v>7</v>
          </cell>
        </row>
        <row r="823">
          <cell r="B823">
            <v>2</v>
          </cell>
          <cell r="F823">
            <v>6</v>
          </cell>
          <cell r="R823" t="str">
            <v>APPAREGGIATO</v>
          </cell>
          <cell r="X823" t="str">
            <v/>
          </cell>
        </row>
        <row r="824">
          <cell r="B824">
            <v>3</v>
          </cell>
          <cell r="F824">
            <v>6</v>
          </cell>
          <cell r="R824" t="str">
            <v/>
          </cell>
          <cell r="X824" t="str">
            <v/>
          </cell>
        </row>
        <row r="825">
          <cell r="B825">
            <v>3</v>
          </cell>
          <cell r="F825">
            <v>6.5</v>
          </cell>
          <cell r="R825" t="str">
            <v/>
          </cell>
          <cell r="X825" t="str">
            <v/>
          </cell>
        </row>
        <row r="826">
          <cell r="B826">
            <v>3</v>
          </cell>
          <cell r="F826">
            <v>6</v>
          </cell>
          <cell r="R826" t="str">
            <v/>
          </cell>
          <cell r="X826" t="str">
            <v/>
          </cell>
        </row>
        <row r="827">
          <cell r="B827">
            <v>3</v>
          </cell>
          <cell r="F827">
            <v>5.5</v>
          </cell>
          <cell r="R827" t="str">
            <v>APPAREGGIATO</v>
          </cell>
          <cell r="X827" t="str">
            <v/>
          </cell>
        </row>
        <row r="828">
          <cell r="B828">
            <v>3</v>
          </cell>
          <cell r="F828">
            <v>7</v>
          </cell>
          <cell r="R828" t="str">
            <v/>
          </cell>
          <cell r="X828" t="str">
            <v/>
          </cell>
        </row>
        <row r="829">
          <cell r="B829">
            <v>3</v>
          </cell>
          <cell r="F829">
            <v>6</v>
          </cell>
          <cell r="R829" t="str">
            <v/>
          </cell>
          <cell r="X829" t="str">
            <v/>
          </cell>
        </row>
        <row r="830">
          <cell r="B830">
            <v>3</v>
          </cell>
          <cell r="F830">
            <v>6</v>
          </cell>
          <cell r="R830" t="str">
            <v>PARTIZAN DEGRADO</v>
          </cell>
          <cell r="T830">
            <v>1</v>
          </cell>
          <cell r="X830" t="str">
            <v/>
          </cell>
        </row>
        <row r="831">
          <cell r="B831">
            <v>3</v>
          </cell>
          <cell r="F831">
            <v>6</v>
          </cell>
          <cell r="R831" t="str">
            <v/>
          </cell>
          <cell r="X831" t="str">
            <v/>
          </cell>
        </row>
        <row r="832">
          <cell r="B832">
            <v>3</v>
          </cell>
          <cell r="F832">
            <v>6</v>
          </cell>
          <cell r="R832" t="str">
            <v/>
          </cell>
          <cell r="X832" t="str">
            <v/>
          </cell>
        </row>
        <row r="833">
          <cell r="B833">
            <v>3</v>
          </cell>
          <cell r="F833">
            <v>6</v>
          </cell>
          <cell r="R833" t="str">
            <v>HERTHA VERNELLO</v>
          </cell>
          <cell r="W833">
            <v>1</v>
          </cell>
          <cell r="X833">
            <v>6</v>
          </cell>
        </row>
        <row r="834">
          <cell r="B834">
            <v>3</v>
          </cell>
          <cell r="F834">
            <v>6.5</v>
          </cell>
          <cell r="R834" t="str">
            <v/>
          </cell>
          <cell r="X834" t="str">
            <v/>
          </cell>
        </row>
        <row r="835">
          <cell r="B835">
            <v>3</v>
          </cell>
          <cell r="F835">
            <v>6</v>
          </cell>
          <cell r="R835" t="str">
            <v/>
          </cell>
          <cell r="X835" t="str">
            <v/>
          </cell>
        </row>
        <row r="836">
          <cell r="B836">
            <v>3</v>
          </cell>
          <cell r="F836">
            <v>6</v>
          </cell>
          <cell r="R836" t="str">
            <v/>
          </cell>
          <cell r="X836" t="str">
            <v/>
          </cell>
        </row>
        <row r="837">
          <cell r="B837">
            <v>3</v>
          </cell>
          <cell r="F837">
            <v>6.5</v>
          </cell>
          <cell r="R837" t="str">
            <v/>
          </cell>
          <cell r="X837" t="str">
            <v/>
          </cell>
        </row>
        <row r="838">
          <cell r="B838">
            <v>3</v>
          </cell>
          <cell r="F838">
            <v>6</v>
          </cell>
          <cell r="R838" t="str">
            <v/>
          </cell>
          <cell r="X838" t="str">
            <v/>
          </cell>
        </row>
        <row r="839">
          <cell r="B839">
            <v>3</v>
          </cell>
          <cell r="F839">
            <v>6.5</v>
          </cell>
          <cell r="R839" t="str">
            <v/>
          </cell>
          <cell r="X839" t="str">
            <v/>
          </cell>
        </row>
        <row r="840">
          <cell r="B840">
            <v>3</v>
          </cell>
          <cell r="F840">
            <v>6</v>
          </cell>
          <cell r="R840" t="str">
            <v/>
          </cell>
          <cell r="X840" t="str">
            <v/>
          </cell>
        </row>
        <row r="841">
          <cell r="B841">
            <v>3</v>
          </cell>
          <cell r="F841">
            <v>6</v>
          </cell>
          <cell r="R841" t="str">
            <v/>
          </cell>
          <cell r="X841" t="str">
            <v/>
          </cell>
        </row>
        <row r="842">
          <cell r="B842">
            <v>3</v>
          </cell>
          <cell r="F842">
            <v>7</v>
          </cell>
          <cell r="R842" t="str">
            <v/>
          </cell>
          <cell r="X842" t="str">
            <v/>
          </cell>
        </row>
        <row r="843">
          <cell r="B843">
            <v>3</v>
          </cell>
          <cell r="F843">
            <v>6</v>
          </cell>
          <cell r="R843" t="str">
            <v/>
          </cell>
          <cell r="X843" t="str">
            <v/>
          </cell>
        </row>
        <row r="844">
          <cell r="B844">
            <v>3</v>
          </cell>
          <cell r="F844">
            <v>6</v>
          </cell>
          <cell r="R844" t="str">
            <v/>
          </cell>
          <cell r="X844" t="str">
            <v/>
          </cell>
        </row>
        <row r="845">
          <cell r="B845">
            <v>3</v>
          </cell>
          <cell r="F845">
            <v>6</v>
          </cell>
          <cell r="R845" t="str">
            <v>APPAREGGIATO</v>
          </cell>
          <cell r="X845" t="str">
            <v/>
          </cell>
        </row>
        <row r="846">
          <cell r="B846">
            <v>4</v>
          </cell>
          <cell r="F846">
            <v>7</v>
          </cell>
          <cell r="R846" t="str">
            <v>SAN GRIA</v>
          </cell>
          <cell r="T846">
            <v>1</v>
          </cell>
          <cell r="W846">
            <v>1</v>
          </cell>
          <cell r="X846">
            <v>11</v>
          </cell>
        </row>
        <row r="847">
          <cell r="B847">
            <v>4</v>
          </cell>
          <cell r="F847">
            <v>6.5</v>
          </cell>
          <cell r="R847" t="str">
            <v/>
          </cell>
          <cell r="X847" t="str">
            <v/>
          </cell>
        </row>
        <row r="848">
          <cell r="B848">
            <v>4</v>
          </cell>
          <cell r="F848">
            <v>6.5</v>
          </cell>
          <cell r="R848" t="str">
            <v>HERTHA VERNELLO</v>
          </cell>
          <cell r="T848">
            <v>1</v>
          </cell>
          <cell r="W848">
            <v>1</v>
          </cell>
          <cell r="X848">
            <v>6.5</v>
          </cell>
        </row>
        <row r="849">
          <cell r="B849">
            <v>4</v>
          </cell>
          <cell r="F849">
            <v>6</v>
          </cell>
          <cell r="R849" t="str">
            <v/>
          </cell>
          <cell r="X849" t="str">
            <v/>
          </cell>
        </row>
        <row r="850">
          <cell r="B850">
            <v>4</v>
          </cell>
          <cell r="F850">
            <v>6</v>
          </cell>
          <cell r="R850" t="str">
            <v>ATL IMPROVVISATO</v>
          </cell>
          <cell r="W850">
            <v>1</v>
          </cell>
          <cell r="X850">
            <v>6</v>
          </cell>
        </row>
        <row r="851">
          <cell r="B851">
            <v>4</v>
          </cell>
          <cell r="F851">
            <v>6</v>
          </cell>
          <cell r="R851" t="str">
            <v/>
          </cell>
          <cell r="X851" t="str">
            <v/>
          </cell>
        </row>
        <row r="852">
          <cell r="B852">
            <v>2</v>
          </cell>
          <cell r="F852">
            <v>6.5</v>
          </cell>
          <cell r="R852" t="str">
            <v>APPAREGGIATO</v>
          </cell>
          <cell r="X852" t="str">
            <v/>
          </cell>
        </row>
        <row r="853">
          <cell r="B853">
            <v>4</v>
          </cell>
          <cell r="F853">
            <v>6.5</v>
          </cell>
          <cell r="R853" t="str">
            <v>PARTIZAN DEGRADO</v>
          </cell>
          <cell r="T853">
            <v>1</v>
          </cell>
          <cell r="W853">
            <v>1</v>
          </cell>
          <cell r="X853">
            <v>6.5</v>
          </cell>
        </row>
        <row r="854">
          <cell r="B854">
            <v>4</v>
          </cell>
          <cell r="F854">
            <v>6.5</v>
          </cell>
          <cell r="R854" t="str">
            <v>AC ASPARAGHESE</v>
          </cell>
          <cell r="T854">
            <v>1</v>
          </cell>
          <cell r="W854">
            <v>1</v>
          </cell>
          <cell r="X854">
            <v>6.5</v>
          </cell>
        </row>
        <row r="855">
          <cell r="B855">
            <v>4</v>
          </cell>
          <cell r="F855">
            <v>6</v>
          </cell>
          <cell r="R855" t="str">
            <v>ATL IMPROVVISATO</v>
          </cell>
          <cell r="T855">
            <v>1</v>
          </cell>
          <cell r="W855">
            <v>1</v>
          </cell>
          <cell r="X855">
            <v>6</v>
          </cell>
        </row>
        <row r="856">
          <cell r="B856">
            <v>4</v>
          </cell>
          <cell r="F856">
            <v>7</v>
          </cell>
          <cell r="R856" t="str">
            <v/>
          </cell>
          <cell r="X856" t="str">
            <v/>
          </cell>
        </row>
        <row r="857">
          <cell r="B857">
            <v>4</v>
          </cell>
          <cell r="F857">
            <v>7.5</v>
          </cell>
          <cell r="R857" t="str">
            <v>PARTIZAN DEGRADO</v>
          </cell>
          <cell r="T857">
            <v>1</v>
          </cell>
          <cell r="W857">
            <v>1</v>
          </cell>
          <cell r="X857">
            <v>14.5</v>
          </cell>
        </row>
        <row r="858">
          <cell r="B858">
            <v>4</v>
          </cell>
          <cell r="F858">
            <v>7.5</v>
          </cell>
          <cell r="R858" t="str">
            <v/>
          </cell>
          <cell r="X858" t="str">
            <v/>
          </cell>
        </row>
        <row r="859">
          <cell r="B859">
            <v>4</v>
          </cell>
          <cell r="F859">
            <v>6.5</v>
          </cell>
          <cell r="R859" t="str">
            <v>PARTIZAN DEGRADO</v>
          </cell>
          <cell r="T859">
            <v>1</v>
          </cell>
          <cell r="W859">
            <v>1</v>
          </cell>
          <cell r="X859">
            <v>5.5</v>
          </cell>
        </row>
        <row r="860">
          <cell r="B860">
            <v>4</v>
          </cell>
          <cell r="F860">
            <v>6</v>
          </cell>
          <cell r="R860" t="str">
            <v/>
          </cell>
          <cell r="X860" t="str">
            <v/>
          </cell>
        </row>
        <row r="861">
          <cell r="B861">
            <v>4</v>
          </cell>
          <cell r="F861">
            <v>6</v>
          </cell>
          <cell r="R861" t="str">
            <v/>
          </cell>
          <cell r="X861" t="str">
            <v/>
          </cell>
        </row>
        <row r="862">
          <cell r="B862">
            <v>4</v>
          </cell>
          <cell r="F862">
            <v>5.5</v>
          </cell>
          <cell r="R862" t="str">
            <v>HERTHA VERNELLO</v>
          </cell>
          <cell r="T862">
            <v>1</v>
          </cell>
          <cell r="W862">
            <v>1</v>
          </cell>
          <cell r="X862">
            <v>5.5</v>
          </cell>
        </row>
        <row r="863">
          <cell r="B863">
            <v>4</v>
          </cell>
          <cell r="F863">
            <v>6</v>
          </cell>
          <cell r="R863" t="str">
            <v/>
          </cell>
          <cell r="X863" t="str">
            <v/>
          </cell>
        </row>
        <row r="864">
          <cell r="B864">
            <v>4</v>
          </cell>
          <cell r="F864">
            <v>5.5</v>
          </cell>
          <cell r="R864" t="str">
            <v>PARTIZAN DEGRADO</v>
          </cell>
          <cell r="T864">
            <v>1</v>
          </cell>
          <cell r="X864" t="str">
            <v/>
          </cell>
        </row>
        <row r="865">
          <cell r="B865">
            <v>4</v>
          </cell>
          <cell r="F865">
            <v>5.5</v>
          </cell>
          <cell r="R865" t="str">
            <v>SESTO ASENSIO</v>
          </cell>
          <cell r="X865" t="str">
            <v/>
          </cell>
        </row>
        <row r="866">
          <cell r="B866">
            <v>4</v>
          </cell>
          <cell r="F866">
            <v>6</v>
          </cell>
          <cell r="R866" t="str">
            <v/>
          </cell>
          <cell r="X866" t="str">
            <v/>
          </cell>
        </row>
        <row r="867">
          <cell r="B867">
            <v>4</v>
          </cell>
          <cell r="F867">
            <v>6</v>
          </cell>
          <cell r="R867" t="str">
            <v>AC ASPARAGHESE</v>
          </cell>
          <cell r="T867">
            <v>1</v>
          </cell>
          <cell r="W867">
            <v>1</v>
          </cell>
          <cell r="X867">
            <v>6</v>
          </cell>
        </row>
        <row r="868">
          <cell r="B868">
            <v>4</v>
          </cell>
          <cell r="F868">
            <v>5.5</v>
          </cell>
          <cell r="R868" t="str">
            <v/>
          </cell>
          <cell r="X868" t="str">
            <v/>
          </cell>
        </row>
        <row r="869">
          <cell r="B869">
            <v>4</v>
          </cell>
          <cell r="F869">
            <v>6.5</v>
          </cell>
          <cell r="R869" t="str">
            <v>PARTIZAN DEGRADO</v>
          </cell>
          <cell r="T869">
            <v>1</v>
          </cell>
          <cell r="W869">
            <v>1</v>
          </cell>
          <cell r="X869">
            <v>10.5</v>
          </cell>
        </row>
        <row r="870">
          <cell r="B870">
            <v>4</v>
          </cell>
          <cell r="F870">
            <v>7</v>
          </cell>
          <cell r="R870" t="str">
            <v>AC ASPARAGHESE</v>
          </cell>
          <cell r="W870">
            <v>1</v>
          </cell>
          <cell r="X870">
            <v>8</v>
          </cell>
        </row>
        <row r="871">
          <cell r="B871">
            <v>4</v>
          </cell>
          <cell r="F871">
            <v>7</v>
          </cell>
          <cell r="R871" t="str">
            <v>SESTO ASENSIO</v>
          </cell>
          <cell r="T871">
            <v>1</v>
          </cell>
          <cell r="W871">
            <v>1</v>
          </cell>
          <cell r="X871">
            <v>10</v>
          </cell>
        </row>
        <row r="872">
          <cell r="B872">
            <v>4</v>
          </cell>
          <cell r="F872">
            <v>6</v>
          </cell>
          <cell r="R872" t="str">
            <v/>
          </cell>
          <cell r="X872" t="str">
            <v/>
          </cell>
        </row>
        <row r="873">
          <cell r="B873">
            <v>4</v>
          </cell>
          <cell r="F873">
            <v>5.5</v>
          </cell>
          <cell r="R873" t="str">
            <v/>
          </cell>
          <cell r="X873" t="str">
            <v/>
          </cell>
        </row>
        <row r="874">
          <cell r="B874">
            <v>4</v>
          </cell>
          <cell r="F874">
            <v>6.5</v>
          </cell>
          <cell r="R874" t="str">
            <v>ATL IMPROVVISATO</v>
          </cell>
          <cell r="T874">
            <v>1</v>
          </cell>
          <cell r="W874">
            <v>1</v>
          </cell>
          <cell r="X874">
            <v>5.5</v>
          </cell>
        </row>
        <row r="875">
          <cell r="B875">
            <v>4</v>
          </cell>
          <cell r="F875">
            <v>5.5</v>
          </cell>
          <cell r="R875" t="str">
            <v/>
          </cell>
          <cell r="X875" t="str">
            <v/>
          </cell>
        </row>
        <row r="876">
          <cell r="B876">
            <v>4</v>
          </cell>
          <cell r="F876">
            <v>6.5</v>
          </cell>
          <cell r="R876" t="str">
            <v/>
          </cell>
          <cell r="X876" t="str">
            <v/>
          </cell>
        </row>
        <row r="877">
          <cell r="B877">
            <v>4</v>
          </cell>
          <cell r="F877">
            <v>6</v>
          </cell>
          <cell r="R877" t="str">
            <v/>
          </cell>
          <cell r="X877" t="str">
            <v/>
          </cell>
        </row>
        <row r="878">
          <cell r="B878">
            <v>4</v>
          </cell>
          <cell r="F878">
            <v>7</v>
          </cell>
          <cell r="R878" t="str">
            <v>PESCICULINI FC</v>
          </cell>
          <cell r="W878">
            <v>1</v>
          </cell>
          <cell r="X878">
            <v>8</v>
          </cell>
        </row>
        <row r="879">
          <cell r="B879">
            <v>4</v>
          </cell>
          <cell r="F879">
            <v>6</v>
          </cell>
          <cell r="R879" t="str">
            <v>ATL IMPROVVISATO</v>
          </cell>
          <cell r="T879">
            <v>1</v>
          </cell>
          <cell r="W879">
            <v>1</v>
          </cell>
          <cell r="X879">
            <v>6</v>
          </cell>
        </row>
        <row r="880">
          <cell r="B880">
            <v>4</v>
          </cell>
          <cell r="F880">
            <v>6</v>
          </cell>
          <cell r="R880" t="str">
            <v/>
          </cell>
          <cell r="X880" t="str">
            <v/>
          </cell>
        </row>
        <row r="881">
          <cell r="B881">
            <v>4</v>
          </cell>
          <cell r="F881">
            <v>6.5</v>
          </cell>
          <cell r="R881" t="str">
            <v/>
          </cell>
          <cell r="X881" t="str">
            <v/>
          </cell>
        </row>
        <row r="882">
          <cell r="B882">
            <v>4</v>
          </cell>
          <cell r="F882">
            <v>6.5</v>
          </cell>
          <cell r="R882" t="str">
            <v/>
          </cell>
          <cell r="X882" t="str">
            <v/>
          </cell>
        </row>
        <row r="883">
          <cell r="B883">
            <v>4</v>
          </cell>
          <cell r="F883">
            <v>6.5</v>
          </cell>
          <cell r="R883" t="str">
            <v>PARTIZAN DEGRADO</v>
          </cell>
          <cell r="W883">
            <v>1</v>
          </cell>
          <cell r="X883">
            <v>6.5</v>
          </cell>
        </row>
        <row r="884">
          <cell r="B884">
            <v>4</v>
          </cell>
          <cell r="F884">
            <v>6</v>
          </cell>
          <cell r="R884" t="str">
            <v/>
          </cell>
          <cell r="X884" t="str">
            <v/>
          </cell>
        </row>
        <row r="885">
          <cell r="B885">
            <v>4</v>
          </cell>
          <cell r="F885">
            <v>6</v>
          </cell>
          <cell r="R885" t="str">
            <v/>
          </cell>
          <cell r="X885" t="str">
            <v/>
          </cell>
        </row>
        <row r="886">
          <cell r="B886">
            <v>4</v>
          </cell>
          <cell r="F886">
            <v>7.5</v>
          </cell>
          <cell r="R886" t="str">
            <v/>
          </cell>
          <cell r="X886" t="str">
            <v/>
          </cell>
        </row>
        <row r="887">
          <cell r="B887">
            <v>4</v>
          </cell>
          <cell r="F887">
            <v>6.5</v>
          </cell>
          <cell r="R887" t="str">
            <v/>
          </cell>
          <cell r="X887" t="str">
            <v/>
          </cell>
        </row>
        <row r="888">
          <cell r="B888">
            <v>4</v>
          </cell>
          <cell r="F888">
            <v>6</v>
          </cell>
          <cell r="R888" t="str">
            <v/>
          </cell>
          <cell r="X888" t="str">
            <v/>
          </cell>
        </row>
        <row r="889">
          <cell r="B889">
            <v>4</v>
          </cell>
          <cell r="F889">
            <v>6</v>
          </cell>
          <cell r="R889" t="str">
            <v>SAN GRIA</v>
          </cell>
          <cell r="X889" t="str">
            <v/>
          </cell>
        </row>
        <row r="890">
          <cell r="B890">
            <v>4</v>
          </cell>
          <cell r="F890">
            <v>6</v>
          </cell>
          <cell r="R890" t="str">
            <v>APPAREGGIATO</v>
          </cell>
          <cell r="T890">
            <v>1</v>
          </cell>
          <cell r="W890">
            <v>1</v>
          </cell>
          <cell r="X890">
            <v>6</v>
          </cell>
        </row>
        <row r="891">
          <cell r="B891">
            <v>4</v>
          </cell>
          <cell r="F891">
            <v>6.5</v>
          </cell>
          <cell r="R891" t="str">
            <v/>
          </cell>
          <cell r="X891" t="str">
            <v/>
          </cell>
        </row>
        <row r="892">
          <cell r="B892">
            <v>4</v>
          </cell>
          <cell r="F892">
            <v>7</v>
          </cell>
          <cell r="R892" t="str">
            <v/>
          </cell>
          <cell r="X892" t="str">
            <v/>
          </cell>
        </row>
        <row r="893">
          <cell r="B893">
            <v>4</v>
          </cell>
          <cell r="F893">
            <v>5.5</v>
          </cell>
          <cell r="R893" t="str">
            <v/>
          </cell>
          <cell r="X893" t="str">
            <v/>
          </cell>
        </row>
        <row r="894">
          <cell r="B894">
            <v>4</v>
          </cell>
          <cell r="F894">
            <v>5.5</v>
          </cell>
          <cell r="R894" t="str">
            <v>AC ASPARAGHESE</v>
          </cell>
          <cell r="X894" t="str">
            <v/>
          </cell>
        </row>
        <row r="895">
          <cell r="B895">
            <v>4</v>
          </cell>
          <cell r="F895">
            <v>7</v>
          </cell>
          <cell r="R895" t="str">
            <v>AC ASPARAGHESE</v>
          </cell>
          <cell r="T895">
            <v>1</v>
          </cell>
          <cell r="W895">
            <v>1</v>
          </cell>
          <cell r="X895">
            <v>8</v>
          </cell>
        </row>
        <row r="896">
          <cell r="B896">
            <v>4</v>
          </cell>
          <cell r="F896">
            <v>6</v>
          </cell>
          <cell r="R896" t="str">
            <v/>
          </cell>
          <cell r="X896" t="str">
            <v/>
          </cell>
        </row>
        <row r="897">
          <cell r="B897">
            <v>4</v>
          </cell>
          <cell r="F897">
            <v>6</v>
          </cell>
          <cell r="R897" t="str">
            <v/>
          </cell>
          <cell r="X897" t="str">
            <v/>
          </cell>
        </row>
        <row r="898">
          <cell r="B898">
            <v>4</v>
          </cell>
          <cell r="F898">
            <v>7</v>
          </cell>
          <cell r="R898" t="str">
            <v/>
          </cell>
          <cell r="X898" t="str">
            <v/>
          </cell>
        </row>
        <row r="899">
          <cell r="B899">
            <v>4</v>
          </cell>
          <cell r="F899">
            <v>5.5</v>
          </cell>
          <cell r="R899" t="str">
            <v>AC ASPARAGHESE</v>
          </cell>
          <cell r="X899" t="str">
            <v/>
          </cell>
        </row>
        <row r="900">
          <cell r="B900">
            <v>4</v>
          </cell>
          <cell r="F900">
            <v>6</v>
          </cell>
          <cell r="R900" t="str">
            <v/>
          </cell>
          <cell r="X900" t="str">
            <v/>
          </cell>
        </row>
        <row r="901">
          <cell r="B901">
            <v>4</v>
          </cell>
          <cell r="F901">
            <v>5.5</v>
          </cell>
          <cell r="R901" t="str">
            <v>SAN GRIA</v>
          </cell>
          <cell r="T901">
            <v>1</v>
          </cell>
          <cell r="X901" t="str">
            <v/>
          </cell>
        </row>
        <row r="902">
          <cell r="B902">
            <v>4</v>
          </cell>
          <cell r="F902">
            <v>6.5</v>
          </cell>
          <cell r="R902" t="str">
            <v/>
          </cell>
          <cell r="X902" t="str">
            <v/>
          </cell>
        </row>
        <row r="903">
          <cell r="B903">
            <v>4</v>
          </cell>
          <cell r="F903">
            <v>6.5</v>
          </cell>
          <cell r="R903" t="str">
            <v>PESCICULINI FC</v>
          </cell>
          <cell r="T903">
            <v>1</v>
          </cell>
          <cell r="W903">
            <v>1</v>
          </cell>
          <cell r="X903">
            <v>7.5</v>
          </cell>
        </row>
        <row r="904">
          <cell r="B904">
            <v>4</v>
          </cell>
          <cell r="F904">
            <v>6.5</v>
          </cell>
          <cell r="R904" t="str">
            <v>SESTO ASENSIO</v>
          </cell>
          <cell r="T904">
            <v>1</v>
          </cell>
          <cell r="W904">
            <v>1</v>
          </cell>
          <cell r="X904">
            <v>6.5</v>
          </cell>
        </row>
        <row r="905">
          <cell r="B905">
            <v>4</v>
          </cell>
          <cell r="F905">
            <v>6</v>
          </cell>
          <cell r="R905" t="str">
            <v/>
          </cell>
          <cell r="X905" t="str">
            <v/>
          </cell>
        </row>
        <row r="906">
          <cell r="B906">
            <v>4</v>
          </cell>
          <cell r="F906">
            <v>6</v>
          </cell>
          <cell r="R906" t="str">
            <v/>
          </cell>
          <cell r="X906" t="str">
            <v/>
          </cell>
        </row>
        <row r="907">
          <cell r="B907">
            <v>4</v>
          </cell>
          <cell r="F907">
            <v>6</v>
          </cell>
          <cell r="R907" t="str">
            <v>SESTO ASENSIO</v>
          </cell>
          <cell r="W907">
            <v>1</v>
          </cell>
          <cell r="X907">
            <v>6</v>
          </cell>
        </row>
        <row r="908">
          <cell r="B908">
            <v>4</v>
          </cell>
          <cell r="F908">
            <v>6</v>
          </cell>
          <cell r="R908" t="str">
            <v>SAN GRIA</v>
          </cell>
          <cell r="T908">
            <v>1</v>
          </cell>
          <cell r="W908">
            <v>1</v>
          </cell>
          <cell r="X908">
            <v>5.5</v>
          </cell>
        </row>
        <row r="909">
          <cell r="B909">
            <v>4</v>
          </cell>
          <cell r="F909">
            <v>6</v>
          </cell>
          <cell r="R909" t="str">
            <v/>
          </cell>
          <cell r="X909" t="str">
            <v/>
          </cell>
        </row>
        <row r="910">
          <cell r="B910">
            <v>4</v>
          </cell>
          <cell r="F910">
            <v>6</v>
          </cell>
          <cell r="R910" t="str">
            <v/>
          </cell>
          <cell r="X910" t="str">
            <v/>
          </cell>
        </row>
        <row r="911">
          <cell r="B911">
            <v>4</v>
          </cell>
          <cell r="F911">
            <v>6</v>
          </cell>
          <cell r="R911" t="str">
            <v/>
          </cell>
          <cell r="X911" t="str">
            <v/>
          </cell>
        </row>
        <row r="912">
          <cell r="B912">
            <v>4</v>
          </cell>
          <cell r="F912">
            <v>5.5</v>
          </cell>
          <cell r="R912" t="str">
            <v>ATL IMPROVVISATO</v>
          </cell>
          <cell r="T912">
            <v>1</v>
          </cell>
          <cell r="X912" t="str">
            <v/>
          </cell>
        </row>
        <row r="913">
          <cell r="B913">
            <v>4</v>
          </cell>
          <cell r="F913">
            <v>6.5</v>
          </cell>
          <cell r="R913" t="str">
            <v>SAN GRIA</v>
          </cell>
          <cell r="W913">
            <v>1</v>
          </cell>
          <cell r="X913">
            <v>6.5</v>
          </cell>
        </row>
        <row r="914">
          <cell r="B914">
            <v>4</v>
          </cell>
          <cell r="F914">
            <v>5.5</v>
          </cell>
          <cell r="R914" t="str">
            <v>SAN GRIA</v>
          </cell>
          <cell r="T914">
            <v>1</v>
          </cell>
          <cell r="W914">
            <v>1</v>
          </cell>
          <cell r="X914">
            <v>5.5</v>
          </cell>
        </row>
        <row r="915">
          <cell r="B915">
            <v>4</v>
          </cell>
          <cell r="F915">
            <v>6</v>
          </cell>
          <cell r="R915" t="str">
            <v/>
          </cell>
          <cell r="X915" t="str">
            <v/>
          </cell>
        </row>
        <row r="916">
          <cell r="B916">
            <v>4</v>
          </cell>
          <cell r="F916">
            <v>5.5</v>
          </cell>
          <cell r="R916" t="str">
            <v/>
          </cell>
          <cell r="X916" t="str">
            <v/>
          </cell>
        </row>
        <row r="917">
          <cell r="B917">
            <v>4</v>
          </cell>
          <cell r="F917">
            <v>5.5</v>
          </cell>
          <cell r="R917" t="str">
            <v/>
          </cell>
          <cell r="X917" t="str">
            <v/>
          </cell>
        </row>
        <row r="918">
          <cell r="B918">
            <v>4</v>
          </cell>
          <cell r="F918">
            <v>6</v>
          </cell>
          <cell r="R918" t="str">
            <v>PARTIZAN DEGRADO</v>
          </cell>
          <cell r="X918" t="str">
            <v/>
          </cell>
        </row>
        <row r="919">
          <cell r="B919">
            <v>4</v>
          </cell>
          <cell r="F919">
            <v>5.5</v>
          </cell>
          <cell r="R919" t="str">
            <v>AC ASPARAGHESE</v>
          </cell>
          <cell r="T919">
            <v>1</v>
          </cell>
          <cell r="X919" t="str">
            <v/>
          </cell>
        </row>
        <row r="920">
          <cell r="B920">
            <v>4</v>
          </cell>
          <cell r="F920">
            <v>6</v>
          </cell>
          <cell r="R920" t="str">
            <v/>
          </cell>
          <cell r="X920" t="str">
            <v/>
          </cell>
        </row>
        <row r="921">
          <cell r="B921">
            <v>4</v>
          </cell>
          <cell r="F921">
            <v>5.5</v>
          </cell>
          <cell r="R921" t="str">
            <v>HERTHA VERNELLO</v>
          </cell>
          <cell r="T921">
            <v>1</v>
          </cell>
          <cell r="X921" t="str">
            <v/>
          </cell>
        </row>
        <row r="922">
          <cell r="B922">
            <v>4</v>
          </cell>
          <cell r="F922">
            <v>6</v>
          </cell>
          <cell r="R922" t="str">
            <v/>
          </cell>
          <cell r="X922" t="str">
            <v/>
          </cell>
        </row>
        <row r="923">
          <cell r="B923">
            <v>4</v>
          </cell>
          <cell r="F923">
            <v>5.5</v>
          </cell>
          <cell r="R923" t="str">
            <v/>
          </cell>
          <cell r="X923" t="str">
            <v/>
          </cell>
        </row>
        <row r="924">
          <cell r="B924">
            <v>4</v>
          </cell>
          <cell r="F924">
            <v>6</v>
          </cell>
          <cell r="R924" t="str">
            <v>AC ASPARAGHESE</v>
          </cell>
          <cell r="X924" t="str">
            <v/>
          </cell>
        </row>
        <row r="925">
          <cell r="B925">
            <v>4</v>
          </cell>
          <cell r="F925">
            <v>6</v>
          </cell>
          <cell r="R925" t="str">
            <v/>
          </cell>
          <cell r="X925" t="str">
            <v/>
          </cell>
        </row>
        <row r="926">
          <cell r="B926">
            <v>4</v>
          </cell>
          <cell r="F926">
            <v>5.5</v>
          </cell>
          <cell r="R926" t="str">
            <v>PARTIZAN DEGRADO</v>
          </cell>
          <cell r="X926" t="str">
            <v/>
          </cell>
        </row>
        <row r="927">
          <cell r="B927">
            <v>4</v>
          </cell>
          <cell r="F927">
            <v>5.5</v>
          </cell>
          <cell r="R927" t="str">
            <v/>
          </cell>
          <cell r="X927" t="str">
            <v/>
          </cell>
        </row>
        <row r="928">
          <cell r="B928">
            <v>4</v>
          </cell>
          <cell r="F928">
            <v>7</v>
          </cell>
          <cell r="R928" t="str">
            <v/>
          </cell>
          <cell r="X928" t="str">
            <v/>
          </cell>
        </row>
        <row r="929">
          <cell r="B929">
            <v>4</v>
          </cell>
          <cell r="F929">
            <v>5.5</v>
          </cell>
          <cell r="R929" t="str">
            <v>SESTO ASENSIO</v>
          </cell>
          <cell r="X929" t="str">
            <v/>
          </cell>
        </row>
        <row r="930">
          <cell r="B930">
            <v>1</v>
          </cell>
          <cell r="F930">
            <v>6</v>
          </cell>
          <cell r="R930" t="str">
            <v>APPAREGGIATO</v>
          </cell>
          <cell r="X930" t="str">
            <v/>
          </cell>
        </row>
        <row r="931">
          <cell r="B931">
            <v>4</v>
          </cell>
          <cell r="F931">
            <v>5.5</v>
          </cell>
          <cell r="R931" t="str">
            <v/>
          </cell>
          <cell r="X931" t="str">
            <v/>
          </cell>
        </row>
        <row r="932">
          <cell r="B932">
            <v>4</v>
          </cell>
          <cell r="F932">
            <v>6</v>
          </cell>
          <cell r="R932" t="str">
            <v>SAN GRIA</v>
          </cell>
          <cell r="T932">
            <v>1</v>
          </cell>
          <cell r="W932">
            <v>1</v>
          </cell>
          <cell r="X932">
            <v>6</v>
          </cell>
        </row>
        <row r="933">
          <cell r="B933">
            <v>4</v>
          </cell>
          <cell r="F933">
            <v>5.5</v>
          </cell>
          <cell r="R933" t="str">
            <v>HERTHA VERNELLO</v>
          </cell>
          <cell r="T933">
            <v>1</v>
          </cell>
          <cell r="W933">
            <v>1</v>
          </cell>
          <cell r="X933">
            <v>5.5</v>
          </cell>
        </row>
        <row r="934">
          <cell r="B934">
            <v>4</v>
          </cell>
          <cell r="F934">
            <v>5</v>
          </cell>
          <cell r="R934" t="str">
            <v>HERTHA VERNELLO</v>
          </cell>
          <cell r="X934" t="str">
            <v/>
          </cell>
        </row>
        <row r="935">
          <cell r="B935">
            <v>4</v>
          </cell>
          <cell r="F935">
            <v>6.5</v>
          </cell>
          <cell r="R935" t="str">
            <v>PARTIZAN DEGRADO</v>
          </cell>
          <cell r="X935" t="str">
            <v/>
          </cell>
        </row>
        <row r="936">
          <cell r="B936">
            <v>4</v>
          </cell>
          <cell r="F936">
            <v>6</v>
          </cell>
          <cell r="R936" t="str">
            <v>APPAREGGIATO</v>
          </cell>
          <cell r="T936">
            <v>1</v>
          </cell>
          <cell r="W936">
            <v>1</v>
          </cell>
          <cell r="X936">
            <v>6</v>
          </cell>
        </row>
        <row r="937">
          <cell r="B937">
            <v>4</v>
          </cell>
          <cell r="F937">
            <v>5.5</v>
          </cell>
          <cell r="R937" t="str">
            <v/>
          </cell>
          <cell r="X937" t="str">
            <v/>
          </cell>
        </row>
        <row r="938">
          <cell r="B938">
            <v>4</v>
          </cell>
          <cell r="F938">
            <v>5.5</v>
          </cell>
          <cell r="R938" t="str">
            <v/>
          </cell>
          <cell r="X938" t="str">
            <v/>
          </cell>
        </row>
        <row r="939">
          <cell r="B939">
            <v>4</v>
          </cell>
          <cell r="F939">
            <v>6</v>
          </cell>
          <cell r="R939" t="str">
            <v/>
          </cell>
          <cell r="X939" t="str">
            <v/>
          </cell>
        </row>
        <row r="940">
          <cell r="B940">
            <v>4</v>
          </cell>
          <cell r="F940">
            <v>6</v>
          </cell>
          <cell r="R940" t="str">
            <v>AC ASPARAGHESE</v>
          </cell>
          <cell r="T940">
            <v>1</v>
          </cell>
          <cell r="W940">
            <v>1</v>
          </cell>
          <cell r="X940">
            <v>6</v>
          </cell>
        </row>
        <row r="941">
          <cell r="B941">
            <v>4</v>
          </cell>
          <cell r="F941">
            <v>5</v>
          </cell>
          <cell r="R941" t="str">
            <v>HERTHA VERNELLO</v>
          </cell>
          <cell r="T941">
            <v>1</v>
          </cell>
          <cell r="X941" t="str">
            <v/>
          </cell>
        </row>
        <row r="942">
          <cell r="B942">
            <v>4</v>
          </cell>
          <cell r="F942">
            <v>7</v>
          </cell>
          <cell r="R942" t="str">
            <v/>
          </cell>
          <cell r="X942" t="str">
            <v/>
          </cell>
        </row>
        <row r="943">
          <cell r="B943">
            <v>4</v>
          </cell>
          <cell r="F943">
            <v>6</v>
          </cell>
          <cell r="R943" t="str">
            <v>ATL IMPROVVISATO</v>
          </cell>
          <cell r="T943">
            <v>1</v>
          </cell>
          <cell r="W943">
            <v>1</v>
          </cell>
          <cell r="X943">
            <v>6</v>
          </cell>
        </row>
        <row r="944">
          <cell r="B944">
            <v>2</v>
          </cell>
          <cell r="F944">
            <v>6</v>
          </cell>
          <cell r="R944" t="str">
            <v>APPAREGGIATO</v>
          </cell>
          <cell r="X944" t="str">
            <v/>
          </cell>
        </row>
        <row r="945">
          <cell r="B945">
            <v>4</v>
          </cell>
          <cell r="F945">
            <v>6.5</v>
          </cell>
          <cell r="R945" t="str">
            <v/>
          </cell>
          <cell r="X945" t="str">
            <v/>
          </cell>
        </row>
        <row r="946">
          <cell r="B946">
            <v>4</v>
          </cell>
          <cell r="F946">
            <v>5.5</v>
          </cell>
          <cell r="R946" t="str">
            <v/>
          </cell>
          <cell r="X946" t="str">
            <v/>
          </cell>
        </row>
        <row r="947">
          <cell r="B947">
            <v>4</v>
          </cell>
          <cell r="F947">
            <v>5.5</v>
          </cell>
          <cell r="R947" t="str">
            <v>SAN GRIA</v>
          </cell>
          <cell r="X947" t="str">
            <v/>
          </cell>
        </row>
        <row r="948">
          <cell r="B948">
            <v>4</v>
          </cell>
          <cell r="F948">
            <v>5.5</v>
          </cell>
          <cell r="R948" t="str">
            <v/>
          </cell>
          <cell r="X948" t="str">
            <v/>
          </cell>
        </row>
        <row r="949">
          <cell r="B949">
            <v>4</v>
          </cell>
          <cell r="F949">
            <v>5.5</v>
          </cell>
          <cell r="R949" t="str">
            <v/>
          </cell>
          <cell r="X949" t="str">
            <v/>
          </cell>
        </row>
        <row r="950">
          <cell r="B950">
            <v>4</v>
          </cell>
          <cell r="F950">
            <v>5.5</v>
          </cell>
          <cell r="R950" t="str">
            <v/>
          </cell>
          <cell r="X950" t="str">
            <v/>
          </cell>
        </row>
        <row r="951">
          <cell r="B951">
            <v>4</v>
          </cell>
          <cell r="F951">
            <v>6.5</v>
          </cell>
          <cell r="R951" t="str">
            <v>SESTO ASENSIO</v>
          </cell>
          <cell r="T951">
            <v>1</v>
          </cell>
          <cell r="W951">
            <v>1</v>
          </cell>
          <cell r="X951">
            <v>5.5</v>
          </cell>
        </row>
        <row r="952">
          <cell r="B952">
            <v>4</v>
          </cell>
          <cell r="F952">
            <v>6</v>
          </cell>
          <cell r="R952" t="str">
            <v>ATL IMPROVVISATO</v>
          </cell>
          <cell r="T952">
            <v>1</v>
          </cell>
          <cell r="W952">
            <v>1</v>
          </cell>
          <cell r="X952">
            <v>6</v>
          </cell>
        </row>
        <row r="953">
          <cell r="B953">
            <v>4</v>
          </cell>
          <cell r="F953">
            <v>6</v>
          </cell>
          <cell r="R953" t="str">
            <v>SAN GRIA</v>
          </cell>
          <cell r="W953">
            <v>1</v>
          </cell>
          <cell r="X953">
            <v>6</v>
          </cell>
        </row>
        <row r="954">
          <cell r="B954">
            <v>4</v>
          </cell>
          <cell r="F954">
            <v>6.5</v>
          </cell>
          <cell r="R954" t="str">
            <v>PARTIZAN DEGRADO</v>
          </cell>
          <cell r="W954">
            <v>1</v>
          </cell>
          <cell r="X954">
            <v>6.5</v>
          </cell>
        </row>
        <row r="955">
          <cell r="B955">
            <v>4</v>
          </cell>
          <cell r="F955">
            <v>7</v>
          </cell>
          <cell r="R955" t="str">
            <v>ATL IMPROVVISATO</v>
          </cell>
          <cell r="T955">
            <v>1</v>
          </cell>
          <cell r="W955">
            <v>1</v>
          </cell>
          <cell r="X955">
            <v>9.5</v>
          </cell>
        </row>
        <row r="956">
          <cell r="B956">
            <v>4</v>
          </cell>
          <cell r="F956">
            <v>6</v>
          </cell>
          <cell r="R956" t="str">
            <v>PARTIZAN DEGRADO</v>
          </cell>
          <cell r="T956">
            <v>1</v>
          </cell>
          <cell r="W956">
            <v>1</v>
          </cell>
          <cell r="X956">
            <v>6</v>
          </cell>
        </row>
        <row r="957">
          <cell r="B957">
            <v>4</v>
          </cell>
          <cell r="F957">
            <v>6</v>
          </cell>
          <cell r="R957" t="str">
            <v>PESCICULINI FC</v>
          </cell>
          <cell r="T957">
            <v>1</v>
          </cell>
          <cell r="W957">
            <v>1</v>
          </cell>
          <cell r="X957">
            <v>6</v>
          </cell>
        </row>
        <row r="958">
          <cell r="B958">
            <v>4</v>
          </cell>
          <cell r="F958">
            <v>6</v>
          </cell>
          <cell r="R958" t="str">
            <v>SAN GRIA</v>
          </cell>
          <cell r="T958">
            <v>1</v>
          </cell>
          <cell r="W958">
            <v>1</v>
          </cell>
          <cell r="X958">
            <v>5.5</v>
          </cell>
        </row>
        <row r="959">
          <cell r="B959">
            <v>4</v>
          </cell>
          <cell r="F959">
            <v>6</v>
          </cell>
          <cell r="R959" t="str">
            <v>HERTHA VERNELLO</v>
          </cell>
          <cell r="W959">
            <v>1</v>
          </cell>
          <cell r="X959">
            <v>6</v>
          </cell>
        </row>
        <row r="960">
          <cell r="B960">
            <v>4</v>
          </cell>
          <cell r="F960">
            <v>6</v>
          </cell>
          <cell r="R960" t="str">
            <v/>
          </cell>
          <cell r="X960" t="str">
            <v/>
          </cell>
        </row>
        <row r="961">
          <cell r="B961">
            <v>4</v>
          </cell>
          <cell r="F961">
            <v>7</v>
          </cell>
          <cell r="R961" t="str">
            <v>HERTHA VERNELLO</v>
          </cell>
          <cell r="T961">
            <v>1</v>
          </cell>
          <cell r="W961">
            <v>1</v>
          </cell>
          <cell r="X961">
            <v>8</v>
          </cell>
        </row>
        <row r="962">
          <cell r="B962">
            <v>4</v>
          </cell>
          <cell r="F962">
            <v>6</v>
          </cell>
          <cell r="R962" t="str">
            <v>PESCICULINI FC</v>
          </cell>
          <cell r="W962">
            <v>1</v>
          </cell>
          <cell r="X962">
            <v>6</v>
          </cell>
        </row>
        <row r="963">
          <cell r="B963">
            <v>4</v>
          </cell>
          <cell r="F963">
            <v>6.5</v>
          </cell>
          <cell r="R963" t="str">
            <v>PESCICULINI FC</v>
          </cell>
          <cell r="W963">
            <v>1</v>
          </cell>
          <cell r="X963">
            <v>6.5</v>
          </cell>
        </row>
        <row r="964">
          <cell r="B964">
            <v>4</v>
          </cell>
          <cell r="F964">
            <v>6</v>
          </cell>
          <cell r="R964" t="str">
            <v>HERTHA VERNELLO</v>
          </cell>
          <cell r="T964">
            <v>1</v>
          </cell>
          <cell r="W964">
            <v>1</v>
          </cell>
          <cell r="X964">
            <v>6</v>
          </cell>
        </row>
        <row r="965">
          <cell r="B965">
            <v>4</v>
          </cell>
          <cell r="F965">
            <v>6</v>
          </cell>
          <cell r="R965" t="str">
            <v>PESCICULINI FC</v>
          </cell>
          <cell r="T965">
            <v>1</v>
          </cell>
          <cell r="W965">
            <v>1</v>
          </cell>
          <cell r="X965">
            <v>6</v>
          </cell>
        </row>
        <row r="966">
          <cell r="B966">
            <v>4</v>
          </cell>
          <cell r="F966">
            <v>6.5</v>
          </cell>
          <cell r="R966" t="str">
            <v>ATL IMPROVVISATO</v>
          </cell>
          <cell r="X966" t="str">
            <v/>
          </cell>
        </row>
        <row r="967">
          <cell r="B967">
            <v>4</v>
          </cell>
          <cell r="F967">
            <v>5.5</v>
          </cell>
          <cell r="R967" t="str">
            <v>ATL IMPROVVISATO</v>
          </cell>
          <cell r="T967">
            <v>1</v>
          </cell>
          <cell r="X967" t="str">
            <v/>
          </cell>
        </row>
        <row r="968">
          <cell r="B968">
            <v>4</v>
          </cell>
          <cell r="F968">
            <v>6</v>
          </cell>
          <cell r="R968" t="str">
            <v>AC ASPARAGHESE</v>
          </cell>
          <cell r="T968">
            <v>1</v>
          </cell>
          <cell r="X968" t="str">
            <v/>
          </cell>
        </row>
        <row r="969">
          <cell r="B969">
            <v>4</v>
          </cell>
          <cell r="F969">
            <v>5</v>
          </cell>
          <cell r="R969" t="str">
            <v>SAN GRIA</v>
          </cell>
          <cell r="T969">
            <v>1</v>
          </cell>
          <cell r="X969" t="str">
            <v/>
          </cell>
        </row>
        <row r="970">
          <cell r="B970">
            <v>4</v>
          </cell>
          <cell r="F970">
            <v>6</v>
          </cell>
          <cell r="R970" t="str">
            <v>HERTHA VERNELLO</v>
          </cell>
          <cell r="T970">
            <v>1</v>
          </cell>
          <cell r="W970">
            <v>1</v>
          </cell>
          <cell r="X970">
            <v>6</v>
          </cell>
        </row>
        <row r="971">
          <cell r="B971">
            <v>4</v>
          </cell>
          <cell r="F971">
            <v>5.5</v>
          </cell>
          <cell r="R971" t="str">
            <v/>
          </cell>
          <cell r="X971" t="str">
            <v/>
          </cell>
        </row>
        <row r="972">
          <cell r="B972">
            <v>4</v>
          </cell>
          <cell r="F972">
            <v>5.5</v>
          </cell>
          <cell r="R972" t="str">
            <v>APPAREGGIATO</v>
          </cell>
          <cell r="T972">
            <v>1</v>
          </cell>
          <cell r="X972" t="str">
            <v/>
          </cell>
        </row>
        <row r="973">
          <cell r="B973">
            <v>4</v>
          </cell>
          <cell r="F973">
            <v>6</v>
          </cell>
          <cell r="R973" t="str">
            <v/>
          </cell>
          <cell r="X973" t="str">
            <v/>
          </cell>
        </row>
        <row r="974">
          <cell r="B974">
            <v>4</v>
          </cell>
          <cell r="F974">
            <v>7</v>
          </cell>
          <cell r="R974" t="str">
            <v>ATL IMPROVVISATO</v>
          </cell>
          <cell r="W974">
            <v>1</v>
          </cell>
          <cell r="X974">
            <v>10</v>
          </cell>
        </row>
        <row r="975">
          <cell r="B975">
            <v>4</v>
          </cell>
          <cell r="F975">
            <v>5.5</v>
          </cell>
          <cell r="R975" t="str">
            <v>ATL IMPROVVISATO</v>
          </cell>
          <cell r="X975" t="str">
            <v/>
          </cell>
        </row>
        <row r="976">
          <cell r="B976">
            <v>4</v>
          </cell>
          <cell r="F976">
            <v>6</v>
          </cell>
          <cell r="R976" t="str">
            <v>PARTIZAN DEGRADO</v>
          </cell>
          <cell r="T976">
            <v>1</v>
          </cell>
          <cell r="X976" t="str">
            <v/>
          </cell>
        </row>
        <row r="977">
          <cell r="B977">
            <v>1</v>
          </cell>
          <cell r="F977">
            <v>7</v>
          </cell>
          <cell r="R977" t="str">
            <v>APPAREGGIATO</v>
          </cell>
          <cell r="X977" t="str">
            <v/>
          </cell>
        </row>
        <row r="978">
          <cell r="B978">
            <v>4</v>
          </cell>
          <cell r="F978">
            <v>6</v>
          </cell>
          <cell r="R978" t="str">
            <v>AC ASPARAGHESE</v>
          </cell>
          <cell r="T978">
            <v>1</v>
          </cell>
          <cell r="X978" t="str">
            <v/>
          </cell>
        </row>
        <row r="979">
          <cell r="B979">
            <v>4</v>
          </cell>
          <cell r="F979">
            <v>6</v>
          </cell>
          <cell r="R979" t="str">
            <v>HERTHA VERNELLO</v>
          </cell>
          <cell r="W979">
            <v>1</v>
          </cell>
          <cell r="X979">
            <v>6</v>
          </cell>
        </row>
        <row r="980">
          <cell r="B980">
            <v>4</v>
          </cell>
          <cell r="F980">
            <v>5.5</v>
          </cell>
          <cell r="R980" t="str">
            <v>SESTO ASENSIO</v>
          </cell>
          <cell r="T980">
            <v>1</v>
          </cell>
          <cell r="X980" t="str">
            <v/>
          </cell>
        </row>
        <row r="981">
          <cell r="B981">
            <v>4</v>
          </cell>
          <cell r="F981">
            <v>6</v>
          </cell>
          <cell r="R981" t="str">
            <v>SESTO ASENSIO</v>
          </cell>
          <cell r="T981">
            <v>1</v>
          </cell>
          <cell r="X981" t="str">
            <v/>
          </cell>
        </row>
        <row r="982">
          <cell r="B982">
            <v>2</v>
          </cell>
          <cell r="F982">
            <v>5.5</v>
          </cell>
          <cell r="R982" t="str">
            <v>APPAREGGIATO</v>
          </cell>
          <cell r="X982" t="str">
            <v/>
          </cell>
        </row>
        <row r="983">
          <cell r="B983">
            <v>4</v>
          </cell>
          <cell r="F983">
            <v>6.5</v>
          </cell>
          <cell r="R983" t="str">
            <v>AC ASPARAGHESE</v>
          </cell>
          <cell r="T983">
            <v>1</v>
          </cell>
          <cell r="X983" t="str">
            <v/>
          </cell>
        </row>
        <row r="984">
          <cell r="B984">
            <v>4</v>
          </cell>
          <cell r="F984">
            <v>5.5</v>
          </cell>
          <cell r="R984" t="str">
            <v/>
          </cell>
          <cell r="X984" t="str">
            <v/>
          </cell>
        </row>
        <row r="985">
          <cell r="B985">
            <v>4</v>
          </cell>
          <cell r="F985">
            <v>6</v>
          </cell>
          <cell r="R985" t="str">
            <v/>
          </cell>
          <cell r="X985" t="str">
            <v/>
          </cell>
        </row>
        <row r="986">
          <cell r="B986">
            <v>4</v>
          </cell>
          <cell r="F986">
            <v>6</v>
          </cell>
          <cell r="R986" t="str">
            <v/>
          </cell>
          <cell r="X986" t="str">
            <v/>
          </cell>
        </row>
        <row r="987">
          <cell r="B987">
            <v>4</v>
          </cell>
          <cell r="F987">
            <v>6</v>
          </cell>
          <cell r="R987" t="str">
            <v>ATL IMPROVVISATO</v>
          </cell>
          <cell r="X987" t="str">
            <v/>
          </cell>
        </row>
        <row r="988">
          <cell r="B988">
            <v>4</v>
          </cell>
          <cell r="F988">
            <v>5</v>
          </cell>
          <cell r="R988" t="str">
            <v>SESTO ASENSIO</v>
          </cell>
          <cell r="T988">
            <v>1</v>
          </cell>
          <cell r="X988" t="str">
            <v/>
          </cell>
        </row>
        <row r="989">
          <cell r="B989">
            <v>4</v>
          </cell>
          <cell r="F989">
            <v>5.5</v>
          </cell>
          <cell r="R989" t="str">
            <v>APPAREGGIATO</v>
          </cell>
          <cell r="T989">
            <v>1</v>
          </cell>
          <cell r="X989" t="str">
            <v/>
          </cell>
        </row>
        <row r="990">
          <cell r="B990">
            <v>4</v>
          </cell>
          <cell r="F990">
            <v>4.5</v>
          </cell>
          <cell r="R990" t="str">
            <v/>
          </cell>
          <cell r="X990" t="str">
            <v/>
          </cell>
        </row>
        <row r="991">
          <cell r="B991">
            <v>4</v>
          </cell>
          <cell r="F991">
            <v>6.5</v>
          </cell>
          <cell r="R991" t="str">
            <v>SESTO ASENSIO</v>
          </cell>
          <cell r="W991">
            <v>1</v>
          </cell>
          <cell r="X991">
            <v>6.5</v>
          </cell>
        </row>
        <row r="992">
          <cell r="B992">
            <v>4</v>
          </cell>
          <cell r="F992">
            <v>6</v>
          </cell>
          <cell r="R992" t="str">
            <v>AC ASPARAGHESE</v>
          </cell>
          <cell r="X992" t="str">
            <v/>
          </cell>
        </row>
        <row r="993">
          <cell r="B993">
            <v>4</v>
          </cell>
          <cell r="F993">
            <v>6</v>
          </cell>
          <cell r="R993" t="str">
            <v>PESCICULINI FC</v>
          </cell>
          <cell r="W993">
            <v>1</v>
          </cell>
          <cell r="X993">
            <v>6</v>
          </cell>
        </row>
        <row r="994">
          <cell r="B994">
            <v>4</v>
          </cell>
          <cell r="F994">
            <v>5</v>
          </cell>
          <cell r="R994" t="str">
            <v>ATL IMPROVVISATO</v>
          </cell>
          <cell r="T994">
            <v>1</v>
          </cell>
          <cell r="X994" t="str">
            <v/>
          </cell>
        </row>
        <row r="995">
          <cell r="B995">
            <v>4</v>
          </cell>
          <cell r="F995">
            <v>6</v>
          </cell>
          <cell r="R995" t="str">
            <v>SESTO ASENSIO</v>
          </cell>
          <cell r="W995">
            <v>1</v>
          </cell>
          <cell r="X995">
            <v>6</v>
          </cell>
        </row>
        <row r="996">
          <cell r="B996">
            <v>4</v>
          </cell>
          <cell r="F996">
            <v>6</v>
          </cell>
          <cell r="R996" t="str">
            <v>APPAREGGIATO</v>
          </cell>
          <cell r="W996">
            <v>1</v>
          </cell>
          <cell r="X996">
            <v>6</v>
          </cell>
        </row>
        <row r="997">
          <cell r="B997">
            <v>4</v>
          </cell>
          <cell r="F997">
            <v>6.5</v>
          </cell>
          <cell r="R997" t="str">
            <v>AC ASPARAGHESE</v>
          </cell>
          <cell r="X997" t="str">
            <v/>
          </cell>
        </row>
        <row r="998">
          <cell r="B998">
            <v>4</v>
          </cell>
          <cell r="F998">
            <v>5</v>
          </cell>
          <cell r="R998" t="str">
            <v>APPAREGGIATO</v>
          </cell>
          <cell r="T998">
            <v>1</v>
          </cell>
          <cell r="X998" t="str">
            <v/>
          </cell>
        </row>
        <row r="999">
          <cell r="B999">
            <v>4</v>
          </cell>
          <cell r="F999">
            <v>5.5</v>
          </cell>
          <cell r="R999" t="str">
            <v>APPAREGGIATO</v>
          </cell>
          <cell r="X999" t="str">
            <v/>
          </cell>
        </row>
        <row r="1000">
          <cell r="B1000">
            <v>4</v>
          </cell>
          <cell r="F1000">
            <v>5.5</v>
          </cell>
          <cell r="R1000" t="str">
            <v/>
          </cell>
          <cell r="X1000" t="str">
            <v/>
          </cell>
        </row>
        <row r="1001">
          <cell r="B1001">
            <v>4</v>
          </cell>
          <cell r="F1001">
            <v>5.5</v>
          </cell>
          <cell r="R1001" t="str">
            <v/>
          </cell>
          <cell r="X1001" t="str">
            <v/>
          </cell>
        </row>
        <row r="1002">
          <cell r="B1002">
            <v>4</v>
          </cell>
          <cell r="F1002">
            <v>6</v>
          </cell>
          <cell r="R1002" t="str">
            <v/>
          </cell>
          <cell r="X1002" t="str">
            <v/>
          </cell>
        </row>
        <row r="1003">
          <cell r="B1003">
            <v>4</v>
          </cell>
          <cell r="F1003">
            <v>6</v>
          </cell>
          <cell r="R1003" t="str">
            <v/>
          </cell>
          <cell r="X1003" t="str">
            <v/>
          </cell>
        </row>
        <row r="1004">
          <cell r="B1004">
            <v>4</v>
          </cell>
          <cell r="F1004">
            <v>5.5</v>
          </cell>
          <cell r="R1004" t="str">
            <v/>
          </cell>
          <cell r="X1004" t="str">
            <v/>
          </cell>
        </row>
        <row r="1005">
          <cell r="B1005">
            <v>4</v>
          </cell>
          <cell r="F1005">
            <v>6</v>
          </cell>
          <cell r="R1005" t="str">
            <v/>
          </cell>
          <cell r="X1005" t="str">
            <v/>
          </cell>
        </row>
        <row r="1006">
          <cell r="B1006">
            <v>4</v>
          </cell>
          <cell r="F1006">
            <v>5.5</v>
          </cell>
          <cell r="R1006" t="str">
            <v/>
          </cell>
          <cell r="X1006" t="str">
            <v/>
          </cell>
        </row>
        <row r="1007">
          <cell r="B1007">
            <v>4</v>
          </cell>
          <cell r="F1007">
            <v>5.5</v>
          </cell>
          <cell r="R1007" t="str">
            <v/>
          </cell>
          <cell r="X1007" t="str">
            <v/>
          </cell>
        </row>
        <row r="1008">
          <cell r="B1008">
            <v>4</v>
          </cell>
          <cell r="F1008">
            <v>6.5</v>
          </cell>
          <cell r="R1008" t="str">
            <v/>
          </cell>
          <cell r="X1008" t="str">
            <v/>
          </cell>
        </row>
        <row r="1009">
          <cell r="B1009">
            <v>4</v>
          </cell>
          <cell r="F1009">
            <v>5.5</v>
          </cell>
          <cell r="R1009" t="str">
            <v/>
          </cell>
          <cell r="X1009" t="str">
            <v/>
          </cell>
        </row>
        <row r="1010">
          <cell r="B1010">
            <v>4</v>
          </cell>
          <cell r="F1010">
            <v>6</v>
          </cell>
          <cell r="R1010" t="str">
            <v>AC ASPARAGHESE</v>
          </cell>
          <cell r="X1010" t="str">
            <v/>
          </cell>
        </row>
        <row r="1011">
          <cell r="B1011">
            <v>4</v>
          </cell>
          <cell r="F1011">
            <v>5</v>
          </cell>
          <cell r="R1011" t="str">
            <v>APPAREGGIATO</v>
          </cell>
          <cell r="X1011" t="str">
            <v/>
          </cell>
        </row>
        <row r="1012">
          <cell r="B1012">
            <v>4</v>
          </cell>
          <cell r="F1012">
            <v>6</v>
          </cell>
          <cell r="R1012" t="str">
            <v>APPAREGGIATO</v>
          </cell>
          <cell r="T1012">
            <v>1</v>
          </cell>
          <cell r="W1012">
            <v>1</v>
          </cell>
          <cell r="X1012">
            <v>7</v>
          </cell>
        </row>
        <row r="1013">
          <cell r="B1013">
            <v>4</v>
          </cell>
          <cell r="F1013">
            <v>6.5</v>
          </cell>
          <cell r="R1013" t="str">
            <v>APPAREGGIATO</v>
          </cell>
          <cell r="T1013">
            <v>1</v>
          </cell>
          <cell r="W1013">
            <v>1</v>
          </cell>
          <cell r="X1013">
            <v>6.5</v>
          </cell>
        </row>
        <row r="1014">
          <cell r="B1014">
            <v>4</v>
          </cell>
          <cell r="F1014">
            <v>6</v>
          </cell>
          <cell r="R1014" t="str">
            <v/>
          </cell>
          <cell r="X1014" t="str">
            <v/>
          </cell>
        </row>
        <row r="1015">
          <cell r="B1015">
            <v>4</v>
          </cell>
          <cell r="F1015">
            <v>6</v>
          </cell>
          <cell r="R1015" t="str">
            <v>SESTO ASENSIO</v>
          </cell>
          <cell r="T1015">
            <v>1</v>
          </cell>
          <cell r="W1015">
            <v>1</v>
          </cell>
          <cell r="X1015">
            <v>6</v>
          </cell>
        </row>
        <row r="1016">
          <cell r="B1016">
            <v>4</v>
          </cell>
          <cell r="F1016">
            <v>6.5</v>
          </cell>
          <cell r="R1016" t="str">
            <v>ATL IMPROVVISATO</v>
          </cell>
          <cell r="W1016">
            <v>1</v>
          </cell>
          <cell r="X1016">
            <v>6.5</v>
          </cell>
        </row>
        <row r="1017">
          <cell r="B1017">
            <v>4</v>
          </cell>
          <cell r="F1017">
            <v>6.5</v>
          </cell>
          <cell r="R1017" t="str">
            <v>SAN GRIA</v>
          </cell>
          <cell r="T1017">
            <v>1</v>
          </cell>
          <cell r="W1017">
            <v>1</v>
          </cell>
          <cell r="X1017">
            <v>6.5</v>
          </cell>
        </row>
        <row r="1018">
          <cell r="B1018">
            <v>4</v>
          </cell>
          <cell r="F1018">
            <v>7</v>
          </cell>
          <cell r="R1018" t="str">
            <v/>
          </cell>
          <cell r="X1018" t="str">
            <v/>
          </cell>
        </row>
        <row r="1019">
          <cell r="B1019">
            <v>4</v>
          </cell>
          <cell r="F1019">
            <v>6.5</v>
          </cell>
          <cell r="R1019" t="str">
            <v>HERTHA VERNELLO</v>
          </cell>
          <cell r="T1019">
            <v>1</v>
          </cell>
          <cell r="W1019">
            <v>1</v>
          </cell>
          <cell r="X1019">
            <v>6.5</v>
          </cell>
        </row>
        <row r="1020">
          <cell r="B1020">
            <v>4</v>
          </cell>
          <cell r="F1020">
            <v>7</v>
          </cell>
          <cell r="R1020" t="str">
            <v>SESTO ASENSIO</v>
          </cell>
          <cell r="T1020">
            <v>1</v>
          </cell>
          <cell r="W1020">
            <v>1</v>
          </cell>
          <cell r="X1020">
            <v>7</v>
          </cell>
        </row>
        <row r="1021">
          <cell r="B1021">
            <v>4</v>
          </cell>
          <cell r="F1021">
            <v>8.5</v>
          </cell>
          <cell r="R1021" t="str">
            <v>SESTO ASENSIO</v>
          </cell>
          <cell r="T1021">
            <v>1</v>
          </cell>
          <cell r="W1021">
            <v>1</v>
          </cell>
          <cell r="X1021">
            <v>16.5</v>
          </cell>
        </row>
        <row r="1022">
          <cell r="B1022">
            <v>4</v>
          </cell>
          <cell r="F1022">
            <v>7</v>
          </cell>
          <cell r="R1022" t="str">
            <v>PARTIZAN DEGRADO</v>
          </cell>
          <cell r="T1022">
            <v>1</v>
          </cell>
          <cell r="W1022">
            <v>1</v>
          </cell>
          <cell r="X1022">
            <v>8</v>
          </cell>
        </row>
        <row r="1023">
          <cell r="B1023">
            <v>4</v>
          </cell>
          <cell r="F1023">
            <v>6</v>
          </cell>
          <cell r="R1023" t="str">
            <v/>
          </cell>
          <cell r="X1023" t="str">
            <v/>
          </cell>
        </row>
        <row r="1024">
          <cell r="B1024">
            <v>4</v>
          </cell>
          <cell r="F1024">
            <v>7</v>
          </cell>
          <cell r="R1024" t="str">
            <v>SESTO ASENSIO</v>
          </cell>
          <cell r="T1024">
            <v>1</v>
          </cell>
          <cell r="W1024">
            <v>1</v>
          </cell>
          <cell r="X1024">
            <v>7</v>
          </cell>
        </row>
        <row r="1025">
          <cell r="B1025">
            <v>4</v>
          </cell>
          <cell r="F1025">
            <v>5.5</v>
          </cell>
          <cell r="R1025" t="str">
            <v>ATL IMPROVVISATO</v>
          </cell>
          <cell r="X1025" t="str">
            <v/>
          </cell>
        </row>
        <row r="1026">
          <cell r="B1026">
            <v>4</v>
          </cell>
          <cell r="F1026">
            <v>6</v>
          </cell>
          <cell r="R1026" t="str">
            <v>PARTIZAN DEGRADO</v>
          </cell>
          <cell r="X1026" t="str">
            <v/>
          </cell>
        </row>
        <row r="1027">
          <cell r="B1027">
            <v>4</v>
          </cell>
          <cell r="F1027">
            <v>6.5</v>
          </cell>
          <cell r="R1027" t="str">
            <v>PESCICULINI FC</v>
          </cell>
          <cell r="X1027" t="str">
            <v/>
          </cell>
        </row>
        <row r="1028">
          <cell r="B1028">
            <v>4</v>
          </cell>
          <cell r="F1028">
            <v>5</v>
          </cell>
          <cell r="R1028" t="str">
            <v>SESTO ASENSIO</v>
          </cell>
          <cell r="T1028">
            <v>1</v>
          </cell>
          <cell r="X1028" t="str">
            <v/>
          </cell>
        </row>
        <row r="1029">
          <cell r="B1029">
            <v>1</v>
          </cell>
          <cell r="F1029">
            <v>5</v>
          </cell>
          <cell r="R1029" t="str">
            <v>APPAREGGIATO</v>
          </cell>
          <cell r="X1029" t="str">
            <v/>
          </cell>
        </row>
        <row r="1030">
          <cell r="B1030">
            <v>4</v>
          </cell>
          <cell r="F1030">
            <v>6.5</v>
          </cell>
          <cell r="R1030" t="str">
            <v>SESTO ASENSIO</v>
          </cell>
          <cell r="W1030">
            <v>1</v>
          </cell>
          <cell r="X1030">
            <v>6.5</v>
          </cell>
        </row>
        <row r="1031">
          <cell r="B1031">
            <v>4</v>
          </cell>
          <cell r="F1031">
            <v>5</v>
          </cell>
          <cell r="R1031" t="str">
            <v>AC ASPARAGHESE</v>
          </cell>
          <cell r="T1031">
            <v>1</v>
          </cell>
          <cell r="X1031" t="str">
            <v/>
          </cell>
        </row>
        <row r="1032">
          <cell r="B1032">
            <v>4</v>
          </cell>
          <cell r="F1032">
            <v>7.5</v>
          </cell>
          <cell r="R1032" t="str">
            <v/>
          </cell>
          <cell r="X1032" t="str">
            <v/>
          </cell>
        </row>
        <row r="1033">
          <cell r="B1033">
            <v>4</v>
          </cell>
          <cell r="F1033">
            <v>5.5</v>
          </cell>
          <cell r="R1033" t="str">
            <v>APPAREGGIATO</v>
          </cell>
          <cell r="T1033">
            <v>1</v>
          </cell>
          <cell r="X1033" t="str">
            <v/>
          </cell>
        </row>
        <row r="1034">
          <cell r="B1034">
            <v>4</v>
          </cell>
          <cell r="F1034">
            <v>5.5</v>
          </cell>
          <cell r="R1034" t="str">
            <v>PESCICULINI FC</v>
          </cell>
          <cell r="X1034" t="str">
            <v/>
          </cell>
        </row>
        <row r="1035">
          <cell r="B1035">
            <v>4</v>
          </cell>
          <cell r="F1035">
            <v>7</v>
          </cell>
          <cell r="R1035" t="str">
            <v/>
          </cell>
          <cell r="X1035" t="str">
            <v/>
          </cell>
        </row>
        <row r="1036">
          <cell r="B1036">
            <v>4</v>
          </cell>
          <cell r="F1036">
            <v>6</v>
          </cell>
          <cell r="R1036" t="str">
            <v>PESCICULINI FC</v>
          </cell>
          <cell r="T1036">
            <v>1</v>
          </cell>
          <cell r="W1036">
            <v>1</v>
          </cell>
          <cell r="X1036">
            <v>6</v>
          </cell>
        </row>
        <row r="1037">
          <cell r="B1037">
            <v>4</v>
          </cell>
          <cell r="F1037">
            <v>6.5</v>
          </cell>
          <cell r="R1037" t="str">
            <v>SAN GRIA</v>
          </cell>
          <cell r="T1037">
            <v>1</v>
          </cell>
          <cell r="W1037">
            <v>1</v>
          </cell>
          <cell r="X1037">
            <v>7.5</v>
          </cell>
        </row>
        <row r="1038">
          <cell r="B1038">
            <v>4</v>
          </cell>
          <cell r="F1038">
            <v>6.5</v>
          </cell>
          <cell r="R1038" t="str">
            <v>PESCICULINI FC</v>
          </cell>
          <cell r="T1038">
            <v>1</v>
          </cell>
          <cell r="W1038">
            <v>1</v>
          </cell>
          <cell r="X1038">
            <v>6.5</v>
          </cell>
        </row>
        <row r="1039">
          <cell r="B1039">
            <v>4</v>
          </cell>
          <cell r="F1039">
            <v>6</v>
          </cell>
          <cell r="R1039" t="str">
            <v>PESCICULINI FC</v>
          </cell>
          <cell r="T1039">
            <v>1</v>
          </cell>
          <cell r="W1039">
            <v>1</v>
          </cell>
          <cell r="X1039">
            <v>6</v>
          </cell>
        </row>
        <row r="1040">
          <cell r="B1040">
            <v>4</v>
          </cell>
          <cell r="F1040">
            <v>5.5</v>
          </cell>
          <cell r="R1040" t="str">
            <v>SAN GRIA</v>
          </cell>
          <cell r="T1040">
            <v>1</v>
          </cell>
          <cell r="X1040" t="str">
            <v/>
          </cell>
        </row>
        <row r="1041">
          <cell r="B1041">
            <v>4</v>
          </cell>
          <cell r="F1041">
            <v>7</v>
          </cell>
          <cell r="R1041" t="str">
            <v>ATL IMPROVVISATO</v>
          </cell>
          <cell r="T1041">
            <v>1</v>
          </cell>
          <cell r="W1041">
            <v>1</v>
          </cell>
          <cell r="X1041">
            <v>11</v>
          </cell>
        </row>
        <row r="1042">
          <cell r="B1042">
            <v>4</v>
          </cell>
          <cell r="F1042">
            <v>6</v>
          </cell>
          <cell r="R1042" t="str">
            <v>AC ASPARAGHESE</v>
          </cell>
          <cell r="W1042">
            <v>1</v>
          </cell>
          <cell r="X1042">
            <v>7</v>
          </cell>
        </row>
        <row r="1043">
          <cell r="B1043">
            <v>4</v>
          </cell>
          <cell r="F1043">
            <v>6.5</v>
          </cell>
          <cell r="R1043" t="str">
            <v/>
          </cell>
          <cell r="X1043" t="str">
            <v/>
          </cell>
        </row>
        <row r="1044">
          <cell r="B1044">
            <v>4</v>
          </cell>
          <cell r="F1044">
            <v>6</v>
          </cell>
          <cell r="R1044" t="str">
            <v>PESCICULINI FC</v>
          </cell>
          <cell r="T1044">
            <v>1</v>
          </cell>
          <cell r="W1044">
            <v>1</v>
          </cell>
          <cell r="X1044">
            <v>6</v>
          </cell>
        </row>
        <row r="1045">
          <cell r="B1045">
            <v>4</v>
          </cell>
          <cell r="F1045">
            <v>6</v>
          </cell>
          <cell r="R1045" t="str">
            <v/>
          </cell>
          <cell r="X1045" t="str">
            <v/>
          </cell>
        </row>
        <row r="1046">
          <cell r="B1046">
            <v>4</v>
          </cell>
          <cell r="F1046">
            <v>6</v>
          </cell>
          <cell r="R1046" t="str">
            <v>PARTIZAN DEGRADO</v>
          </cell>
          <cell r="T1046">
            <v>1</v>
          </cell>
          <cell r="W1046">
            <v>1</v>
          </cell>
          <cell r="X1046">
            <v>6</v>
          </cell>
        </row>
        <row r="1047">
          <cell r="B1047">
            <v>4</v>
          </cell>
          <cell r="F1047">
            <v>6</v>
          </cell>
          <cell r="R1047" t="str">
            <v>APPAREGGIATO</v>
          </cell>
          <cell r="T1047">
            <v>1</v>
          </cell>
          <cell r="W1047">
            <v>1</v>
          </cell>
          <cell r="X1047">
            <v>6</v>
          </cell>
        </row>
        <row r="1048">
          <cell r="B1048">
            <v>4</v>
          </cell>
          <cell r="F1048">
            <v>6.5</v>
          </cell>
          <cell r="R1048" t="str">
            <v>ATL IMPROVVISATO</v>
          </cell>
          <cell r="T1048">
            <v>1</v>
          </cell>
          <cell r="W1048">
            <v>1</v>
          </cell>
          <cell r="X1048">
            <v>6.5</v>
          </cell>
        </row>
        <row r="1049">
          <cell r="B1049">
            <v>4</v>
          </cell>
          <cell r="F1049">
            <v>6</v>
          </cell>
          <cell r="R1049" t="str">
            <v/>
          </cell>
          <cell r="X1049" t="str">
            <v/>
          </cell>
        </row>
        <row r="1050">
          <cell r="B1050">
            <v>4</v>
          </cell>
          <cell r="F1050">
            <v>5.5</v>
          </cell>
          <cell r="R1050" t="str">
            <v/>
          </cell>
          <cell r="X1050" t="str">
            <v/>
          </cell>
        </row>
        <row r="1051">
          <cell r="B1051">
            <v>4</v>
          </cell>
          <cell r="F1051">
            <v>6</v>
          </cell>
          <cell r="R1051" t="str">
            <v/>
          </cell>
          <cell r="X1051" t="str">
            <v/>
          </cell>
        </row>
        <row r="1052">
          <cell r="B1052">
            <v>4</v>
          </cell>
          <cell r="F1052">
            <v>5.5</v>
          </cell>
          <cell r="R1052" t="str">
            <v/>
          </cell>
          <cell r="X1052" t="str">
            <v/>
          </cell>
        </row>
        <row r="1053">
          <cell r="B1053">
            <v>4</v>
          </cell>
          <cell r="F1053">
            <v>6</v>
          </cell>
          <cell r="R1053" t="str">
            <v>APPAREGGIATO</v>
          </cell>
          <cell r="W1053">
            <v>1</v>
          </cell>
          <cell r="X1053">
            <v>6</v>
          </cell>
        </row>
        <row r="1054">
          <cell r="B1054">
            <v>4</v>
          </cell>
          <cell r="F1054">
            <v>5.5</v>
          </cell>
          <cell r="R1054" t="str">
            <v/>
          </cell>
          <cell r="X1054" t="str">
            <v/>
          </cell>
        </row>
        <row r="1055">
          <cell r="B1055">
            <v>4</v>
          </cell>
          <cell r="F1055">
            <v>6.5</v>
          </cell>
          <cell r="R1055" t="str">
            <v>PARTIZAN DEGRADO</v>
          </cell>
          <cell r="W1055">
            <v>1</v>
          </cell>
          <cell r="X1055">
            <v>7.5</v>
          </cell>
        </row>
        <row r="1056">
          <cell r="B1056">
            <v>4</v>
          </cell>
          <cell r="F1056">
            <v>5</v>
          </cell>
          <cell r="R1056" t="str">
            <v/>
          </cell>
          <cell r="X1056" t="str">
            <v/>
          </cell>
        </row>
        <row r="1057">
          <cell r="B1057">
            <v>4</v>
          </cell>
          <cell r="F1057">
            <v>5.5</v>
          </cell>
          <cell r="R1057" t="str">
            <v/>
          </cell>
          <cell r="X1057" t="str">
            <v/>
          </cell>
        </row>
        <row r="1058">
          <cell r="B1058">
            <v>4</v>
          </cell>
          <cell r="F1058">
            <v>6</v>
          </cell>
          <cell r="R1058" t="str">
            <v/>
          </cell>
          <cell r="X1058" t="str">
            <v/>
          </cell>
        </row>
        <row r="1059">
          <cell r="B1059">
            <v>4</v>
          </cell>
          <cell r="F1059">
            <v>6</v>
          </cell>
          <cell r="R1059" t="str">
            <v/>
          </cell>
          <cell r="X1059" t="str">
            <v/>
          </cell>
        </row>
        <row r="1060">
          <cell r="B1060">
            <v>2</v>
          </cell>
          <cell r="F1060">
            <v>6.5</v>
          </cell>
          <cell r="R1060" t="str">
            <v>APPAREGGIATO</v>
          </cell>
          <cell r="W1060">
            <v>1</v>
          </cell>
          <cell r="X1060">
            <v>6.5</v>
          </cell>
        </row>
        <row r="1061">
          <cell r="B1061">
            <v>4</v>
          </cell>
          <cell r="F1061">
            <v>5.5</v>
          </cell>
          <cell r="R1061" t="str">
            <v/>
          </cell>
          <cell r="X1061" t="str">
            <v/>
          </cell>
        </row>
        <row r="1062">
          <cell r="B1062">
            <v>4</v>
          </cell>
          <cell r="F1062">
            <v>6</v>
          </cell>
          <cell r="R1062" t="str">
            <v/>
          </cell>
          <cell r="X1062" t="str">
            <v/>
          </cell>
        </row>
        <row r="1063">
          <cell r="B1063">
            <v>4</v>
          </cell>
          <cell r="F1063">
            <v>6</v>
          </cell>
          <cell r="R1063" t="str">
            <v/>
          </cell>
          <cell r="X1063" t="str">
            <v/>
          </cell>
        </row>
        <row r="1064">
          <cell r="B1064">
            <v>4</v>
          </cell>
          <cell r="F1064">
            <v>6</v>
          </cell>
          <cell r="R1064" t="str">
            <v/>
          </cell>
          <cell r="X1064" t="str">
            <v/>
          </cell>
        </row>
        <row r="1065">
          <cell r="B1065">
            <v>4</v>
          </cell>
          <cell r="F1065">
            <v>6.5</v>
          </cell>
          <cell r="R1065" t="str">
            <v/>
          </cell>
          <cell r="X1065" t="str">
            <v/>
          </cell>
        </row>
        <row r="1066">
          <cell r="B1066">
            <v>4</v>
          </cell>
          <cell r="F1066">
            <v>5</v>
          </cell>
          <cell r="R1066" t="str">
            <v/>
          </cell>
          <cell r="X1066" t="str">
            <v/>
          </cell>
        </row>
        <row r="1067">
          <cell r="B1067">
            <v>4</v>
          </cell>
          <cell r="F1067">
            <v>5.5</v>
          </cell>
          <cell r="R1067" t="str">
            <v>AC ASPARAGHESE</v>
          </cell>
          <cell r="X1067" t="str">
            <v/>
          </cell>
        </row>
        <row r="1068">
          <cell r="B1068">
            <v>4</v>
          </cell>
          <cell r="F1068">
            <v>5.5</v>
          </cell>
          <cell r="R1068" t="str">
            <v/>
          </cell>
          <cell r="X1068" t="str">
            <v/>
          </cell>
        </row>
        <row r="1069">
          <cell r="B1069">
            <v>4</v>
          </cell>
          <cell r="F1069">
            <v>5.5</v>
          </cell>
          <cell r="R1069" t="str">
            <v/>
          </cell>
          <cell r="X1069" t="str">
            <v/>
          </cell>
        </row>
        <row r="1070">
          <cell r="B1070">
            <v>4</v>
          </cell>
          <cell r="F1070">
            <v>7</v>
          </cell>
          <cell r="R1070" t="str">
            <v/>
          </cell>
          <cell r="X1070" t="str">
            <v/>
          </cell>
        </row>
        <row r="1071">
          <cell r="B1071">
            <v>4</v>
          </cell>
          <cell r="F1071">
            <v>6</v>
          </cell>
          <cell r="R1071" t="str">
            <v>HERTHA VERNELLO</v>
          </cell>
          <cell r="T1071">
            <v>1</v>
          </cell>
          <cell r="W1071">
            <v>1</v>
          </cell>
          <cell r="X1071">
            <v>7</v>
          </cell>
        </row>
        <row r="1072">
          <cell r="B1072">
            <v>4</v>
          </cell>
          <cell r="F1072">
            <v>6</v>
          </cell>
          <cell r="R1072" t="str">
            <v>AC ASPARAGHESE</v>
          </cell>
          <cell r="W1072">
            <v>1</v>
          </cell>
          <cell r="X1072">
            <v>6</v>
          </cell>
        </row>
        <row r="1073">
          <cell r="B1073">
            <v>4</v>
          </cell>
          <cell r="F1073">
            <v>6.5</v>
          </cell>
          <cell r="R1073" t="str">
            <v/>
          </cell>
          <cell r="X1073" t="str">
            <v/>
          </cell>
        </row>
        <row r="1074">
          <cell r="B1074">
            <v>4</v>
          </cell>
          <cell r="F1074">
            <v>6</v>
          </cell>
          <cell r="R1074" t="str">
            <v>AC ASPARAGHESE</v>
          </cell>
          <cell r="W1074">
            <v>1</v>
          </cell>
          <cell r="X1074">
            <v>6</v>
          </cell>
        </row>
        <row r="1075">
          <cell r="B1075">
            <v>4</v>
          </cell>
          <cell r="F1075">
            <v>6</v>
          </cell>
          <cell r="R1075" t="str">
            <v>PESCICULINI FC</v>
          </cell>
          <cell r="T1075">
            <v>1</v>
          </cell>
          <cell r="X1075" t="str">
            <v/>
          </cell>
        </row>
        <row r="1076">
          <cell r="B1076">
            <v>4</v>
          </cell>
          <cell r="F1076">
            <v>7</v>
          </cell>
          <cell r="R1076" t="str">
            <v/>
          </cell>
          <cell r="X1076" t="str">
            <v/>
          </cell>
        </row>
        <row r="1077">
          <cell r="B1077">
            <v>4</v>
          </cell>
          <cell r="F1077">
            <v>6</v>
          </cell>
          <cell r="R1077" t="str">
            <v/>
          </cell>
          <cell r="X1077" t="str">
            <v/>
          </cell>
        </row>
        <row r="1078">
          <cell r="B1078">
            <v>4</v>
          </cell>
          <cell r="F1078">
            <v>6</v>
          </cell>
          <cell r="R1078" t="str">
            <v>SAN GRIA</v>
          </cell>
          <cell r="W1078">
            <v>1</v>
          </cell>
          <cell r="X1078">
            <v>6</v>
          </cell>
        </row>
        <row r="1079">
          <cell r="B1079">
            <v>4</v>
          </cell>
          <cell r="F1079">
            <v>7</v>
          </cell>
          <cell r="R1079" t="str">
            <v>AC ASPARAGHESE</v>
          </cell>
          <cell r="T1079">
            <v>1</v>
          </cell>
          <cell r="W1079">
            <v>1</v>
          </cell>
          <cell r="X1079">
            <v>7</v>
          </cell>
        </row>
        <row r="1080">
          <cell r="B1080">
            <v>4</v>
          </cell>
          <cell r="F1080">
            <v>7</v>
          </cell>
          <cell r="R1080" t="str">
            <v>SAN GRIA</v>
          </cell>
          <cell r="W1080">
            <v>1</v>
          </cell>
          <cell r="X1080">
            <v>11</v>
          </cell>
        </row>
        <row r="1081">
          <cell r="B1081">
            <v>4</v>
          </cell>
          <cell r="F1081">
            <v>6</v>
          </cell>
          <cell r="R1081" t="str">
            <v/>
          </cell>
          <cell r="X1081" t="str">
            <v/>
          </cell>
        </row>
        <row r="1082">
          <cell r="B1082">
            <v>4</v>
          </cell>
          <cell r="F1082">
            <v>5.5</v>
          </cell>
          <cell r="R1082" t="str">
            <v>PARTIZAN DEGRADO</v>
          </cell>
          <cell r="T1082">
            <v>1</v>
          </cell>
          <cell r="X1082" t="str">
            <v/>
          </cell>
        </row>
        <row r="1083">
          <cell r="B1083">
            <v>4</v>
          </cell>
          <cell r="F1083">
            <v>6.5</v>
          </cell>
          <cell r="R1083" t="str">
            <v>PARTIZAN DEGRADO</v>
          </cell>
          <cell r="T1083">
            <v>1</v>
          </cell>
          <cell r="W1083">
            <v>1</v>
          </cell>
          <cell r="X1083">
            <v>7.5</v>
          </cell>
        </row>
        <row r="1084">
          <cell r="B1084">
            <v>4</v>
          </cell>
          <cell r="F1084">
            <v>6</v>
          </cell>
          <cell r="R1084" t="str">
            <v>APPAREGGIATO</v>
          </cell>
          <cell r="T1084">
            <v>1</v>
          </cell>
          <cell r="W1084">
            <v>1</v>
          </cell>
          <cell r="X1084">
            <v>6</v>
          </cell>
        </row>
        <row r="1085">
          <cell r="B1085">
            <v>4</v>
          </cell>
          <cell r="F1085">
            <v>7</v>
          </cell>
          <cell r="R1085" t="str">
            <v/>
          </cell>
          <cell r="X1085" t="str">
            <v/>
          </cell>
        </row>
        <row r="1086">
          <cell r="B1086">
            <v>4</v>
          </cell>
          <cell r="F1086">
            <v>6</v>
          </cell>
          <cell r="R1086" t="str">
            <v>APPAREGGIATO</v>
          </cell>
          <cell r="W1086">
            <v>1</v>
          </cell>
          <cell r="X1086">
            <v>6</v>
          </cell>
        </row>
        <row r="1087">
          <cell r="B1087">
            <v>4</v>
          </cell>
          <cell r="F1087">
            <v>4.5</v>
          </cell>
          <cell r="R1087" t="str">
            <v/>
          </cell>
          <cell r="X1087" t="str">
            <v/>
          </cell>
        </row>
        <row r="1088">
          <cell r="B1088">
            <v>4</v>
          </cell>
          <cell r="F1088">
            <v>6</v>
          </cell>
          <cell r="R1088" t="str">
            <v/>
          </cell>
          <cell r="X1088" t="str">
            <v/>
          </cell>
        </row>
        <row r="1089">
          <cell r="B1089">
            <v>4</v>
          </cell>
          <cell r="F1089">
            <v>5</v>
          </cell>
          <cell r="R1089" t="str">
            <v/>
          </cell>
          <cell r="X1089" t="str">
            <v/>
          </cell>
        </row>
        <row r="1090">
          <cell r="B1090">
            <v>4</v>
          </cell>
          <cell r="F1090">
            <v>6</v>
          </cell>
          <cell r="R1090" t="str">
            <v/>
          </cell>
          <cell r="X1090" t="str">
            <v/>
          </cell>
        </row>
        <row r="1091">
          <cell r="B1091">
            <v>4</v>
          </cell>
          <cell r="F1091">
            <v>6.5</v>
          </cell>
          <cell r="R1091" t="str">
            <v/>
          </cell>
          <cell r="X1091" t="str">
            <v/>
          </cell>
        </row>
        <row r="1092">
          <cell r="B1092">
            <v>4</v>
          </cell>
          <cell r="F1092">
            <v>5.5</v>
          </cell>
          <cell r="R1092" t="str">
            <v/>
          </cell>
          <cell r="X1092" t="str">
            <v/>
          </cell>
        </row>
        <row r="1093">
          <cell r="B1093">
            <v>4</v>
          </cell>
          <cell r="F1093">
            <v>6</v>
          </cell>
          <cell r="R1093" t="str">
            <v>AC ASPARAGHESE</v>
          </cell>
          <cell r="W1093">
            <v>1</v>
          </cell>
          <cell r="X1093">
            <v>6</v>
          </cell>
        </row>
        <row r="1094">
          <cell r="B1094">
            <v>4</v>
          </cell>
          <cell r="F1094">
            <v>6</v>
          </cell>
          <cell r="R1094" t="str">
            <v/>
          </cell>
          <cell r="X1094" t="str">
            <v/>
          </cell>
        </row>
        <row r="1095">
          <cell r="B1095">
            <v>4</v>
          </cell>
          <cell r="F1095">
            <v>6</v>
          </cell>
          <cell r="R1095" t="str">
            <v/>
          </cell>
          <cell r="X1095" t="str">
            <v/>
          </cell>
        </row>
        <row r="1096">
          <cell r="B1096">
            <v>4</v>
          </cell>
          <cell r="F1096">
            <v>6.5</v>
          </cell>
          <cell r="R1096" t="str">
            <v>HERTHA VERNELLO</v>
          </cell>
          <cell r="T1096">
            <v>1</v>
          </cell>
          <cell r="W1096">
            <v>1</v>
          </cell>
          <cell r="X1096">
            <v>7.5</v>
          </cell>
        </row>
        <row r="1097">
          <cell r="B1097">
            <v>4</v>
          </cell>
          <cell r="F1097">
            <v>6.5</v>
          </cell>
          <cell r="R1097" t="str">
            <v/>
          </cell>
          <cell r="X1097" t="str">
            <v/>
          </cell>
        </row>
        <row r="1098">
          <cell r="B1098">
            <v>4</v>
          </cell>
          <cell r="F1098">
            <v>6</v>
          </cell>
          <cell r="R1098" t="str">
            <v>PESCICULINI FC</v>
          </cell>
          <cell r="X1098" t="str">
            <v/>
          </cell>
        </row>
        <row r="1099">
          <cell r="B1099">
            <v>4</v>
          </cell>
          <cell r="F1099">
            <v>6</v>
          </cell>
          <cell r="R1099" t="str">
            <v>AC ASPARAGHESE</v>
          </cell>
          <cell r="T1099">
            <v>1</v>
          </cell>
          <cell r="W1099">
            <v>1</v>
          </cell>
          <cell r="X1099">
            <v>6</v>
          </cell>
        </row>
        <row r="1100">
          <cell r="B1100">
            <v>4</v>
          </cell>
          <cell r="F1100">
            <v>6</v>
          </cell>
          <cell r="R1100" t="str">
            <v>APPAREGGIATO</v>
          </cell>
          <cell r="X1100" t="str">
            <v/>
          </cell>
        </row>
        <row r="1101">
          <cell r="B1101">
            <v>4</v>
          </cell>
          <cell r="F1101">
            <v>5</v>
          </cell>
          <cell r="R1101" t="str">
            <v>PESCICULINI FC</v>
          </cell>
          <cell r="T1101">
            <v>1</v>
          </cell>
          <cell r="X1101" t="str">
            <v/>
          </cell>
        </row>
        <row r="1102">
          <cell r="B1102">
            <v>4</v>
          </cell>
          <cell r="F1102">
            <v>5</v>
          </cell>
          <cell r="R1102" t="str">
            <v/>
          </cell>
          <cell r="X1102" t="str">
            <v/>
          </cell>
        </row>
        <row r="1103">
          <cell r="B1103">
            <v>4</v>
          </cell>
          <cell r="F1103">
            <v>5</v>
          </cell>
          <cell r="R1103" t="str">
            <v>SAN GRIA</v>
          </cell>
          <cell r="X1103" t="str">
            <v/>
          </cell>
        </row>
        <row r="1104">
          <cell r="B1104">
            <v>4</v>
          </cell>
          <cell r="F1104">
            <v>5</v>
          </cell>
          <cell r="R1104" t="str">
            <v>HERTHA VERNELLO</v>
          </cell>
          <cell r="X1104" t="str">
            <v/>
          </cell>
        </row>
        <row r="1105">
          <cell r="B1105">
            <v>4</v>
          </cell>
          <cell r="F1105">
            <v>4.5</v>
          </cell>
          <cell r="R1105" t="str">
            <v/>
          </cell>
          <cell r="X1105" t="str">
            <v/>
          </cell>
        </row>
        <row r="1106">
          <cell r="B1106">
            <v>4</v>
          </cell>
          <cell r="F1106">
            <v>5</v>
          </cell>
          <cell r="R1106" t="str">
            <v/>
          </cell>
          <cell r="X1106" t="str">
            <v/>
          </cell>
        </row>
        <row r="1107">
          <cell r="B1107">
            <v>4</v>
          </cell>
          <cell r="F1107">
            <v>5.5</v>
          </cell>
          <cell r="R1107" t="str">
            <v>PARTIZAN DEGRADO</v>
          </cell>
          <cell r="X1107" t="str">
            <v/>
          </cell>
        </row>
        <row r="1108">
          <cell r="B1108">
            <v>4</v>
          </cell>
          <cell r="F1108">
            <v>5.5</v>
          </cell>
          <cell r="R1108" t="str">
            <v/>
          </cell>
          <cell r="X1108" t="str">
            <v/>
          </cell>
        </row>
        <row r="1109">
          <cell r="B1109">
            <v>4</v>
          </cell>
          <cell r="F1109">
            <v>6</v>
          </cell>
          <cell r="R1109" t="str">
            <v/>
          </cell>
          <cell r="X1109" t="str">
            <v/>
          </cell>
        </row>
        <row r="1110">
          <cell r="B1110">
            <v>4</v>
          </cell>
          <cell r="F1110">
            <v>5.5</v>
          </cell>
          <cell r="R1110" t="str">
            <v>PESCICULINI FC</v>
          </cell>
          <cell r="T1110">
            <v>1</v>
          </cell>
          <cell r="X1110" t="str">
            <v/>
          </cell>
        </row>
        <row r="1111">
          <cell r="B1111">
            <v>4</v>
          </cell>
          <cell r="F1111">
            <v>5.5</v>
          </cell>
          <cell r="R1111" t="str">
            <v/>
          </cell>
          <cell r="X1111" t="str">
            <v/>
          </cell>
        </row>
        <row r="1112">
          <cell r="B1112">
            <v>4</v>
          </cell>
          <cell r="F1112">
            <v>5.5</v>
          </cell>
          <cell r="R1112" t="str">
            <v/>
          </cell>
          <cell r="X1112" t="str">
            <v/>
          </cell>
        </row>
        <row r="1113">
          <cell r="B1113">
            <v>4</v>
          </cell>
          <cell r="F1113">
            <v>5</v>
          </cell>
          <cell r="R1113" t="str">
            <v>SESTO ASENSIO</v>
          </cell>
          <cell r="X1113" t="str">
            <v/>
          </cell>
        </row>
        <row r="1114">
          <cell r="B1114">
            <v>4</v>
          </cell>
          <cell r="F1114">
            <v>6</v>
          </cell>
          <cell r="R1114" t="str">
            <v>APPAREGGIATO</v>
          </cell>
          <cell r="T1114">
            <v>1</v>
          </cell>
          <cell r="W1114">
            <v>1</v>
          </cell>
          <cell r="X1114">
            <v>6</v>
          </cell>
        </row>
        <row r="1115">
          <cell r="B1115">
            <v>4</v>
          </cell>
          <cell r="F1115">
            <v>5</v>
          </cell>
          <cell r="R1115" t="str">
            <v>HERTHA VERNELLO</v>
          </cell>
          <cell r="X1115" t="str">
            <v/>
          </cell>
        </row>
        <row r="1116">
          <cell r="B1116">
            <v>2</v>
          </cell>
          <cell r="F1116">
            <v>5.5</v>
          </cell>
          <cell r="R1116" t="str">
            <v>APPAREGGIATO</v>
          </cell>
          <cell r="X1116" t="str">
            <v/>
          </cell>
        </row>
        <row r="1117">
          <cell r="B1117">
            <v>4</v>
          </cell>
          <cell r="F1117">
            <v>5</v>
          </cell>
          <cell r="R1117" t="str">
            <v/>
          </cell>
          <cell r="X1117" t="str">
            <v/>
          </cell>
        </row>
        <row r="1118">
          <cell r="B1118">
            <v>4</v>
          </cell>
          <cell r="F1118">
            <v>5</v>
          </cell>
          <cell r="R1118" t="str">
            <v>PESCICULINI FC</v>
          </cell>
          <cell r="T1118">
            <v>1</v>
          </cell>
          <cell r="X1118" t="str">
            <v/>
          </cell>
        </row>
        <row r="1119">
          <cell r="B1119">
            <v>4</v>
          </cell>
          <cell r="F1119">
            <v>5.5</v>
          </cell>
          <cell r="R1119" t="str">
            <v/>
          </cell>
          <cell r="X1119" t="str">
            <v/>
          </cell>
        </row>
        <row r="1120">
          <cell r="B1120">
            <v>4</v>
          </cell>
          <cell r="F1120">
            <v>5.5</v>
          </cell>
          <cell r="R1120" t="str">
            <v>PARTIZAN DEGRADO</v>
          </cell>
          <cell r="X1120" t="str">
            <v/>
          </cell>
        </row>
        <row r="1121">
          <cell r="B1121">
            <v>4</v>
          </cell>
          <cell r="F1121">
            <v>6</v>
          </cell>
          <cell r="R1121" t="str">
            <v/>
          </cell>
          <cell r="X1121" t="str">
            <v/>
          </cell>
        </row>
        <row r="1122">
          <cell r="B1122">
            <v>4</v>
          </cell>
          <cell r="F1122">
            <v>5</v>
          </cell>
          <cell r="R1122" t="str">
            <v/>
          </cell>
          <cell r="X1122" t="str">
            <v/>
          </cell>
        </row>
        <row r="1123">
          <cell r="B1123">
            <v>4</v>
          </cell>
          <cell r="F1123">
            <v>6</v>
          </cell>
          <cell r="R1123" t="str">
            <v>SAN GRIA</v>
          </cell>
          <cell r="T1123">
            <v>1</v>
          </cell>
          <cell r="X1123" t="str">
            <v/>
          </cell>
        </row>
        <row r="1124">
          <cell r="B1124">
            <v>4</v>
          </cell>
          <cell r="F1124">
            <v>5</v>
          </cell>
          <cell r="R1124" t="str">
            <v/>
          </cell>
          <cell r="X1124" t="str">
            <v/>
          </cell>
        </row>
        <row r="1125">
          <cell r="B1125">
            <v>4</v>
          </cell>
          <cell r="F1125">
            <v>6</v>
          </cell>
          <cell r="R1125" t="str">
            <v>APPAREGGIATO</v>
          </cell>
          <cell r="W1125">
            <v>1</v>
          </cell>
          <cell r="X1125">
            <v>6</v>
          </cell>
        </row>
        <row r="1126">
          <cell r="B1126">
            <v>4</v>
          </cell>
          <cell r="F1126">
            <v>4.5</v>
          </cell>
          <cell r="R1126" t="str">
            <v/>
          </cell>
          <cell r="X1126" t="str">
            <v/>
          </cell>
        </row>
        <row r="1127">
          <cell r="B1127">
            <v>4</v>
          </cell>
          <cell r="F1127">
            <v>5</v>
          </cell>
          <cell r="R1127" t="str">
            <v/>
          </cell>
          <cell r="X1127" t="str">
            <v/>
          </cell>
        </row>
        <row r="1128">
          <cell r="B1128">
            <v>4</v>
          </cell>
          <cell r="F1128">
            <v>5.5</v>
          </cell>
          <cell r="R1128" t="str">
            <v/>
          </cell>
          <cell r="X1128" t="str">
            <v/>
          </cell>
        </row>
        <row r="1129">
          <cell r="B1129">
            <v>4</v>
          </cell>
          <cell r="F1129">
            <v>5.5</v>
          </cell>
          <cell r="R1129" t="str">
            <v/>
          </cell>
          <cell r="X1129" t="str">
            <v/>
          </cell>
        </row>
        <row r="1130">
          <cell r="B1130">
            <v>4</v>
          </cell>
          <cell r="F1130">
            <v>5.5</v>
          </cell>
          <cell r="R1130" t="str">
            <v>PARTIZAN DEGRADO</v>
          </cell>
          <cell r="X1130" t="str">
            <v/>
          </cell>
        </row>
        <row r="1131">
          <cell r="B1131">
            <v>4</v>
          </cell>
          <cell r="F1131">
            <v>6.5</v>
          </cell>
          <cell r="R1131" t="str">
            <v/>
          </cell>
          <cell r="X1131" t="str">
            <v/>
          </cell>
        </row>
        <row r="1132">
          <cell r="B1132">
            <v>4</v>
          </cell>
          <cell r="F1132">
            <v>7</v>
          </cell>
          <cell r="R1132" t="str">
            <v/>
          </cell>
          <cell r="X1132" t="str">
            <v/>
          </cell>
        </row>
        <row r="1133">
          <cell r="B1133">
            <v>4</v>
          </cell>
          <cell r="F1133">
            <v>6</v>
          </cell>
          <cell r="R1133" t="str">
            <v/>
          </cell>
          <cell r="X1133" t="str">
            <v/>
          </cell>
        </row>
        <row r="1134">
          <cell r="B1134">
            <v>4</v>
          </cell>
          <cell r="F1134">
            <v>6.5</v>
          </cell>
          <cell r="R1134" t="str">
            <v/>
          </cell>
          <cell r="X1134" t="str">
            <v/>
          </cell>
        </row>
        <row r="1135">
          <cell r="B1135">
            <v>4</v>
          </cell>
          <cell r="F1135">
            <v>6.5</v>
          </cell>
          <cell r="R1135" t="str">
            <v/>
          </cell>
          <cell r="X1135" t="str">
            <v/>
          </cell>
        </row>
        <row r="1136">
          <cell r="B1136">
            <v>4</v>
          </cell>
          <cell r="F1136">
            <v>6.5</v>
          </cell>
          <cell r="R1136" t="str">
            <v/>
          </cell>
          <cell r="X1136" t="str">
            <v/>
          </cell>
        </row>
        <row r="1137">
          <cell r="B1137">
            <v>4</v>
          </cell>
          <cell r="F1137">
            <v>5.5</v>
          </cell>
          <cell r="R1137" t="str">
            <v/>
          </cell>
          <cell r="X1137" t="str">
            <v/>
          </cell>
        </row>
        <row r="1138">
          <cell r="B1138">
            <v>4</v>
          </cell>
          <cell r="F1138">
            <v>5.5</v>
          </cell>
          <cell r="R1138" t="str">
            <v/>
          </cell>
          <cell r="X1138" t="str">
            <v/>
          </cell>
        </row>
        <row r="1139">
          <cell r="B1139">
            <v>4</v>
          </cell>
          <cell r="F1139">
            <v>6.5</v>
          </cell>
          <cell r="R1139" t="str">
            <v/>
          </cell>
          <cell r="X1139" t="str">
            <v/>
          </cell>
        </row>
        <row r="1140">
          <cell r="B1140">
            <v>4</v>
          </cell>
          <cell r="F1140">
            <v>7.5</v>
          </cell>
          <cell r="R1140" t="str">
            <v/>
          </cell>
          <cell r="X1140" t="str">
            <v/>
          </cell>
        </row>
        <row r="1141">
          <cell r="B1141">
            <v>4</v>
          </cell>
          <cell r="F1141">
            <v>6</v>
          </cell>
          <cell r="R1141" t="str">
            <v/>
          </cell>
          <cell r="X1141" t="str">
            <v/>
          </cell>
        </row>
        <row r="1142">
          <cell r="B1142">
            <v>4</v>
          </cell>
          <cell r="F1142">
            <v>6</v>
          </cell>
          <cell r="R1142" t="str">
            <v>APPAREGGIATO</v>
          </cell>
          <cell r="X1142" t="str">
            <v/>
          </cell>
        </row>
        <row r="1143">
          <cell r="B1143">
            <v>5</v>
          </cell>
          <cell r="F1143">
            <v>6.5</v>
          </cell>
          <cell r="R1143" t="str">
            <v>SAN GRIA</v>
          </cell>
          <cell r="W1143">
            <v>1</v>
          </cell>
          <cell r="X1143">
            <v>5.5</v>
          </cell>
        </row>
        <row r="1144">
          <cell r="B1144">
            <v>5</v>
          </cell>
          <cell r="F1144">
            <v>6</v>
          </cell>
          <cell r="R1144" t="str">
            <v/>
          </cell>
          <cell r="X1144" t="str">
            <v/>
          </cell>
        </row>
        <row r="1145">
          <cell r="B1145">
            <v>5</v>
          </cell>
          <cell r="F1145">
            <v>5</v>
          </cell>
          <cell r="R1145" t="str">
            <v/>
          </cell>
          <cell r="X1145" t="str">
            <v/>
          </cell>
        </row>
        <row r="1146">
          <cell r="B1146">
            <v>5</v>
          </cell>
          <cell r="F1146">
            <v>6.5</v>
          </cell>
          <cell r="R1146" t="str">
            <v/>
          </cell>
          <cell r="X1146" t="str">
            <v/>
          </cell>
        </row>
        <row r="1147">
          <cell r="B1147">
            <v>5</v>
          </cell>
          <cell r="F1147">
            <v>6</v>
          </cell>
          <cell r="R1147" t="str">
            <v>PARTIZAN DEGRADO</v>
          </cell>
          <cell r="X1147" t="str">
            <v/>
          </cell>
        </row>
        <row r="1148">
          <cell r="B1148">
            <v>5</v>
          </cell>
          <cell r="F1148">
            <v>6.5</v>
          </cell>
          <cell r="R1148" t="str">
            <v>HERTHA VERNELLO</v>
          </cell>
          <cell r="T1148">
            <v>1</v>
          </cell>
          <cell r="W1148">
            <v>1</v>
          </cell>
          <cell r="X1148">
            <v>6.5</v>
          </cell>
        </row>
        <row r="1149">
          <cell r="B1149">
            <v>5</v>
          </cell>
          <cell r="F1149">
            <v>6.5</v>
          </cell>
          <cell r="R1149" t="str">
            <v/>
          </cell>
          <cell r="X1149" t="str">
            <v/>
          </cell>
        </row>
        <row r="1150">
          <cell r="B1150">
            <v>5</v>
          </cell>
          <cell r="F1150">
            <v>6</v>
          </cell>
          <cell r="R1150" t="str">
            <v/>
          </cell>
          <cell r="X1150" t="str">
            <v/>
          </cell>
        </row>
        <row r="1151">
          <cell r="B1151">
            <v>5</v>
          </cell>
          <cell r="F1151">
            <v>6</v>
          </cell>
          <cell r="R1151" t="str">
            <v>ATL IMPROVVISATO</v>
          </cell>
          <cell r="T1151">
            <v>1</v>
          </cell>
          <cell r="W1151">
            <v>1</v>
          </cell>
          <cell r="X1151">
            <v>6</v>
          </cell>
        </row>
        <row r="1152">
          <cell r="B1152">
            <v>5</v>
          </cell>
          <cell r="F1152">
            <v>5.5</v>
          </cell>
          <cell r="R1152" t="str">
            <v>AC ASPARAGHESE</v>
          </cell>
          <cell r="T1152">
            <v>1</v>
          </cell>
          <cell r="X1152" t="str">
            <v/>
          </cell>
        </row>
        <row r="1153">
          <cell r="B1153">
            <v>5</v>
          </cell>
          <cell r="F1153">
            <v>7.5</v>
          </cell>
          <cell r="R1153" t="str">
            <v/>
          </cell>
          <cell r="X1153" t="str">
            <v/>
          </cell>
        </row>
        <row r="1154">
          <cell r="B1154">
            <v>5</v>
          </cell>
          <cell r="F1154">
            <v>5.5</v>
          </cell>
          <cell r="R1154" t="str">
            <v>PARTIZAN DEGRADO</v>
          </cell>
          <cell r="T1154">
            <v>1</v>
          </cell>
          <cell r="X1154" t="str">
            <v/>
          </cell>
        </row>
        <row r="1155">
          <cell r="B1155">
            <v>5</v>
          </cell>
          <cell r="F1155">
            <v>6</v>
          </cell>
          <cell r="R1155" t="str">
            <v>PARTIZAN DEGRADO</v>
          </cell>
          <cell r="X1155" t="str">
            <v/>
          </cell>
        </row>
        <row r="1156">
          <cell r="B1156">
            <v>5</v>
          </cell>
          <cell r="F1156">
            <v>6.5</v>
          </cell>
          <cell r="R1156" t="str">
            <v>PARTIZAN DEGRADO</v>
          </cell>
          <cell r="T1156">
            <v>1</v>
          </cell>
          <cell r="X1156" t="str">
            <v/>
          </cell>
        </row>
        <row r="1157">
          <cell r="B1157">
            <v>5</v>
          </cell>
          <cell r="F1157">
            <v>6.5</v>
          </cell>
          <cell r="R1157" t="str">
            <v/>
          </cell>
          <cell r="X1157" t="str">
            <v/>
          </cell>
        </row>
        <row r="1158">
          <cell r="B1158">
            <v>5</v>
          </cell>
          <cell r="F1158">
            <v>6</v>
          </cell>
          <cell r="R1158" t="str">
            <v/>
          </cell>
          <cell r="X1158" t="str">
            <v/>
          </cell>
        </row>
        <row r="1159">
          <cell r="B1159">
            <v>5</v>
          </cell>
          <cell r="F1159">
            <v>5.5</v>
          </cell>
          <cell r="R1159" t="str">
            <v>SAN GRIA</v>
          </cell>
          <cell r="X1159" t="str">
            <v/>
          </cell>
        </row>
        <row r="1160">
          <cell r="B1160">
            <v>5</v>
          </cell>
          <cell r="F1160">
            <v>5</v>
          </cell>
          <cell r="R1160" t="str">
            <v>HERTHA VERNELLO</v>
          </cell>
          <cell r="T1160">
            <v>1</v>
          </cell>
          <cell r="X1160" t="str">
            <v/>
          </cell>
        </row>
        <row r="1161">
          <cell r="B1161">
            <v>5</v>
          </cell>
          <cell r="F1161">
            <v>6</v>
          </cell>
          <cell r="R1161" t="str">
            <v/>
          </cell>
          <cell r="X1161" t="str">
            <v/>
          </cell>
        </row>
        <row r="1162">
          <cell r="B1162">
            <v>5</v>
          </cell>
          <cell r="F1162">
            <v>6</v>
          </cell>
          <cell r="R1162" t="str">
            <v/>
          </cell>
          <cell r="X1162" t="str">
            <v/>
          </cell>
        </row>
        <row r="1163">
          <cell r="B1163">
            <v>5</v>
          </cell>
          <cell r="F1163">
            <v>5</v>
          </cell>
          <cell r="R1163" t="str">
            <v/>
          </cell>
          <cell r="X1163" t="str">
            <v/>
          </cell>
        </row>
        <row r="1164">
          <cell r="B1164">
            <v>5</v>
          </cell>
          <cell r="F1164">
            <v>6.5</v>
          </cell>
          <cell r="R1164" t="str">
            <v/>
          </cell>
          <cell r="X1164" t="str">
            <v/>
          </cell>
        </row>
        <row r="1165">
          <cell r="B1165">
            <v>5</v>
          </cell>
          <cell r="F1165">
            <v>6.5</v>
          </cell>
          <cell r="R1165" t="str">
            <v>PARTIZAN DEGRADO</v>
          </cell>
          <cell r="T1165">
            <v>1</v>
          </cell>
          <cell r="W1165">
            <v>1</v>
          </cell>
          <cell r="X1165">
            <v>9.5</v>
          </cell>
        </row>
        <row r="1166">
          <cell r="B1166">
            <v>5</v>
          </cell>
          <cell r="F1166">
            <v>7</v>
          </cell>
          <cell r="R1166" t="str">
            <v>PARTIZAN DEGRADO</v>
          </cell>
          <cell r="T1166">
            <v>1</v>
          </cell>
          <cell r="W1166">
            <v>1</v>
          </cell>
          <cell r="X1166">
            <v>10</v>
          </cell>
        </row>
        <row r="1167">
          <cell r="B1167">
            <v>5</v>
          </cell>
          <cell r="F1167">
            <v>5</v>
          </cell>
          <cell r="R1167" t="str">
            <v>SESTO ASENSIO</v>
          </cell>
          <cell r="X1167" t="str">
            <v/>
          </cell>
        </row>
        <row r="1168">
          <cell r="B1168">
            <v>5</v>
          </cell>
          <cell r="F1168">
            <v>6</v>
          </cell>
          <cell r="R1168" t="str">
            <v/>
          </cell>
          <cell r="X1168" t="str">
            <v/>
          </cell>
        </row>
        <row r="1169">
          <cell r="B1169">
            <v>5</v>
          </cell>
          <cell r="F1169">
            <v>6</v>
          </cell>
          <cell r="R1169" t="str">
            <v>SESTO ASENSIO</v>
          </cell>
          <cell r="T1169">
            <v>1</v>
          </cell>
          <cell r="W1169">
            <v>1</v>
          </cell>
          <cell r="X1169">
            <v>6</v>
          </cell>
        </row>
        <row r="1170">
          <cell r="B1170">
            <v>5</v>
          </cell>
          <cell r="F1170">
            <v>6</v>
          </cell>
          <cell r="R1170" t="str">
            <v>AC ASPARAGHESE</v>
          </cell>
          <cell r="T1170">
            <v>1</v>
          </cell>
          <cell r="X1170" t="str">
            <v/>
          </cell>
        </row>
        <row r="1171">
          <cell r="B1171">
            <v>5</v>
          </cell>
          <cell r="F1171">
            <v>6.5</v>
          </cell>
          <cell r="R1171" t="str">
            <v>ATL IMPROVVISATO</v>
          </cell>
          <cell r="T1171">
            <v>1</v>
          </cell>
          <cell r="X1171" t="str">
            <v/>
          </cell>
        </row>
        <row r="1172">
          <cell r="B1172">
            <v>5</v>
          </cell>
          <cell r="F1172">
            <v>5.5</v>
          </cell>
          <cell r="R1172" t="str">
            <v/>
          </cell>
          <cell r="X1172" t="str">
            <v/>
          </cell>
        </row>
        <row r="1173">
          <cell r="B1173">
            <v>5</v>
          </cell>
          <cell r="F1173">
            <v>5.5</v>
          </cell>
          <cell r="R1173" t="str">
            <v/>
          </cell>
          <cell r="X1173" t="str">
            <v/>
          </cell>
        </row>
        <row r="1174">
          <cell r="B1174">
            <v>5</v>
          </cell>
          <cell r="F1174">
            <v>5.5</v>
          </cell>
          <cell r="R1174" t="str">
            <v/>
          </cell>
          <cell r="X1174" t="str">
            <v/>
          </cell>
        </row>
        <row r="1175">
          <cell r="B1175">
            <v>5</v>
          </cell>
          <cell r="F1175">
            <v>6</v>
          </cell>
          <cell r="R1175" t="str">
            <v/>
          </cell>
          <cell r="X1175" t="str">
            <v/>
          </cell>
        </row>
        <row r="1176">
          <cell r="B1176">
            <v>5</v>
          </cell>
          <cell r="F1176">
            <v>5.5</v>
          </cell>
          <cell r="R1176" t="str">
            <v/>
          </cell>
          <cell r="X1176" t="str">
            <v/>
          </cell>
        </row>
        <row r="1177">
          <cell r="B1177">
            <v>5</v>
          </cell>
          <cell r="F1177">
            <v>6</v>
          </cell>
          <cell r="R1177" t="str">
            <v>PESCICULINI FC</v>
          </cell>
          <cell r="T1177">
            <v>1</v>
          </cell>
          <cell r="W1177">
            <v>1</v>
          </cell>
          <cell r="X1177">
            <v>6</v>
          </cell>
        </row>
        <row r="1178">
          <cell r="B1178">
            <v>5</v>
          </cell>
          <cell r="F1178">
            <v>6</v>
          </cell>
          <cell r="R1178" t="str">
            <v/>
          </cell>
          <cell r="X1178" t="str">
            <v/>
          </cell>
        </row>
        <row r="1179">
          <cell r="B1179">
            <v>5</v>
          </cell>
          <cell r="F1179">
            <v>6</v>
          </cell>
          <cell r="R1179" t="str">
            <v/>
          </cell>
          <cell r="X1179" t="str">
            <v/>
          </cell>
        </row>
        <row r="1180">
          <cell r="B1180">
            <v>5</v>
          </cell>
          <cell r="F1180">
            <v>5.5</v>
          </cell>
          <cell r="R1180" t="str">
            <v/>
          </cell>
          <cell r="X1180" t="str">
            <v/>
          </cell>
        </row>
        <row r="1181">
          <cell r="B1181">
            <v>5</v>
          </cell>
          <cell r="F1181">
            <v>6</v>
          </cell>
          <cell r="R1181" t="str">
            <v/>
          </cell>
          <cell r="X1181" t="str">
            <v/>
          </cell>
        </row>
        <row r="1182">
          <cell r="B1182">
            <v>5</v>
          </cell>
          <cell r="F1182">
            <v>6</v>
          </cell>
          <cell r="R1182" t="str">
            <v/>
          </cell>
          <cell r="X1182" t="str">
            <v/>
          </cell>
        </row>
        <row r="1183">
          <cell r="B1183">
            <v>5</v>
          </cell>
          <cell r="F1183">
            <v>6</v>
          </cell>
          <cell r="R1183" t="str">
            <v>PARTIZAN DEGRADO</v>
          </cell>
          <cell r="W1183">
            <v>1</v>
          </cell>
          <cell r="X1183">
            <v>6</v>
          </cell>
        </row>
        <row r="1184">
          <cell r="B1184">
            <v>5</v>
          </cell>
          <cell r="F1184">
            <v>6</v>
          </cell>
          <cell r="R1184" t="str">
            <v/>
          </cell>
          <cell r="X1184" t="str">
            <v/>
          </cell>
        </row>
        <row r="1185">
          <cell r="B1185">
            <v>5</v>
          </cell>
          <cell r="F1185">
            <v>6</v>
          </cell>
          <cell r="R1185" t="str">
            <v/>
          </cell>
          <cell r="X1185" t="str">
            <v/>
          </cell>
        </row>
        <row r="1186">
          <cell r="B1186">
            <v>5</v>
          </cell>
          <cell r="F1186">
            <v>6</v>
          </cell>
          <cell r="R1186" t="str">
            <v/>
          </cell>
          <cell r="X1186" t="str">
            <v/>
          </cell>
        </row>
        <row r="1187">
          <cell r="B1187">
            <v>5</v>
          </cell>
          <cell r="F1187">
            <v>6</v>
          </cell>
          <cell r="R1187" t="str">
            <v>SAN GRIA</v>
          </cell>
          <cell r="T1187">
            <v>1</v>
          </cell>
          <cell r="X1187" t="str">
            <v/>
          </cell>
        </row>
        <row r="1188">
          <cell r="B1188">
            <v>5</v>
          </cell>
          <cell r="F1188">
            <v>6</v>
          </cell>
          <cell r="R1188" t="str">
            <v>APPAREGGIATO</v>
          </cell>
          <cell r="T1188">
            <v>1</v>
          </cell>
          <cell r="X1188" t="str">
            <v/>
          </cell>
        </row>
        <row r="1189">
          <cell r="B1189">
            <v>5</v>
          </cell>
          <cell r="F1189">
            <v>6</v>
          </cell>
          <cell r="R1189" t="str">
            <v>APPAREGGIATO</v>
          </cell>
          <cell r="T1189">
            <v>1</v>
          </cell>
          <cell r="W1189">
            <v>1</v>
          </cell>
          <cell r="X1189">
            <v>6</v>
          </cell>
        </row>
        <row r="1190">
          <cell r="B1190">
            <v>5</v>
          </cell>
          <cell r="F1190">
            <v>6</v>
          </cell>
          <cell r="R1190" t="str">
            <v/>
          </cell>
          <cell r="X1190" t="str">
            <v/>
          </cell>
        </row>
        <row r="1191">
          <cell r="B1191">
            <v>5</v>
          </cell>
          <cell r="F1191">
            <v>6</v>
          </cell>
          <cell r="R1191" t="str">
            <v/>
          </cell>
          <cell r="X1191" t="str">
            <v/>
          </cell>
        </row>
        <row r="1192">
          <cell r="B1192">
            <v>5</v>
          </cell>
          <cell r="F1192">
            <v>5.5</v>
          </cell>
          <cell r="R1192" t="str">
            <v/>
          </cell>
          <cell r="X1192" t="str">
            <v/>
          </cell>
        </row>
        <row r="1193">
          <cell r="B1193">
            <v>5</v>
          </cell>
          <cell r="F1193">
            <v>6</v>
          </cell>
          <cell r="R1193" t="str">
            <v/>
          </cell>
          <cell r="X1193" t="str">
            <v/>
          </cell>
        </row>
        <row r="1194">
          <cell r="B1194">
            <v>5</v>
          </cell>
          <cell r="F1194">
            <v>6</v>
          </cell>
          <cell r="R1194" t="str">
            <v/>
          </cell>
          <cell r="X1194" t="str">
            <v/>
          </cell>
        </row>
        <row r="1195">
          <cell r="B1195">
            <v>5</v>
          </cell>
          <cell r="F1195">
            <v>6</v>
          </cell>
          <cell r="R1195" t="str">
            <v/>
          </cell>
          <cell r="X1195" t="str">
            <v/>
          </cell>
        </row>
        <row r="1196">
          <cell r="B1196">
            <v>5</v>
          </cell>
          <cell r="F1196">
            <v>6</v>
          </cell>
          <cell r="R1196" t="str">
            <v>PARTIZAN DEGRADO</v>
          </cell>
          <cell r="X1196" t="str">
            <v/>
          </cell>
        </row>
        <row r="1197">
          <cell r="B1197">
            <v>5</v>
          </cell>
          <cell r="F1197">
            <v>7</v>
          </cell>
          <cell r="R1197" t="str">
            <v>AC ASPARAGHESE</v>
          </cell>
          <cell r="T1197">
            <v>1</v>
          </cell>
          <cell r="W1197">
            <v>1</v>
          </cell>
          <cell r="X1197">
            <v>10</v>
          </cell>
        </row>
        <row r="1198">
          <cell r="B1198">
            <v>5</v>
          </cell>
          <cell r="F1198">
            <v>5.5</v>
          </cell>
          <cell r="R1198" t="str">
            <v/>
          </cell>
          <cell r="X1198" t="str">
            <v/>
          </cell>
        </row>
        <row r="1199">
          <cell r="B1199">
            <v>5</v>
          </cell>
          <cell r="F1199">
            <v>5.5</v>
          </cell>
          <cell r="R1199" t="str">
            <v/>
          </cell>
          <cell r="X1199" t="str">
            <v/>
          </cell>
        </row>
        <row r="1200">
          <cell r="B1200">
            <v>5</v>
          </cell>
          <cell r="F1200">
            <v>5</v>
          </cell>
          <cell r="R1200" t="str">
            <v/>
          </cell>
          <cell r="X1200" t="str">
            <v/>
          </cell>
        </row>
        <row r="1201">
          <cell r="B1201">
            <v>5</v>
          </cell>
          <cell r="F1201">
            <v>6.5</v>
          </cell>
          <cell r="R1201" t="str">
            <v>AC ASPARAGHESE</v>
          </cell>
          <cell r="T1201">
            <v>1</v>
          </cell>
          <cell r="W1201">
            <v>1</v>
          </cell>
          <cell r="X1201">
            <v>6.5</v>
          </cell>
        </row>
        <row r="1202">
          <cell r="B1202">
            <v>5</v>
          </cell>
          <cell r="F1202">
            <v>6.5</v>
          </cell>
          <cell r="R1202" t="str">
            <v/>
          </cell>
          <cell r="X1202" t="str">
            <v/>
          </cell>
        </row>
        <row r="1203">
          <cell r="B1203">
            <v>5</v>
          </cell>
          <cell r="F1203">
            <v>6.5</v>
          </cell>
          <cell r="R1203" t="str">
            <v/>
          </cell>
          <cell r="X1203" t="str">
            <v/>
          </cell>
        </row>
        <row r="1204">
          <cell r="B1204">
            <v>5</v>
          </cell>
          <cell r="F1204">
            <v>6</v>
          </cell>
          <cell r="R1204" t="str">
            <v>SAN GRIA</v>
          </cell>
          <cell r="T1204">
            <v>1</v>
          </cell>
          <cell r="W1204">
            <v>1</v>
          </cell>
          <cell r="X1204">
            <v>6</v>
          </cell>
        </row>
        <row r="1205">
          <cell r="B1205">
            <v>5</v>
          </cell>
          <cell r="F1205">
            <v>5.5</v>
          </cell>
          <cell r="R1205" t="str">
            <v/>
          </cell>
          <cell r="X1205" t="str">
            <v/>
          </cell>
        </row>
        <row r="1206">
          <cell r="B1206">
            <v>5</v>
          </cell>
          <cell r="F1206">
            <v>6</v>
          </cell>
          <cell r="R1206" t="str">
            <v>SESTO ASENSIO</v>
          </cell>
          <cell r="X1206" t="str">
            <v/>
          </cell>
        </row>
        <row r="1207">
          <cell r="B1207">
            <v>5</v>
          </cell>
          <cell r="F1207">
            <v>7</v>
          </cell>
          <cell r="R1207" t="str">
            <v>SESTO ASENSIO</v>
          </cell>
          <cell r="T1207">
            <v>1</v>
          </cell>
          <cell r="W1207">
            <v>1</v>
          </cell>
          <cell r="X1207">
            <v>9.5</v>
          </cell>
        </row>
        <row r="1208">
          <cell r="B1208">
            <v>5</v>
          </cell>
          <cell r="F1208">
            <v>6</v>
          </cell>
          <cell r="R1208" t="str">
            <v/>
          </cell>
          <cell r="X1208" t="str">
            <v/>
          </cell>
        </row>
        <row r="1209">
          <cell r="B1209">
            <v>5</v>
          </cell>
          <cell r="F1209">
            <v>6.5</v>
          </cell>
          <cell r="R1209" t="str">
            <v/>
          </cell>
          <cell r="X1209" t="str">
            <v/>
          </cell>
        </row>
        <row r="1210">
          <cell r="B1210">
            <v>5</v>
          </cell>
          <cell r="F1210">
            <v>5.5</v>
          </cell>
          <cell r="R1210" t="str">
            <v/>
          </cell>
          <cell r="X1210" t="str">
            <v/>
          </cell>
        </row>
        <row r="1211">
          <cell r="B1211">
            <v>5</v>
          </cell>
          <cell r="F1211">
            <v>6.5</v>
          </cell>
          <cell r="R1211" t="str">
            <v>SAN GRIA</v>
          </cell>
          <cell r="T1211">
            <v>1</v>
          </cell>
          <cell r="W1211">
            <v>1</v>
          </cell>
          <cell r="X1211">
            <v>7.5</v>
          </cell>
        </row>
        <row r="1212">
          <cell r="B1212">
            <v>5</v>
          </cell>
          <cell r="F1212">
            <v>6</v>
          </cell>
          <cell r="R1212" t="str">
            <v>ATL IMPROVVISATO</v>
          </cell>
          <cell r="T1212">
            <v>1</v>
          </cell>
          <cell r="W1212">
            <v>1</v>
          </cell>
          <cell r="X1212">
            <v>6</v>
          </cell>
        </row>
        <row r="1213">
          <cell r="B1213">
            <v>5</v>
          </cell>
          <cell r="F1213">
            <v>5.5</v>
          </cell>
          <cell r="R1213" t="str">
            <v>SAN GRIA</v>
          </cell>
          <cell r="X1213" t="str">
            <v/>
          </cell>
        </row>
        <row r="1214">
          <cell r="B1214">
            <v>5</v>
          </cell>
          <cell r="F1214">
            <v>6</v>
          </cell>
          <cell r="R1214" t="str">
            <v/>
          </cell>
          <cell r="X1214" t="str">
            <v/>
          </cell>
        </row>
        <row r="1215">
          <cell r="B1215">
            <v>5</v>
          </cell>
          <cell r="F1215">
            <v>6</v>
          </cell>
          <cell r="R1215" t="str">
            <v/>
          </cell>
          <cell r="X1215" t="str">
            <v/>
          </cell>
        </row>
        <row r="1216">
          <cell r="B1216">
            <v>5</v>
          </cell>
          <cell r="F1216">
            <v>5.5</v>
          </cell>
          <cell r="R1216" t="str">
            <v/>
          </cell>
          <cell r="X1216" t="str">
            <v/>
          </cell>
        </row>
        <row r="1217">
          <cell r="B1217">
            <v>5</v>
          </cell>
          <cell r="F1217">
            <v>6</v>
          </cell>
          <cell r="R1217" t="str">
            <v>PARTIZAN DEGRADO</v>
          </cell>
          <cell r="W1217">
            <v>1</v>
          </cell>
          <cell r="X1217">
            <v>7</v>
          </cell>
        </row>
        <row r="1218">
          <cell r="B1218">
            <v>5</v>
          </cell>
          <cell r="F1218">
            <v>6</v>
          </cell>
          <cell r="R1218" t="str">
            <v>AC ASPARAGHESE</v>
          </cell>
          <cell r="T1218">
            <v>1</v>
          </cell>
          <cell r="W1218">
            <v>1</v>
          </cell>
          <cell r="X1218">
            <v>6</v>
          </cell>
        </row>
        <row r="1219">
          <cell r="B1219">
            <v>5</v>
          </cell>
          <cell r="F1219">
            <v>5</v>
          </cell>
          <cell r="R1219" t="str">
            <v>AC ASPARAGHESE</v>
          </cell>
          <cell r="T1219">
            <v>1</v>
          </cell>
          <cell r="X1219" t="str">
            <v/>
          </cell>
        </row>
        <row r="1220">
          <cell r="B1220">
            <v>5</v>
          </cell>
          <cell r="F1220">
            <v>5.5</v>
          </cell>
          <cell r="R1220" t="str">
            <v/>
          </cell>
          <cell r="X1220" t="str">
            <v/>
          </cell>
        </row>
        <row r="1221">
          <cell r="B1221">
            <v>5</v>
          </cell>
          <cell r="F1221">
            <v>6</v>
          </cell>
          <cell r="R1221" t="str">
            <v/>
          </cell>
          <cell r="X1221" t="str">
            <v/>
          </cell>
        </row>
        <row r="1222">
          <cell r="B1222">
            <v>5</v>
          </cell>
          <cell r="F1222">
            <v>6</v>
          </cell>
          <cell r="R1222" t="str">
            <v>HERTHA VERNELLO</v>
          </cell>
          <cell r="T1222">
            <v>1</v>
          </cell>
          <cell r="W1222">
            <v>1</v>
          </cell>
          <cell r="X1222">
            <v>6</v>
          </cell>
        </row>
        <row r="1223">
          <cell r="B1223">
            <v>5</v>
          </cell>
          <cell r="F1223">
            <v>5</v>
          </cell>
          <cell r="R1223" t="str">
            <v>APPAREGGIATO</v>
          </cell>
          <cell r="X1223" t="str">
            <v/>
          </cell>
        </row>
        <row r="1224">
          <cell r="B1224">
            <v>5</v>
          </cell>
          <cell r="F1224">
            <v>5.5</v>
          </cell>
          <cell r="R1224" t="str">
            <v/>
          </cell>
          <cell r="X1224" t="str">
            <v/>
          </cell>
        </row>
        <row r="1225">
          <cell r="B1225">
            <v>5</v>
          </cell>
          <cell r="F1225">
            <v>6</v>
          </cell>
          <cell r="R1225" t="str">
            <v/>
          </cell>
          <cell r="X1225" t="str">
            <v/>
          </cell>
        </row>
        <row r="1226">
          <cell r="B1226">
            <v>5</v>
          </cell>
          <cell r="F1226">
            <v>5.5</v>
          </cell>
          <cell r="R1226" t="str">
            <v>SESTO ASENSIO</v>
          </cell>
          <cell r="T1226">
            <v>1</v>
          </cell>
          <cell r="X1226" t="str">
            <v/>
          </cell>
        </row>
        <row r="1227">
          <cell r="B1227">
            <v>5</v>
          </cell>
          <cell r="F1227">
            <v>6</v>
          </cell>
          <cell r="R1227" t="str">
            <v>HERTHA VERNELLO</v>
          </cell>
          <cell r="W1227">
            <v>1</v>
          </cell>
          <cell r="X1227">
            <v>6</v>
          </cell>
        </row>
        <row r="1228">
          <cell r="B1228">
            <v>5</v>
          </cell>
          <cell r="F1228">
            <v>5.5</v>
          </cell>
          <cell r="R1228" t="str">
            <v>HERTHA VERNELLO</v>
          </cell>
          <cell r="T1228">
            <v>1</v>
          </cell>
          <cell r="X1228" t="str">
            <v/>
          </cell>
        </row>
        <row r="1229">
          <cell r="B1229">
            <v>5</v>
          </cell>
          <cell r="F1229">
            <v>6</v>
          </cell>
          <cell r="R1229" t="str">
            <v>PARTIZAN DEGRADO</v>
          </cell>
          <cell r="X1229" t="str">
            <v/>
          </cell>
        </row>
        <row r="1230">
          <cell r="B1230">
            <v>5</v>
          </cell>
          <cell r="F1230">
            <v>5.5</v>
          </cell>
          <cell r="R1230" t="str">
            <v>APPAREGGIATO</v>
          </cell>
          <cell r="X1230" t="str">
            <v/>
          </cell>
        </row>
        <row r="1231">
          <cell r="B1231">
            <v>5</v>
          </cell>
          <cell r="F1231">
            <v>5</v>
          </cell>
          <cell r="R1231" t="str">
            <v>AC ASPARAGHESE</v>
          </cell>
          <cell r="T1231">
            <v>1</v>
          </cell>
          <cell r="X1231" t="str">
            <v/>
          </cell>
        </row>
        <row r="1232">
          <cell r="B1232">
            <v>5</v>
          </cell>
          <cell r="F1232">
            <v>4.5</v>
          </cell>
          <cell r="R1232" t="str">
            <v/>
          </cell>
          <cell r="X1232" t="str">
            <v/>
          </cell>
        </row>
        <row r="1233">
          <cell r="B1233">
            <v>1</v>
          </cell>
          <cell r="F1233">
            <v>6.5</v>
          </cell>
          <cell r="R1233" t="str">
            <v>APPAREGGIATO</v>
          </cell>
          <cell r="X1233" t="str">
            <v/>
          </cell>
        </row>
        <row r="1234">
          <cell r="B1234">
            <v>5</v>
          </cell>
          <cell r="F1234">
            <v>5</v>
          </cell>
          <cell r="R1234" t="str">
            <v/>
          </cell>
          <cell r="X1234" t="str">
            <v/>
          </cell>
        </row>
        <row r="1235">
          <cell r="B1235">
            <v>5</v>
          </cell>
          <cell r="F1235">
            <v>5.5</v>
          </cell>
          <cell r="R1235" t="str">
            <v/>
          </cell>
          <cell r="X1235" t="str">
            <v/>
          </cell>
        </row>
        <row r="1236">
          <cell r="B1236">
            <v>5</v>
          </cell>
          <cell r="F1236">
            <v>5.5</v>
          </cell>
          <cell r="R1236" t="str">
            <v/>
          </cell>
          <cell r="X1236" t="str">
            <v/>
          </cell>
        </row>
        <row r="1237">
          <cell r="B1237">
            <v>5</v>
          </cell>
          <cell r="F1237">
            <v>5.5</v>
          </cell>
          <cell r="R1237" t="str">
            <v/>
          </cell>
          <cell r="X1237" t="str">
            <v/>
          </cell>
        </row>
        <row r="1238">
          <cell r="B1238">
            <v>2</v>
          </cell>
          <cell r="F1238">
            <v>5.5</v>
          </cell>
          <cell r="R1238" t="str">
            <v>APPAREGGIATO</v>
          </cell>
          <cell r="X1238" t="str">
            <v/>
          </cell>
        </row>
        <row r="1239">
          <cell r="B1239">
            <v>5</v>
          </cell>
          <cell r="F1239">
            <v>5</v>
          </cell>
          <cell r="R1239" t="str">
            <v>ATL IMPROVVISATO</v>
          </cell>
          <cell r="T1239">
            <v>1</v>
          </cell>
          <cell r="X1239" t="str">
            <v/>
          </cell>
        </row>
        <row r="1240">
          <cell r="B1240">
            <v>5</v>
          </cell>
          <cell r="F1240">
            <v>5.5</v>
          </cell>
          <cell r="R1240" t="str">
            <v>ATL IMPROVVISATO</v>
          </cell>
          <cell r="W1240">
            <v>1</v>
          </cell>
          <cell r="X1240">
            <v>5.5</v>
          </cell>
        </row>
        <row r="1241">
          <cell r="B1241">
            <v>5</v>
          </cell>
          <cell r="F1241">
            <v>5.5</v>
          </cell>
          <cell r="R1241" t="str">
            <v>HERTHA VERNELLO</v>
          </cell>
          <cell r="T1241">
            <v>1</v>
          </cell>
          <cell r="X1241" t="str">
            <v/>
          </cell>
        </row>
        <row r="1242">
          <cell r="B1242">
            <v>5</v>
          </cell>
          <cell r="F1242">
            <v>5.5</v>
          </cell>
          <cell r="R1242" t="str">
            <v/>
          </cell>
          <cell r="X1242" t="str">
            <v/>
          </cell>
        </row>
        <row r="1243">
          <cell r="B1243">
            <v>5</v>
          </cell>
          <cell r="F1243">
            <v>5.5</v>
          </cell>
          <cell r="R1243" t="str">
            <v/>
          </cell>
          <cell r="X1243" t="str">
            <v/>
          </cell>
        </row>
        <row r="1244">
          <cell r="B1244">
            <v>5</v>
          </cell>
          <cell r="F1244">
            <v>5.5</v>
          </cell>
          <cell r="R1244" t="str">
            <v/>
          </cell>
          <cell r="X1244" t="str">
            <v/>
          </cell>
        </row>
        <row r="1245">
          <cell r="B1245">
            <v>5</v>
          </cell>
          <cell r="F1245">
            <v>5</v>
          </cell>
          <cell r="R1245" t="str">
            <v>SAN GRIA</v>
          </cell>
          <cell r="T1245">
            <v>1</v>
          </cell>
          <cell r="X1245" t="str">
            <v/>
          </cell>
        </row>
        <row r="1246">
          <cell r="B1246">
            <v>5</v>
          </cell>
          <cell r="F1246">
            <v>6</v>
          </cell>
          <cell r="R1246" t="str">
            <v>SESTO ASENSIO</v>
          </cell>
          <cell r="T1246">
            <v>1</v>
          </cell>
          <cell r="W1246">
            <v>1</v>
          </cell>
          <cell r="X1246">
            <v>7</v>
          </cell>
        </row>
        <row r="1247">
          <cell r="B1247">
            <v>5</v>
          </cell>
          <cell r="F1247">
            <v>6</v>
          </cell>
          <cell r="R1247" t="str">
            <v>PARTIZAN DEGRADO</v>
          </cell>
          <cell r="T1247">
            <v>1</v>
          </cell>
          <cell r="W1247">
            <v>1</v>
          </cell>
          <cell r="X1247">
            <v>6</v>
          </cell>
        </row>
        <row r="1248">
          <cell r="B1248">
            <v>5</v>
          </cell>
          <cell r="F1248">
            <v>6</v>
          </cell>
          <cell r="R1248" t="str">
            <v>PARTIZAN DEGRADO</v>
          </cell>
          <cell r="T1248">
            <v>1</v>
          </cell>
          <cell r="X1248" t="str">
            <v/>
          </cell>
        </row>
        <row r="1249">
          <cell r="B1249">
            <v>5</v>
          </cell>
          <cell r="F1249">
            <v>6.5</v>
          </cell>
          <cell r="R1249" t="str">
            <v>SAN GRIA</v>
          </cell>
          <cell r="T1249">
            <v>1</v>
          </cell>
          <cell r="W1249">
            <v>1</v>
          </cell>
          <cell r="X1249">
            <v>6.5</v>
          </cell>
        </row>
        <row r="1250">
          <cell r="B1250">
            <v>5</v>
          </cell>
          <cell r="F1250">
            <v>7</v>
          </cell>
          <cell r="R1250" t="str">
            <v>ATL IMPROVVISATO</v>
          </cell>
          <cell r="T1250">
            <v>1</v>
          </cell>
          <cell r="W1250">
            <v>1</v>
          </cell>
          <cell r="X1250">
            <v>8</v>
          </cell>
        </row>
        <row r="1251">
          <cell r="B1251">
            <v>5</v>
          </cell>
          <cell r="F1251">
            <v>7</v>
          </cell>
          <cell r="R1251" t="str">
            <v>SESTO ASENSIO</v>
          </cell>
          <cell r="T1251">
            <v>1</v>
          </cell>
          <cell r="W1251">
            <v>1</v>
          </cell>
          <cell r="X1251">
            <v>8</v>
          </cell>
        </row>
        <row r="1252">
          <cell r="B1252">
            <v>5</v>
          </cell>
          <cell r="F1252">
            <v>6</v>
          </cell>
          <cell r="R1252" t="str">
            <v/>
          </cell>
          <cell r="X1252" t="str">
            <v/>
          </cell>
        </row>
        <row r="1253">
          <cell r="B1253">
            <v>5</v>
          </cell>
          <cell r="F1253">
            <v>6.5</v>
          </cell>
          <cell r="R1253" t="str">
            <v/>
          </cell>
          <cell r="X1253" t="str">
            <v/>
          </cell>
        </row>
        <row r="1254">
          <cell r="B1254">
            <v>5</v>
          </cell>
          <cell r="F1254">
            <v>6</v>
          </cell>
          <cell r="R1254" t="str">
            <v/>
          </cell>
          <cell r="X1254" t="str">
            <v/>
          </cell>
        </row>
        <row r="1255">
          <cell r="B1255">
            <v>5</v>
          </cell>
          <cell r="F1255">
            <v>6</v>
          </cell>
          <cell r="R1255" t="str">
            <v>HERTHA VERNELLO</v>
          </cell>
          <cell r="T1255">
            <v>1</v>
          </cell>
          <cell r="W1255">
            <v>1</v>
          </cell>
          <cell r="X1255">
            <v>6</v>
          </cell>
        </row>
        <row r="1256">
          <cell r="B1256">
            <v>5</v>
          </cell>
          <cell r="F1256">
            <v>6.5</v>
          </cell>
          <cell r="R1256" t="str">
            <v>SAN GRIA</v>
          </cell>
          <cell r="T1256">
            <v>1</v>
          </cell>
          <cell r="W1256">
            <v>1</v>
          </cell>
          <cell r="X1256">
            <v>6.5</v>
          </cell>
        </row>
        <row r="1257">
          <cell r="B1257">
            <v>5</v>
          </cell>
          <cell r="F1257">
            <v>6.5</v>
          </cell>
          <cell r="R1257" t="str">
            <v>PESCICULINI FC</v>
          </cell>
          <cell r="T1257">
            <v>1</v>
          </cell>
          <cell r="W1257">
            <v>1</v>
          </cell>
          <cell r="X1257">
            <v>6</v>
          </cell>
        </row>
        <row r="1258">
          <cell r="B1258">
            <v>5</v>
          </cell>
          <cell r="F1258">
            <v>7</v>
          </cell>
          <cell r="R1258" t="str">
            <v>HERTHA VERNELLO</v>
          </cell>
          <cell r="T1258">
            <v>1</v>
          </cell>
          <cell r="W1258">
            <v>1</v>
          </cell>
          <cell r="X1258">
            <v>11</v>
          </cell>
        </row>
        <row r="1259">
          <cell r="B1259">
            <v>5</v>
          </cell>
          <cell r="F1259">
            <v>6.5</v>
          </cell>
          <cell r="R1259" t="str">
            <v>PESCICULINI FC</v>
          </cell>
          <cell r="T1259">
            <v>1</v>
          </cell>
          <cell r="W1259">
            <v>1</v>
          </cell>
          <cell r="X1259">
            <v>6.5</v>
          </cell>
        </row>
        <row r="1260">
          <cell r="B1260">
            <v>5</v>
          </cell>
          <cell r="F1260">
            <v>7</v>
          </cell>
          <cell r="R1260" t="str">
            <v>PESCICULINI FC</v>
          </cell>
          <cell r="W1260">
            <v>1</v>
          </cell>
          <cell r="X1260">
            <v>10</v>
          </cell>
        </row>
        <row r="1261">
          <cell r="B1261">
            <v>5</v>
          </cell>
          <cell r="F1261">
            <v>6</v>
          </cell>
          <cell r="R1261" t="str">
            <v>ATL IMPROVVISATO</v>
          </cell>
          <cell r="W1261">
            <v>1</v>
          </cell>
          <cell r="X1261">
            <v>5</v>
          </cell>
        </row>
        <row r="1262">
          <cell r="B1262">
            <v>5</v>
          </cell>
          <cell r="F1262">
            <v>5.5</v>
          </cell>
          <cell r="R1262" t="str">
            <v>SAN GRIA</v>
          </cell>
          <cell r="T1262">
            <v>1</v>
          </cell>
          <cell r="W1262">
            <v>1</v>
          </cell>
          <cell r="X1262">
            <v>5.5</v>
          </cell>
        </row>
        <row r="1263">
          <cell r="B1263">
            <v>5</v>
          </cell>
          <cell r="F1263">
            <v>6.5</v>
          </cell>
          <cell r="R1263" t="str">
            <v>HERTHA VERNELLO</v>
          </cell>
          <cell r="W1263">
            <v>1</v>
          </cell>
          <cell r="X1263">
            <v>6.5</v>
          </cell>
        </row>
        <row r="1264">
          <cell r="B1264">
            <v>5</v>
          </cell>
          <cell r="F1264">
            <v>5.5</v>
          </cell>
          <cell r="R1264" t="str">
            <v>AC ASPARAGHESE</v>
          </cell>
          <cell r="X1264" t="str">
            <v/>
          </cell>
        </row>
        <row r="1265">
          <cell r="B1265">
            <v>5</v>
          </cell>
          <cell r="F1265">
            <v>6</v>
          </cell>
          <cell r="R1265" t="str">
            <v>ATL IMPROVVISATO</v>
          </cell>
          <cell r="T1265">
            <v>1</v>
          </cell>
          <cell r="W1265">
            <v>1</v>
          </cell>
          <cell r="X1265">
            <v>6</v>
          </cell>
        </row>
        <row r="1266">
          <cell r="B1266">
            <v>5</v>
          </cell>
          <cell r="F1266">
            <v>6</v>
          </cell>
          <cell r="R1266" t="str">
            <v>SAN GRIA</v>
          </cell>
          <cell r="W1266">
            <v>1</v>
          </cell>
          <cell r="X1266">
            <v>7</v>
          </cell>
        </row>
        <row r="1267">
          <cell r="B1267">
            <v>5</v>
          </cell>
          <cell r="F1267">
            <v>7</v>
          </cell>
          <cell r="R1267" t="str">
            <v/>
          </cell>
          <cell r="X1267" t="str">
            <v/>
          </cell>
        </row>
        <row r="1268">
          <cell r="B1268">
            <v>5</v>
          </cell>
          <cell r="F1268">
            <v>6</v>
          </cell>
          <cell r="R1268" t="str">
            <v/>
          </cell>
          <cell r="X1268" t="str">
            <v/>
          </cell>
        </row>
        <row r="1269">
          <cell r="B1269">
            <v>5</v>
          </cell>
          <cell r="F1269">
            <v>6</v>
          </cell>
          <cell r="R1269" t="str">
            <v>APPAREGGIATO</v>
          </cell>
          <cell r="W1269">
            <v>1</v>
          </cell>
          <cell r="X1269">
            <v>6</v>
          </cell>
        </row>
        <row r="1270">
          <cell r="B1270">
            <v>5</v>
          </cell>
          <cell r="F1270">
            <v>5.5</v>
          </cell>
          <cell r="R1270" t="str">
            <v>PARTIZAN DEGRADO</v>
          </cell>
          <cell r="X1270" t="str">
            <v/>
          </cell>
        </row>
        <row r="1271">
          <cell r="B1271">
            <v>5</v>
          </cell>
          <cell r="F1271">
            <v>6.5</v>
          </cell>
          <cell r="R1271" t="str">
            <v>HERTHA VERNELLO</v>
          </cell>
          <cell r="T1271">
            <v>1</v>
          </cell>
          <cell r="W1271">
            <v>1</v>
          </cell>
          <cell r="X1271">
            <v>6.5</v>
          </cell>
        </row>
        <row r="1272">
          <cell r="B1272">
            <v>5</v>
          </cell>
          <cell r="F1272">
            <v>6</v>
          </cell>
          <cell r="R1272" t="str">
            <v/>
          </cell>
          <cell r="X1272" t="str">
            <v/>
          </cell>
        </row>
        <row r="1273">
          <cell r="B1273">
            <v>5</v>
          </cell>
          <cell r="F1273">
            <v>5</v>
          </cell>
          <cell r="R1273" t="str">
            <v/>
          </cell>
          <cell r="X1273" t="str">
            <v/>
          </cell>
        </row>
        <row r="1274">
          <cell r="B1274">
            <v>5</v>
          </cell>
          <cell r="F1274">
            <v>6</v>
          </cell>
          <cell r="R1274" t="str">
            <v>SESTO ASENSIO</v>
          </cell>
          <cell r="T1274">
            <v>1</v>
          </cell>
          <cell r="W1274">
            <v>1</v>
          </cell>
          <cell r="X1274">
            <v>6</v>
          </cell>
        </row>
        <row r="1275">
          <cell r="B1275">
            <v>5</v>
          </cell>
          <cell r="F1275">
            <v>5.5</v>
          </cell>
          <cell r="R1275" t="str">
            <v>SESTO ASENSIO</v>
          </cell>
          <cell r="T1275">
            <v>1</v>
          </cell>
          <cell r="X1275" t="str">
            <v/>
          </cell>
        </row>
        <row r="1276">
          <cell r="B1276">
            <v>5</v>
          </cell>
          <cell r="F1276">
            <v>5</v>
          </cell>
          <cell r="R1276" t="str">
            <v>HERTHA VERNELLO</v>
          </cell>
          <cell r="X1276" t="str">
            <v/>
          </cell>
        </row>
        <row r="1277">
          <cell r="B1277">
            <v>5</v>
          </cell>
          <cell r="F1277">
            <v>6.5</v>
          </cell>
          <cell r="R1277" t="str">
            <v>AC ASPARAGHESE</v>
          </cell>
          <cell r="T1277">
            <v>1</v>
          </cell>
          <cell r="W1277">
            <v>1</v>
          </cell>
          <cell r="X1277">
            <v>7.5</v>
          </cell>
        </row>
        <row r="1278">
          <cell r="B1278">
            <v>5</v>
          </cell>
          <cell r="F1278">
            <v>6</v>
          </cell>
          <cell r="R1278" t="str">
            <v>SESTO ASENSIO</v>
          </cell>
          <cell r="W1278">
            <v>1</v>
          </cell>
          <cell r="X1278">
            <v>6</v>
          </cell>
        </row>
        <row r="1279">
          <cell r="B1279">
            <v>5</v>
          </cell>
          <cell r="F1279">
            <v>6.5</v>
          </cell>
          <cell r="R1279" t="str">
            <v>ATL IMPROVVISATO</v>
          </cell>
          <cell r="T1279">
            <v>1</v>
          </cell>
          <cell r="W1279">
            <v>1</v>
          </cell>
          <cell r="X1279">
            <v>6.5</v>
          </cell>
        </row>
        <row r="1280">
          <cell r="B1280">
            <v>5</v>
          </cell>
          <cell r="F1280">
            <v>6</v>
          </cell>
          <cell r="R1280" t="str">
            <v/>
          </cell>
          <cell r="X1280" t="str">
            <v/>
          </cell>
        </row>
        <row r="1281">
          <cell r="B1281">
            <v>5</v>
          </cell>
          <cell r="F1281">
            <v>6.5</v>
          </cell>
          <cell r="R1281" t="str">
            <v/>
          </cell>
          <cell r="X1281" t="str">
            <v/>
          </cell>
        </row>
        <row r="1282">
          <cell r="B1282">
            <v>5</v>
          </cell>
          <cell r="F1282">
            <v>6.5</v>
          </cell>
          <cell r="R1282" t="str">
            <v/>
          </cell>
          <cell r="X1282" t="str">
            <v/>
          </cell>
        </row>
        <row r="1283">
          <cell r="B1283">
            <v>5</v>
          </cell>
          <cell r="F1283">
            <v>6.5</v>
          </cell>
          <cell r="R1283" t="str">
            <v/>
          </cell>
          <cell r="X1283" t="str">
            <v/>
          </cell>
        </row>
        <row r="1284">
          <cell r="B1284">
            <v>5</v>
          </cell>
          <cell r="F1284">
            <v>7</v>
          </cell>
          <cell r="R1284" t="str">
            <v>APPAREGGIATO</v>
          </cell>
          <cell r="T1284">
            <v>1</v>
          </cell>
          <cell r="W1284">
            <v>1</v>
          </cell>
          <cell r="X1284">
            <v>10</v>
          </cell>
        </row>
        <row r="1285">
          <cell r="B1285">
            <v>5</v>
          </cell>
          <cell r="F1285">
            <v>6</v>
          </cell>
          <cell r="R1285" t="str">
            <v/>
          </cell>
          <cell r="X1285" t="str">
            <v/>
          </cell>
        </row>
        <row r="1286">
          <cell r="B1286">
            <v>5</v>
          </cell>
          <cell r="F1286">
            <v>6</v>
          </cell>
          <cell r="R1286" t="str">
            <v>SESTO ASENSIO</v>
          </cell>
          <cell r="X1286" t="str">
            <v/>
          </cell>
        </row>
        <row r="1287">
          <cell r="B1287">
            <v>5</v>
          </cell>
          <cell r="F1287">
            <v>7.5</v>
          </cell>
          <cell r="R1287" t="str">
            <v>APPAREGGIATO</v>
          </cell>
          <cell r="T1287">
            <v>1</v>
          </cell>
          <cell r="W1287">
            <v>1</v>
          </cell>
          <cell r="X1287">
            <v>11.5</v>
          </cell>
        </row>
        <row r="1288">
          <cell r="B1288">
            <v>5</v>
          </cell>
          <cell r="F1288">
            <v>7.5</v>
          </cell>
          <cell r="R1288" t="str">
            <v>ATL IMPROVVISATO</v>
          </cell>
          <cell r="W1288">
            <v>1</v>
          </cell>
          <cell r="X1288">
            <v>11.5</v>
          </cell>
        </row>
        <row r="1289">
          <cell r="B1289">
            <v>5</v>
          </cell>
          <cell r="F1289">
            <v>6</v>
          </cell>
          <cell r="R1289" t="str">
            <v>ATL IMPROVVISATO</v>
          </cell>
          <cell r="T1289">
            <v>1</v>
          </cell>
          <cell r="W1289">
            <v>1</v>
          </cell>
          <cell r="X1289">
            <v>6</v>
          </cell>
        </row>
        <row r="1290">
          <cell r="B1290">
            <v>5</v>
          </cell>
          <cell r="F1290">
            <v>6.5</v>
          </cell>
          <cell r="R1290" t="str">
            <v>AC ASPARAGHESE</v>
          </cell>
          <cell r="X1290" t="str">
            <v/>
          </cell>
        </row>
        <row r="1291">
          <cell r="B1291">
            <v>5</v>
          </cell>
          <cell r="F1291">
            <v>6.5</v>
          </cell>
          <cell r="R1291" t="str">
            <v>APPAREGGIATO</v>
          </cell>
          <cell r="W1291">
            <v>1</v>
          </cell>
          <cell r="X1291">
            <v>6</v>
          </cell>
        </row>
        <row r="1292">
          <cell r="B1292">
            <v>5</v>
          </cell>
          <cell r="F1292">
            <v>6</v>
          </cell>
          <cell r="R1292" t="str">
            <v>APPAREGGIATO</v>
          </cell>
          <cell r="W1292">
            <v>1</v>
          </cell>
          <cell r="X1292">
            <v>5.5</v>
          </cell>
        </row>
        <row r="1293">
          <cell r="B1293">
            <v>5</v>
          </cell>
          <cell r="F1293">
            <v>5.5</v>
          </cell>
          <cell r="R1293" t="str">
            <v/>
          </cell>
          <cell r="X1293" t="str">
            <v/>
          </cell>
        </row>
        <row r="1294">
          <cell r="B1294">
            <v>5</v>
          </cell>
          <cell r="F1294">
            <v>6</v>
          </cell>
          <cell r="R1294" t="str">
            <v/>
          </cell>
          <cell r="X1294" t="str">
            <v/>
          </cell>
        </row>
        <row r="1295">
          <cell r="B1295">
            <v>5</v>
          </cell>
          <cell r="F1295">
            <v>5</v>
          </cell>
          <cell r="R1295" t="str">
            <v/>
          </cell>
          <cell r="X1295" t="str">
            <v/>
          </cell>
        </row>
        <row r="1296">
          <cell r="B1296">
            <v>5</v>
          </cell>
          <cell r="F1296">
            <v>6</v>
          </cell>
          <cell r="R1296" t="str">
            <v/>
          </cell>
          <cell r="X1296" t="str">
            <v/>
          </cell>
        </row>
        <row r="1297">
          <cell r="B1297">
            <v>1</v>
          </cell>
          <cell r="F1297">
            <v>7</v>
          </cell>
          <cell r="R1297" t="str">
            <v>APPAREGGIATO</v>
          </cell>
          <cell r="X1297" t="str">
            <v/>
          </cell>
        </row>
        <row r="1298">
          <cell r="B1298">
            <v>2</v>
          </cell>
          <cell r="F1298">
            <v>6</v>
          </cell>
          <cell r="R1298" t="str">
            <v>APPAREGGIATO</v>
          </cell>
          <cell r="X1298" t="str">
            <v/>
          </cell>
        </row>
        <row r="1299">
          <cell r="B1299">
            <v>5</v>
          </cell>
          <cell r="F1299">
            <v>7.5</v>
          </cell>
          <cell r="R1299" t="str">
            <v/>
          </cell>
          <cell r="X1299" t="str">
            <v/>
          </cell>
        </row>
        <row r="1300">
          <cell r="B1300">
            <v>5</v>
          </cell>
          <cell r="F1300">
            <v>6.5</v>
          </cell>
          <cell r="R1300" t="str">
            <v/>
          </cell>
          <cell r="X1300" t="str">
            <v/>
          </cell>
        </row>
        <row r="1301">
          <cell r="B1301">
            <v>5</v>
          </cell>
          <cell r="F1301">
            <v>6</v>
          </cell>
          <cell r="R1301" t="str">
            <v/>
          </cell>
          <cell r="X1301" t="str">
            <v/>
          </cell>
        </row>
        <row r="1302">
          <cell r="B1302">
            <v>5</v>
          </cell>
          <cell r="F1302">
            <v>6.5</v>
          </cell>
          <cell r="R1302" t="str">
            <v/>
          </cell>
          <cell r="X1302" t="str">
            <v/>
          </cell>
        </row>
        <row r="1303">
          <cell r="B1303">
            <v>5</v>
          </cell>
          <cell r="F1303">
            <v>6.5</v>
          </cell>
          <cell r="R1303" t="str">
            <v/>
          </cell>
          <cell r="X1303" t="str">
            <v/>
          </cell>
        </row>
        <row r="1304">
          <cell r="B1304">
            <v>5</v>
          </cell>
          <cell r="F1304">
            <v>6</v>
          </cell>
          <cell r="R1304" t="str">
            <v/>
          </cell>
          <cell r="X1304" t="str">
            <v/>
          </cell>
        </row>
        <row r="1305">
          <cell r="B1305">
            <v>5</v>
          </cell>
          <cell r="F1305">
            <v>6</v>
          </cell>
          <cell r="R1305" t="str">
            <v/>
          </cell>
          <cell r="X1305" t="str">
            <v/>
          </cell>
        </row>
        <row r="1306">
          <cell r="B1306">
            <v>5</v>
          </cell>
          <cell r="F1306">
            <v>7</v>
          </cell>
          <cell r="R1306" t="str">
            <v>AC ASPARAGHESE</v>
          </cell>
          <cell r="W1306">
            <v>1</v>
          </cell>
          <cell r="X1306">
            <v>9.5</v>
          </cell>
        </row>
        <row r="1307">
          <cell r="B1307">
            <v>5</v>
          </cell>
          <cell r="F1307">
            <v>5.5</v>
          </cell>
          <cell r="R1307" t="str">
            <v>APPAREGGIATO</v>
          </cell>
          <cell r="X1307" t="str">
            <v/>
          </cell>
        </row>
        <row r="1308">
          <cell r="B1308">
            <v>5</v>
          </cell>
          <cell r="F1308">
            <v>7</v>
          </cell>
          <cell r="R1308" t="str">
            <v>APPAREGGIATO</v>
          </cell>
          <cell r="W1308">
            <v>1</v>
          </cell>
          <cell r="X1308">
            <v>6</v>
          </cell>
        </row>
        <row r="1309">
          <cell r="B1309">
            <v>5</v>
          </cell>
          <cell r="F1309">
            <v>5</v>
          </cell>
          <cell r="R1309" t="str">
            <v>APPAREGGIATO</v>
          </cell>
          <cell r="T1309">
            <v>1</v>
          </cell>
          <cell r="X1309" t="str">
            <v/>
          </cell>
        </row>
        <row r="1310">
          <cell r="B1310">
            <v>5</v>
          </cell>
          <cell r="F1310">
            <v>6</v>
          </cell>
          <cell r="R1310" t="str">
            <v>SESTO ASENSIO</v>
          </cell>
          <cell r="T1310">
            <v>1</v>
          </cell>
          <cell r="W1310">
            <v>1</v>
          </cell>
          <cell r="X1310">
            <v>6</v>
          </cell>
        </row>
        <row r="1311">
          <cell r="B1311">
            <v>5</v>
          </cell>
          <cell r="F1311">
            <v>6.5</v>
          </cell>
          <cell r="R1311" t="str">
            <v>ATL IMPROVVISATO</v>
          </cell>
          <cell r="T1311">
            <v>1</v>
          </cell>
          <cell r="W1311">
            <v>1</v>
          </cell>
          <cell r="X1311">
            <v>6.5</v>
          </cell>
        </row>
        <row r="1312">
          <cell r="B1312">
            <v>5</v>
          </cell>
          <cell r="F1312">
            <v>5.5</v>
          </cell>
          <cell r="R1312" t="str">
            <v>SAN GRIA</v>
          </cell>
          <cell r="X1312" t="str">
            <v/>
          </cell>
        </row>
        <row r="1313">
          <cell r="B1313">
            <v>5</v>
          </cell>
          <cell r="F1313">
            <v>6</v>
          </cell>
          <cell r="R1313" t="str">
            <v/>
          </cell>
          <cell r="X1313" t="str">
            <v/>
          </cell>
        </row>
        <row r="1314">
          <cell r="B1314">
            <v>5</v>
          </cell>
          <cell r="F1314">
            <v>6</v>
          </cell>
          <cell r="R1314" t="str">
            <v/>
          </cell>
          <cell r="X1314" t="str">
            <v/>
          </cell>
        </row>
        <row r="1315">
          <cell r="B1315">
            <v>5</v>
          </cell>
          <cell r="F1315">
            <v>5.5</v>
          </cell>
          <cell r="R1315" t="str">
            <v/>
          </cell>
          <cell r="X1315" t="str">
            <v/>
          </cell>
        </row>
        <row r="1316">
          <cell r="B1316">
            <v>1</v>
          </cell>
          <cell r="F1316">
            <v>5</v>
          </cell>
          <cell r="R1316" t="str">
            <v>APPAREGGIATO</v>
          </cell>
          <cell r="X1316" t="str">
            <v/>
          </cell>
        </row>
        <row r="1317">
          <cell r="B1317">
            <v>5</v>
          </cell>
          <cell r="F1317">
            <v>6.5</v>
          </cell>
          <cell r="R1317" t="str">
            <v>PARTIZAN DEGRADO</v>
          </cell>
          <cell r="T1317">
            <v>1</v>
          </cell>
          <cell r="W1317">
            <v>1</v>
          </cell>
          <cell r="X1317">
            <v>6</v>
          </cell>
        </row>
        <row r="1318">
          <cell r="B1318">
            <v>5</v>
          </cell>
          <cell r="F1318">
            <v>6</v>
          </cell>
          <cell r="R1318" t="str">
            <v>HERTHA VERNELLO</v>
          </cell>
          <cell r="W1318">
            <v>1</v>
          </cell>
          <cell r="X1318">
            <v>6</v>
          </cell>
        </row>
        <row r="1319">
          <cell r="B1319">
            <v>5</v>
          </cell>
          <cell r="F1319">
            <v>7</v>
          </cell>
          <cell r="R1319" t="str">
            <v>SESTO ASENSIO</v>
          </cell>
          <cell r="T1319">
            <v>1</v>
          </cell>
          <cell r="W1319">
            <v>1</v>
          </cell>
          <cell r="X1319">
            <v>10</v>
          </cell>
        </row>
        <row r="1320">
          <cell r="B1320">
            <v>5</v>
          </cell>
          <cell r="F1320">
            <v>8</v>
          </cell>
          <cell r="R1320" t="str">
            <v>SESTO ASENSIO</v>
          </cell>
          <cell r="T1320">
            <v>1</v>
          </cell>
          <cell r="W1320">
            <v>1</v>
          </cell>
          <cell r="X1320">
            <v>13</v>
          </cell>
        </row>
        <row r="1321">
          <cell r="B1321">
            <v>5</v>
          </cell>
          <cell r="F1321">
            <v>7</v>
          </cell>
          <cell r="R1321" t="str">
            <v>SESTO ASENSIO</v>
          </cell>
          <cell r="T1321">
            <v>1</v>
          </cell>
          <cell r="W1321">
            <v>1</v>
          </cell>
          <cell r="X1321">
            <v>7</v>
          </cell>
        </row>
        <row r="1322">
          <cell r="B1322">
            <v>5</v>
          </cell>
          <cell r="F1322">
            <v>6.5</v>
          </cell>
          <cell r="R1322" t="str">
            <v/>
          </cell>
          <cell r="X1322" t="str">
            <v/>
          </cell>
        </row>
        <row r="1323">
          <cell r="B1323">
            <v>5</v>
          </cell>
          <cell r="F1323">
            <v>5.5</v>
          </cell>
          <cell r="R1323" t="str">
            <v>ATL IMPROVVISATO</v>
          </cell>
          <cell r="T1323">
            <v>1</v>
          </cell>
          <cell r="X1323" t="str">
            <v/>
          </cell>
        </row>
        <row r="1324">
          <cell r="B1324">
            <v>5</v>
          </cell>
          <cell r="F1324">
            <v>5.5</v>
          </cell>
          <cell r="R1324" t="str">
            <v>SAN GRIA</v>
          </cell>
          <cell r="T1324">
            <v>1</v>
          </cell>
          <cell r="W1324">
            <v>1</v>
          </cell>
          <cell r="X1324">
            <v>5.5</v>
          </cell>
        </row>
        <row r="1325">
          <cell r="B1325">
            <v>5</v>
          </cell>
          <cell r="F1325">
            <v>6</v>
          </cell>
          <cell r="R1325" t="str">
            <v>PESCICULINI FC</v>
          </cell>
          <cell r="T1325">
            <v>1</v>
          </cell>
          <cell r="W1325">
            <v>1</v>
          </cell>
          <cell r="X1325">
            <v>4</v>
          </cell>
        </row>
        <row r="1326">
          <cell r="B1326">
            <v>5</v>
          </cell>
          <cell r="F1326">
            <v>5.5</v>
          </cell>
          <cell r="R1326" t="str">
            <v>SESTO ASENSIO</v>
          </cell>
          <cell r="X1326" t="str">
            <v/>
          </cell>
        </row>
        <row r="1327">
          <cell r="B1327">
            <v>5</v>
          </cell>
          <cell r="F1327">
            <v>5.5</v>
          </cell>
          <cell r="R1327" t="str">
            <v>HERTHA VERNELLO</v>
          </cell>
          <cell r="X1327" t="str">
            <v/>
          </cell>
        </row>
        <row r="1328">
          <cell r="B1328">
            <v>5</v>
          </cell>
          <cell r="F1328">
            <v>6</v>
          </cell>
          <cell r="R1328" t="str">
            <v>AC ASPARAGHESE</v>
          </cell>
          <cell r="W1328">
            <v>1</v>
          </cell>
          <cell r="X1328">
            <v>6</v>
          </cell>
        </row>
        <row r="1329">
          <cell r="B1329">
            <v>5</v>
          </cell>
          <cell r="F1329">
            <v>4.5</v>
          </cell>
          <cell r="R1329" t="str">
            <v/>
          </cell>
          <cell r="X1329" t="str">
            <v/>
          </cell>
        </row>
        <row r="1330">
          <cell r="B1330">
            <v>5</v>
          </cell>
          <cell r="F1330">
            <v>6.5</v>
          </cell>
          <cell r="R1330" t="str">
            <v>APPAREGGIATO</v>
          </cell>
          <cell r="T1330">
            <v>1</v>
          </cell>
          <cell r="W1330">
            <v>1</v>
          </cell>
          <cell r="X1330">
            <v>9.5</v>
          </cell>
        </row>
        <row r="1331">
          <cell r="B1331">
            <v>5</v>
          </cell>
          <cell r="F1331">
            <v>6.5</v>
          </cell>
          <cell r="R1331" t="str">
            <v>SESTO ASENSIO</v>
          </cell>
          <cell r="W1331">
            <v>1</v>
          </cell>
          <cell r="X1331">
            <v>6.5</v>
          </cell>
        </row>
        <row r="1332">
          <cell r="B1332">
            <v>5</v>
          </cell>
          <cell r="F1332">
            <v>6</v>
          </cell>
          <cell r="R1332" t="str">
            <v>SAN GRIA</v>
          </cell>
          <cell r="T1332">
            <v>1</v>
          </cell>
          <cell r="W1332">
            <v>1</v>
          </cell>
          <cell r="X1332">
            <v>6</v>
          </cell>
        </row>
        <row r="1333">
          <cell r="B1333">
            <v>5</v>
          </cell>
          <cell r="F1333">
            <v>6</v>
          </cell>
          <cell r="R1333" t="str">
            <v>PESCICULINI FC</v>
          </cell>
          <cell r="T1333">
            <v>1</v>
          </cell>
          <cell r="W1333">
            <v>1</v>
          </cell>
          <cell r="X1333">
            <v>6</v>
          </cell>
        </row>
        <row r="1334">
          <cell r="B1334">
            <v>2</v>
          </cell>
          <cell r="F1334">
            <v>7.5</v>
          </cell>
          <cell r="R1334" t="str">
            <v>APPAREGGIATO</v>
          </cell>
          <cell r="X1334" t="str">
            <v/>
          </cell>
        </row>
        <row r="1335">
          <cell r="B1335">
            <v>5</v>
          </cell>
          <cell r="F1335">
            <v>5.5</v>
          </cell>
          <cell r="R1335" t="str">
            <v>PESCICULINI FC</v>
          </cell>
          <cell r="T1335">
            <v>1</v>
          </cell>
          <cell r="X1335" t="str">
            <v/>
          </cell>
        </row>
        <row r="1336">
          <cell r="B1336">
            <v>5</v>
          </cell>
          <cell r="F1336">
            <v>6</v>
          </cell>
          <cell r="R1336" t="str">
            <v>PESCICULINI FC</v>
          </cell>
          <cell r="T1336">
            <v>1</v>
          </cell>
          <cell r="W1336">
            <v>1</v>
          </cell>
          <cell r="X1336">
            <v>6</v>
          </cell>
        </row>
        <row r="1337">
          <cell r="B1337">
            <v>5</v>
          </cell>
          <cell r="F1337">
            <v>6</v>
          </cell>
          <cell r="R1337" t="str">
            <v>PESCICULINI FC</v>
          </cell>
          <cell r="W1337">
            <v>1</v>
          </cell>
          <cell r="X1337">
            <v>6</v>
          </cell>
        </row>
        <row r="1338">
          <cell r="B1338">
            <v>5</v>
          </cell>
          <cell r="F1338">
            <v>5.5</v>
          </cell>
          <cell r="R1338" t="str">
            <v>ATL IMPROVVISATO</v>
          </cell>
          <cell r="X1338" t="str">
            <v/>
          </cell>
        </row>
        <row r="1339">
          <cell r="B1339">
            <v>5</v>
          </cell>
          <cell r="F1339">
            <v>6</v>
          </cell>
          <cell r="R1339" t="str">
            <v>HERTHA VERNELLO</v>
          </cell>
          <cell r="X1339" t="str">
            <v/>
          </cell>
        </row>
        <row r="1340">
          <cell r="B1340">
            <v>5</v>
          </cell>
          <cell r="F1340">
            <v>5.5</v>
          </cell>
          <cell r="R1340" t="str">
            <v>SAN GRIA</v>
          </cell>
          <cell r="T1340">
            <v>1</v>
          </cell>
          <cell r="X1340" t="str">
            <v/>
          </cell>
        </row>
        <row r="1341">
          <cell r="B1341">
            <v>5</v>
          </cell>
          <cell r="F1341">
            <v>6</v>
          </cell>
          <cell r="R1341" t="str">
            <v>AC ASPARAGHESE</v>
          </cell>
          <cell r="X1341" t="str">
            <v/>
          </cell>
        </row>
        <row r="1342">
          <cell r="B1342">
            <v>5</v>
          </cell>
          <cell r="F1342">
            <v>7</v>
          </cell>
          <cell r="R1342" t="str">
            <v>PARTIZAN DEGRADO</v>
          </cell>
          <cell r="T1342">
            <v>1</v>
          </cell>
          <cell r="W1342">
            <v>1</v>
          </cell>
          <cell r="X1342">
            <v>8</v>
          </cell>
        </row>
        <row r="1343">
          <cell r="B1343">
            <v>5</v>
          </cell>
          <cell r="F1343">
            <v>6</v>
          </cell>
          <cell r="R1343" t="str">
            <v>PESCICULINI FC</v>
          </cell>
          <cell r="W1343">
            <v>1</v>
          </cell>
          <cell r="X1343">
            <v>5.5</v>
          </cell>
        </row>
        <row r="1344">
          <cell r="B1344">
            <v>5</v>
          </cell>
          <cell r="F1344">
            <v>6.5</v>
          </cell>
          <cell r="R1344" t="str">
            <v/>
          </cell>
          <cell r="X1344" t="str">
            <v/>
          </cell>
        </row>
        <row r="1345">
          <cell r="B1345">
            <v>5</v>
          </cell>
          <cell r="F1345">
            <v>5.5</v>
          </cell>
          <cell r="R1345" t="str">
            <v/>
          </cell>
          <cell r="X1345" t="str">
            <v/>
          </cell>
        </row>
        <row r="1346">
          <cell r="B1346">
            <v>5</v>
          </cell>
          <cell r="F1346">
            <v>6</v>
          </cell>
          <cell r="R1346" t="str">
            <v/>
          </cell>
          <cell r="X1346" t="str">
            <v/>
          </cell>
        </row>
        <row r="1347">
          <cell r="B1347">
            <v>5</v>
          </cell>
          <cell r="F1347">
            <v>5</v>
          </cell>
          <cell r="R1347" t="str">
            <v>APPAREGGIATO</v>
          </cell>
          <cell r="X1347" t="str">
            <v/>
          </cell>
        </row>
        <row r="1348">
          <cell r="B1348">
            <v>5</v>
          </cell>
          <cell r="F1348">
            <v>6</v>
          </cell>
          <cell r="R1348" t="str">
            <v>ATL IMPROVVISATO</v>
          </cell>
          <cell r="T1348">
            <v>1</v>
          </cell>
          <cell r="W1348">
            <v>1</v>
          </cell>
          <cell r="X1348">
            <v>6</v>
          </cell>
        </row>
        <row r="1349">
          <cell r="B1349">
            <v>5</v>
          </cell>
          <cell r="F1349">
            <v>6</v>
          </cell>
          <cell r="R1349" t="str">
            <v/>
          </cell>
          <cell r="X1349" t="str">
            <v/>
          </cell>
        </row>
        <row r="1350">
          <cell r="B1350">
            <v>5</v>
          </cell>
          <cell r="F1350">
            <v>7.5</v>
          </cell>
          <cell r="R1350" t="str">
            <v>APPAREGGIATO</v>
          </cell>
          <cell r="W1350">
            <v>1</v>
          </cell>
          <cell r="X1350">
            <v>14</v>
          </cell>
        </row>
        <row r="1351">
          <cell r="B1351">
            <v>5</v>
          </cell>
          <cell r="F1351">
            <v>5.5</v>
          </cell>
          <cell r="R1351" t="str">
            <v/>
          </cell>
          <cell r="X1351" t="str">
            <v/>
          </cell>
        </row>
        <row r="1352">
          <cell r="B1352">
            <v>5</v>
          </cell>
          <cell r="F1352">
            <v>6</v>
          </cell>
          <cell r="R1352" t="str">
            <v/>
          </cell>
          <cell r="X1352" t="str">
            <v/>
          </cell>
        </row>
        <row r="1353">
          <cell r="B1353">
            <v>5</v>
          </cell>
          <cell r="F1353">
            <v>6</v>
          </cell>
          <cell r="R1353" t="str">
            <v/>
          </cell>
          <cell r="X1353" t="str">
            <v/>
          </cell>
        </row>
        <row r="1354">
          <cell r="B1354">
            <v>5</v>
          </cell>
          <cell r="F1354">
            <v>6.5</v>
          </cell>
          <cell r="R1354" t="str">
            <v/>
          </cell>
          <cell r="X1354" t="str">
            <v/>
          </cell>
        </row>
        <row r="1355">
          <cell r="B1355">
            <v>5</v>
          </cell>
          <cell r="F1355">
            <v>6</v>
          </cell>
          <cell r="R1355" t="str">
            <v/>
          </cell>
          <cell r="X1355" t="str">
            <v/>
          </cell>
        </row>
        <row r="1356">
          <cell r="B1356">
            <v>5</v>
          </cell>
          <cell r="F1356">
            <v>6.5</v>
          </cell>
          <cell r="R1356" t="str">
            <v/>
          </cell>
          <cell r="X1356" t="str">
            <v/>
          </cell>
        </row>
        <row r="1357">
          <cell r="B1357">
            <v>5</v>
          </cell>
          <cell r="F1357">
            <v>6</v>
          </cell>
          <cell r="R1357" t="str">
            <v/>
          </cell>
          <cell r="X1357" t="str">
            <v/>
          </cell>
        </row>
        <row r="1358">
          <cell r="B1358">
            <v>5</v>
          </cell>
          <cell r="F1358">
            <v>5.5</v>
          </cell>
          <cell r="R1358" t="str">
            <v>AC ASPARAGHESE</v>
          </cell>
          <cell r="X1358" t="str">
            <v/>
          </cell>
        </row>
        <row r="1359">
          <cell r="B1359">
            <v>5</v>
          </cell>
          <cell r="F1359">
            <v>5.5</v>
          </cell>
          <cell r="R1359" t="str">
            <v/>
          </cell>
          <cell r="X1359" t="str">
            <v/>
          </cell>
        </row>
        <row r="1360">
          <cell r="B1360">
            <v>5</v>
          </cell>
          <cell r="F1360">
            <v>6</v>
          </cell>
          <cell r="R1360" t="str">
            <v/>
          </cell>
          <cell r="X1360" t="str">
            <v/>
          </cell>
        </row>
        <row r="1361">
          <cell r="B1361">
            <v>5</v>
          </cell>
          <cell r="F1361">
            <v>6.5</v>
          </cell>
          <cell r="R1361" t="str">
            <v/>
          </cell>
          <cell r="X1361" t="str">
            <v/>
          </cell>
        </row>
        <row r="1362">
          <cell r="B1362">
            <v>5</v>
          </cell>
          <cell r="F1362">
            <v>6.5</v>
          </cell>
          <cell r="R1362" t="str">
            <v/>
          </cell>
          <cell r="X1362" t="str">
            <v/>
          </cell>
        </row>
        <row r="1363">
          <cell r="B1363">
            <v>5</v>
          </cell>
          <cell r="F1363">
            <v>6</v>
          </cell>
          <cell r="R1363" t="str">
            <v/>
          </cell>
          <cell r="X1363" t="str">
            <v/>
          </cell>
        </row>
        <row r="1364">
          <cell r="B1364">
            <v>5</v>
          </cell>
          <cell r="F1364">
            <v>6</v>
          </cell>
          <cell r="R1364" t="str">
            <v/>
          </cell>
          <cell r="X1364" t="str">
            <v/>
          </cell>
        </row>
        <row r="1365">
          <cell r="B1365">
            <v>5</v>
          </cell>
          <cell r="F1365">
            <v>6</v>
          </cell>
          <cell r="R1365" t="str">
            <v/>
          </cell>
          <cell r="X1365" t="str">
            <v/>
          </cell>
        </row>
        <row r="1366">
          <cell r="B1366">
            <v>5</v>
          </cell>
          <cell r="F1366">
            <v>6</v>
          </cell>
          <cell r="R1366" t="str">
            <v/>
          </cell>
          <cell r="X1366" t="str">
            <v/>
          </cell>
        </row>
        <row r="1367">
          <cell r="B1367">
            <v>5</v>
          </cell>
          <cell r="F1367">
            <v>6</v>
          </cell>
          <cell r="R1367" t="str">
            <v/>
          </cell>
          <cell r="X1367" t="str">
            <v/>
          </cell>
        </row>
        <row r="1368">
          <cell r="B1368">
            <v>5</v>
          </cell>
          <cell r="F1368">
            <v>7</v>
          </cell>
          <cell r="R1368" t="str">
            <v>HERTHA VERNELLO</v>
          </cell>
          <cell r="T1368">
            <v>1</v>
          </cell>
          <cell r="W1368">
            <v>1</v>
          </cell>
          <cell r="X1368">
            <v>8</v>
          </cell>
        </row>
        <row r="1369">
          <cell r="B1369">
            <v>5</v>
          </cell>
          <cell r="F1369">
            <v>5.5</v>
          </cell>
          <cell r="R1369" t="str">
            <v>APPAREGGIATO</v>
          </cell>
          <cell r="T1369">
            <v>1</v>
          </cell>
          <cell r="X1369" t="str">
            <v/>
          </cell>
        </row>
        <row r="1370">
          <cell r="B1370">
            <v>5</v>
          </cell>
          <cell r="F1370">
            <v>5.5</v>
          </cell>
          <cell r="R1370" t="str">
            <v>PESCICULINI FC</v>
          </cell>
          <cell r="T1370">
            <v>1</v>
          </cell>
          <cell r="X1370" t="str">
            <v/>
          </cell>
        </row>
        <row r="1371">
          <cell r="B1371">
            <v>5</v>
          </cell>
          <cell r="F1371">
            <v>6</v>
          </cell>
          <cell r="R1371" t="str">
            <v>AC ASPARAGHESE</v>
          </cell>
          <cell r="T1371">
            <v>1</v>
          </cell>
          <cell r="W1371">
            <v>1</v>
          </cell>
          <cell r="X1371">
            <v>6</v>
          </cell>
        </row>
        <row r="1372">
          <cell r="B1372">
            <v>5</v>
          </cell>
          <cell r="F1372">
            <v>6</v>
          </cell>
          <cell r="R1372" t="str">
            <v>AC ASPARAGHESE</v>
          </cell>
          <cell r="W1372">
            <v>1</v>
          </cell>
          <cell r="X1372">
            <v>6</v>
          </cell>
        </row>
        <row r="1373">
          <cell r="B1373">
            <v>5</v>
          </cell>
          <cell r="F1373">
            <v>6</v>
          </cell>
          <cell r="R1373" t="str">
            <v>PESCICULINI FC</v>
          </cell>
          <cell r="W1373">
            <v>1</v>
          </cell>
          <cell r="X1373">
            <v>6</v>
          </cell>
        </row>
        <row r="1374">
          <cell r="B1374">
            <v>5</v>
          </cell>
          <cell r="F1374">
            <v>6.5</v>
          </cell>
          <cell r="R1374" t="str">
            <v/>
          </cell>
          <cell r="X1374" t="str">
            <v/>
          </cell>
        </row>
        <row r="1375">
          <cell r="B1375">
            <v>5</v>
          </cell>
          <cell r="F1375">
            <v>6</v>
          </cell>
          <cell r="R1375" t="str">
            <v/>
          </cell>
          <cell r="X1375" t="str">
            <v/>
          </cell>
        </row>
        <row r="1376">
          <cell r="B1376">
            <v>5</v>
          </cell>
          <cell r="F1376">
            <v>6</v>
          </cell>
          <cell r="R1376" t="str">
            <v/>
          </cell>
          <cell r="X1376" t="str">
            <v/>
          </cell>
        </row>
        <row r="1377">
          <cell r="B1377">
            <v>5</v>
          </cell>
          <cell r="F1377">
            <v>6</v>
          </cell>
          <cell r="R1377" t="str">
            <v>SAN GRIA</v>
          </cell>
          <cell r="W1377">
            <v>1</v>
          </cell>
          <cell r="X1377">
            <v>6</v>
          </cell>
        </row>
        <row r="1378">
          <cell r="B1378">
            <v>5</v>
          </cell>
          <cell r="F1378">
            <v>6</v>
          </cell>
          <cell r="R1378" t="str">
            <v>SAN GRIA</v>
          </cell>
          <cell r="W1378">
            <v>1</v>
          </cell>
          <cell r="X1378">
            <v>6</v>
          </cell>
        </row>
        <row r="1379">
          <cell r="B1379">
            <v>5</v>
          </cell>
          <cell r="F1379">
            <v>6.5</v>
          </cell>
          <cell r="R1379" t="str">
            <v>AC ASPARAGHESE</v>
          </cell>
          <cell r="T1379">
            <v>1</v>
          </cell>
          <cell r="W1379">
            <v>1</v>
          </cell>
          <cell r="X1379">
            <v>6.5</v>
          </cell>
        </row>
        <row r="1380">
          <cell r="B1380">
            <v>5</v>
          </cell>
          <cell r="F1380">
            <v>6</v>
          </cell>
          <cell r="R1380" t="str">
            <v>APPAREGGIATO</v>
          </cell>
          <cell r="T1380">
            <v>1</v>
          </cell>
          <cell r="W1380">
            <v>1</v>
          </cell>
          <cell r="X1380">
            <v>6</v>
          </cell>
        </row>
        <row r="1381">
          <cell r="B1381">
            <v>5</v>
          </cell>
          <cell r="F1381">
            <v>6.5</v>
          </cell>
          <cell r="R1381" t="str">
            <v>PARTIZAN DEGRADO</v>
          </cell>
          <cell r="T1381">
            <v>1</v>
          </cell>
          <cell r="W1381">
            <v>1</v>
          </cell>
          <cell r="X1381">
            <v>9.5</v>
          </cell>
        </row>
        <row r="1382">
          <cell r="B1382">
            <v>5</v>
          </cell>
          <cell r="F1382">
            <v>7</v>
          </cell>
          <cell r="R1382" t="str">
            <v>PARTIZAN DEGRADO</v>
          </cell>
          <cell r="T1382">
            <v>1</v>
          </cell>
          <cell r="W1382">
            <v>1</v>
          </cell>
          <cell r="X1382">
            <v>11</v>
          </cell>
        </row>
        <row r="1383">
          <cell r="B1383">
            <v>1</v>
          </cell>
          <cell r="F1383">
            <v>6.5</v>
          </cell>
          <cell r="R1383" t="str">
            <v>APPAREGGIATO</v>
          </cell>
          <cell r="X1383" t="str">
            <v/>
          </cell>
        </row>
        <row r="1384">
          <cell r="B1384">
            <v>5</v>
          </cell>
          <cell r="F1384">
            <v>6</v>
          </cell>
          <cell r="R1384" t="str">
            <v/>
          </cell>
          <cell r="X1384" t="str">
            <v/>
          </cell>
        </row>
        <row r="1385">
          <cell r="B1385">
            <v>5</v>
          </cell>
          <cell r="F1385">
            <v>6</v>
          </cell>
          <cell r="R1385" t="str">
            <v>APPAREGGIATO</v>
          </cell>
          <cell r="W1385">
            <v>1</v>
          </cell>
          <cell r="X1385">
            <v>6</v>
          </cell>
        </row>
        <row r="1386">
          <cell r="B1386">
            <v>5</v>
          </cell>
          <cell r="F1386">
            <v>6.5</v>
          </cell>
          <cell r="R1386" t="str">
            <v/>
          </cell>
          <cell r="X1386" t="str">
            <v/>
          </cell>
        </row>
        <row r="1387">
          <cell r="B1387">
            <v>2</v>
          </cell>
          <cell r="F1387">
            <v>6</v>
          </cell>
          <cell r="R1387" t="str">
            <v>APPAREGGIATO</v>
          </cell>
          <cell r="X1387" t="str">
            <v/>
          </cell>
        </row>
        <row r="1388">
          <cell r="B1388">
            <v>5</v>
          </cell>
          <cell r="F1388">
            <v>6</v>
          </cell>
          <cell r="R1388" t="str">
            <v/>
          </cell>
          <cell r="X1388" t="str">
            <v/>
          </cell>
        </row>
        <row r="1389">
          <cell r="B1389">
            <v>5</v>
          </cell>
          <cell r="F1389">
            <v>5.5</v>
          </cell>
          <cell r="R1389" t="str">
            <v/>
          </cell>
          <cell r="X1389" t="str">
            <v/>
          </cell>
        </row>
        <row r="1390">
          <cell r="B1390">
            <v>5</v>
          </cell>
          <cell r="F1390">
            <v>6</v>
          </cell>
          <cell r="R1390" t="str">
            <v>AC ASPARAGHESE</v>
          </cell>
          <cell r="W1390">
            <v>1</v>
          </cell>
          <cell r="X1390">
            <v>6</v>
          </cell>
        </row>
        <row r="1391">
          <cell r="B1391">
            <v>5</v>
          </cell>
          <cell r="F1391">
            <v>6.5</v>
          </cell>
          <cell r="R1391" t="str">
            <v/>
          </cell>
          <cell r="X1391" t="str">
            <v/>
          </cell>
        </row>
        <row r="1392">
          <cell r="B1392">
            <v>5</v>
          </cell>
          <cell r="F1392">
            <v>6</v>
          </cell>
          <cell r="R1392" t="str">
            <v/>
          </cell>
          <cell r="X1392" t="str">
            <v/>
          </cell>
        </row>
        <row r="1393">
          <cell r="B1393">
            <v>5</v>
          </cell>
          <cell r="F1393">
            <v>7</v>
          </cell>
          <cell r="R1393" t="str">
            <v/>
          </cell>
          <cell r="X1393" t="str">
            <v/>
          </cell>
        </row>
        <row r="1394">
          <cell r="B1394">
            <v>5</v>
          </cell>
          <cell r="F1394">
            <v>6.5</v>
          </cell>
          <cell r="R1394" t="str">
            <v/>
          </cell>
          <cell r="X1394" t="str">
            <v/>
          </cell>
        </row>
        <row r="1395">
          <cell r="B1395">
            <v>5</v>
          </cell>
          <cell r="F1395">
            <v>7</v>
          </cell>
          <cell r="R1395" t="str">
            <v/>
          </cell>
          <cell r="X1395" t="str">
            <v/>
          </cell>
        </row>
        <row r="1396">
          <cell r="B1396">
            <v>5</v>
          </cell>
          <cell r="F1396">
            <v>6</v>
          </cell>
          <cell r="R1396" t="str">
            <v>AC ASPARAGHESE</v>
          </cell>
          <cell r="T1396">
            <v>1</v>
          </cell>
          <cell r="W1396">
            <v>1</v>
          </cell>
          <cell r="X1396">
            <v>6</v>
          </cell>
        </row>
        <row r="1397">
          <cell r="B1397">
            <v>5</v>
          </cell>
          <cell r="F1397">
            <v>7</v>
          </cell>
          <cell r="R1397" t="str">
            <v>HERTHA VERNELLO</v>
          </cell>
          <cell r="T1397">
            <v>1</v>
          </cell>
          <cell r="W1397">
            <v>1</v>
          </cell>
          <cell r="X1397">
            <v>8</v>
          </cell>
        </row>
        <row r="1398">
          <cell r="B1398">
            <v>5</v>
          </cell>
          <cell r="F1398">
            <v>7.5</v>
          </cell>
          <cell r="R1398" t="str">
            <v>PESCICULINI FC</v>
          </cell>
          <cell r="T1398">
            <v>1</v>
          </cell>
          <cell r="W1398">
            <v>1</v>
          </cell>
          <cell r="X1398">
            <v>11.5</v>
          </cell>
        </row>
        <row r="1399">
          <cell r="B1399">
            <v>5</v>
          </cell>
          <cell r="F1399">
            <v>6</v>
          </cell>
          <cell r="R1399" t="str">
            <v>APPAREGGIATO</v>
          </cell>
          <cell r="T1399">
            <v>1</v>
          </cell>
          <cell r="X1399" t="str">
            <v/>
          </cell>
        </row>
        <row r="1400">
          <cell r="B1400">
            <v>5</v>
          </cell>
          <cell r="F1400">
            <v>6</v>
          </cell>
          <cell r="R1400" t="str">
            <v>HERTHA VERNELLO</v>
          </cell>
          <cell r="T1400">
            <v>1</v>
          </cell>
          <cell r="W1400">
            <v>1</v>
          </cell>
          <cell r="X1400">
            <v>6</v>
          </cell>
        </row>
        <row r="1401">
          <cell r="B1401">
            <v>5</v>
          </cell>
          <cell r="F1401">
            <v>5.5</v>
          </cell>
          <cell r="R1401" t="str">
            <v>SAN GRIA</v>
          </cell>
          <cell r="X1401" t="str">
            <v/>
          </cell>
        </row>
        <row r="1402">
          <cell r="B1402">
            <v>5</v>
          </cell>
          <cell r="F1402">
            <v>5.5</v>
          </cell>
          <cell r="R1402" t="str">
            <v>PESCICULINI FC</v>
          </cell>
          <cell r="X1402" t="str">
            <v/>
          </cell>
        </row>
        <row r="1403">
          <cell r="B1403">
            <v>5</v>
          </cell>
          <cell r="F1403">
            <v>5.5</v>
          </cell>
          <cell r="R1403" t="str">
            <v/>
          </cell>
          <cell r="X1403" t="str">
            <v/>
          </cell>
        </row>
        <row r="1404">
          <cell r="B1404">
            <v>5</v>
          </cell>
          <cell r="F1404">
            <v>6</v>
          </cell>
          <cell r="R1404" t="str">
            <v/>
          </cell>
          <cell r="X1404" t="str">
            <v/>
          </cell>
        </row>
        <row r="1405">
          <cell r="B1405">
            <v>5</v>
          </cell>
          <cell r="F1405">
            <v>6.5</v>
          </cell>
          <cell r="R1405" t="str">
            <v/>
          </cell>
          <cell r="X1405" t="str">
            <v/>
          </cell>
        </row>
        <row r="1406">
          <cell r="B1406">
            <v>5</v>
          </cell>
          <cell r="F1406">
            <v>5.5</v>
          </cell>
          <cell r="R1406" t="str">
            <v>PARTIZAN DEGRADO</v>
          </cell>
          <cell r="X1406" t="str">
            <v/>
          </cell>
        </row>
        <row r="1407">
          <cell r="B1407">
            <v>5</v>
          </cell>
          <cell r="F1407">
            <v>5</v>
          </cell>
          <cell r="R1407" t="str">
            <v>PESCICULINI FC</v>
          </cell>
          <cell r="T1407">
            <v>1</v>
          </cell>
          <cell r="X1407" t="str">
            <v/>
          </cell>
        </row>
        <row r="1408">
          <cell r="B1408">
            <v>5</v>
          </cell>
          <cell r="F1408">
            <v>6</v>
          </cell>
          <cell r="R1408" t="str">
            <v/>
          </cell>
          <cell r="X1408" t="str">
            <v/>
          </cell>
        </row>
        <row r="1409">
          <cell r="B1409">
            <v>5</v>
          </cell>
          <cell r="F1409">
            <v>6</v>
          </cell>
          <cell r="R1409" t="str">
            <v/>
          </cell>
          <cell r="X1409" t="str">
            <v/>
          </cell>
        </row>
        <row r="1410">
          <cell r="B1410">
            <v>5</v>
          </cell>
          <cell r="F1410">
            <v>5.5</v>
          </cell>
          <cell r="R1410" t="str">
            <v>APPAREGGIATO</v>
          </cell>
          <cell r="T1410">
            <v>1</v>
          </cell>
          <cell r="X1410" t="str">
            <v/>
          </cell>
        </row>
        <row r="1411">
          <cell r="B1411">
            <v>5</v>
          </cell>
          <cell r="F1411">
            <v>7.5</v>
          </cell>
          <cell r="R1411" t="str">
            <v/>
          </cell>
          <cell r="X1411" t="str">
            <v/>
          </cell>
        </row>
        <row r="1412">
          <cell r="B1412">
            <v>5</v>
          </cell>
          <cell r="F1412">
            <v>6</v>
          </cell>
          <cell r="R1412" t="str">
            <v/>
          </cell>
          <cell r="X1412" t="str">
            <v/>
          </cell>
        </row>
        <row r="1413">
          <cell r="B1413">
            <v>5</v>
          </cell>
          <cell r="F1413">
            <v>6</v>
          </cell>
          <cell r="R1413" t="str">
            <v>HERTHA VERNELLO</v>
          </cell>
          <cell r="X1413" t="str">
            <v/>
          </cell>
        </row>
        <row r="1414">
          <cell r="B1414">
            <v>5</v>
          </cell>
          <cell r="F1414">
            <v>6</v>
          </cell>
          <cell r="R1414" t="str">
            <v>PARTIZAN DEGRADO</v>
          </cell>
          <cell r="T1414">
            <v>1</v>
          </cell>
          <cell r="W1414">
            <v>1</v>
          </cell>
          <cell r="X1414">
            <v>6</v>
          </cell>
        </row>
        <row r="1415">
          <cell r="B1415">
            <v>5</v>
          </cell>
          <cell r="F1415">
            <v>5</v>
          </cell>
          <cell r="R1415" t="str">
            <v>PESCICULINI FC</v>
          </cell>
          <cell r="T1415">
            <v>1</v>
          </cell>
          <cell r="X1415" t="str">
            <v/>
          </cell>
        </row>
        <row r="1416">
          <cell r="B1416">
            <v>5</v>
          </cell>
          <cell r="F1416">
            <v>5.5</v>
          </cell>
          <cell r="R1416" t="str">
            <v/>
          </cell>
          <cell r="X1416" t="str">
            <v/>
          </cell>
        </row>
        <row r="1417">
          <cell r="B1417">
            <v>5</v>
          </cell>
          <cell r="F1417">
            <v>5.5</v>
          </cell>
          <cell r="R1417" t="str">
            <v/>
          </cell>
          <cell r="X1417" t="str">
            <v/>
          </cell>
        </row>
        <row r="1418">
          <cell r="B1418">
            <v>5</v>
          </cell>
          <cell r="F1418">
            <v>5.5</v>
          </cell>
          <cell r="R1418" t="str">
            <v/>
          </cell>
          <cell r="X1418" t="str">
            <v/>
          </cell>
        </row>
        <row r="1419">
          <cell r="B1419">
            <v>5</v>
          </cell>
          <cell r="F1419">
            <v>4.5</v>
          </cell>
          <cell r="R1419" t="str">
            <v/>
          </cell>
          <cell r="X1419" t="str">
            <v/>
          </cell>
        </row>
        <row r="1420">
          <cell r="B1420">
            <v>5</v>
          </cell>
          <cell r="F1420">
            <v>6</v>
          </cell>
          <cell r="R1420" t="str">
            <v>APPAREGGIATO</v>
          </cell>
          <cell r="T1420">
            <v>1</v>
          </cell>
          <cell r="X1420" t="str">
            <v/>
          </cell>
        </row>
        <row r="1421">
          <cell r="B1421">
            <v>5</v>
          </cell>
          <cell r="F1421">
            <v>6</v>
          </cell>
          <cell r="R1421" t="str">
            <v>SAN GRIA</v>
          </cell>
          <cell r="T1421">
            <v>1</v>
          </cell>
          <cell r="X1421" t="str">
            <v/>
          </cell>
        </row>
        <row r="1422">
          <cell r="B1422">
            <v>5</v>
          </cell>
          <cell r="F1422">
            <v>5.5</v>
          </cell>
          <cell r="R1422" t="str">
            <v/>
          </cell>
          <cell r="X1422" t="str">
            <v/>
          </cell>
        </row>
        <row r="1423">
          <cell r="B1423">
            <v>5</v>
          </cell>
          <cell r="F1423">
            <v>6</v>
          </cell>
          <cell r="R1423" t="str">
            <v/>
          </cell>
          <cell r="X1423" t="str">
            <v/>
          </cell>
        </row>
        <row r="1424">
          <cell r="B1424">
            <v>5</v>
          </cell>
          <cell r="F1424">
            <v>5</v>
          </cell>
          <cell r="R1424" t="str">
            <v/>
          </cell>
          <cell r="X1424" t="str">
            <v/>
          </cell>
        </row>
        <row r="1425">
          <cell r="B1425">
            <v>5</v>
          </cell>
          <cell r="F1425">
            <v>6</v>
          </cell>
          <cell r="R1425" t="str">
            <v/>
          </cell>
          <cell r="X1425" t="str">
            <v/>
          </cell>
        </row>
        <row r="1426">
          <cell r="B1426">
            <v>5</v>
          </cell>
          <cell r="F1426">
            <v>7</v>
          </cell>
          <cell r="R1426" t="str">
            <v>PARTIZAN DEGRADO</v>
          </cell>
          <cell r="W1426">
            <v>1</v>
          </cell>
          <cell r="X1426">
            <v>10</v>
          </cell>
        </row>
        <row r="1427">
          <cell r="B1427">
            <v>5</v>
          </cell>
          <cell r="F1427">
            <v>6</v>
          </cell>
          <cell r="R1427" t="str">
            <v/>
          </cell>
          <cell r="X1427" t="str">
            <v/>
          </cell>
        </row>
        <row r="1428">
          <cell r="B1428">
            <v>5</v>
          </cell>
          <cell r="F1428">
            <v>6.5</v>
          </cell>
          <cell r="R1428" t="str">
            <v/>
          </cell>
          <cell r="X1428" t="str">
            <v/>
          </cell>
        </row>
        <row r="1429">
          <cell r="B1429">
            <v>5</v>
          </cell>
          <cell r="F1429">
            <v>6</v>
          </cell>
          <cell r="R1429" t="str">
            <v/>
          </cell>
          <cell r="X1429" t="str">
            <v/>
          </cell>
        </row>
        <row r="1430">
          <cell r="B1430">
            <v>5</v>
          </cell>
          <cell r="F1430">
            <v>6</v>
          </cell>
          <cell r="R1430" t="str">
            <v/>
          </cell>
          <cell r="X1430" t="str">
            <v/>
          </cell>
        </row>
        <row r="1431">
          <cell r="B1431">
            <v>5</v>
          </cell>
          <cell r="F1431">
            <v>5.5</v>
          </cell>
          <cell r="R1431" t="str">
            <v/>
          </cell>
          <cell r="X1431" t="str">
            <v/>
          </cell>
        </row>
        <row r="1432">
          <cell r="B1432">
            <v>5</v>
          </cell>
          <cell r="F1432">
            <v>5</v>
          </cell>
          <cell r="R1432" t="str">
            <v/>
          </cell>
          <cell r="X1432" t="str">
            <v/>
          </cell>
        </row>
        <row r="1433">
          <cell r="B1433">
            <v>5</v>
          </cell>
          <cell r="F1433">
            <v>6.5</v>
          </cell>
          <cell r="R1433" t="str">
            <v/>
          </cell>
          <cell r="X1433" t="str">
            <v/>
          </cell>
        </row>
        <row r="1434">
          <cell r="B1434">
            <v>5</v>
          </cell>
          <cell r="F1434">
            <v>5.5</v>
          </cell>
          <cell r="R1434" t="str">
            <v/>
          </cell>
          <cell r="X1434" t="str">
            <v/>
          </cell>
        </row>
        <row r="1435">
          <cell r="B1435">
            <v>5</v>
          </cell>
          <cell r="F1435">
            <v>5.5</v>
          </cell>
          <cell r="R1435" t="str">
            <v/>
          </cell>
          <cell r="X1435" t="str">
            <v/>
          </cell>
        </row>
        <row r="1436">
          <cell r="B1436">
            <v>5</v>
          </cell>
          <cell r="F1436">
            <v>5.5</v>
          </cell>
          <cell r="R1436" t="str">
            <v/>
          </cell>
          <cell r="X1436" t="str">
            <v/>
          </cell>
        </row>
        <row r="1437">
          <cell r="B1437">
            <v>5</v>
          </cell>
          <cell r="F1437">
            <v>6</v>
          </cell>
          <cell r="R1437" t="str">
            <v/>
          </cell>
          <cell r="X1437" t="str">
            <v/>
          </cell>
        </row>
        <row r="1438">
          <cell r="B1438">
            <v>5</v>
          </cell>
          <cell r="F1438">
            <v>5</v>
          </cell>
          <cell r="R1438" t="str">
            <v>APPAREGGIATO</v>
          </cell>
          <cell r="X1438" t="str">
            <v/>
          </cell>
        </row>
        <row r="1439">
          <cell r="B1439">
            <v>5</v>
          </cell>
          <cell r="F1439">
            <v>5.5</v>
          </cell>
          <cell r="R1439" t="str">
            <v/>
          </cell>
          <cell r="X1439" t="str">
            <v/>
          </cell>
        </row>
        <row r="1440">
          <cell r="B1440">
            <v>5</v>
          </cell>
          <cell r="F1440">
            <v>5</v>
          </cell>
          <cell r="R1440" t="str">
            <v/>
          </cell>
          <cell r="X1440" t="str">
            <v/>
          </cell>
        </row>
        <row r="1441">
          <cell r="B1441">
            <v>6</v>
          </cell>
          <cell r="F1441">
            <v>6.5</v>
          </cell>
          <cell r="R1441" t="str">
            <v>SAN GRIA</v>
          </cell>
          <cell r="T1441">
            <v>1</v>
          </cell>
          <cell r="W1441">
            <v>1</v>
          </cell>
          <cell r="X1441">
            <v>5.5</v>
          </cell>
        </row>
        <row r="1442">
          <cell r="B1442">
            <v>6</v>
          </cell>
          <cell r="F1442">
            <v>6</v>
          </cell>
          <cell r="R1442" t="str">
            <v/>
          </cell>
          <cell r="X1442" t="str">
            <v/>
          </cell>
        </row>
        <row r="1443">
          <cell r="B1443">
            <v>6</v>
          </cell>
          <cell r="F1443">
            <v>6.5</v>
          </cell>
          <cell r="R1443" t="str">
            <v/>
          </cell>
          <cell r="X1443" t="str">
            <v/>
          </cell>
        </row>
        <row r="1444">
          <cell r="B1444">
            <v>6</v>
          </cell>
          <cell r="F1444">
            <v>6</v>
          </cell>
          <cell r="R1444" t="str">
            <v/>
          </cell>
          <cell r="X1444" t="str">
            <v/>
          </cell>
        </row>
        <row r="1445">
          <cell r="B1445">
            <v>6</v>
          </cell>
          <cell r="F1445">
            <v>7</v>
          </cell>
          <cell r="R1445" t="str">
            <v>ATL IMPROVVISATO</v>
          </cell>
          <cell r="W1445">
            <v>1</v>
          </cell>
          <cell r="X1445">
            <v>7</v>
          </cell>
        </row>
        <row r="1446">
          <cell r="B1446">
            <v>6</v>
          </cell>
          <cell r="F1446">
            <v>6</v>
          </cell>
          <cell r="R1446" t="str">
            <v>PARTIZAN DEGRADO</v>
          </cell>
          <cell r="X1446" t="str">
            <v/>
          </cell>
        </row>
        <row r="1447">
          <cell r="B1447">
            <v>6</v>
          </cell>
          <cell r="F1447">
            <v>6</v>
          </cell>
          <cell r="R1447" t="str">
            <v/>
          </cell>
          <cell r="X1447" t="str">
            <v/>
          </cell>
        </row>
        <row r="1448">
          <cell r="B1448">
            <v>6</v>
          </cell>
          <cell r="F1448">
            <v>7</v>
          </cell>
          <cell r="R1448" t="str">
            <v/>
          </cell>
          <cell r="X1448" t="str">
            <v/>
          </cell>
        </row>
        <row r="1449">
          <cell r="B1449">
            <v>6</v>
          </cell>
          <cell r="F1449">
            <v>6</v>
          </cell>
          <cell r="R1449" t="str">
            <v/>
          </cell>
          <cell r="X1449" t="str">
            <v/>
          </cell>
        </row>
        <row r="1450">
          <cell r="B1450">
            <v>6</v>
          </cell>
          <cell r="F1450">
            <v>6</v>
          </cell>
          <cell r="R1450" t="str">
            <v>ATL IMPROVVISATO</v>
          </cell>
          <cell r="T1450">
            <v>1</v>
          </cell>
          <cell r="W1450">
            <v>1</v>
          </cell>
          <cell r="X1450">
            <v>6</v>
          </cell>
        </row>
        <row r="1451">
          <cell r="B1451">
            <v>6</v>
          </cell>
          <cell r="F1451">
            <v>6</v>
          </cell>
          <cell r="R1451" t="str">
            <v>PESCICULINI FC</v>
          </cell>
          <cell r="W1451">
            <v>1</v>
          </cell>
          <cell r="X1451">
            <v>6</v>
          </cell>
        </row>
        <row r="1452">
          <cell r="B1452">
            <v>6</v>
          </cell>
          <cell r="F1452">
            <v>6</v>
          </cell>
          <cell r="R1452" t="str">
            <v>SESTO ASENSIO</v>
          </cell>
          <cell r="T1452">
            <v>1</v>
          </cell>
          <cell r="W1452">
            <v>1</v>
          </cell>
          <cell r="X1452">
            <v>6</v>
          </cell>
        </row>
        <row r="1453">
          <cell r="B1453">
            <v>6</v>
          </cell>
          <cell r="F1453">
            <v>6</v>
          </cell>
          <cell r="R1453" t="str">
            <v/>
          </cell>
          <cell r="X1453" t="str">
            <v/>
          </cell>
        </row>
        <row r="1454">
          <cell r="B1454">
            <v>6</v>
          </cell>
          <cell r="F1454">
            <v>6</v>
          </cell>
          <cell r="R1454" t="str">
            <v>PARTIZAN DEGRADO</v>
          </cell>
          <cell r="T1454">
            <v>1</v>
          </cell>
          <cell r="X1454" t="str">
            <v/>
          </cell>
        </row>
        <row r="1455">
          <cell r="B1455">
            <v>6</v>
          </cell>
          <cell r="F1455">
            <v>5.5</v>
          </cell>
          <cell r="R1455" t="str">
            <v>PESCICULINI FC</v>
          </cell>
          <cell r="X1455" t="str">
            <v/>
          </cell>
        </row>
        <row r="1456">
          <cell r="B1456">
            <v>6</v>
          </cell>
          <cell r="F1456">
            <v>6</v>
          </cell>
          <cell r="R1456" t="str">
            <v>PARTIZAN DEGRADO</v>
          </cell>
          <cell r="T1456">
            <v>1</v>
          </cell>
          <cell r="W1456">
            <v>1</v>
          </cell>
          <cell r="X1456">
            <v>7</v>
          </cell>
        </row>
        <row r="1457">
          <cell r="B1457">
            <v>6</v>
          </cell>
          <cell r="F1457">
            <v>6.5</v>
          </cell>
          <cell r="R1457" t="str">
            <v/>
          </cell>
          <cell r="X1457" t="str">
            <v/>
          </cell>
        </row>
        <row r="1458">
          <cell r="B1458">
            <v>6</v>
          </cell>
          <cell r="F1458">
            <v>6.5</v>
          </cell>
          <cell r="R1458" t="str">
            <v>HERTHA VERNELLO</v>
          </cell>
          <cell r="T1458">
            <v>1</v>
          </cell>
          <cell r="W1458">
            <v>1</v>
          </cell>
          <cell r="X1458">
            <v>6.5</v>
          </cell>
        </row>
        <row r="1459">
          <cell r="B1459">
            <v>6</v>
          </cell>
          <cell r="F1459">
            <v>6</v>
          </cell>
          <cell r="R1459" t="str">
            <v>PARTIZAN DEGRADO</v>
          </cell>
          <cell r="T1459">
            <v>1</v>
          </cell>
          <cell r="W1459">
            <v>1</v>
          </cell>
          <cell r="X1459">
            <v>6</v>
          </cell>
        </row>
        <row r="1460">
          <cell r="B1460">
            <v>6</v>
          </cell>
          <cell r="F1460">
            <v>6.5</v>
          </cell>
          <cell r="R1460" t="str">
            <v>SAN GRIA</v>
          </cell>
          <cell r="T1460">
            <v>1</v>
          </cell>
          <cell r="W1460">
            <v>1</v>
          </cell>
          <cell r="X1460">
            <v>6.5</v>
          </cell>
        </row>
        <row r="1461">
          <cell r="B1461">
            <v>6</v>
          </cell>
          <cell r="F1461">
            <v>6.5</v>
          </cell>
          <cell r="R1461" t="str">
            <v>AC ASPARAGHESE</v>
          </cell>
          <cell r="T1461">
            <v>1</v>
          </cell>
          <cell r="W1461">
            <v>1</v>
          </cell>
          <cell r="X1461">
            <v>6.5</v>
          </cell>
        </row>
        <row r="1462">
          <cell r="B1462">
            <v>6</v>
          </cell>
          <cell r="F1462">
            <v>6</v>
          </cell>
          <cell r="R1462" t="str">
            <v/>
          </cell>
          <cell r="X1462" t="str">
            <v/>
          </cell>
        </row>
        <row r="1463">
          <cell r="B1463">
            <v>6</v>
          </cell>
          <cell r="F1463">
            <v>7</v>
          </cell>
          <cell r="R1463" t="str">
            <v/>
          </cell>
          <cell r="X1463" t="str">
            <v/>
          </cell>
        </row>
        <row r="1464">
          <cell r="B1464">
            <v>6</v>
          </cell>
          <cell r="F1464">
            <v>6</v>
          </cell>
          <cell r="R1464" t="str">
            <v/>
          </cell>
          <cell r="X1464" t="str">
            <v/>
          </cell>
        </row>
        <row r="1465">
          <cell r="B1465">
            <v>6</v>
          </cell>
          <cell r="F1465">
            <v>6.5</v>
          </cell>
          <cell r="R1465" t="str">
            <v/>
          </cell>
          <cell r="X1465" t="str">
            <v/>
          </cell>
        </row>
        <row r="1466">
          <cell r="B1466">
            <v>6</v>
          </cell>
          <cell r="F1466">
            <v>7</v>
          </cell>
          <cell r="R1466" t="str">
            <v>PARTIZAN DEGRADO</v>
          </cell>
          <cell r="T1466">
            <v>1</v>
          </cell>
          <cell r="W1466">
            <v>1</v>
          </cell>
          <cell r="X1466">
            <v>10</v>
          </cell>
        </row>
        <row r="1467">
          <cell r="B1467">
            <v>6</v>
          </cell>
          <cell r="F1467">
            <v>6.5</v>
          </cell>
          <cell r="R1467" t="str">
            <v>PARTIZAN DEGRADO</v>
          </cell>
          <cell r="T1467">
            <v>1</v>
          </cell>
          <cell r="W1467">
            <v>1</v>
          </cell>
          <cell r="X1467">
            <v>9.5</v>
          </cell>
        </row>
        <row r="1468">
          <cell r="B1468">
            <v>6</v>
          </cell>
          <cell r="F1468">
            <v>6</v>
          </cell>
          <cell r="R1468" t="str">
            <v>SESTO ASENSIO</v>
          </cell>
          <cell r="X1468" t="str">
            <v/>
          </cell>
        </row>
        <row r="1469">
          <cell r="B1469">
            <v>6</v>
          </cell>
          <cell r="F1469">
            <v>8</v>
          </cell>
          <cell r="R1469" t="str">
            <v>AC ASPARAGHESE</v>
          </cell>
          <cell r="W1469">
            <v>1</v>
          </cell>
          <cell r="X1469">
            <v>13</v>
          </cell>
        </row>
        <row r="1470">
          <cell r="B1470">
            <v>6</v>
          </cell>
          <cell r="F1470">
            <v>6</v>
          </cell>
          <cell r="R1470" t="str">
            <v/>
          </cell>
          <cell r="X1470" t="str">
            <v/>
          </cell>
        </row>
        <row r="1471">
          <cell r="B1471">
            <v>6</v>
          </cell>
          <cell r="F1471">
            <v>6</v>
          </cell>
          <cell r="R1471" t="str">
            <v/>
          </cell>
          <cell r="X1471" t="str">
            <v/>
          </cell>
        </row>
        <row r="1472">
          <cell r="B1472">
            <v>6</v>
          </cell>
          <cell r="F1472">
            <v>7</v>
          </cell>
          <cell r="R1472" t="str">
            <v>ATL IMPROVVISATO</v>
          </cell>
          <cell r="X1472" t="str">
            <v/>
          </cell>
        </row>
        <row r="1473">
          <cell r="B1473">
            <v>6</v>
          </cell>
          <cell r="F1473">
            <v>6</v>
          </cell>
          <cell r="R1473" t="str">
            <v/>
          </cell>
          <cell r="X1473" t="str">
            <v/>
          </cell>
        </row>
        <row r="1474">
          <cell r="B1474">
            <v>6</v>
          </cell>
          <cell r="F1474">
            <v>5.5</v>
          </cell>
          <cell r="R1474" t="str">
            <v/>
          </cell>
          <cell r="X1474" t="str">
            <v/>
          </cell>
        </row>
        <row r="1475">
          <cell r="B1475">
            <v>6</v>
          </cell>
          <cell r="F1475">
            <v>6</v>
          </cell>
          <cell r="R1475" t="str">
            <v/>
          </cell>
          <cell r="X1475" t="str">
            <v/>
          </cell>
        </row>
        <row r="1476">
          <cell r="B1476">
            <v>6</v>
          </cell>
          <cell r="F1476">
            <v>5</v>
          </cell>
          <cell r="R1476" t="str">
            <v/>
          </cell>
          <cell r="X1476" t="str">
            <v/>
          </cell>
        </row>
        <row r="1477">
          <cell r="B1477">
            <v>6</v>
          </cell>
          <cell r="F1477">
            <v>5.5</v>
          </cell>
          <cell r="R1477" t="str">
            <v>PESCICULINI FC</v>
          </cell>
          <cell r="T1477">
            <v>1</v>
          </cell>
          <cell r="X1477" t="str">
            <v/>
          </cell>
        </row>
        <row r="1478">
          <cell r="B1478">
            <v>6</v>
          </cell>
          <cell r="F1478">
            <v>5.5</v>
          </cell>
          <cell r="R1478" t="str">
            <v/>
          </cell>
          <cell r="X1478" t="str">
            <v/>
          </cell>
        </row>
        <row r="1479">
          <cell r="B1479">
            <v>6</v>
          </cell>
          <cell r="F1479">
            <v>6</v>
          </cell>
          <cell r="R1479" t="str">
            <v/>
          </cell>
          <cell r="X1479" t="str">
            <v/>
          </cell>
        </row>
        <row r="1480">
          <cell r="B1480">
            <v>6</v>
          </cell>
          <cell r="F1480">
            <v>6</v>
          </cell>
          <cell r="R1480" t="str">
            <v/>
          </cell>
          <cell r="X1480" t="str">
            <v/>
          </cell>
        </row>
        <row r="1481">
          <cell r="B1481">
            <v>6</v>
          </cell>
          <cell r="F1481">
            <v>5.5</v>
          </cell>
          <cell r="R1481" t="str">
            <v/>
          </cell>
          <cell r="X1481" t="str">
            <v/>
          </cell>
        </row>
        <row r="1482">
          <cell r="B1482">
            <v>6</v>
          </cell>
          <cell r="F1482">
            <v>6</v>
          </cell>
          <cell r="R1482" t="str">
            <v>PARTIZAN DEGRADO</v>
          </cell>
          <cell r="X1482" t="str">
            <v/>
          </cell>
        </row>
        <row r="1483">
          <cell r="B1483">
            <v>6</v>
          </cell>
          <cell r="F1483">
            <v>5.5</v>
          </cell>
          <cell r="R1483" t="str">
            <v/>
          </cell>
          <cell r="X1483" t="str">
            <v/>
          </cell>
        </row>
        <row r="1484">
          <cell r="B1484">
            <v>6</v>
          </cell>
          <cell r="F1484">
            <v>6</v>
          </cell>
          <cell r="R1484" t="str">
            <v/>
          </cell>
          <cell r="X1484" t="str">
            <v/>
          </cell>
        </row>
        <row r="1485">
          <cell r="B1485">
            <v>6</v>
          </cell>
          <cell r="F1485">
            <v>7</v>
          </cell>
          <cell r="R1485" t="str">
            <v/>
          </cell>
          <cell r="X1485" t="str">
            <v/>
          </cell>
        </row>
        <row r="1486">
          <cell r="B1486">
            <v>6</v>
          </cell>
          <cell r="F1486">
            <v>6</v>
          </cell>
          <cell r="R1486" t="str">
            <v>SAN GRIA</v>
          </cell>
          <cell r="X1486" t="str">
            <v/>
          </cell>
        </row>
        <row r="1487">
          <cell r="B1487">
            <v>6</v>
          </cell>
          <cell r="F1487">
            <v>6</v>
          </cell>
          <cell r="R1487" t="str">
            <v>AC ASPARAGHESE</v>
          </cell>
          <cell r="W1487">
            <v>1</v>
          </cell>
          <cell r="X1487">
            <v>6</v>
          </cell>
        </row>
        <row r="1488">
          <cell r="B1488">
            <v>6</v>
          </cell>
          <cell r="F1488">
            <v>6.5</v>
          </cell>
          <cell r="R1488" t="str">
            <v/>
          </cell>
          <cell r="X1488" t="str">
            <v/>
          </cell>
        </row>
        <row r="1489">
          <cell r="B1489">
            <v>6</v>
          </cell>
          <cell r="F1489">
            <v>6</v>
          </cell>
          <cell r="R1489" t="str">
            <v>APPAREGGIATO</v>
          </cell>
          <cell r="T1489">
            <v>1</v>
          </cell>
          <cell r="W1489">
            <v>1</v>
          </cell>
          <cell r="X1489">
            <v>6</v>
          </cell>
        </row>
        <row r="1490">
          <cell r="B1490">
            <v>6</v>
          </cell>
          <cell r="F1490">
            <v>5.5</v>
          </cell>
          <cell r="R1490" t="str">
            <v>APPAREGGIATO</v>
          </cell>
          <cell r="X1490" t="str">
            <v/>
          </cell>
        </row>
        <row r="1491">
          <cell r="B1491">
            <v>6</v>
          </cell>
          <cell r="F1491">
            <v>5.5</v>
          </cell>
          <cell r="R1491" t="str">
            <v/>
          </cell>
          <cell r="X1491" t="str">
            <v/>
          </cell>
        </row>
        <row r="1492">
          <cell r="B1492">
            <v>6</v>
          </cell>
          <cell r="F1492">
            <v>6</v>
          </cell>
          <cell r="R1492" t="str">
            <v>AC ASPARAGHESE</v>
          </cell>
          <cell r="T1492">
            <v>1</v>
          </cell>
          <cell r="X1492" t="str">
            <v/>
          </cell>
        </row>
        <row r="1493">
          <cell r="B1493">
            <v>6</v>
          </cell>
          <cell r="F1493">
            <v>6</v>
          </cell>
          <cell r="R1493" t="str">
            <v/>
          </cell>
          <cell r="X1493" t="str">
            <v/>
          </cell>
        </row>
        <row r="1494">
          <cell r="B1494">
            <v>6</v>
          </cell>
          <cell r="F1494">
            <v>7</v>
          </cell>
          <cell r="R1494" t="str">
            <v/>
          </cell>
          <cell r="X1494" t="str">
            <v/>
          </cell>
        </row>
        <row r="1495">
          <cell r="B1495">
            <v>6</v>
          </cell>
          <cell r="F1495">
            <v>6</v>
          </cell>
          <cell r="R1495" t="str">
            <v>PARTIZAN DEGRADO</v>
          </cell>
          <cell r="X1495" t="str">
            <v/>
          </cell>
        </row>
        <row r="1496">
          <cell r="B1496">
            <v>6</v>
          </cell>
          <cell r="F1496">
            <v>5</v>
          </cell>
          <cell r="R1496" t="str">
            <v>SAN GRIA</v>
          </cell>
          <cell r="X1496" t="str">
            <v/>
          </cell>
        </row>
        <row r="1497">
          <cell r="B1497">
            <v>6</v>
          </cell>
          <cell r="F1497">
            <v>5.5</v>
          </cell>
          <cell r="R1497" t="str">
            <v>AC ASPARAGHESE</v>
          </cell>
          <cell r="X1497" t="str">
            <v/>
          </cell>
        </row>
        <row r="1498">
          <cell r="B1498">
            <v>6</v>
          </cell>
          <cell r="F1498">
            <v>6</v>
          </cell>
          <cell r="R1498" t="str">
            <v/>
          </cell>
          <cell r="X1498" t="str">
            <v/>
          </cell>
        </row>
        <row r="1499">
          <cell r="B1499">
            <v>6</v>
          </cell>
          <cell r="F1499">
            <v>5.5</v>
          </cell>
          <cell r="R1499" t="str">
            <v>SAN GRIA</v>
          </cell>
          <cell r="T1499">
            <v>1</v>
          </cell>
          <cell r="X1499" t="str">
            <v/>
          </cell>
        </row>
        <row r="1500">
          <cell r="B1500">
            <v>6</v>
          </cell>
          <cell r="F1500">
            <v>6.5</v>
          </cell>
          <cell r="R1500" t="str">
            <v/>
          </cell>
          <cell r="X1500" t="str">
            <v/>
          </cell>
        </row>
        <row r="1501">
          <cell r="B1501">
            <v>6</v>
          </cell>
          <cell r="F1501">
            <v>5</v>
          </cell>
          <cell r="R1501" t="str">
            <v/>
          </cell>
          <cell r="X1501" t="str">
            <v/>
          </cell>
        </row>
        <row r="1502">
          <cell r="B1502">
            <v>6</v>
          </cell>
          <cell r="F1502">
            <v>5</v>
          </cell>
          <cell r="R1502" t="str">
            <v/>
          </cell>
          <cell r="X1502" t="str">
            <v/>
          </cell>
        </row>
        <row r="1503">
          <cell r="B1503">
            <v>6</v>
          </cell>
          <cell r="F1503">
            <v>6</v>
          </cell>
          <cell r="R1503" t="str">
            <v/>
          </cell>
          <cell r="X1503" t="str">
            <v/>
          </cell>
        </row>
        <row r="1504">
          <cell r="B1504">
            <v>6</v>
          </cell>
          <cell r="F1504">
            <v>5.5</v>
          </cell>
          <cell r="R1504" t="str">
            <v/>
          </cell>
          <cell r="X1504" t="str">
            <v/>
          </cell>
        </row>
        <row r="1505">
          <cell r="B1505">
            <v>6</v>
          </cell>
          <cell r="F1505">
            <v>4.5</v>
          </cell>
          <cell r="R1505" t="str">
            <v>SAN GRIA</v>
          </cell>
          <cell r="X1505" t="str">
            <v/>
          </cell>
        </row>
        <row r="1506">
          <cell r="B1506">
            <v>6</v>
          </cell>
          <cell r="F1506">
            <v>5</v>
          </cell>
          <cell r="R1506" t="str">
            <v>SESTO ASENSIO</v>
          </cell>
          <cell r="X1506" t="str">
            <v/>
          </cell>
        </row>
        <row r="1507">
          <cell r="B1507">
            <v>6</v>
          </cell>
          <cell r="F1507">
            <v>4.5</v>
          </cell>
          <cell r="R1507" t="str">
            <v>SESTO ASENSIO</v>
          </cell>
          <cell r="X1507" t="str">
            <v/>
          </cell>
        </row>
        <row r="1508">
          <cell r="B1508">
            <v>6</v>
          </cell>
          <cell r="F1508">
            <v>5</v>
          </cell>
          <cell r="R1508" t="str">
            <v/>
          </cell>
          <cell r="X1508" t="str">
            <v/>
          </cell>
        </row>
        <row r="1509">
          <cell r="B1509">
            <v>6</v>
          </cell>
          <cell r="F1509">
            <v>5</v>
          </cell>
          <cell r="R1509" t="str">
            <v/>
          </cell>
          <cell r="X1509" t="str">
            <v/>
          </cell>
        </row>
        <row r="1510">
          <cell r="B1510">
            <v>6</v>
          </cell>
          <cell r="F1510">
            <v>6</v>
          </cell>
          <cell r="R1510" t="str">
            <v>ATL IMPROVVISATO</v>
          </cell>
          <cell r="T1510">
            <v>1</v>
          </cell>
          <cell r="W1510">
            <v>1</v>
          </cell>
          <cell r="X1510">
            <v>7</v>
          </cell>
        </row>
        <row r="1511">
          <cell r="B1511">
            <v>6</v>
          </cell>
          <cell r="F1511">
            <v>5.5</v>
          </cell>
          <cell r="R1511" t="str">
            <v>SAN GRIA</v>
          </cell>
          <cell r="T1511">
            <v>1</v>
          </cell>
          <cell r="X1511" t="str">
            <v/>
          </cell>
        </row>
        <row r="1512">
          <cell r="B1512">
            <v>6</v>
          </cell>
          <cell r="F1512">
            <v>5</v>
          </cell>
          <cell r="R1512" t="str">
            <v/>
          </cell>
          <cell r="X1512" t="str">
            <v/>
          </cell>
        </row>
        <row r="1513">
          <cell r="B1513">
            <v>6</v>
          </cell>
          <cell r="F1513">
            <v>6.5</v>
          </cell>
          <cell r="R1513" t="str">
            <v/>
          </cell>
          <cell r="X1513" t="str">
            <v/>
          </cell>
        </row>
        <row r="1514">
          <cell r="B1514">
            <v>6</v>
          </cell>
          <cell r="F1514">
            <v>5</v>
          </cell>
          <cell r="R1514" t="str">
            <v/>
          </cell>
          <cell r="X1514" t="str">
            <v/>
          </cell>
        </row>
        <row r="1515">
          <cell r="B1515">
            <v>6</v>
          </cell>
          <cell r="F1515">
            <v>6</v>
          </cell>
          <cell r="R1515" t="str">
            <v>ATL IMPROVVISATO</v>
          </cell>
          <cell r="T1515">
            <v>1</v>
          </cell>
          <cell r="W1515">
            <v>1</v>
          </cell>
          <cell r="X1515">
            <v>6</v>
          </cell>
        </row>
        <row r="1516">
          <cell r="B1516">
            <v>6</v>
          </cell>
          <cell r="F1516">
            <v>6</v>
          </cell>
          <cell r="R1516" t="str">
            <v>PARTIZAN DEGRADO</v>
          </cell>
          <cell r="X1516" t="str">
            <v/>
          </cell>
        </row>
        <row r="1517">
          <cell r="B1517">
            <v>6</v>
          </cell>
          <cell r="F1517">
            <v>5.5</v>
          </cell>
          <cell r="R1517" t="str">
            <v>AC ASPARAGHESE</v>
          </cell>
          <cell r="X1517" t="str">
            <v/>
          </cell>
        </row>
        <row r="1518">
          <cell r="B1518">
            <v>6</v>
          </cell>
          <cell r="F1518">
            <v>5.5</v>
          </cell>
          <cell r="R1518" t="str">
            <v>AC ASPARAGHESE</v>
          </cell>
          <cell r="X1518" t="str">
            <v/>
          </cell>
        </row>
        <row r="1519">
          <cell r="B1519">
            <v>6</v>
          </cell>
          <cell r="F1519">
            <v>5.5</v>
          </cell>
          <cell r="R1519" t="str">
            <v/>
          </cell>
          <cell r="X1519" t="str">
            <v/>
          </cell>
        </row>
        <row r="1520">
          <cell r="B1520">
            <v>6</v>
          </cell>
          <cell r="F1520">
            <v>6</v>
          </cell>
          <cell r="R1520" t="str">
            <v/>
          </cell>
          <cell r="X1520" t="str">
            <v/>
          </cell>
        </row>
        <row r="1521">
          <cell r="B1521">
            <v>6</v>
          </cell>
          <cell r="F1521">
            <v>6</v>
          </cell>
          <cell r="R1521" t="str">
            <v/>
          </cell>
          <cell r="X1521" t="str">
            <v/>
          </cell>
        </row>
        <row r="1522">
          <cell r="B1522">
            <v>6</v>
          </cell>
          <cell r="F1522">
            <v>5</v>
          </cell>
          <cell r="R1522" t="str">
            <v>HERTHA VERNELLO</v>
          </cell>
          <cell r="T1522">
            <v>1</v>
          </cell>
          <cell r="X1522" t="str">
            <v/>
          </cell>
        </row>
        <row r="1523">
          <cell r="B1523">
            <v>6</v>
          </cell>
          <cell r="F1523">
            <v>5</v>
          </cell>
          <cell r="R1523" t="str">
            <v>APPAREGGIATO</v>
          </cell>
          <cell r="T1523">
            <v>1</v>
          </cell>
          <cell r="W1523">
            <v>1</v>
          </cell>
          <cell r="X1523">
            <v>4.5</v>
          </cell>
        </row>
        <row r="1524">
          <cell r="B1524">
            <v>6</v>
          </cell>
          <cell r="F1524">
            <v>5.5</v>
          </cell>
          <cell r="R1524" t="str">
            <v/>
          </cell>
          <cell r="X1524" t="str">
            <v/>
          </cell>
        </row>
        <row r="1525">
          <cell r="B1525">
            <v>6</v>
          </cell>
          <cell r="F1525">
            <v>5.5</v>
          </cell>
          <cell r="R1525" t="str">
            <v/>
          </cell>
          <cell r="X1525" t="str">
            <v/>
          </cell>
        </row>
        <row r="1526">
          <cell r="B1526">
            <v>6</v>
          </cell>
          <cell r="F1526">
            <v>6</v>
          </cell>
          <cell r="R1526" t="str">
            <v/>
          </cell>
          <cell r="X1526" t="str">
            <v/>
          </cell>
        </row>
        <row r="1527">
          <cell r="B1527">
            <v>6</v>
          </cell>
          <cell r="F1527">
            <v>6</v>
          </cell>
          <cell r="R1527" t="str">
            <v>SESTO ASENSIO</v>
          </cell>
          <cell r="W1527">
            <v>1</v>
          </cell>
          <cell r="X1527">
            <v>7</v>
          </cell>
        </row>
        <row r="1528">
          <cell r="B1528">
            <v>6</v>
          </cell>
          <cell r="F1528">
            <v>7</v>
          </cell>
          <cell r="R1528" t="str">
            <v>HERTHA VERNELLO</v>
          </cell>
          <cell r="T1528">
            <v>1</v>
          </cell>
          <cell r="W1528">
            <v>1</v>
          </cell>
          <cell r="X1528">
            <v>10</v>
          </cell>
        </row>
        <row r="1529">
          <cell r="B1529">
            <v>6</v>
          </cell>
          <cell r="F1529">
            <v>6</v>
          </cell>
          <cell r="R1529" t="str">
            <v>HERTHA VERNELLO</v>
          </cell>
          <cell r="T1529">
            <v>1</v>
          </cell>
          <cell r="W1529">
            <v>1</v>
          </cell>
          <cell r="X1529">
            <v>6</v>
          </cell>
        </row>
        <row r="1530">
          <cell r="B1530">
            <v>6</v>
          </cell>
          <cell r="F1530">
            <v>6</v>
          </cell>
          <cell r="R1530" t="str">
            <v>SAN GRIA</v>
          </cell>
          <cell r="W1530">
            <v>1</v>
          </cell>
          <cell r="X1530">
            <v>6</v>
          </cell>
        </row>
        <row r="1531">
          <cell r="B1531">
            <v>6</v>
          </cell>
          <cell r="F1531">
            <v>6</v>
          </cell>
          <cell r="R1531" t="str">
            <v>PARTIZAN DEGRADO</v>
          </cell>
          <cell r="X1531" t="str">
            <v/>
          </cell>
        </row>
        <row r="1532">
          <cell r="B1532">
            <v>6</v>
          </cell>
          <cell r="F1532">
            <v>6</v>
          </cell>
          <cell r="R1532" t="str">
            <v>AC ASPARAGHESE</v>
          </cell>
          <cell r="W1532">
            <v>1</v>
          </cell>
          <cell r="X1532">
            <v>6</v>
          </cell>
        </row>
        <row r="1533">
          <cell r="B1533">
            <v>6</v>
          </cell>
          <cell r="F1533">
            <v>5.5</v>
          </cell>
          <cell r="R1533" t="str">
            <v>ATL IMPROVVISATO</v>
          </cell>
          <cell r="X1533" t="str">
            <v/>
          </cell>
        </row>
        <row r="1534">
          <cell r="B1534">
            <v>6</v>
          </cell>
          <cell r="F1534">
            <v>6</v>
          </cell>
          <cell r="R1534" t="str">
            <v/>
          </cell>
          <cell r="X1534" t="str">
            <v/>
          </cell>
        </row>
        <row r="1535">
          <cell r="B1535">
            <v>6</v>
          </cell>
          <cell r="F1535">
            <v>6.5</v>
          </cell>
          <cell r="R1535" t="str">
            <v/>
          </cell>
          <cell r="X1535" t="str">
            <v/>
          </cell>
        </row>
        <row r="1536">
          <cell r="B1536">
            <v>6</v>
          </cell>
          <cell r="F1536">
            <v>5</v>
          </cell>
          <cell r="R1536" t="str">
            <v/>
          </cell>
          <cell r="X1536" t="str">
            <v/>
          </cell>
        </row>
        <row r="1537">
          <cell r="B1537">
            <v>6</v>
          </cell>
          <cell r="F1537">
            <v>5.5</v>
          </cell>
          <cell r="R1537" t="str">
            <v/>
          </cell>
          <cell r="X1537" t="str">
            <v/>
          </cell>
        </row>
        <row r="1538">
          <cell r="B1538">
            <v>6</v>
          </cell>
          <cell r="F1538">
            <v>5.5</v>
          </cell>
          <cell r="R1538" t="str">
            <v/>
          </cell>
          <cell r="X1538" t="str">
            <v/>
          </cell>
        </row>
        <row r="1539">
          <cell r="B1539">
            <v>6</v>
          </cell>
          <cell r="F1539">
            <v>5.5</v>
          </cell>
          <cell r="R1539" t="str">
            <v>ATL IMPROVVISATO</v>
          </cell>
          <cell r="X1539" t="str">
            <v/>
          </cell>
        </row>
        <row r="1540">
          <cell r="B1540">
            <v>6</v>
          </cell>
          <cell r="F1540">
            <v>5.5</v>
          </cell>
          <cell r="R1540" t="str">
            <v/>
          </cell>
          <cell r="X1540" t="str">
            <v/>
          </cell>
        </row>
        <row r="1541">
          <cell r="B1541">
            <v>6</v>
          </cell>
          <cell r="F1541">
            <v>5</v>
          </cell>
          <cell r="R1541" t="str">
            <v/>
          </cell>
          <cell r="X1541" t="str">
            <v/>
          </cell>
        </row>
        <row r="1542">
          <cell r="B1542">
            <v>6</v>
          </cell>
          <cell r="F1542">
            <v>6</v>
          </cell>
          <cell r="R1542" t="str">
            <v>HERTHA VERNELLO</v>
          </cell>
          <cell r="W1542">
            <v>1</v>
          </cell>
          <cell r="X1542">
            <v>6</v>
          </cell>
        </row>
        <row r="1543">
          <cell r="B1543">
            <v>6</v>
          </cell>
          <cell r="F1543">
            <v>5.5</v>
          </cell>
          <cell r="R1543" t="str">
            <v/>
          </cell>
          <cell r="X1543" t="str">
            <v/>
          </cell>
        </row>
        <row r="1544">
          <cell r="B1544">
            <v>6</v>
          </cell>
          <cell r="F1544">
            <v>6</v>
          </cell>
          <cell r="R1544" t="str">
            <v/>
          </cell>
          <cell r="X1544" t="str">
            <v/>
          </cell>
        </row>
        <row r="1545">
          <cell r="B1545">
            <v>6</v>
          </cell>
          <cell r="F1545">
            <v>7.5</v>
          </cell>
          <cell r="R1545" t="str">
            <v/>
          </cell>
          <cell r="X1545" t="str">
            <v/>
          </cell>
        </row>
        <row r="1546">
          <cell r="B1546">
            <v>6</v>
          </cell>
          <cell r="F1546">
            <v>6</v>
          </cell>
          <cell r="R1546" t="str">
            <v>SAN GRIA</v>
          </cell>
          <cell r="W1546">
            <v>1</v>
          </cell>
          <cell r="X1546">
            <v>6</v>
          </cell>
        </row>
        <row r="1547">
          <cell r="B1547">
            <v>6</v>
          </cell>
          <cell r="F1547">
            <v>6</v>
          </cell>
          <cell r="R1547" t="str">
            <v>SESTO ASENSIO</v>
          </cell>
          <cell r="T1547">
            <v>1</v>
          </cell>
          <cell r="W1547">
            <v>1</v>
          </cell>
          <cell r="X1547">
            <v>5</v>
          </cell>
        </row>
        <row r="1548">
          <cell r="B1548">
            <v>6</v>
          </cell>
          <cell r="F1548">
            <v>8</v>
          </cell>
          <cell r="R1548" t="str">
            <v>ATL IMPROVVISATO</v>
          </cell>
          <cell r="T1548">
            <v>1</v>
          </cell>
          <cell r="W1548">
            <v>1</v>
          </cell>
          <cell r="X1548">
            <v>12</v>
          </cell>
        </row>
        <row r="1549">
          <cell r="B1549">
            <v>6</v>
          </cell>
          <cell r="F1549">
            <v>6.5</v>
          </cell>
          <cell r="R1549" t="str">
            <v/>
          </cell>
          <cell r="X1549" t="str">
            <v/>
          </cell>
        </row>
        <row r="1550">
          <cell r="B1550">
            <v>6</v>
          </cell>
          <cell r="F1550">
            <v>6</v>
          </cell>
          <cell r="R1550" t="str">
            <v>PARTIZAN DEGRADO</v>
          </cell>
          <cell r="T1550">
            <v>1</v>
          </cell>
          <cell r="W1550">
            <v>1</v>
          </cell>
          <cell r="X1550">
            <v>6</v>
          </cell>
        </row>
        <row r="1551">
          <cell r="B1551">
            <v>6</v>
          </cell>
          <cell r="F1551">
            <v>6</v>
          </cell>
          <cell r="R1551" t="str">
            <v>PARTIZAN DEGRADO</v>
          </cell>
          <cell r="T1551">
            <v>1</v>
          </cell>
          <cell r="W1551">
            <v>1</v>
          </cell>
          <cell r="X1551">
            <v>6</v>
          </cell>
        </row>
        <row r="1552">
          <cell r="B1552">
            <v>6</v>
          </cell>
          <cell r="F1552">
            <v>6.5</v>
          </cell>
          <cell r="R1552" t="str">
            <v>SAN GRIA</v>
          </cell>
          <cell r="T1552">
            <v>1</v>
          </cell>
          <cell r="W1552">
            <v>1</v>
          </cell>
          <cell r="X1552">
            <v>6.5</v>
          </cell>
        </row>
        <row r="1553">
          <cell r="B1553">
            <v>6</v>
          </cell>
          <cell r="F1553">
            <v>6.5</v>
          </cell>
          <cell r="R1553" t="str">
            <v>SESTO ASENSIO</v>
          </cell>
          <cell r="T1553">
            <v>1</v>
          </cell>
          <cell r="W1553">
            <v>1</v>
          </cell>
          <cell r="X1553">
            <v>6.5</v>
          </cell>
        </row>
        <row r="1554">
          <cell r="B1554">
            <v>6</v>
          </cell>
          <cell r="F1554">
            <v>6.5</v>
          </cell>
          <cell r="R1554" t="str">
            <v/>
          </cell>
          <cell r="X1554" t="str">
            <v/>
          </cell>
        </row>
        <row r="1555">
          <cell r="B1555">
            <v>6</v>
          </cell>
          <cell r="F1555">
            <v>6</v>
          </cell>
          <cell r="R1555" t="str">
            <v/>
          </cell>
          <cell r="X1555" t="str">
            <v/>
          </cell>
        </row>
        <row r="1556">
          <cell r="B1556">
            <v>6</v>
          </cell>
          <cell r="F1556">
            <v>5.5</v>
          </cell>
          <cell r="R1556" t="str">
            <v/>
          </cell>
          <cell r="X1556" t="str">
            <v/>
          </cell>
        </row>
        <row r="1557">
          <cell r="B1557">
            <v>6</v>
          </cell>
          <cell r="F1557">
            <v>6</v>
          </cell>
          <cell r="R1557" t="str">
            <v>HERTHA VERNELLO</v>
          </cell>
          <cell r="T1557">
            <v>1</v>
          </cell>
          <cell r="W1557">
            <v>1</v>
          </cell>
          <cell r="X1557">
            <v>6</v>
          </cell>
        </row>
        <row r="1558">
          <cell r="B1558">
            <v>6</v>
          </cell>
          <cell r="F1558">
            <v>6</v>
          </cell>
          <cell r="R1558" t="str">
            <v>HERTHA VERNELLO</v>
          </cell>
          <cell r="X1558" t="str">
            <v/>
          </cell>
        </row>
        <row r="1559">
          <cell r="B1559">
            <v>6</v>
          </cell>
          <cell r="F1559">
            <v>7.5</v>
          </cell>
          <cell r="R1559" t="str">
            <v>PESCICULINI FC</v>
          </cell>
          <cell r="T1559">
            <v>1</v>
          </cell>
          <cell r="W1559">
            <v>1</v>
          </cell>
          <cell r="X1559">
            <v>10.5</v>
          </cell>
        </row>
        <row r="1560">
          <cell r="B1560">
            <v>6</v>
          </cell>
          <cell r="F1560">
            <v>7</v>
          </cell>
          <cell r="R1560" t="str">
            <v>HERTHA VERNELLO</v>
          </cell>
          <cell r="T1560">
            <v>1</v>
          </cell>
          <cell r="W1560">
            <v>1</v>
          </cell>
          <cell r="X1560">
            <v>10</v>
          </cell>
        </row>
        <row r="1561">
          <cell r="B1561">
            <v>6</v>
          </cell>
          <cell r="F1561">
            <v>8.5</v>
          </cell>
          <cell r="R1561" t="str">
            <v>PESCICULINI FC</v>
          </cell>
          <cell r="T1561">
            <v>1</v>
          </cell>
          <cell r="W1561">
            <v>1</v>
          </cell>
          <cell r="X1561">
            <v>15.5</v>
          </cell>
        </row>
        <row r="1562">
          <cell r="B1562">
            <v>6</v>
          </cell>
          <cell r="F1562">
            <v>6</v>
          </cell>
          <cell r="R1562" t="str">
            <v>PESCICULINI FC</v>
          </cell>
          <cell r="W1562">
            <v>1</v>
          </cell>
          <cell r="X1562">
            <v>6</v>
          </cell>
        </row>
        <row r="1563">
          <cell r="B1563">
            <v>6</v>
          </cell>
          <cell r="F1563">
            <v>6</v>
          </cell>
          <cell r="R1563" t="str">
            <v>ATL IMPROVVISATO</v>
          </cell>
          <cell r="T1563">
            <v>1</v>
          </cell>
          <cell r="W1563">
            <v>1</v>
          </cell>
          <cell r="X1563">
            <v>7</v>
          </cell>
        </row>
        <row r="1564">
          <cell r="B1564">
            <v>6</v>
          </cell>
          <cell r="F1564">
            <v>5.5</v>
          </cell>
          <cell r="R1564" t="str">
            <v>AC ASPARAGHESE</v>
          </cell>
          <cell r="T1564">
            <v>1</v>
          </cell>
          <cell r="X1564" t="str">
            <v/>
          </cell>
        </row>
        <row r="1565">
          <cell r="B1565">
            <v>6</v>
          </cell>
          <cell r="F1565">
            <v>5.5</v>
          </cell>
          <cell r="R1565" t="str">
            <v>ATL IMPROVVISATO</v>
          </cell>
          <cell r="T1565">
            <v>1</v>
          </cell>
          <cell r="W1565">
            <v>1</v>
          </cell>
          <cell r="X1565">
            <v>5.5</v>
          </cell>
        </row>
        <row r="1566">
          <cell r="B1566">
            <v>6</v>
          </cell>
          <cell r="F1566">
            <v>6</v>
          </cell>
          <cell r="R1566" t="str">
            <v>HERTHA VERNELLO</v>
          </cell>
          <cell r="T1566">
            <v>1</v>
          </cell>
          <cell r="W1566">
            <v>1</v>
          </cell>
          <cell r="X1566">
            <v>6</v>
          </cell>
        </row>
        <row r="1567">
          <cell r="B1567">
            <v>6</v>
          </cell>
          <cell r="F1567">
            <v>6</v>
          </cell>
          <cell r="R1567" t="str">
            <v/>
          </cell>
          <cell r="X1567" t="str">
            <v/>
          </cell>
        </row>
        <row r="1568">
          <cell r="B1568">
            <v>6</v>
          </cell>
          <cell r="F1568">
            <v>5</v>
          </cell>
          <cell r="R1568" t="str">
            <v/>
          </cell>
          <cell r="X1568" t="str">
            <v/>
          </cell>
        </row>
        <row r="1569">
          <cell r="B1569">
            <v>6</v>
          </cell>
          <cell r="F1569">
            <v>6.5</v>
          </cell>
          <cell r="R1569" t="str">
            <v>ATL IMPROVVISATO</v>
          </cell>
          <cell r="T1569">
            <v>1</v>
          </cell>
          <cell r="X1569" t="str">
            <v/>
          </cell>
        </row>
        <row r="1570">
          <cell r="B1570">
            <v>6</v>
          </cell>
          <cell r="F1570">
            <v>6.5</v>
          </cell>
          <cell r="R1570" t="str">
            <v>ATL IMPROVVISATO</v>
          </cell>
          <cell r="T1570">
            <v>1</v>
          </cell>
          <cell r="W1570">
            <v>1</v>
          </cell>
          <cell r="X1570">
            <v>6.5</v>
          </cell>
        </row>
        <row r="1571">
          <cell r="B1571">
            <v>6</v>
          </cell>
          <cell r="F1571">
            <v>5.5</v>
          </cell>
          <cell r="R1571" t="str">
            <v/>
          </cell>
          <cell r="X1571" t="str">
            <v/>
          </cell>
        </row>
        <row r="1572">
          <cell r="B1572">
            <v>6</v>
          </cell>
          <cell r="F1572">
            <v>5.5</v>
          </cell>
          <cell r="R1572" t="str">
            <v>PARTIZAN DEGRADO</v>
          </cell>
          <cell r="X1572" t="str">
            <v/>
          </cell>
        </row>
        <row r="1573">
          <cell r="B1573">
            <v>6</v>
          </cell>
          <cell r="F1573">
            <v>5</v>
          </cell>
          <cell r="R1573" t="str">
            <v>AC ASPARAGHESE</v>
          </cell>
          <cell r="T1573">
            <v>1</v>
          </cell>
          <cell r="X1573" t="str">
            <v/>
          </cell>
        </row>
        <row r="1574">
          <cell r="B1574">
            <v>6</v>
          </cell>
          <cell r="F1574">
            <v>6</v>
          </cell>
          <cell r="R1574" t="str">
            <v>HERTHA VERNELLO</v>
          </cell>
          <cell r="X1574" t="str">
            <v/>
          </cell>
        </row>
        <row r="1575">
          <cell r="B1575">
            <v>6</v>
          </cell>
          <cell r="F1575">
            <v>6</v>
          </cell>
          <cell r="R1575" t="str">
            <v>SESTO ASENSIO</v>
          </cell>
          <cell r="T1575">
            <v>1</v>
          </cell>
          <cell r="X1575" t="str">
            <v/>
          </cell>
        </row>
        <row r="1576">
          <cell r="B1576">
            <v>6</v>
          </cell>
          <cell r="F1576">
            <v>5.5</v>
          </cell>
          <cell r="R1576" t="str">
            <v>SESTO ASENSIO</v>
          </cell>
          <cell r="T1576">
            <v>1</v>
          </cell>
          <cell r="X1576" t="str">
            <v/>
          </cell>
        </row>
        <row r="1577">
          <cell r="B1577">
            <v>6</v>
          </cell>
          <cell r="F1577">
            <v>6</v>
          </cell>
          <cell r="R1577" t="str">
            <v>AC ASPARAGHESE</v>
          </cell>
          <cell r="T1577">
            <v>1</v>
          </cell>
          <cell r="X1577" t="str">
            <v/>
          </cell>
        </row>
        <row r="1578">
          <cell r="B1578">
            <v>6</v>
          </cell>
          <cell r="F1578">
            <v>5.5</v>
          </cell>
          <cell r="R1578" t="str">
            <v>ATL IMPROVVISATO</v>
          </cell>
          <cell r="X1578" t="str">
            <v/>
          </cell>
        </row>
        <row r="1579">
          <cell r="B1579">
            <v>6</v>
          </cell>
          <cell r="F1579">
            <v>5</v>
          </cell>
          <cell r="R1579" t="str">
            <v/>
          </cell>
          <cell r="X1579" t="str">
            <v/>
          </cell>
        </row>
        <row r="1580">
          <cell r="B1580">
            <v>6</v>
          </cell>
          <cell r="F1580">
            <v>5.5</v>
          </cell>
          <cell r="R1580" t="str">
            <v/>
          </cell>
          <cell r="X1580" t="str">
            <v/>
          </cell>
        </row>
        <row r="1581">
          <cell r="B1581">
            <v>6</v>
          </cell>
          <cell r="F1581">
            <v>6</v>
          </cell>
          <cell r="R1581" t="str">
            <v/>
          </cell>
          <cell r="X1581" t="str">
            <v/>
          </cell>
        </row>
        <row r="1582">
          <cell r="B1582">
            <v>6</v>
          </cell>
          <cell r="F1582">
            <v>6</v>
          </cell>
          <cell r="R1582" t="str">
            <v>SESTO ASENSIO</v>
          </cell>
          <cell r="T1582">
            <v>1</v>
          </cell>
          <cell r="W1582">
            <v>1</v>
          </cell>
          <cell r="X1582">
            <v>6</v>
          </cell>
        </row>
        <row r="1583">
          <cell r="B1583">
            <v>6</v>
          </cell>
          <cell r="F1583">
            <v>5.5</v>
          </cell>
          <cell r="R1583" t="str">
            <v>HERTHA VERNELLO</v>
          </cell>
          <cell r="T1583">
            <v>1</v>
          </cell>
          <cell r="W1583">
            <v>1</v>
          </cell>
          <cell r="X1583">
            <v>5.5</v>
          </cell>
        </row>
        <row r="1584">
          <cell r="B1584">
            <v>6</v>
          </cell>
          <cell r="F1584">
            <v>6.5</v>
          </cell>
          <cell r="R1584" t="str">
            <v/>
          </cell>
          <cell r="X1584" t="str">
            <v/>
          </cell>
        </row>
        <row r="1585">
          <cell r="B1585">
            <v>6</v>
          </cell>
          <cell r="F1585">
            <v>6</v>
          </cell>
          <cell r="R1585" t="str">
            <v/>
          </cell>
          <cell r="X1585" t="str">
            <v/>
          </cell>
        </row>
        <row r="1586">
          <cell r="B1586">
            <v>6</v>
          </cell>
          <cell r="F1586">
            <v>7</v>
          </cell>
          <cell r="R1586" t="str">
            <v>SESTO ASENSIO</v>
          </cell>
          <cell r="W1586">
            <v>1</v>
          </cell>
          <cell r="X1586">
            <v>9.5</v>
          </cell>
        </row>
        <row r="1587">
          <cell r="B1587">
            <v>6</v>
          </cell>
          <cell r="F1587">
            <v>6</v>
          </cell>
          <cell r="R1587" t="str">
            <v>APPAREGGIATO</v>
          </cell>
          <cell r="T1587">
            <v>1</v>
          </cell>
          <cell r="X1587" t="str">
            <v/>
          </cell>
        </row>
        <row r="1588">
          <cell r="B1588">
            <v>6</v>
          </cell>
          <cell r="F1588">
            <v>8</v>
          </cell>
          <cell r="R1588" t="str">
            <v>ATL IMPROVVISATO</v>
          </cell>
          <cell r="W1588">
            <v>1</v>
          </cell>
          <cell r="X1588">
            <v>14</v>
          </cell>
        </row>
        <row r="1589">
          <cell r="B1589">
            <v>6</v>
          </cell>
          <cell r="F1589">
            <v>5.5</v>
          </cell>
          <cell r="R1589" t="str">
            <v>ATL IMPROVVISATO</v>
          </cell>
          <cell r="T1589">
            <v>1</v>
          </cell>
          <cell r="X1589" t="str">
            <v/>
          </cell>
        </row>
        <row r="1590">
          <cell r="B1590">
            <v>6</v>
          </cell>
          <cell r="F1590">
            <v>6.5</v>
          </cell>
          <cell r="R1590" t="str">
            <v/>
          </cell>
          <cell r="X1590" t="str">
            <v/>
          </cell>
        </row>
        <row r="1591">
          <cell r="B1591">
            <v>6</v>
          </cell>
          <cell r="F1591">
            <v>6</v>
          </cell>
          <cell r="R1591" t="str">
            <v>SESTO ASENSIO</v>
          </cell>
          <cell r="T1591">
            <v>1</v>
          </cell>
          <cell r="W1591">
            <v>1</v>
          </cell>
          <cell r="X1591">
            <v>7</v>
          </cell>
        </row>
        <row r="1592">
          <cell r="B1592">
            <v>6</v>
          </cell>
          <cell r="F1592">
            <v>6.5</v>
          </cell>
          <cell r="R1592" t="str">
            <v>AC ASPARAGHESE</v>
          </cell>
          <cell r="W1592">
            <v>1</v>
          </cell>
          <cell r="X1592">
            <v>7.5</v>
          </cell>
        </row>
        <row r="1593">
          <cell r="B1593">
            <v>6</v>
          </cell>
          <cell r="F1593">
            <v>7</v>
          </cell>
          <cell r="R1593" t="str">
            <v>APPAREGGIATO</v>
          </cell>
          <cell r="T1593">
            <v>1</v>
          </cell>
          <cell r="W1593">
            <v>1</v>
          </cell>
          <cell r="X1593">
            <v>7</v>
          </cell>
        </row>
        <row r="1594">
          <cell r="B1594">
            <v>6</v>
          </cell>
          <cell r="F1594">
            <v>6</v>
          </cell>
          <cell r="R1594" t="str">
            <v>APPAREGGIATO</v>
          </cell>
          <cell r="X1594" t="str">
            <v/>
          </cell>
        </row>
        <row r="1595">
          <cell r="B1595">
            <v>6</v>
          </cell>
          <cell r="F1595">
            <v>7</v>
          </cell>
          <cell r="R1595" t="str">
            <v/>
          </cell>
          <cell r="X1595" t="str">
            <v/>
          </cell>
        </row>
        <row r="1596">
          <cell r="B1596">
            <v>6</v>
          </cell>
          <cell r="F1596">
            <v>6.5</v>
          </cell>
          <cell r="R1596" t="str">
            <v/>
          </cell>
          <cell r="X1596" t="str">
            <v/>
          </cell>
        </row>
        <row r="1597">
          <cell r="B1597">
            <v>6</v>
          </cell>
          <cell r="F1597">
            <v>7</v>
          </cell>
          <cell r="R1597" t="str">
            <v/>
          </cell>
          <cell r="X1597" t="str">
            <v/>
          </cell>
        </row>
        <row r="1598">
          <cell r="B1598">
            <v>6</v>
          </cell>
          <cell r="F1598">
            <v>6.5</v>
          </cell>
          <cell r="R1598" t="str">
            <v/>
          </cell>
          <cell r="X1598" t="str">
            <v/>
          </cell>
        </row>
        <row r="1599">
          <cell r="B1599">
            <v>6</v>
          </cell>
          <cell r="F1599">
            <v>6.5</v>
          </cell>
          <cell r="R1599" t="str">
            <v/>
          </cell>
          <cell r="X1599" t="str">
            <v/>
          </cell>
        </row>
        <row r="1600">
          <cell r="B1600">
            <v>6</v>
          </cell>
          <cell r="F1600">
            <v>6</v>
          </cell>
          <cell r="R1600" t="str">
            <v/>
          </cell>
          <cell r="X1600" t="str">
            <v/>
          </cell>
        </row>
        <row r="1601">
          <cell r="B1601">
            <v>6</v>
          </cell>
          <cell r="F1601">
            <v>6</v>
          </cell>
          <cell r="R1601" t="str">
            <v/>
          </cell>
          <cell r="X1601" t="str">
            <v/>
          </cell>
        </row>
        <row r="1602">
          <cell r="B1602">
            <v>6</v>
          </cell>
          <cell r="F1602">
            <v>6</v>
          </cell>
          <cell r="R1602" t="str">
            <v>AC ASPARAGHESE</v>
          </cell>
          <cell r="T1602">
            <v>1</v>
          </cell>
          <cell r="W1602">
            <v>1</v>
          </cell>
          <cell r="X1602">
            <v>6</v>
          </cell>
        </row>
        <row r="1603">
          <cell r="B1603">
            <v>6</v>
          </cell>
          <cell r="F1603">
            <v>5.5</v>
          </cell>
          <cell r="R1603" t="str">
            <v>APPAREGGIATO</v>
          </cell>
          <cell r="X1603" t="str">
            <v/>
          </cell>
        </row>
        <row r="1604">
          <cell r="B1604">
            <v>6</v>
          </cell>
          <cell r="F1604">
            <v>6</v>
          </cell>
          <cell r="R1604" t="str">
            <v/>
          </cell>
          <cell r="X1604" t="str">
            <v/>
          </cell>
        </row>
        <row r="1605">
          <cell r="B1605">
            <v>6</v>
          </cell>
          <cell r="F1605">
            <v>7</v>
          </cell>
          <cell r="R1605" t="str">
            <v>APPAREGGIATO</v>
          </cell>
          <cell r="T1605">
            <v>1</v>
          </cell>
          <cell r="W1605">
            <v>1</v>
          </cell>
          <cell r="X1605">
            <v>8</v>
          </cell>
        </row>
        <row r="1606">
          <cell r="B1606">
            <v>6</v>
          </cell>
          <cell r="F1606">
            <v>6.5</v>
          </cell>
          <cell r="R1606" t="str">
            <v>ATL IMPROVVISATO</v>
          </cell>
          <cell r="T1606">
            <v>1</v>
          </cell>
          <cell r="W1606">
            <v>1</v>
          </cell>
          <cell r="X1606">
            <v>6.5</v>
          </cell>
        </row>
        <row r="1607">
          <cell r="B1607">
            <v>6</v>
          </cell>
          <cell r="F1607">
            <v>6.5</v>
          </cell>
          <cell r="R1607" t="str">
            <v/>
          </cell>
          <cell r="X1607" t="str">
            <v/>
          </cell>
        </row>
        <row r="1608">
          <cell r="B1608">
            <v>6</v>
          </cell>
          <cell r="F1608">
            <v>6</v>
          </cell>
          <cell r="R1608" t="str">
            <v>SAN GRIA</v>
          </cell>
          <cell r="T1608">
            <v>1</v>
          </cell>
          <cell r="W1608">
            <v>1</v>
          </cell>
          <cell r="X1608">
            <v>6</v>
          </cell>
        </row>
        <row r="1609">
          <cell r="B1609">
            <v>6</v>
          </cell>
          <cell r="F1609">
            <v>6.5</v>
          </cell>
          <cell r="R1609" t="str">
            <v>SESTO ASENSIO</v>
          </cell>
          <cell r="W1609">
            <v>1</v>
          </cell>
          <cell r="X1609">
            <v>6.5</v>
          </cell>
        </row>
        <row r="1610">
          <cell r="B1610">
            <v>6</v>
          </cell>
          <cell r="F1610">
            <v>6</v>
          </cell>
          <cell r="R1610" t="str">
            <v>HERTHA VERNELLO</v>
          </cell>
          <cell r="T1610">
            <v>1</v>
          </cell>
          <cell r="W1610">
            <v>1</v>
          </cell>
          <cell r="X1610">
            <v>6</v>
          </cell>
        </row>
        <row r="1611">
          <cell r="B1611">
            <v>6</v>
          </cell>
          <cell r="F1611">
            <v>6.5</v>
          </cell>
          <cell r="R1611" t="str">
            <v>PARTIZAN DEGRADO</v>
          </cell>
          <cell r="T1611">
            <v>1</v>
          </cell>
          <cell r="W1611">
            <v>1</v>
          </cell>
          <cell r="X1611">
            <v>6.5</v>
          </cell>
        </row>
        <row r="1612">
          <cell r="B1612">
            <v>6</v>
          </cell>
          <cell r="F1612">
            <v>5.5</v>
          </cell>
          <cell r="R1612" t="str">
            <v/>
          </cell>
          <cell r="X1612" t="str">
            <v/>
          </cell>
        </row>
        <row r="1613">
          <cell r="B1613">
            <v>6</v>
          </cell>
          <cell r="F1613">
            <v>5</v>
          </cell>
          <cell r="R1613" t="str">
            <v>SESTO ASENSIO</v>
          </cell>
          <cell r="T1613">
            <v>1</v>
          </cell>
          <cell r="X1613" t="str">
            <v/>
          </cell>
        </row>
        <row r="1614">
          <cell r="B1614">
            <v>6</v>
          </cell>
          <cell r="F1614">
            <v>6.5</v>
          </cell>
          <cell r="R1614" t="str">
            <v>SESTO ASENSIO</v>
          </cell>
          <cell r="T1614">
            <v>1</v>
          </cell>
          <cell r="W1614">
            <v>1</v>
          </cell>
          <cell r="X1614">
            <v>6.5</v>
          </cell>
        </row>
        <row r="1615">
          <cell r="B1615">
            <v>6</v>
          </cell>
          <cell r="F1615">
            <v>6.5</v>
          </cell>
          <cell r="R1615" t="str">
            <v>SESTO ASENSIO</v>
          </cell>
          <cell r="T1615">
            <v>1</v>
          </cell>
          <cell r="W1615">
            <v>1</v>
          </cell>
          <cell r="X1615">
            <v>6.5</v>
          </cell>
        </row>
        <row r="1616">
          <cell r="B1616">
            <v>6</v>
          </cell>
          <cell r="F1616">
            <v>6.5</v>
          </cell>
          <cell r="R1616" t="str">
            <v>ATL IMPROVVISATO</v>
          </cell>
          <cell r="T1616">
            <v>1</v>
          </cell>
          <cell r="W1616">
            <v>1</v>
          </cell>
          <cell r="X1616">
            <v>6.5</v>
          </cell>
        </row>
        <row r="1617">
          <cell r="B1617">
            <v>6</v>
          </cell>
          <cell r="F1617">
            <v>6</v>
          </cell>
          <cell r="R1617" t="str">
            <v>PARTIZAN DEGRADO</v>
          </cell>
          <cell r="X1617" t="str">
            <v/>
          </cell>
        </row>
        <row r="1618">
          <cell r="B1618">
            <v>6</v>
          </cell>
          <cell r="F1618">
            <v>5</v>
          </cell>
          <cell r="R1618" t="str">
            <v>SAN GRIA</v>
          </cell>
          <cell r="T1618">
            <v>1</v>
          </cell>
          <cell r="X1618" t="str">
            <v/>
          </cell>
        </row>
        <row r="1619">
          <cell r="B1619">
            <v>6</v>
          </cell>
          <cell r="F1619">
            <v>6</v>
          </cell>
          <cell r="R1619" t="str">
            <v>ATL IMPROVVISATO</v>
          </cell>
          <cell r="X1619" t="str">
            <v/>
          </cell>
        </row>
        <row r="1620">
          <cell r="B1620">
            <v>6</v>
          </cell>
          <cell r="F1620">
            <v>6.5</v>
          </cell>
          <cell r="R1620" t="str">
            <v>AC ASPARAGHESE</v>
          </cell>
          <cell r="T1620">
            <v>1</v>
          </cell>
          <cell r="W1620">
            <v>1</v>
          </cell>
          <cell r="X1620">
            <v>6.5</v>
          </cell>
        </row>
        <row r="1621">
          <cell r="B1621">
            <v>6</v>
          </cell>
          <cell r="F1621">
            <v>5</v>
          </cell>
          <cell r="R1621" t="str">
            <v>HERTHA VERNELLO</v>
          </cell>
          <cell r="T1621">
            <v>1</v>
          </cell>
          <cell r="X1621" t="str">
            <v/>
          </cell>
        </row>
        <row r="1622">
          <cell r="B1622">
            <v>6</v>
          </cell>
          <cell r="F1622">
            <v>7</v>
          </cell>
          <cell r="R1622" t="str">
            <v/>
          </cell>
          <cell r="X1622" t="str">
            <v/>
          </cell>
        </row>
        <row r="1623">
          <cell r="B1623">
            <v>6</v>
          </cell>
          <cell r="F1623">
            <v>6</v>
          </cell>
          <cell r="R1623" t="str">
            <v>SESTO ASENSIO</v>
          </cell>
          <cell r="W1623">
            <v>1</v>
          </cell>
          <cell r="X1623">
            <v>6</v>
          </cell>
        </row>
        <row r="1624">
          <cell r="B1624">
            <v>6</v>
          </cell>
          <cell r="F1624">
            <v>5.5</v>
          </cell>
          <cell r="R1624" t="str">
            <v>SESTO ASENSIO</v>
          </cell>
          <cell r="T1624">
            <v>1</v>
          </cell>
          <cell r="X1624" t="str">
            <v/>
          </cell>
        </row>
        <row r="1625">
          <cell r="B1625">
            <v>6</v>
          </cell>
          <cell r="F1625">
            <v>6.5</v>
          </cell>
          <cell r="R1625" t="str">
            <v>APPAREGGIATO</v>
          </cell>
          <cell r="T1625">
            <v>1</v>
          </cell>
          <cell r="W1625">
            <v>1</v>
          </cell>
          <cell r="X1625">
            <v>6.5</v>
          </cell>
        </row>
        <row r="1626">
          <cell r="B1626">
            <v>6</v>
          </cell>
          <cell r="F1626">
            <v>5.5</v>
          </cell>
          <cell r="R1626" t="str">
            <v>PESCICULINI FC</v>
          </cell>
          <cell r="T1626">
            <v>1</v>
          </cell>
          <cell r="X1626" t="str">
            <v/>
          </cell>
        </row>
        <row r="1627">
          <cell r="B1627">
            <v>6</v>
          </cell>
          <cell r="F1627">
            <v>7.5</v>
          </cell>
          <cell r="R1627" t="str">
            <v>PESCICULINI FC</v>
          </cell>
          <cell r="T1627">
            <v>1</v>
          </cell>
          <cell r="W1627">
            <v>1</v>
          </cell>
          <cell r="X1627">
            <v>10.5</v>
          </cell>
        </row>
        <row r="1628">
          <cell r="B1628">
            <v>6</v>
          </cell>
          <cell r="F1628">
            <v>6</v>
          </cell>
          <cell r="R1628" t="str">
            <v>PESCICULINI FC</v>
          </cell>
          <cell r="T1628">
            <v>1</v>
          </cell>
          <cell r="W1628">
            <v>1</v>
          </cell>
          <cell r="X1628">
            <v>6</v>
          </cell>
        </row>
        <row r="1629">
          <cell r="B1629">
            <v>6</v>
          </cell>
          <cell r="F1629">
            <v>6</v>
          </cell>
          <cell r="R1629" t="str">
            <v/>
          </cell>
          <cell r="X1629" t="str">
            <v/>
          </cell>
        </row>
        <row r="1630">
          <cell r="B1630">
            <v>6</v>
          </cell>
          <cell r="F1630">
            <v>6</v>
          </cell>
          <cell r="R1630" t="str">
            <v>SAN GRIA</v>
          </cell>
          <cell r="T1630">
            <v>1</v>
          </cell>
          <cell r="W1630">
            <v>1</v>
          </cell>
          <cell r="X1630">
            <v>6</v>
          </cell>
        </row>
        <row r="1631">
          <cell r="B1631">
            <v>6</v>
          </cell>
          <cell r="F1631">
            <v>5.5</v>
          </cell>
          <cell r="R1631" t="str">
            <v>SESTO ASENSIO</v>
          </cell>
          <cell r="X1631" t="str">
            <v/>
          </cell>
        </row>
        <row r="1632">
          <cell r="B1632">
            <v>6</v>
          </cell>
          <cell r="F1632">
            <v>7</v>
          </cell>
          <cell r="R1632" t="str">
            <v>SAN GRIA</v>
          </cell>
          <cell r="T1632">
            <v>1</v>
          </cell>
          <cell r="W1632">
            <v>1</v>
          </cell>
          <cell r="X1632">
            <v>11</v>
          </cell>
        </row>
        <row r="1633">
          <cell r="B1633">
            <v>6</v>
          </cell>
          <cell r="F1633">
            <v>5</v>
          </cell>
          <cell r="R1633" t="str">
            <v>AC ASPARAGHESE</v>
          </cell>
          <cell r="X1633" t="str">
            <v/>
          </cell>
        </row>
        <row r="1634">
          <cell r="B1634">
            <v>6</v>
          </cell>
          <cell r="F1634">
            <v>6</v>
          </cell>
          <cell r="R1634" t="str">
            <v>PARTIZAN DEGRADO</v>
          </cell>
          <cell r="T1634">
            <v>1</v>
          </cell>
          <cell r="W1634">
            <v>1</v>
          </cell>
          <cell r="X1634">
            <v>6</v>
          </cell>
        </row>
        <row r="1635">
          <cell r="B1635">
            <v>6</v>
          </cell>
          <cell r="F1635">
            <v>5.5</v>
          </cell>
          <cell r="R1635" t="str">
            <v>PESCICULINI FC</v>
          </cell>
          <cell r="T1635">
            <v>1</v>
          </cell>
          <cell r="W1635">
            <v>1</v>
          </cell>
          <cell r="X1635">
            <v>5.5</v>
          </cell>
        </row>
        <row r="1636">
          <cell r="B1636">
            <v>6</v>
          </cell>
          <cell r="F1636">
            <v>5.5</v>
          </cell>
          <cell r="R1636" t="str">
            <v/>
          </cell>
          <cell r="X1636" t="str">
            <v/>
          </cell>
        </row>
        <row r="1637">
          <cell r="B1637">
            <v>6</v>
          </cell>
          <cell r="F1637">
            <v>5</v>
          </cell>
          <cell r="R1637" t="str">
            <v/>
          </cell>
          <cell r="X1637" t="str">
            <v/>
          </cell>
        </row>
        <row r="1638">
          <cell r="B1638">
            <v>6</v>
          </cell>
          <cell r="F1638">
            <v>5.5</v>
          </cell>
          <cell r="R1638" t="str">
            <v/>
          </cell>
          <cell r="X1638" t="str">
            <v/>
          </cell>
        </row>
        <row r="1639">
          <cell r="B1639">
            <v>6</v>
          </cell>
          <cell r="F1639">
            <v>5.5</v>
          </cell>
          <cell r="R1639" t="str">
            <v/>
          </cell>
          <cell r="X1639" t="str">
            <v/>
          </cell>
        </row>
        <row r="1640">
          <cell r="B1640">
            <v>6</v>
          </cell>
          <cell r="F1640">
            <v>5.5</v>
          </cell>
          <cell r="R1640" t="str">
            <v>ATL IMPROVVISATO</v>
          </cell>
          <cell r="X1640" t="str">
            <v/>
          </cell>
        </row>
        <row r="1641">
          <cell r="B1641">
            <v>6</v>
          </cell>
          <cell r="F1641">
            <v>6</v>
          </cell>
          <cell r="R1641" t="str">
            <v/>
          </cell>
          <cell r="X1641" t="str">
            <v/>
          </cell>
        </row>
        <row r="1642">
          <cell r="B1642">
            <v>6</v>
          </cell>
          <cell r="F1642">
            <v>5.5</v>
          </cell>
          <cell r="R1642" t="str">
            <v/>
          </cell>
          <cell r="X1642" t="str">
            <v/>
          </cell>
        </row>
        <row r="1643">
          <cell r="B1643">
            <v>6</v>
          </cell>
          <cell r="F1643">
            <v>6</v>
          </cell>
          <cell r="R1643" t="str">
            <v>APPAREGGIATO</v>
          </cell>
          <cell r="T1643">
            <v>1</v>
          </cell>
          <cell r="W1643">
            <v>1</v>
          </cell>
          <cell r="X1643">
            <v>6</v>
          </cell>
        </row>
        <row r="1644">
          <cell r="B1644">
            <v>6</v>
          </cell>
          <cell r="F1644">
            <v>5.5</v>
          </cell>
          <cell r="R1644" t="str">
            <v/>
          </cell>
          <cell r="X1644" t="str">
            <v/>
          </cell>
        </row>
        <row r="1645">
          <cell r="B1645">
            <v>6</v>
          </cell>
          <cell r="F1645">
            <v>6</v>
          </cell>
          <cell r="R1645" t="str">
            <v/>
          </cell>
          <cell r="X1645" t="str">
            <v/>
          </cell>
        </row>
        <row r="1646">
          <cell r="B1646">
            <v>6</v>
          </cell>
          <cell r="F1646">
            <v>5.5</v>
          </cell>
          <cell r="R1646" t="str">
            <v/>
          </cell>
          <cell r="X1646" t="str">
            <v/>
          </cell>
        </row>
        <row r="1647">
          <cell r="B1647">
            <v>6</v>
          </cell>
          <cell r="F1647">
            <v>6</v>
          </cell>
          <cell r="R1647" t="str">
            <v/>
          </cell>
          <cell r="X1647" t="str">
            <v/>
          </cell>
        </row>
        <row r="1648">
          <cell r="B1648">
            <v>6</v>
          </cell>
          <cell r="F1648">
            <v>5.5</v>
          </cell>
          <cell r="R1648" t="str">
            <v>PARTIZAN DEGRADO</v>
          </cell>
          <cell r="X1648" t="str">
            <v/>
          </cell>
        </row>
        <row r="1649">
          <cell r="B1649">
            <v>6</v>
          </cell>
          <cell r="F1649">
            <v>5.5</v>
          </cell>
          <cell r="R1649" t="str">
            <v/>
          </cell>
          <cell r="X1649" t="str">
            <v/>
          </cell>
        </row>
        <row r="1650">
          <cell r="B1650">
            <v>6</v>
          </cell>
          <cell r="F1650">
            <v>5.5</v>
          </cell>
          <cell r="R1650" t="str">
            <v/>
          </cell>
          <cell r="X1650" t="str">
            <v/>
          </cell>
        </row>
        <row r="1651">
          <cell r="B1651">
            <v>6</v>
          </cell>
          <cell r="F1651">
            <v>5</v>
          </cell>
          <cell r="R1651" t="str">
            <v/>
          </cell>
          <cell r="X1651" t="str">
            <v/>
          </cell>
        </row>
        <row r="1652">
          <cell r="B1652">
            <v>6</v>
          </cell>
          <cell r="F1652">
            <v>5</v>
          </cell>
          <cell r="R1652" t="str">
            <v/>
          </cell>
          <cell r="X1652" t="str">
            <v/>
          </cell>
        </row>
        <row r="1653">
          <cell r="B1653">
            <v>6</v>
          </cell>
          <cell r="F1653">
            <v>5.5</v>
          </cell>
          <cell r="R1653" t="str">
            <v>AC ASPARAGHESE</v>
          </cell>
          <cell r="X1653" t="str">
            <v/>
          </cell>
        </row>
        <row r="1654">
          <cell r="B1654">
            <v>6</v>
          </cell>
          <cell r="F1654">
            <v>5</v>
          </cell>
          <cell r="R1654" t="str">
            <v/>
          </cell>
          <cell r="X1654" t="str">
            <v/>
          </cell>
        </row>
        <row r="1655">
          <cell r="B1655">
            <v>6</v>
          </cell>
          <cell r="F1655">
            <v>6</v>
          </cell>
          <cell r="R1655" t="str">
            <v/>
          </cell>
          <cell r="X1655" t="str">
            <v/>
          </cell>
        </row>
        <row r="1656">
          <cell r="B1656">
            <v>6</v>
          </cell>
          <cell r="F1656">
            <v>4</v>
          </cell>
          <cell r="R1656" t="str">
            <v/>
          </cell>
          <cell r="X1656" t="str">
            <v/>
          </cell>
        </row>
        <row r="1657">
          <cell r="B1657">
            <v>6</v>
          </cell>
          <cell r="F1657">
            <v>6</v>
          </cell>
          <cell r="R1657" t="str">
            <v/>
          </cell>
          <cell r="X1657" t="str">
            <v/>
          </cell>
        </row>
        <row r="1658">
          <cell r="B1658">
            <v>6</v>
          </cell>
          <cell r="F1658">
            <v>6</v>
          </cell>
          <cell r="R1658" t="str">
            <v/>
          </cell>
          <cell r="X1658" t="str">
            <v/>
          </cell>
        </row>
        <row r="1659">
          <cell r="B1659">
            <v>6</v>
          </cell>
          <cell r="F1659">
            <v>5</v>
          </cell>
          <cell r="R1659" t="str">
            <v/>
          </cell>
          <cell r="X1659" t="str">
            <v/>
          </cell>
        </row>
        <row r="1660">
          <cell r="B1660">
            <v>6</v>
          </cell>
          <cell r="F1660">
            <v>5.5</v>
          </cell>
          <cell r="R1660" t="str">
            <v/>
          </cell>
          <cell r="X1660" t="str">
            <v/>
          </cell>
        </row>
        <row r="1661">
          <cell r="B1661">
            <v>6</v>
          </cell>
          <cell r="F1661">
            <v>5.5</v>
          </cell>
          <cell r="R1661" t="str">
            <v>HERTHA VERNELLO</v>
          </cell>
          <cell r="T1661">
            <v>1</v>
          </cell>
          <cell r="W1661">
            <v>1</v>
          </cell>
          <cell r="X1661">
            <v>4.5</v>
          </cell>
        </row>
        <row r="1662">
          <cell r="B1662">
            <v>6</v>
          </cell>
          <cell r="F1662">
            <v>6</v>
          </cell>
          <cell r="R1662" t="str">
            <v>AC ASPARAGHESE</v>
          </cell>
          <cell r="T1662">
            <v>1</v>
          </cell>
          <cell r="W1662">
            <v>1</v>
          </cell>
          <cell r="X1662">
            <v>6</v>
          </cell>
        </row>
        <row r="1663">
          <cell r="B1663">
            <v>6</v>
          </cell>
          <cell r="F1663">
            <v>6.5</v>
          </cell>
          <cell r="R1663" t="str">
            <v>APPAREGGIATO</v>
          </cell>
          <cell r="T1663">
            <v>1</v>
          </cell>
          <cell r="W1663">
            <v>1</v>
          </cell>
          <cell r="X1663">
            <v>6</v>
          </cell>
        </row>
        <row r="1664">
          <cell r="B1664">
            <v>6</v>
          </cell>
          <cell r="F1664">
            <v>6</v>
          </cell>
          <cell r="R1664" t="str">
            <v>PESCICULINI FC</v>
          </cell>
          <cell r="T1664">
            <v>1</v>
          </cell>
          <cell r="W1664">
            <v>1</v>
          </cell>
          <cell r="X1664">
            <v>6</v>
          </cell>
        </row>
        <row r="1665">
          <cell r="B1665">
            <v>6</v>
          </cell>
          <cell r="F1665">
            <v>6.5</v>
          </cell>
          <cell r="R1665" t="str">
            <v/>
          </cell>
          <cell r="X1665" t="str">
            <v/>
          </cell>
        </row>
        <row r="1666">
          <cell r="B1666">
            <v>6</v>
          </cell>
          <cell r="F1666">
            <v>6</v>
          </cell>
          <cell r="R1666" t="str">
            <v/>
          </cell>
          <cell r="X1666" t="str">
            <v/>
          </cell>
        </row>
        <row r="1667">
          <cell r="B1667">
            <v>6</v>
          </cell>
          <cell r="F1667">
            <v>6</v>
          </cell>
          <cell r="R1667" t="str">
            <v/>
          </cell>
          <cell r="X1667" t="str">
            <v/>
          </cell>
        </row>
        <row r="1668">
          <cell r="B1668">
            <v>6</v>
          </cell>
          <cell r="F1668">
            <v>6.5</v>
          </cell>
          <cell r="R1668" t="str">
            <v>AC ASPARAGHESE</v>
          </cell>
          <cell r="T1668">
            <v>1</v>
          </cell>
          <cell r="W1668">
            <v>1</v>
          </cell>
          <cell r="X1668">
            <v>6.5</v>
          </cell>
        </row>
        <row r="1669">
          <cell r="B1669">
            <v>6</v>
          </cell>
          <cell r="F1669">
            <v>6</v>
          </cell>
          <cell r="R1669" t="str">
            <v>SAN GRIA</v>
          </cell>
          <cell r="T1669">
            <v>1</v>
          </cell>
          <cell r="W1669">
            <v>1</v>
          </cell>
          <cell r="X1669">
            <v>6</v>
          </cell>
        </row>
        <row r="1670">
          <cell r="B1670">
            <v>6</v>
          </cell>
          <cell r="F1670">
            <v>7</v>
          </cell>
          <cell r="R1670" t="str">
            <v>SAN GRIA</v>
          </cell>
          <cell r="W1670">
            <v>1</v>
          </cell>
          <cell r="X1670">
            <v>10.5</v>
          </cell>
        </row>
        <row r="1671">
          <cell r="B1671">
            <v>6</v>
          </cell>
          <cell r="F1671">
            <v>6</v>
          </cell>
          <cell r="R1671" t="str">
            <v/>
          </cell>
          <cell r="X1671" t="str">
            <v/>
          </cell>
        </row>
        <row r="1672">
          <cell r="B1672">
            <v>6</v>
          </cell>
          <cell r="F1672">
            <v>6</v>
          </cell>
          <cell r="R1672" t="str">
            <v>ATL IMPROVVISATO</v>
          </cell>
          <cell r="X1672" t="str">
            <v/>
          </cell>
        </row>
        <row r="1673">
          <cell r="B1673">
            <v>6</v>
          </cell>
          <cell r="F1673">
            <v>7.5</v>
          </cell>
          <cell r="R1673" t="str">
            <v>PARTIZAN DEGRADO</v>
          </cell>
          <cell r="T1673">
            <v>1</v>
          </cell>
          <cell r="W1673">
            <v>1</v>
          </cell>
          <cell r="X1673">
            <v>11.5</v>
          </cell>
        </row>
        <row r="1674">
          <cell r="B1674">
            <v>6</v>
          </cell>
          <cell r="F1674">
            <v>6</v>
          </cell>
          <cell r="R1674" t="str">
            <v>PARTIZAN DEGRADO</v>
          </cell>
          <cell r="W1674">
            <v>1</v>
          </cell>
          <cell r="X1674">
            <v>7</v>
          </cell>
        </row>
        <row r="1675">
          <cell r="B1675">
            <v>6</v>
          </cell>
          <cell r="F1675">
            <v>7</v>
          </cell>
          <cell r="R1675" t="str">
            <v/>
          </cell>
          <cell r="X1675" t="str">
            <v/>
          </cell>
        </row>
        <row r="1676">
          <cell r="B1676">
            <v>6</v>
          </cell>
          <cell r="F1676">
            <v>6</v>
          </cell>
          <cell r="R1676" t="str">
            <v>APPAREGGIATO</v>
          </cell>
          <cell r="T1676">
            <v>1</v>
          </cell>
          <cell r="W1676">
            <v>1</v>
          </cell>
          <cell r="X1676">
            <v>6</v>
          </cell>
        </row>
        <row r="1677">
          <cell r="B1677">
            <v>6</v>
          </cell>
          <cell r="F1677">
            <v>6</v>
          </cell>
          <cell r="R1677" t="str">
            <v/>
          </cell>
          <cell r="X1677" t="str">
            <v/>
          </cell>
        </row>
        <row r="1678">
          <cell r="B1678">
            <v>6</v>
          </cell>
          <cell r="F1678">
            <v>6.5</v>
          </cell>
          <cell r="R1678" t="str">
            <v/>
          </cell>
          <cell r="X1678" t="str">
            <v/>
          </cell>
        </row>
        <row r="1679">
          <cell r="B1679">
            <v>6</v>
          </cell>
          <cell r="F1679">
            <v>7</v>
          </cell>
          <cell r="R1679" t="str">
            <v/>
          </cell>
          <cell r="X1679" t="str">
            <v/>
          </cell>
        </row>
        <row r="1680">
          <cell r="B1680">
            <v>6</v>
          </cell>
          <cell r="F1680">
            <v>6.5</v>
          </cell>
          <cell r="R1680" t="str">
            <v>AC ASPARAGHESE</v>
          </cell>
          <cell r="T1680">
            <v>1</v>
          </cell>
          <cell r="W1680">
            <v>1</v>
          </cell>
          <cell r="X1680">
            <v>6.5</v>
          </cell>
        </row>
        <row r="1681">
          <cell r="B1681">
            <v>6</v>
          </cell>
          <cell r="F1681">
            <v>6</v>
          </cell>
          <cell r="R1681" t="str">
            <v/>
          </cell>
          <cell r="X1681" t="str">
            <v/>
          </cell>
        </row>
        <row r="1682">
          <cell r="B1682">
            <v>6</v>
          </cell>
          <cell r="F1682">
            <v>5.5</v>
          </cell>
          <cell r="R1682" t="str">
            <v/>
          </cell>
          <cell r="X1682" t="str">
            <v/>
          </cell>
        </row>
        <row r="1683">
          <cell r="B1683">
            <v>6</v>
          </cell>
          <cell r="F1683">
            <v>6</v>
          </cell>
          <cell r="R1683" t="str">
            <v/>
          </cell>
          <cell r="X1683" t="str">
            <v/>
          </cell>
        </row>
        <row r="1684">
          <cell r="B1684">
            <v>6</v>
          </cell>
          <cell r="F1684">
            <v>6.5</v>
          </cell>
          <cell r="R1684" t="str">
            <v/>
          </cell>
          <cell r="X1684" t="str">
            <v/>
          </cell>
        </row>
        <row r="1685">
          <cell r="B1685">
            <v>6</v>
          </cell>
          <cell r="F1685">
            <v>7</v>
          </cell>
          <cell r="R1685" t="str">
            <v/>
          </cell>
          <cell r="X1685" t="str">
            <v/>
          </cell>
        </row>
        <row r="1686">
          <cell r="B1686">
            <v>6</v>
          </cell>
          <cell r="F1686">
            <v>6.5</v>
          </cell>
          <cell r="R1686" t="str">
            <v>AC ASPARAGHESE</v>
          </cell>
          <cell r="T1686">
            <v>1</v>
          </cell>
          <cell r="W1686">
            <v>1</v>
          </cell>
          <cell r="X1686">
            <v>7.5</v>
          </cell>
        </row>
        <row r="1687">
          <cell r="B1687">
            <v>6</v>
          </cell>
          <cell r="F1687">
            <v>6</v>
          </cell>
          <cell r="R1687" t="str">
            <v>PESCICULINI FC</v>
          </cell>
          <cell r="T1687">
            <v>1</v>
          </cell>
          <cell r="W1687">
            <v>1</v>
          </cell>
          <cell r="X1687">
            <v>6</v>
          </cell>
        </row>
        <row r="1688">
          <cell r="B1688">
            <v>6</v>
          </cell>
          <cell r="F1688">
            <v>6</v>
          </cell>
          <cell r="R1688" t="str">
            <v/>
          </cell>
          <cell r="X1688" t="str">
            <v/>
          </cell>
        </row>
        <row r="1689">
          <cell r="B1689">
            <v>6</v>
          </cell>
          <cell r="F1689">
            <v>6</v>
          </cell>
          <cell r="R1689" t="str">
            <v/>
          </cell>
          <cell r="X1689" t="str">
            <v/>
          </cell>
        </row>
        <row r="1690">
          <cell r="B1690">
            <v>6</v>
          </cell>
          <cell r="F1690">
            <v>5.5</v>
          </cell>
          <cell r="R1690" t="str">
            <v>APPAREGGIATO</v>
          </cell>
          <cell r="X1690" t="str">
            <v/>
          </cell>
        </row>
        <row r="1691">
          <cell r="B1691">
            <v>6</v>
          </cell>
          <cell r="F1691">
            <v>5.5</v>
          </cell>
          <cell r="R1691" t="str">
            <v>HERTHA VERNELLO</v>
          </cell>
          <cell r="W1691">
            <v>1</v>
          </cell>
          <cell r="X1691">
            <v>5.5</v>
          </cell>
        </row>
        <row r="1692">
          <cell r="B1692">
            <v>6</v>
          </cell>
          <cell r="F1692">
            <v>6.5</v>
          </cell>
          <cell r="R1692" t="str">
            <v>PESCICULINI FC</v>
          </cell>
          <cell r="W1692">
            <v>1</v>
          </cell>
          <cell r="X1692">
            <v>7.5</v>
          </cell>
        </row>
        <row r="1693">
          <cell r="B1693">
            <v>6</v>
          </cell>
          <cell r="F1693">
            <v>5.5</v>
          </cell>
          <cell r="R1693" t="str">
            <v/>
          </cell>
          <cell r="X1693" t="str">
            <v/>
          </cell>
        </row>
        <row r="1694">
          <cell r="B1694">
            <v>6</v>
          </cell>
          <cell r="F1694">
            <v>6.5</v>
          </cell>
          <cell r="R1694" t="str">
            <v/>
          </cell>
          <cell r="X1694" t="str">
            <v/>
          </cell>
        </row>
        <row r="1695">
          <cell r="B1695">
            <v>6</v>
          </cell>
          <cell r="F1695">
            <v>6.5</v>
          </cell>
          <cell r="R1695" t="str">
            <v/>
          </cell>
          <cell r="X1695" t="str">
            <v/>
          </cell>
        </row>
        <row r="1696">
          <cell r="B1696">
            <v>6</v>
          </cell>
          <cell r="F1696">
            <v>6</v>
          </cell>
          <cell r="R1696" t="str">
            <v/>
          </cell>
          <cell r="X1696" t="str">
            <v/>
          </cell>
        </row>
        <row r="1697">
          <cell r="B1697">
            <v>6</v>
          </cell>
          <cell r="F1697">
            <v>5</v>
          </cell>
          <cell r="R1697" t="str">
            <v/>
          </cell>
          <cell r="X1697" t="str">
            <v/>
          </cell>
        </row>
        <row r="1698">
          <cell r="B1698">
            <v>6</v>
          </cell>
          <cell r="F1698">
            <v>5.5</v>
          </cell>
          <cell r="R1698" t="str">
            <v>PARTIZAN DEGRADO</v>
          </cell>
          <cell r="X1698" t="str">
            <v/>
          </cell>
        </row>
        <row r="1699">
          <cell r="B1699">
            <v>6</v>
          </cell>
          <cell r="F1699">
            <v>5.5</v>
          </cell>
          <cell r="R1699" t="str">
            <v>PESCICULINI FC</v>
          </cell>
          <cell r="T1699">
            <v>1</v>
          </cell>
          <cell r="X1699" t="str">
            <v/>
          </cell>
        </row>
        <row r="1700">
          <cell r="B1700">
            <v>6</v>
          </cell>
          <cell r="F1700">
            <v>5.5</v>
          </cell>
          <cell r="R1700" t="str">
            <v/>
          </cell>
          <cell r="X1700" t="str">
            <v/>
          </cell>
        </row>
        <row r="1701">
          <cell r="B1701">
            <v>6</v>
          </cell>
          <cell r="F1701">
            <v>6</v>
          </cell>
          <cell r="R1701" t="str">
            <v/>
          </cell>
          <cell r="X1701" t="str">
            <v/>
          </cell>
        </row>
        <row r="1702">
          <cell r="B1702">
            <v>6</v>
          </cell>
          <cell r="F1702">
            <v>7</v>
          </cell>
          <cell r="R1702" t="str">
            <v>APPAREGGIATO</v>
          </cell>
          <cell r="T1702">
            <v>1</v>
          </cell>
          <cell r="W1702">
            <v>1</v>
          </cell>
          <cell r="X1702">
            <v>10</v>
          </cell>
        </row>
        <row r="1703">
          <cell r="B1703">
            <v>6</v>
          </cell>
          <cell r="F1703">
            <v>6</v>
          </cell>
          <cell r="R1703" t="str">
            <v/>
          </cell>
          <cell r="X1703" t="str">
            <v/>
          </cell>
        </row>
        <row r="1704">
          <cell r="B1704">
            <v>6</v>
          </cell>
          <cell r="F1704">
            <v>7</v>
          </cell>
          <cell r="R1704" t="str">
            <v/>
          </cell>
          <cell r="X1704" t="str">
            <v/>
          </cell>
        </row>
        <row r="1705">
          <cell r="B1705">
            <v>6</v>
          </cell>
          <cell r="F1705">
            <v>5.5</v>
          </cell>
          <cell r="R1705" t="str">
            <v>HERTHA VERNELLO</v>
          </cell>
          <cell r="X1705" t="str">
            <v/>
          </cell>
        </row>
        <row r="1706">
          <cell r="B1706">
            <v>6</v>
          </cell>
          <cell r="F1706">
            <v>6.5</v>
          </cell>
          <cell r="R1706" t="str">
            <v>PARTIZAN DEGRADO</v>
          </cell>
          <cell r="W1706">
            <v>1</v>
          </cell>
          <cell r="X1706">
            <v>7.5</v>
          </cell>
        </row>
        <row r="1707">
          <cell r="B1707">
            <v>6</v>
          </cell>
          <cell r="F1707">
            <v>6.5</v>
          </cell>
          <cell r="R1707" t="str">
            <v/>
          </cell>
          <cell r="X1707" t="str">
            <v/>
          </cell>
        </row>
        <row r="1708">
          <cell r="B1708">
            <v>6</v>
          </cell>
          <cell r="F1708">
            <v>5.5</v>
          </cell>
          <cell r="R1708" t="str">
            <v/>
          </cell>
          <cell r="X1708" t="str">
            <v/>
          </cell>
        </row>
        <row r="1709">
          <cell r="B1709">
            <v>6</v>
          </cell>
          <cell r="F1709">
            <v>6</v>
          </cell>
          <cell r="R1709" t="str">
            <v/>
          </cell>
          <cell r="X1709" t="str">
            <v/>
          </cell>
        </row>
        <row r="1710">
          <cell r="B1710">
            <v>6</v>
          </cell>
          <cell r="F1710">
            <v>5.5</v>
          </cell>
          <cell r="R1710" t="str">
            <v/>
          </cell>
          <cell r="X1710" t="str">
            <v/>
          </cell>
        </row>
        <row r="1711">
          <cell r="B1711">
            <v>6</v>
          </cell>
          <cell r="F1711">
            <v>6.5</v>
          </cell>
          <cell r="R1711" t="str">
            <v/>
          </cell>
          <cell r="X1711" t="str">
            <v/>
          </cell>
        </row>
        <row r="1712">
          <cell r="B1712">
            <v>6</v>
          </cell>
          <cell r="F1712">
            <v>5.5</v>
          </cell>
          <cell r="R1712" t="str">
            <v>APPAREGGIATO</v>
          </cell>
          <cell r="T1712">
            <v>1</v>
          </cell>
          <cell r="W1712">
            <v>1</v>
          </cell>
          <cell r="X1712">
            <v>5</v>
          </cell>
        </row>
        <row r="1713">
          <cell r="B1713">
            <v>6</v>
          </cell>
          <cell r="F1713">
            <v>6.5</v>
          </cell>
          <cell r="R1713" t="str">
            <v>SAN GRIA</v>
          </cell>
          <cell r="T1713">
            <v>1</v>
          </cell>
          <cell r="W1713">
            <v>1</v>
          </cell>
          <cell r="X1713">
            <v>6.5</v>
          </cell>
        </row>
        <row r="1714">
          <cell r="B1714">
            <v>6</v>
          </cell>
          <cell r="F1714">
            <v>6.5</v>
          </cell>
          <cell r="R1714" t="str">
            <v/>
          </cell>
          <cell r="X1714" t="str">
            <v/>
          </cell>
        </row>
        <row r="1715">
          <cell r="B1715">
            <v>6</v>
          </cell>
          <cell r="F1715">
            <v>6</v>
          </cell>
          <cell r="R1715" t="str">
            <v/>
          </cell>
          <cell r="X1715" t="str">
            <v/>
          </cell>
        </row>
        <row r="1716">
          <cell r="B1716">
            <v>6</v>
          </cell>
          <cell r="F1716">
            <v>6</v>
          </cell>
          <cell r="R1716" t="str">
            <v>PARTIZAN DEGRADO</v>
          </cell>
          <cell r="T1716">
            <v>1</v>
          </cell>
          <cell r="X1716" t="str">
            <v/>
          </cell>
        </row>
        <row r="1717">
          <cell r="B1717">
            <v>6</v>
          </cell>
          <cell r="F1717">
            <v>5</v>
          </cell>
          <cell r="R1717" t="str">
            <v/>
          </cell>
          <cell r="X1717" t="str">
            <v/>
          </cell>
        </row>
        <row r="1718">
          <cell r="B1718">
            <v>6</v>
          </cell>
          <cell r="F1718">
            <v>6.5</v>
          </cell>
          <cell r="R1718" t="str">
            <v/>
          </cell>
          <cell r="X1718" t="str">
            <v/>
          </cell>
        </row>
        <row r="1719">
          <cell r="B1719">
            <v>6</v>
          </cell>
          <cell r="F1719">
            <v>5.5</v>
          </cell>
          <cell r="R1719" t="str">
            <v/>
          </cell>
          <cell r="X1719" t="str">
            <v/>
          </cell>
        </row>
        <row r="1720">
          <cell r="B1720">
            <v>6</v>
          </cell>
          <cell r="F1720">
            <v>6.5</v>
          </cell>
          <cell r="R1720" t="str">
            <v/>
          </cell>
          <cell r="X1720" t="str">
            <v/>
          </cell>
        </row>
        <row r="1721">
          <cell r="B1721">
            <v>6</v>
          </cell>
          <cell r="F1721">
            <v>6</v>
          </cell>
          <cell r="R1721" t="str">
            <v/>
          </cell>
          <cell r="X1721" t="str">
            <v/>
          </cell>
        </row>
        <row r="1722">
          <cell r="B1722">
            <v>6</v>
          </cell>
          <cell r="F1722">
            <v>5.5</v>
          </cell>
          <cell r="R1722" t="str">
            <v/>
          </cell>
          <cell r="X1722" t="str">
            <v/>
          </cell>
        </row>
        <row r="1723">
          <cell r="B1723">
            <v>6</v>
          </cell>
          <cell r="F1723">
            <v>6</v>
          </cell>
          <cell r="R1723" t="str">
            <v/>
          </cell>
          <cell r="X1723" t="str">
            <v/>
          </cell>
        </row>
        <row r="1724">
          <cell r="B1724">
            <v>6</v>
          </cell>
          <cell r="F1724">
            <v>6</v>
          </cell>
          <cell r="R1724" t="str">
            <v/>
          </cell>
          <cell r="X1724" t="str">
            <v/>
          </cell>
        </row>
        <row r="1725">
          <cell r="B1725">
            <v>6</v>
          </cell>
          <cell r="F1725">
            <v>6</v>
          </cell>
          <cell r="R1725" t="str">
            <v/>
          </cell>
          <cell r="X1725" t="str">
            <v/>
          </cell>
        </row>
        <row r="1726">
          <cell r="B1726">
            <v>6</v>
          </cell>
          <cell r="F1726">
            <v>5.5</v>
          </cell>
          <cell r="R1726" t="str">
            <v/>
          </cell>
          <cell r="X1726" t="str">
            <v/>
          </cell>
        </row>
        <row r="1727">
          <cell r="B1727">
            <v>6</v>
          </cell>
          <cell r="F1727">
            <v>5.5</v>
          </cell>
          <cell r="R1727" t="str">
            <v/>
          </cell>
          <cell r="X1727" t="str">
            <v/>
          </cell>
        </row>
        <row r="1728">
          <cell r="B1728">
            <v>6</v>
          </cell>
          <cell r="F1728">
            <v>5.5</v>
          </cell>
          <cell r="R1728" t="str">
            <v/>
          </cell>
          <cell r="X1728" t="str">
            <v/>
          </cell>
        </row>
        <row r="1729">
          <cell r="B1729">
            <v>6</v>
          </cell>
          <cell r="F1729">
            <v>6</v>
          </cell>
          <cell r="R1729" t="str">
            <v>APPAREGGIATO</v>
          </cell>
          <cell r="W1729">
            <v>1</v>
          </cell>
          <cell r="X1729">
            <v>6</v>
          </cell>
        </row>
        <row r="1730">
          <cell r="B1730">
            <v>6</v>
          </cell>
          <cell r="F1730">
            <v>5.5</v>
          </cell>
          <cell r="R1730" t="str">
            <v/>
          </cell>
          <cell r="X1730" t="str">
            <v/>
          </cell>
        </row>
        <row r="1731">
          <cell r="B1731">
            <v>6</v>
          </cell>
          <cell r="F1731">
            <v>5.5</v>
          </cell>
          <cell r="R1731" t="str">
            <v/>
          </cell>
          <cell r="X1731" t="str">
            <v/>
          </cell>
        </row>
        <row r="1732">
          <cell r="B1732">
            <v>7</v>
          </cell>
          <cell r="F1732">
            <v>6</v>
          </cell>
          <cell r="R1732" t="str">
            <v>SAN GRIA</v>
          </cell>
          <cell r="T1732">
            <v>1</v>
          </cell>
          <cell r="W1732">
            <v>1</v>
          </cell>
          <cell r="X1732">
            <v>7</v>
          </cell>
        </row>
        <row r="1733">
          <cell r="B1733">
            <v>7</v>
          </cell>
          <cell r="F1733">
            <v>6</v>
          </cell>
          <cell r="R1733" t="str">
            <v/>
          </cell>
          <cell r="X1733" t="str">
            <v/>
          </cell>
        </row>
        <row r="1734">
          <cell r="B1734">
            <v>7</v>
          </cell>
          <cell r="F1734">
            <v>6</v>
          </cell>
          <cell r="R1734" t="str">
            <v/>
          </cell>
          <cell r="X1734" t="str">
            <v/>
          </cell>
        </row>
        <row r="1735">
          <cell r="B1735">
            <v>7</v>
          </cell>
          <cell r="F1735">
            <v>6.5</v>
          </cell>
          <cell r="R1735" t="str">
            <v/>
          </cell>
          <cell r="X1735" t="str">
            <v/>
          </cell>
        </row>
        <row r="1736">
          <cell r="B1736">
            <v>7</v>
          </cell>
          <cell r="F1736">
            <v>6.5</v>
          </cell>
          <cell r="R1736" t="str">
            <v>PARTIZAN DEGRADO</v>
          </cell>
          <cell r="T1736">
            <v>1</v>
          </cell>
          <cell r="W1736">
            <v>1</v>
          </cell>
          <cell r="X1736">
            <v>6.5</v>
          </cell>
        </row>
        <row r="1737">
          <cell r="B1737">
            <v>7</v>
          </cell>
          <cell r="F1737">
            <v>6</v>
          </cell>
          <cell r="R1737" t="str">
            <v>ATL IMPROVVISATO</v>
          </cell>
          <cell r="X1737" t="str">
            <v/>
          </cell>
        </row>
        <row r="1738">
          <cell r="B1738">
            <v>7</v>
          </cell>
          <cell r="F1738">
            <v>6</v>
          </cell>
          <cell r="R1738" t="str">
            <v>SAN GRIA</v>
          </cell>
          <cell r="W1738">
            <v>1</v>
          </cell>
          <cell r="X1738">
            <v>6</v>
          </cell>
        </row>
        <row r="1739">
          <cell r="B1739">
            <v>7</v>
          </cell>
          <cell r="F1739">
            <v>6</v>
          </cell>
          <cell r="R1739" t="str">
            <v>ATL IMPROVVISATO</v>
          </cell>
          <cell r="T1739">
            <v>1</v>
          </cell>
          <cell r="X1739" t="str">
            <v/>
          </cell>
        </row>
        <row r="1740">
          <cell r="B1740">
            <v>7</v>
          </cell>
          <cell r="F1740">
            <v>6</v>
          </cell>
          <cell r="R1740" t="str">
            <v>AC ASPARAGHESE</v>
          </cell>
          <cell r="W1740">
            <v>1</v>
          </cell>
          <cell r="X1740">
            <v>6</v>
          </cell>
        </row>
        <row r="1741">
          <cell r="B1741">
            <v>7</v>
          </cell>
          <cell r="F1741">
            <v>6</v>
          </cell>
          <cell r="R1741" t="str">
            <v>SESTO ASENSIO</v>
          </cell>
          <cell r="W1741">
            <v>1</v>
          </cell>
          <cell r="X1741">
            <v>6</v>
          </cell>
        </row>
        <row r="1742">
          <cell r="B1742">
            <v>7</v>
          </cell>
          <cell r="F1742">
            <v>5.5</v>
          </cell>
          <cell r="R1742" t="str">
            <v/>
          </cell>
          <cell r="X1742" t="str">
            <v/>
          </cell>
        </row>
        <row r="1743">
          <cell r="B1743">
            <v>7</v>
          </cell>
          <cell r="F1743">
            <v>6</v>
          </cell>
          <cell r="R1743" t="str">
            <v>PARTIZAN DEGRADO</v>
          </cell>
          <cell r="T1743">
            <v>1</v>
          </cell>
          <cell r="X1743" t="str">
            <v/>
          </cell>
        </row>
        <row r="1744">
          <cell r="B1744">
            <v>7</v>
          </cell>
          <cell r="F1744">
            <v>6</v>
          </cell>
          <cell r="R1744" t="str">
            <v>PARTIZAN DEGRADO</v>
          </cell>
          <cell r="T1744">
            <v>1</v>
          </cell>
          <cell r="W1744">
            <v>1</v>
          </cell>
          <cell r="X1744">
            <v>6</v>
          </cell>
        </row>
        <row r="1745">
          <cell r="B1745">
            <v>7</v>
          </cell>
          <cell r="F1745">
            <v>6</v>
          </cell>
          <cell r="R1745" t="str">
            <v>PESCICULINI FC</v>
          </cell>
          <cell r="T1745">
            <v>1</v>
          </cell>
          <cell r="W1745">
            <v>1</v>
          </cell>
          <cell r="X1745">
            <v>6</v>
          </cell>
        </row>
        <row r="1746">
          <cell r="B1746">
            <v>7</v>
          </cell>
          <cell r="F1746">
            <v>6.5</v>
          </cell>
          <cell r="R1746" t="str">
            <v/>
          </cell>
          <cell r="X1746" t="str">
            <v/>
          </cell>
        </row>
        <row r="1747">
          <cell r="B1747">
            <v>7</v>
          </cell>
          <cell r="F1747">
            <v>6</v>
          </cell>
          <cell r="R1747" t="str">
            <v/>
          </cell>
          <cell r="X1747" t="str">
            <v/>
          </cell>
        </row>
        <row r="1748">
          <cell r="B1748">
            <v>7</v>
          </cell>
          <cell r="F1748">
            <v>7</v>
          </cell>
          <cell r="R1748" t="str">
            <v/>
          </cell>
          <cell r="X1748" t="str">
            <v/>
          </cell>
        </row>
        <row r="1749">
          <cell r="B1749">
            <v>7</v>
          </cell>
          <cell r="F1749">
            <v>6.5</v>
          </cell>
          <cell r="R1749" t="str">
            <v/>
          </cell>
          <cell r="X1749" t="str">
            <v/>
          </cell>
        </row>
        <row r="1750">
          <cell r="B1750">
            <v>7</v>
          </cell>
          <cell r="F1750">
            <v>6.5</v>
          </cell>
          <cell r="R1750" t="str">
            <v/>
          </cell>
          <cell r="X1750" t="str">
            <v/>
          </cell>
        </row>
        <row r="1751">
          <cell r="B1751">
            <v>7</v>
          </cell>
          <cell r="F1751">
            <v>6.5</v>
          </cell>
          <cell r="R1751" t="str">
            <v>HERTHA VERNELLO</v>
          </cell>
          <cell r="T1751">
            <v>1</v>
          </cell>
          <cell r="W1751">
            <v>1</v>
          </cell>
          <cell r="X1751">
            <v>6</v>
          </cell>
        </row>
        <row r="1752">
          <cell r="B1752">
            <v>7</v>
          </cell>
          <cell r="F1752">
            <v>5.5</v>
          </cell>
          <cell r="R1752" t="str">
            <v/>
          </cell>
          <cell r="X1752" t="str">
            <v/>
          </cell>
        </row>
        <row r="1753">
          <cell r="B1753">
            <v>7</v>
          </cell>
          <cell r="F1753">
            <v>6</v>
          </cell>
          <cell r="R1753" t="str">
            <v/>
          </cell>
          <cell r="X1753" t="str">
            <v/>
          </cell>
        </row>
        <row r="1754">
          <cell r="B1754">
            <v>7</v>
          </cell>
          <cell r="F1754">
            <v>7</v>
          </cell>
          <cell r="R1754" t="str">
            <v>PARTIZAN DEGRADO</v>
          </cell>
          <cell r="T1754">
            <v>1</v>
          </cell>
          <cell r="W1754">
            <v>1</v>
          </cell>
          <cell r="X1754">
            <v>10</v>
          </cell>
        </row>
        <row r="1755">
          <cell r="B1755">
            <v>7</v>
          </cell>
          <cell r="F1755">
            <v>7</v>
          </cell>
          <cell r="R1755" t="str">
            <v>PARTIZAN DEGRADO</v>
          </cell>
          <cell r="T1755">
            <v>1</v>
          </cell>
          <cell r="W1755">
            <v>1</v>
          </cell>
          <cell r="X1755">
            <v>8</v>
          </cell>
        </row>
        <row r="1756">
          <cell r="B1756">
            <v>7</v>
          </cell>
          <cell r="F1756">
            <v>6.5</v>
          </cell>
          <cell r="R1756" t="str">
            <v>AC ASPARAGHESE</v>
          </cell>
          <cell r="T1756">
            <v>1</v>
          </cell>
          <cell r="W1756">
            <v>1</v>
          </cell>
          <cell r="X1756">
            <v>6.5</v>
          </cell>
        </row>
        <row r="1757">
          <cell r="B1757">
            <v>7</v>
          </cell>
          <cell r="F1757">
            <v>6.5</v>
          </cell>
          <cell r="R1757" t="str">
            <v>SESTO ASENSIO</v>
          </cell>
          <cell r="W1757">
            <v>1</v>
          </cell>
          <cell r="X1757">
            <v>6.5</v>
          </cell>
        </row>
        <row r="1758">
          <cell r="B1758">
            <v>7</v>
          </cell>
          <cell r="F1758">
            <v>6.5</v>
          </cell>
          <cell r="R1758" t="str">
            <v/>
          </cell>
          <cell r="X1758" t="str">
            <v/>
          </cell>
        </row>
        <row r="1759">
          <cell r="B1759">
            <v>7</v>
          </cell>
          <cell r="F1759">
            <v>6</v>
          </cell>
          <cell r="R1759" t="str">
            <v>SESTO ASENSIO</v>
          </cell>
          <cell r="T1759">
            <v>1</v>
          </cell>
          <cell r="W1759">
            <v>1</v>
          </cell>
          <cell r="X1759">
            <v>6</v>
          </cell>
        </row>
        <row r="1760">
          <cell r="B1760">
            <v>7</v>
          </cell>
          <cell r="F1760">
            <v>5.5</v>
          </cell>
          <cell r="R1760" t="str">
            <v>AC ASPARAGHESE</v>
          </cell>
          <cell r="T1760">
            <v>1</v>
          </cell>
          <cell r="X1760" t="str">
            <v/>
          </cell>
        </row>
        <row r="1761">
          <cell r="B1761">
            <v>7</v>
          </cell>
          <cell r="F1761">
            <v>6.5</v>
          </cell>
          <cell r="R1761" t="str">
            <v>ATL IMPROVVISATO</v>
          </cell>
          <cell r="X1761" t="str">
            <v/>
          </cell>
        </row>
        <row r="1762">
          <cell r="B1762">
            <v>7</v>
          </cell>
          <cell r="F1762">
            <v>5.5</v>
          </cell>
          <cell r="R1762" t="str">
            <v/>
          </cell>
          <cell r="X1762" t="str">
            <v/>
          </cell>
        </row>
        <row r="1763">
          <cell r="B1763">
            <v>7</v>
          </cell>
          <cell r="F1763">
            <v>5.5</v>
          </cell>
          <cell r="R1763" t="str">
            <v/>
          </cell>
          <cell r="X1763" t="str">
            <v/>
          </cell>
        </row>
        <row r="1764">
          <cell r="B1764">
            <v>7</v>
          </cell>
          <cell r="F1764">
            <v>5</v>
          </cell>
          <cell r="R1764" t="str">
            <v/>
          </cell>
          <cell r="X1764" t="str">
            <v/>
          </cell>
        </row>
        <row r="1765">
          <cell r="B1765">
            <v>7</v>
          </cell>
          <cell r="F1765">
            <v>6.5</v>
          </cell>
          <cell r="R1765" t="str">
            <v>PESCICULINI FC</v>
          </cell>
          <cell r="T1765">
            <v>1</v>
          </cell>
          <cell r="W1765">
            <v>1</v>
          </cell>
          <cell r="X1765">
            <v>6.5</v>
          </cell>
        </row>
        <row r="1766">
          <cell r="B1766">
            <v>7</v>
          </cell>
          <cell r="F1766">
            <v>5</v>
          </cell>
          <cell r="R1766" t="str">
            <v/>
          </cell>
          <cell r="X1766" t="str">
            <v/>
          </cell>
        </row>
        <row r="1767">
          <cell r="B1767">
            <v>7</v>
          </cell>
          <cell r="F1767">
            <v>6</v>
          </cell>
          <cell r="R1767" t="str">
            <v>ATL IMPROVVISATO</v>
          </cell>
          <cell r="W1767">
            <v>1</v>
          </cell>
          <cell r="X1767">
            <v>6</v>
          </cell>
        </row>
        <row r="1768">
          <cell r="B1768">
            <v>7</v>
          </cell>
          <cell r="F1768">
            <v>5.5</v>
          </cell>
          <cell r="R1768" t="str">
            <v/>
          </cell>
          <cell r="X1768" t="str">
            <v/>
          </cell>
        </row>
        <row r="1769">
          <cell r="B1769">
            <v>7</v>
          </cell>
          <cell r="F1769">
            <v>5.5</v>
          </cell>
          <cell r="R1769" t="str">
            <v/>
          </cell>
          <cell r="X1769" t="str">
            <v/>
          </cell>
        </row>
        <row r="1770">
          <cell r="B1770">
            <v>7</v>
          </cell>
          <cell r="F1770">
            <v>6</v>
          </cell>
          <cell r="R1770" t="str">
            <v/>
          </cell>
          <cell r="X1770" t="str">
            <v/>
          </cell>
        </row>
        <row r="1771">
          <cell r="B1771">
            <v>7</v>
          </cell>
          <cell r="F1771">
            <v>5</v>
          </cell>
          <cell r="R1771" t="str">
            <v/>
          </cell>
          <cell r="X1771" t="str">
            <v/>
          </cell>
        </row>
        <row r="1772">
          <cell r="B1772">
            <v>7</v>
          </cell>
          <cell r="F1772">
            <v>6</v>
          </cell>
          <cell r="R1772" t="str">
            <v>PARTIZAN DEGRADO</v>
          </cell>
          <cell r="W1772">
            <v>1</v>
          </cell>
          <cell r="X1772">
            <v>6</v>
          </cell>
        </row>
        <row r="1773">
          <cell r="B1773">
            <v>7</v>
          </cell>
          <cell r="F1773">
            <v>6</v>
          </cell>
          <cell r="R1773" t="str">
            <v/>
          </cell>
          <cell r="X1773" t="str">
            <v/>
          </cell>
        </row>
        <row r="1774">
          <cell r="B1774">
            <v>7</v>
          </cell>
          <cell r="F1774">
            <v>6</v>
          </cell>
          <cell r="R1774" t="str">
            <v/>
          </cell>
          <cell r="X1774" t="str">
            <v/>
          </cell>
        </row>
        <row r="1775">
          <cell r="B1775">
            <v>7</v>
          </cell>
          <cell r="F1775">
            <v>5.5</v>
          </cell>
          <cell r="R1775" t="str">
            <v/>
          </cell>
          <cell r="X1775" t="str">
            <v/>
          </cell>
        </row>
        <row r="1776">
          <cell r="B1776">
            <v>7</v>
          </cell>
          <cell r="F1776">
            <v>6</v>
          </cell>
          <cell r="R1776" t="str">
            <v>SAN GRIA</v>
          </cell>
          <cell r="X1776" t="str">
            <v/>
          </cell>
        </row>
        <row r="1777">
          <cell r="B1777">
            <v>7</v>
          </cell>
          <cell r="F1777">
            <v>6</v>
          </cell>
          <cell r="R1777" t="str">
            <v/>
          </cell>
          <cell r="X1777" t="str">
            <v/>
          </cell>
        </row>
        <row r="1778">
          <cell r="B1778">
            <v>7</v>
          </cell>
          <cell r="F1778">
            <v>6.5</v>
          </cell>
          <cell r="R1778" t="str">
            <v>AC ASPARAGHESE</v>
          </cell>
          <cell r="W1778">
            <v>1</v>
          </cell>
          <cell r="X1778">
            <v>6.5</v>
          </cell>
        </row>
        <row r="1779">
          <cell r="B1779">
            <v>7</v>
          </cell>
          <cell r="F1779">
            <v>6</v>
          </cell>
          <cell r="R1779" t="str">
            <v/>
          </cell>
          <cell r="X1779" t="str">
            <v/>
          </cell>
        </row>
        <row r="1780">
          <cell r="B1780">
            <v>7</v>
          </cell>
          <cell r="F1780">
            <v>7.5</v>
          </cell>
          <cell r="R1780" t="str">
            <v/>
          </cell>
          <cell r="X1780" t="str">
            <v/>
          </cell>
        </row>
        <row r="1781">
          <cell r="B1781">
            <v>7</v>
          </cell>
          <cell r="F1781">
            <v>6</v>
          </cell>
          <cell r="R1781" t="str">
            <v/>
          </cell>
          <cell r="X1781" t="str">
            <v/>
          </cell>
        </row>
        <row r="1782">
          <cell r="B1782">
            <v>7</v>
          </cell>
          <cell r="F1782">
            <v>6</v>
          </cell>
          <cell r="R1782" t="str">
            <v>APPAREGGIATO</v>
          </cell>
          <cell r="T1782">
            <v>1</v>
          </cell>
          <cell r="W1782">
            <v>1</v>
          </cell>
          <cell r="X1782">
            <v>6</v>
          </cell>
        </row>
        <row r="1783">
          <cell r="B1783">
            <v>7</v>
          </cell>
          <cell r="F1783">
            <v>6</v>
          </cell>
          <cell r="R1783" t="str">
            <v>APPAREGGIATO</v>
          </cell>
          <cell r="X1783" t="str">
            <v/>
          </cell>
        </row>
        <row r="1784">
          <cell r="B1784">
            <v>7</v>
          </cell>
          <cell r="F1784">
            <v>5.5</v>
          </cell>
          <cell r="R1784" t="str">
            <v/>
          </cell>
          <cell r="X1784" t="str">
            <v/>
          </cell>
        </row>
        <row r="1785">
          <cell r="B1785">
            <v>7</v>
          </cell>
          <cell r="F1785">
            <v>7</v>
          </cell>
          <cell r="R1785" t="str">
            <v/>
          </cell>
          <cell r="X1785" t="str">
            <v/>
          </cell>
        </row>
        <row r="1786">
          <cell r="B1786">
            <v>7</v>
          </cell>
          <cell r="F1786">
            <v>6.5</v>
          </cell>
          <cell r="R1786" t="str">
            <v>PARTIZAN DEGRADO</v>
          </cell>
          <cell r="W1786">
            <v>1</v>
          </cell>
          <cell r="X1786">
            <v>6.5</v>
          </cell>
        </row>
        <row r="1787">
          <cell r="B1787">
            <v>7</v>
          </cell>
          <cell r="F1787">
            <v>8</v>
          </cell>
          <cell r="R1787" t="str">
            <v>AC ASPARAGHESE</v>
          </cell>
          <cell r="T1787">
            <v>1</v>
          </cell>
          <cell r="W1787">
            <v>1</v>
          </cell>
          <cell r="X1787">
            <v>12</v>
          </cell>
        </row>
        <row r="1788">
          <cell r="B1788">
            <v>7</v>
          </cell>
          <cell r="F1788">
            <v>6.5</v>
          </cell>
          <cell r="R1788" t="str">
            <v>AC ASPARAGHESE</v>
          </cell>
          <cell r="W1788">
            <v>1</v>
          </cell>
          <cell r="X1788">
            <v>6.5</v>
          </cell>
        </row>
        <row r="1789">
          <cell r="B1789">
            <v>7</v>
          </cell>
          <cell r="F1789">
            <v>6</v>
          </cell>
          <cell r="R1789" t="str">
            <v>SAN GRIA</v>
          </cell>
          <cell r="T1789">
            <v>1</v>
          </cell>
          <cell r="W1789">
            <v>1</v>
          </cell>
          <cell r="X1789">
            <v>6</v>
          </cell>
        </row>
        <row r="1790">
          <cell r="B1790">
            <v>7</v>
          </cell>
          <cell r="F1790">
            <v>6</v>
          </cell>
          <cell r="R1790" t="str">
            <v/>
          </cell>
          <cell r="X1790" t="str">
            <v/>
          </cell>
        </row>
        <row r="1791">
          <cell r="B1791">
            <v>7</v>
          </cell>
          <cell r="F1791">
            <v>5.5</v>
          </cell>
          <cell r="R1791" t="str">
            <v>SESTO ASENSIO</v>
          </cell>
          <cell r="T1791">
            <v>1</v>
          </cell>
          <cell r="X1791" t="str">
            <v/>
          </cell>
        </row>
        <row r="1792">
          <cell r="B1792">
            <v>7</v>
          </cell>
          <cell r="F1792">
            <v>6</v>
          </cell>
          <cell r="R1792" t="str">
            <v/>
          </cell>
          <cell r="X1792" t="str">
            <v/>
          </cell>
        </row>
        <row r="1793">
          <cell r="B1793">
            <v>7</v>
          </cell>
          <cell r="F1793">
            <v>5.5</v>
          </cell>
          <cell r="R1793" t="str">
            <v>SAN GRIA</v>
          </cell>
          <cell r="T1793">
            <v>1</v>
          </cell>
          <cell r="W1793">
            <v>1</v>
          </cell>
          <cell r="X1793">
            <v>5.5</v>
          </cell>
        </row>
        <row r="1794">
          <cell r="B1794">
            <v>7</v>
          </cell>
          <cell r="F1794">
            <v>7</v>
          </cell>
          <cell r="R1794" t="str">
            <v/>
          </cell>
          <cell r="X1794" t="str">
            <v/>
          </cell>
        </row>
        <row r="1795">
          <cell r="B1795">
            <v>7</v>
          </cell>
          <cell r="F1795">
            <v>6</v>
          </cell>
          <cell r="R1795" t="str">
            <v/>
          </cell>
          <cell r="X1795" t="str">
            <v/>
          </cell>
        </row>
        <row r="1796">
          <cell r="B1796">
            <v>7</v>
          </cell>
          <cell r="F1796">
            <v>6</v>
          </cell>
          <cell r="R1796" t="str">
            <v/>
          </cell>
          <cell r="X1796" t="str">
            <v/>
          </cell>
        </row>
        <row r="1797">
          <cell r="B1797">
            <v>7</v>
          </cell>
          <cell r="F1797">
            <v>5.5</v>
          </cell>
          <cell r="R1797" t="str">
            <v>SAN GRIA</v>
          </cell>
          <cell r="X1797" t="str">
            <v/>
          </cell>
        </row>
        <row r="1798">
          <cell r="B1798">
            <v>7</v>
          </cell>
          <cell r="F1798">
            <v>6</v>
          </cell>
          <cell r="R1798" t="str">
            <v/>
          </cell>
          <cell r="X1798" t="str">
            <v/>
          </cell>
        </row>
        <row r="1799">
          <cell r="B1799">
            <v>7</v>
          </cell>
          <cell r="F1799">
            <v>6</v>
          </cell>
          <cell r="R1799" t="str">
            <v/>
          </cell>
          <cell r="X1799" t="str">
            <v/>
          </cell>
        </row>
        <row r="1800">
          <cell r="B1800">
            <v>7</v>
          </cell>
          <cell r="F1800">
            <v>6</v>
          </cell>
          <cell r="R1800" t="str">
            <v/>
          </cell>
          <cell r="X1800" t="str">
            <v/>
          </cell>
        </row>
        <row r="1801">
          <cell r="B1801">
            <v>7</v>
          </cell>
          <cell r="F1801">
            <v>6.5</v>
          </cell>
          <cell r="R1801" t="str">
            <v>SAN GRIA</v>
          </cell>
          <cell r="T1801">
            <v>1</v>
          </cell>
          <cell r="W1801">
            <v>1</v>
          </cell>
          <cell r="X1801">
            <v>6.5</v>
          </cell>
        </row>
        <row r="1802">
          <cell r="B1802">
            <v>7</v>
          </cell>
          <cell r="F1802">
            <v>6.5</v>
          </cell>
          <cell r="R1802" t="str">
            <v>ATL IMPROVVISATO</v>
          </cell>
          <cell r="T1802">
            <v>1</v>
          </cell>
          <cell r="W1802">
            <v>1</v>
          </cell>
          <cell r="X1802">
            <v>7</v>
          </cell>
        </row>
        <row r="1803">
          <cell r="B1803">
            <v>7</v>
          </cell>
          <cell r="F1803">
            <v>6</v>
          </cell>
          <cell r="R1803" t="str">
            <v/>
          </cell>
          <cell r="X1803" t="str">
            <v/>
          </cell>
        </row>
        <row r="1804">
          <cell r="B1804">
            <v>7</v>
          </cell>
          <cell r="F1804">
            <v>5.5</v>
          </cell>
          <cell r="R1804" t="str">
            <v>ATL IMPROVVISATO</v>
          </cell>
          <cell r="X1804" t="str">
            <v/>
          </cell>
        </row>
        <row r="1805">
          <cell r="B1805">
            <v>7</v>
          </cell>
          <cell r="F1805">
            <v>6</v>
          </cell>
          <cell r="R1805" t="str">
            <v>PARTIZAN DEGRADO</v>
          </cell>
          <cell r="T1805">
            <v>1</v>
          </cell>
          <cell r="X1805" t="str">
            <v/>
          </cell>
        </row>
        <row r="1806">
          <cell r="B1806">
            <v>7</v>
          </cell>
          <cell r="F1806">
            <v>6.5</v>
          </cell>
          <cell r="R1806" t="str">
            <v>AC ASPARAGHESE</v>
          </cell>
          <cell r="W1806">
            <v>1</v>
          </cell>
          <cell r="X1806">
            <v>6</v>
          </cell>
        </row>
        <row r="1807">
          <cell r="B1807">
            <v>7</v>
          </cell>
          <cell r="F1807">
            <v>6</v>
          </cell>
          <cell r="R1807" t="str">
            <v>AC ASPARAGHESE</v>
          </cell>
          <cell r="W1807">
            <v>1</v>
          </cell>
          <cell r="X1807">
            <v>6</v>
          </cell>
        </row>
        <row r="1808">
          <cell r="B1808">
            <v>7</v>
          </cell>
          <cell r="F1808">
            <v>6</v>
          </cell>
          <cell r="R1808" t="str">
            <v/>
          </cell>
          <cell r="X1808" t="str">
            <v/>
          </cell>
        </row>
        <row r="1809">
          <cell r="B1809">
            <v>7</v>
          </cell>
          <cell r="F1809">
            <v>5.5</v>
          </cell>
          <cell r="R1809" t="str">
            <v/>
          </cell>
          <cell r="X1809" t="str">
            <v/>
          </cell>
        </row>
        <row r="1810">
          <cell r="B1810">
            <v>7</v>
          </cell>
          <cell r="F1810">
            <v>6</v>
          </cell>
          <cell r="R1810" t="str">
            <v/>
          </cell>
          <cell r="X1810" t="str">
            <v/>
          </cell>
        </row>
        <row r="1811">
          <cell r="B1811">
            <v>7</v>
          </cell>
          <cell r="F1811">
            <v>6.5</v>
          </cell>
          <cell r="R1811" t="str">
            <v>HERTHA VERNELLO</v>
          </cell>
          <cell r="T1811">
            <v>1</v>
          </cell>
          <cell r="W1811">
            <v>1</v>
          </cell>
          <cell r="X1811">
            <v>9.5</v>
          </cell>
        </row>
        <row r="1812">
          <cell r="B1812">
            <v>7</v>
          </cell>
          <cell r="F1812">
            <v>6</v>
          </cell>
          <cell r="R1812" t="str">
            <v/>
          </cell>
          <cell r="X1812" t="str">
            <v/>
          </cell>
        </row>
        <row r="1813">
          <cell r="B1813">
            <v>7</v>
          </cell>
          <cell r="F1813">
            <v>6</v>
          </cell>
          <cell r="R1813" t="str">
            <v/>
          </cell>
          <cell r="X1813" t="str">
            <v/>
          </cell>
        </row>
        <row r="1814">
          <cell r="B1814">
            <v>7</v>
          </cell>
          <cell r="F1814">
            <v>6</v>
          </cell>
          <cell r="R1814" t="str">
            <v>PARTIZAN DEGRADO</v>
          </cell>
          <cell r="W1814">
            <v>1</v>
          </cell>
          <cell r="X1814">
            <v>6</v>
          </cell>
        </row>
        <row r="1815">
          <cell r="B1815">
            <v>7</v>
          </cell>
          <cell r="F1815">
            <v>6</v>
          </cell>
          <cell r="R1815" t="str">
            <v>SESTO ASENSIO</v>
          </cell>
          <cell r="X1815" t="str">
            <v/>
          </cell>
        </row>
        <row r="1816">
          <cell r="B1816">
            <v>7</v>
          </cell>
          <cell r="F1816">
            <v>6</v>
          </cell>
          <cell r="R1816" t="str">
            <v>APPAREGGIATO</v>
          </cell>
          <cell r="W1816">
            <v>1</v>
          </cell>
          <cell r="X1816">
            <v>6</v>
          </cell>
        </row>
        <row r="1817">
          <cell r="B1817">
            <v>7</v>
          </cell>
          <cell r="F1817">
            <v>6</v>
          </cell>
          <cell r="R1817" t="str">
            <v>HERTHA VERNELLO</v>
          </cell>
          <cell r="T1817">
            <v>1</v>
          </cell>
          <cell r="W1817">
            <v>1</v>
          </cell>
          <cell r="X1817">
            <v>6</v>
          </cell>
        </row>
        <row r="1818">
          <cell r="B1818">
            <v>7</v>
          </cell>
          <cell r="F1818">
            <v>5.5</v>
          </cell>
          <cell r="R1818" t="str">
            <v>HERTHA VERNELLO</v>
          </cell>
          <cell r="W1818">
            <v>1</v>
          </cell>
          <cell r="X1818">
            <v>5.5</v>
          </cell>
        </row>
        <row r="1819">
          <cell r="B1819">
            <v>7</v>
          </cell>
          <cell r="F1819">
            <v>6</v>
          </cell>
          <cell r="R1819" t="str">
            <v>PARTIZAN DEGRADO</v>
          </cell>
          <cell r="W1819">
            <v>1</v>
          </cell>
          <cell r="X1819">
            <v>7</v>
          </cell>
        </row>
        <row r="1820">
          <cell r="B1820">
            <v>7</v>
          </cell>
          <cell r="F1820">
            <v>6</v>
          </cell>
          <cell r="R1820" t="str">
            <v>ATL IMPROVVISATO</v>
          </cell>
          <cell r="W1820">
            <v>1</v>
          </cell>
          <cell r="X1820">
            <v>6</v>
          </cell>
        </row>
        <row r="1821">
          <cell r="B1821">
            <v>7</v>
          </cell>
          <cell r="F1821">
            <v>6.5</v>
          </cell>
          <cell r="R1821" t="str">
            <v>AC ASPARAGHESE</v>
          </cell>
          <cell r="T1821">
            <v>1</v>
          </cell>
          <cell r="W1821">
            <v>1</v>
          </cell>
          <cell r="X1821">
            <v>6.5</v>
          </cell>
        </row>
        <row r="1822">
          <cell r="B1822">
            <v>7</v>
          </cell>
          <cell r="F1822">
            <v>6</v>
          </cell>
          <cell r="R1822" t="str">
            <v/>
          </cell>
          <cell r="X1822" t="str">
            <v/>
          </cell>
        </row>
        <row r="1823">
          <cell r="B1823">
            <v>7</v>
          </cell>
          <cell r="F1823">
            <v>6</v>
          </cell>
          <cell r="R1823" t="str">
            <v/>
          </cell>
          <cell r="X1823" t="str">
            <v/>
          </cell>
        </row>
        <row r="1824">
          <cell r="B1824">
            <v>7</v>
          </cell>
          <cell r="F1824">
            <v>5.5</v>
          </cell>
          <cell r="R1824" t="str">
            <v/>
          </cell>
          <cell r="X1824" t="str">
            <v/>
          </cell>
        </row>
        <row r="1825">
          <cell r="B1825">
            <v>7</v>
          </cell>
          <cell r="F1825">
            <v>4.5</v>
          </cell>
          <cell r="R1825" t="str">
            <v/>
          </cell>
          <cell r="X1825" t="str">
            <v/>
          </cell>
        </row>
        <row r="1826">
          <cell r="B1826">
            <v>7</v>
          </cell>
          <cell r="F1826">
            <v>5.5</v>
          </cell>
          <cell r="R1826" t="str">
            <v/>
          </cell>
          <cell r="X1826" t="str">
            <v/>
          </cell>
        </row>
        <row r="1827">
          <cell r="B1827">
            <v>7</v>
          </cell>
          <cell r="F1827">
            <v>6.5</v>
          </cell>
          <cell r="R1827" t="str">
            <v/>
          </cell>
          <cell r="X1827" t="str">
            <v/>
          </cell>
        </row>
        <row r="1828">
          <cell r="B1828">
            <v>7</v>
          </cell>
          <cell r="F1828">
            <v>6</v>
          </cell>
          <cell r="R1828" t="str">
            <v/>
          </cell>
          <cell r="X1828" t="str">
            <v/>
          </cell>
        </row>
        <row r="1829">
          <cell r="B1829">
            <v>7</v>
          </cell>
          <cell r="F1829">
            <v>5.5</v>
          </cell>
          <cell r="R1829" t="str">
            <v>HERTHA VERNELLO</v>
          </cell>
          <cell r="T1829">
            <v>1</v>
          </cell>
          <cell r="W1829">
            <v>1</v>
          </cell>
          <cell r="X1829">
            <v>5.5</v>
          </cell>
        </row>
        <row r="1830">
          <cell r="B1830">
            <v>7</v>
          </cell>
          <cell r="F1830">
            <v>6</v>
          </cell>
          <cell r="R1830" t="str">
            <v>ATL IMPROVVISATO</v>
          </cell>
          <cell r="X1830" t="str">
            <v/>
          </cell>
        </row>
        <row r="1831">
          <cell r="B1831">
            <v>7</v>
          </cell>
          <cell r="F1831">
            <v>5.5</v>
          </cell>
          <cell r="R1831" t="str">
            <v/>
          </cell>
          <cell r="X1831" t="str">
            <v/>
          </cell>
        </row>
        <row r="1832">
          <cell r="B1832">
            <v>7</v>
          </cell>
          <cell r="F1832">
            <v>6</v>
          </cell>
          <cell r="R1832" t="str">
            <v/>
          </cell>
          <cell r="X1832" t="str">
            <v/>
          </cell>
        </row>
        <row r="1833">
          <cell r="B1833">
            <v>7</v>
          </cell>
          <cell r="F1833">
            <v>6.5</v>
          </cell>
          <cell r="R1833" t="str">
            <v/>
          </cell>
          <cell r="X1833" t="str">
            <v/>
          </cell>
        </row>
        <row r="1834">
          <cell r="B1834">
            <v>7</v>
          </cell>
          <cell r="F1834">
            <v>5.5</v>
          </cell>
          <cell r="R1834" t="str">
            <v>SAN GRIA</v>
          </cell>
          <cell r="T1834">
            <v>1</v>
          </cell>
          <cell r="X1834" t="str">
            <v/>
          </cell>
        </row>
        <row r="1835">
          <cell r="B1835">
            <v>7</v>
          </cell>
          <cell r="F1835">
            <v>6.5</v>
          </cell>
          <cell r="R1835" t="str">
            <v>SESTO ASENSIO</v>
          </cell>
          <cell r="T1835">
            <v>1</v>
          </cell>
          <cell r="W1835">
            <v>1</v>
          </cell>
          <cell r="X1835">
            <v>7.5</v>
          </cell>
        </row>
        <row r="1836">
          <cell r="B1836">
            <v>7</v>
          </cell>
          <cell r="F1836">
            <v>6</v>
          </cell>
          <cell r="R1836" t="str">
            <v>PARTIZAN DEGRADO</v>
          </cell>
          <cell r="T1836">
            <v>1</v>
          </cell>
          <cell r="W1836">
            <v>1</v>
          </cell>
          <cell r="X1836">
            <v>6</v>
          </cell>
        </row>
        <row r="1837">
          <cell r="B1837">
            <v>7</v>
          </cell>
          <cell r="F1837">
            <v>6.5</v>
          </cell>
          <cell r="R1837" t="str">
            <v>SESTO ASENSIO</v>
          </cell>
          <cell r="T1837">
            <v>1</v>
          </cell>
          <cell r="W1837">
            <v>1</v>
          </cell>
          <cell r="X1837">
            <v>6.5</v>
          </cell>
        </row>
        <row r="1838">
          <cell r="B1838">
            <v>7</v>
          </cell>
          <cell r="F1838">
            <v>6.5</v>
          </cell>
          <cell r="R1838" t="str">
            <v>SAN GRIA</v>
          </cell>
          <cell r="T1838">
            <v>1</v>
          </cell>
          <cell r="W1838">
            <v>1</v>
          </cell>
          <cell r="X1838">
            <v>6.5</v>
          </cell>
        </row>
        <row r="1839">
          <cell r="B1839">
            <v>7</v>
          </cell>
          <cell r="F1839">
            <v>6</v>
          </cell>
          <cell r="R1839" t="str">
            <v>ATL IMPROVVISATO</v>
          </cell>
          <cell r="T1839">
            <v>1</v>
          </cell>
          <cell r="W1839">
            <v>1</v>
          </cell>
          <cell r="X1839">
            <v>6</v>
          </cell>
        </row>
        <row r="1840">
          <cell r="B1840">
            <v>7</v>
          </cell>
          <cell r="F1840">
            <v>6.5</v>
          </cell>
          <cell r="R1840" t="str">
            <v>ATL IMPROVVISATO</v>
          </cell>
          <cell r="W1840">
            <v>1</v>
          </cell>
          <cell r="X1840">
            <v>6.5</v>
          </cell>
        </row>
        <row r="1841">
          <cell r="B1841">
            <v>7</v>
          </cell>
          <cell r="F1841">
            <v>6.5</v>
          </cell>
          <cell r="R1841" t="str">
            <v/>
          </cell>
          <cell r="X1841" t="str">
            <v/>
          </cell>
        </row>
        <row r="1842">
          <cell r="B1842">
            <v>7</v>
          </cell>
          <cell r="F1842">
            <v>6</v>
          </cell>
          <cell r="R1842" t="str">
            <v>HERTHA VERNELLO</v>
          </cell>
          <cell r="T1842">
            <v>1</v>
          </cell>
          <cell r="W1842">
            <v>1</v>
          </cell>
          <cell r="X1842">
            <v>6</v>
          </cell>
        </row>
        <row r="1843">
          <cell r="B1843">
            <v>7</v>
          </cell>
          <cell r="F1843">
            <v>6</v>
          </cell>
          <cell r="R1843" t="str">
            <v>HERTHA VERNELLO</v>
          </cell>
          <cell r="X1843" t="str">
            <v/>
          </cell>
        </row>
        <row r="1844">
          <cell r="B1844">
            <v>7</v>
          </cell>
          <cell r="F1844">
            <v>6.5</v>
          </cell>
          <cell r="R1844" t="str">
            <v>SAN GRIA</v>
          </cell>
          <cell r="T1844">
            <v>1</v>
          </cell>
          <cell r="W1844">
            <v>1</v>
          </cell>
          <cell r="X1844">
            <v>6.5</v>
          </cell>
        </row>
        <row r="1845">
          <cell r="B1845">
            <v>7</v>
          </cell>
          <cell r="F1845">
            <v>6.5</v>
          </cell>
          <cell r="R1845" t="str">
            <v>PESCICULINI FC</v>
          </cell>
          <cell r="T1845">
            <v>1</v>
          </cell>
          <cell r="W1845">
            <v>1</v>
          </cell>
          <cell r="X1845">
            <v>7.5</v>
          </cell>
        </row>
        <row r="1846">
          <cell r="B1846">
            <v>7</v>
          </cell>
          <cell r="F1846">
            <v>5.5</v>
          </cell>
          <cell r="R1846" t="str">
            <v>HERTHA VERNELLO</v>
          </cell>
          <cell r="T1846">
            <v>1</v>
          </cell>
          <cell r="X1846" t="str">
            <v/>
          </cell>
        </row>
        <row r="1847">
          <cell r="B1847">
            <v>7</v>
          </cell>
          <cell r="F1847">
            <v>6</v>
          </cell>
          <cell r="R1847" t="str">
            <v>PESCICULINI FC</v>
          </cell>
          <cell r="W1847">
            <v>1</v>
          </cell>
          <cell r="X1847">
            <v>6</v>
          </cell>
        </row>
        <row r="1848">
          <cell r="B1848">
            <v>7</v>
          </cell>
          <cell r="F1848">
            <v>7</v>
          </cell>
          <cell r="R1848" t="str">
            <v>PESCICULINI FC</v>
          </cell>
          <cell r="T1848">
            <v>1</v>
          </cell>
          <cell r="W1848">
            <v>1</v>
          </cell>
          <cell r="X1848">
            <v>11</v>
          </cell>
        </row>
        <row r="1849">
          <cell r="B1849">
            <v>7</v>
          </cell>
          <cell r="F1849">
            <v>6</v>
          </cell>
          <cell r="R1849" t="str">
            <v>ATL IMPROVVISATO</v>
          </cell>
          <cell r="T1849">
            <v>1</v>
          </cell>
          <cell r="X1849" t="str">
            <v/>
          </cell>
        </row>
        <row r="1850">
          <cell r="B1850">
            <v>7</v>
          </cell>
          <cell r="F1850">
            <v>5.5</v>
          </cell>
          <cell r="R1850" t="str">
            <v>HERTHA VERNELLO</v>
          </cell>
          <cell r="T1850">
            <v>1</v>
          </cell>
          <cell r="W1850">
            <v>1</v>
          </cell>
          <cell r="X1850">
            <v>5.5</v>
          </cell>
        </row>
        <row r="1851">
          <cell r="B1851">
            <v>7</v>
          </cell>
          <cell r="F1851">
            <v>5.5</v>
          </cell>
          <cell r="R1851" t="str">
            <v>ATL IMPROVVISATO</v>
          </cell>
          <cell r="T1851">
            <v>1</v>
          </cell>
          <cell r="X1851" t="str">
            <v/>
          </cell>
        </row>
        <row r="1852">
          <cell r="B1852">
            <v>7</v>
          </cell>
          <cell r="F1852">
            <v>5.5</v>
          </cell>
          <cell r="R1852" t="str">
            <v/>
          </cell>
          <cell r="X1852" t="str">
            <v/>
          </cell>
        </row>
        <row r="1853">
          <cell r="B1853">
            <v>7</v>
          </cell>
          <cell r="F1853">
            <v>6</v>
          </cell>
          <cell r="R1853" t="str">
            <v/>
          </cell>
          <cell r="X1853" t="str">
            <v/>
          </cell>
        </row>
        <row r="1854">
          <cell r="B1854">
            <v>7</v>
          </cell>
          <cell r="F1854">
            <v>5.5</v>
          </cell>
          <cell r="R1854" t="str">
            <v/>
          </cell>
          <cell r="X1854" t="str">
            <v/>
          </cell>
        </row>
        <row r="1855">
          <cell r="B1855">
            <v>7</v>
          </cell>
          <cell r="F1855">
            <v>6</v>
          </cell>
          <cell r="R1855" t="str">
            <v>PARTIZAN DEGRADO</v>
          </cell>
          <cell r="T1855">
            <v>1</v>
          </cell>
          <cell r="X1855" t="str">
            <v/>
          </cell>
        </row>
        <row r="1856">
          <cell r="B1856">
            <v>7</v>
          </cell>
          <cell r="F1856">
            <v>6</v>
          </cell>
          <cell r="R1856" t="str">
            <v>ATL IMPROVVISATO</v>
          </cell>
          <cell r="T1856">
            <v>1</v>
          </cell>
          <cell r="W1856">
            <v>1</v>
          </cell>
          <cell r="X1856">
            <v>6</v>
          </cell>
        </row>
        <row r="1857">
          <cell r="B1857">
            <v>7</v>
          </cell>
          <cell r="F1857">
            <v>5.5</v>
          </cell>
          <cell r="R1857" t="str">
            <v>ATL IMPROVVISATO</v>
          </cell>
          <cell r="T1857">
            <v>1</v>
          </cell>
          <cell r="X1857" t="str">
            <v/>
          </cell>
        </row>
        <row r="1858">
          <cell r="B1858">
            <v>7</v>
          </cell>
          <cell r="F1858">
            <v>5</v>
          </cell>
          <cell r="R1858" t="str">
            <v>APPAREGGIATO</v>
          </cell>
          <cell r="T1858">
            <v>1</v>
          </cell>
          <cell r="X1858" t="str">
            <v/>
          </cell>
        </row>
        <row r="1859">
          <cell r="B1859">
            <v>7</v>
          </cell>
          <cell r="F1859">
            <v>5.5</v>
          </cell>
          <cell r="R1859" t="str">
            <v>SESTO ASENSIO</v>
          </cell>
          <cell r="X1859" t="str">
            <v/>
          </cell>
        </row>
        <row r="1860">
          <cell r="B1860">
            <v>7</v>
          </cell>
          <cell r="F1860">
            <v>6</v>
          </cell>
          <cell r="R1860" t="str">
            <v>SESTO ASENSIO</v>
          </cell>
          <cell r="T1860">
            <v>1</v>
          </cell>
          <cell r="W1860">
            <v>1</v>
          </cell>
          <cell r="X1860">
            <v>6</v>
          </cell>
        </row>
        <row r="1861">
          <cell r="B1861">
            <v>7</v>
          </cell>
          <cell r="F1861">
            <v>5</v>
          </cell>
          <cell r="R1861" t="str">
            <v>AC ASPARAGHESE</v>
          </cell>
          <cell r="T1861">
            <v>1</v>
          </cell>
          <cell r="X1861" t="str">
            <v/>
          </cell>
        </row>
        <row r="1862">
          <cell r="B1862">
            <v>7</v>
          </cell>
          <cell r="F1862">
            <v>6.5</v>
          </cell>
          <cell r="R1862" t="str">
            <v>AC ASPARAGHESE</v>
          </cell>
          <cell r="T1862">
            <v>1</v>
          </cell>
          <cell r="X1862" t="str">
            <v/>
          </cell>
        </row>
        <row r="1863">
          <cell r="B1863">
            <v>7</v>
          </cell>
          <cell r="F1863">
            <v>5.5</v>
          </cell>
          <cell r="R1863" t="str">
            <v>SESTO ASENSIO</v>
          </cell>
          <cell r="T1863">
            <v>1</v>
          </cell>
          <cell r="W1863">
            <v>1</v>
          </cell>
          <cell r="X1863">
            <v>5.5</v>
          </cell>
        </row>
        <row r="1864">
          <cell r="B1864">
            <v>7</v>
          </cell>
          <cell r="F1864">
            <v>6</v>
          </cell>
          <cell r="R1864" t="str">
            <v>ATL IMPROVVISATO</v>
          </cell>
          <cell r="X1864" t="str">
            <v/>
          </cell>
        </row>
        <row r="1865">
          <cell r="B1865">
            <v>7</v>
          </cell>
          <cell r="F1865">
            <v>6</v>
          </cell>
          <cell r="R1865" t="str">
            <v/>
          </cell>
          <cell r="X1865" t="str">
            <v/>
          </cell>
        </row>
        <row r="1866">
          <cell r="B1866">
            <v>7</v>
          </cell>
          <cell r="F1866">
            <v>7</v>
          </cell>
          <cell r="R1866" t="str">
            <v/>
          </cell>
          <cell r="X1866" t="str">
            <v/>
          </cell>
        </row>
        <row r="1867">
          <cell r="B1867">
            <v>7</v>
          </cell>
          <cell r="F1867">
            <v>6</v>
          </cell>
          <cell r="R1867" t="str">
            <v>HERTHA VERNELLO</v>
          </cell>
          <cell r="T1867">
            <v>1</v>
          </cell>
          <cell r="W1867">
            <v>1</v>
          </cell>
          <cell r="X1867">
            <v>6</v>
          </cell>
        </row>
        <row r="1868">
          <cell r="B1868">
            <v>7</v>
          </cell>
          <cell r="F1868">
            <v>6.5</v>
          </cell>
          <cell r="R1868" t="str">
            <v/>
          </cell>
          <cell r="X1868" t="str">
            <v/>
          </cell>
        </row>
        <row r="1869">
          <cell r="B1869">
            <v>7</v>
          </cell>
          <cell r="F1869">
            <v>5.5</v>
          </cell>
          <cell r="R1869" t="str">
            <v>SESTO ASENSIO</v>
          </cell>
          <cell r="T1869">
            <v>1</v>
          </cell>
          <cell r="X1869" t="str">
            <v/>
          </cell>
        </row>
        <row r="1870">
          <cell r="B1870">
            <v>7</v>
          </cell>
          <cell r="F1870">
            <v>6</v>
          </cell>
          <cell r="R1870" t="str">
            <v>ATL IMPROVVISATO</v>
          </cell>
          <cell r="X1870" t="str">
            <v/>
          </cell>
        </row>
        <row r="1871">
          <cell r="B1871">
            <v>7</v>
          </cell>
          <cell r="F1871">
            <v>6</v>
          </cell>
          <cell r="R1871" t="str">
            <v>AC ASPARAGHESE</v>
          </cell>
          <cell r="X1871" t="str">
            <v/>
          </cell>
        </row>
        <row r="1872">
          <cell r="B1872">
            <v>7</v>
          </cell>
          <cell r="F1872">
            <v>6</v>
          </cell>
          <cell r="R1872" t="str">
            <v>APPAREGGIATO</v>
          </cell>
          <cell r="W1872">
            <v>1</v>
          </cell>
          <cell r="X1872">
            <v>6</v>
          </cell>
        </row>
        <row r="1873">
          <cell r="B1873">
            <v>7</v>
          </cell>
          <cell r="F1873">
            <v>6</v>
          </cell>
          <cell r="R1873" t="str">
            <v>ATL IMPROVVISATO</v>
          </cell>
          <cell r="T1873">
            <v>1</v>
          </cell>
          <cell r="W1873">
            <v>1</v>
          </cell>
          <cell r="X1873">
            <v>6</v>
          </cell>
        </row>
        <row r="1874">
          <cell r="B1874">
            <v>7</v>
          </cell>
          <cell r="F1874">
            <v>5</v>
          </cell>
          <cell r="R1874" t="str">
            <v>ATL IMPROVVISATO</v>
          </cell>
          <cell r="X1874" t="str">
            <v/>
          </cell>
        </row>
        <row r="1875">
          <cell r="B1875">
            <v>7</v>
          </cell>
          <cell r="F1875">
            <v>6</v>
          </cell>
          <cell r="R1875" t="str">
            <v>SESTO ASENSIO</v>
          </cell>
          <cell r="T1875">
            <v>1</v>
          </cell>
          <cell r="W1875">
            <v>1</v>
          </cell>
          <cell r="X1875">
            <v>6</v>
          </cell>
        </row>
        <row r="1876">
          <cell r="B1876">
            <v>7</v>
          </cell>
          <cell r="F1876">
            <v>6</v>
          </cell>
          <cell r="R1876" t="str">
            <v>AC ASPARAGHESE</v>
          </cell>
          <cell r="X1876" t="str">
            <v/>
          </cell>
        </row>
        <row r="1877">
          <cell r="B1877">
            <v>7</v>
          </cell>
          <cell r="F1877">
            <v>6</v>
          </cell>
          <cell r="R1877" t="str">
            <v>APPAREGGIATO</v>
          </cell>
          <cell r="T1877">
            <v>1</v>
          </cell>
          <cell r="W1877">
            <v>1</v>
          </cell>
          <cell r="X1877">
            <v>6</v>
          </cell>
        </row>
        <row r="1878">
          <cell r="B1878">
            <v>7</v>
          </cell>
          <cell r="F1878">
            <v>6.5</v>
          </cell>
          <cell r="R1878" t="str">
            <v>APPAREGGIATO</v>
          </cell>
          <cell r="W1878">
            <v>1</v>
          </cell>
          <cell r="X1878">
            <v>6.5</v>
          </cell>
        </row>
        <row r="1879">
          <cell r="B1879">
            <v>7</v>
          </cell>
          <cell r="F1879">
            <v>6.5</v>
          </cell>
          <cell r="R1879" t="str">
            <v/>
          </cell>
          <cell r="X1879" t="str">
            <v/>
          </cell>
        </row>
        <row r="1880">
          <cell r="B1880">
            <v>7</v>
          </cell>
          <cell r="F1880">
            <v>6</v>
          </cell>
          <cell r="R1880" t="str">
            <v/>
          </cell>
          <cell r="X1880" t="str">
            <v/>
          </cell>
        </row>
        <row r="1881">
          <cell r="B1881">
            <v>7</v>
          </cell>
          <cell r="F1881">
            <v>5.5</v>
          </cell>
          <cell r="R1881" t="str">
            <v/>
          </cell>
          <cell r="X1881" t="str">
            <v/>
          </cell>
        </row>
        <row r="1882">
          <cell r="B1882">
            <v>7</v>
          </cell>
          <cell r="F1882">
            <v>6</v>
          </cell>
          <cell r="R1882" t="str">
            <v/>
          </cell>
          <cell r="X1882" t="str">
            <v/>
          </cell>
        </row>
        <row r="1883">
          <cell r="B1883">
            <v>7</v>
          </cell>
          <cell r="F1883">
            <v>5.5</v>
          </cell>
          <cell r="R1883" t="str">
            <v/>
          </cell>
          <cell r="X1883" t="str">
            <v/>
          </cell>
        </row>
        <row r="1884">
          <cell r="B1884">
            <v>7</v>
          </cell>
          <cell r="F1884">
            <v>6</v>
          </cell>
          <cell r="R1884" t="str">
            <v/>
          </cell>
          <cell r="X1884" t="str">
            <v/>
          </cell>
        </row>
        <row r="1885">
          <cell r="B1885">
            <v>7</v>
          </cell>
          <cell r="F1885">
            <v>5.5</v>
          </cell>
          <cell r="R1885" t="str">
            <v/>
          </cell>
          <cell r="X1885" t="str">
            <v/>
          </cell>
        </row>
        <row r="1886">
          <cell r="B1886">
            <v>7</v>
          </cell>
          <cell r="F1886">
            <v>5.5</v>
          </cell>
          <cell r="R1886" t="str">
            <v/>
          </cell>
          <cell r="X1886" t="str">
            <v/>
          </cell>
        </row>
        <row r="1887">
          <cell r="B1887">
            <v>7</v>
          </cell>
          <cell r="F1887">
            <v>5.5</v>
          </cell>
          <cell r="R1887" t="str">
            <v/>
          </cell>
          <cell r="X1887" t="str">
            <v/>
          </cell>
        </row>
        <row r="1888">
          <cell r="B1888">
            <v>7</v>
          </cell>
          <cell r="F1888">
            <v>6</v>
          </cell>
          <cell r="R1888" t="str">
            <v>AC ASPARAGHESE</v>
          </cell>
          <cell r="X1888" t="str">
            <v/>
          </cell>
        </row>
        <row r="1889">
          <cell r="B1889">
            <v>7</v>
          </cell>
          <cell r="F1889">
            <v>6</v>
          </cell>
          <cell r="R1889" t="str">
            <v>APPAREGGIATO</v>
          </cell>
          <cell r="T1889">
            <v>1</v>
          </cell>
          <cell r="W1889">
            <v>1</v>
          </cell>
          <cell r="X1889">
            <v>6</v>
          </cell>
        </row>
        <row r="1890">
          <cell r="B1890">
            <v>7</v>
          </cell>
          <cell r="F1890">
            <v>5</v>
          </cell>
          <cell r="R1890" t="str">
            <v>APPAREGGIATO</v>
          </cell>
          <cell r="T1890">
            <v>1</v>
          </cell>
          <cell r="X1890" t="str">
            <v/>
          </cell>
        </row>
        <row r="1891">
          <cell r="B1891">
            <v>7</v>
          </cell>
          <cell r="F1891">
            <v>6</v>
          </cell>
          <cell r="R1891" t="str">
            <v>SAN GRIA</v>
          </cell>
          <cell r="T1891">
            <v>1</v>
          </cell>
          <cell r="W1891">
            <v>1</v>
          </cell>
          <cell r="X1891">
            <v>5.5</v>
          </cell>
        </row>
        <row r="1892">
          <cell r="B1892">
            <v>7</v>
          </cell>
          <cell r="F1892">
            <v>5.5</v>
          </cell>
          <cell r="R1892" t="str">
            <v>SESTO ASENSIO</v>
          </cell>
          <cell r="T1892">
            <v>1</v>
          </cell>
          <cell r="W1892">
            <v>1</v>
          </cell>
          <cell r="X1892">
            <v>5.5</v>
          </cell>
        </row>
        <row r="1893">
          <cell r="B1893">
            <v>7</v>
          </cell>
          <cell r="F1893">
            <v>6</v>
          </cell>
          <cell r="R1893" t="str">
            <v>ATL IMPROVVISATO</v>
          </cell>
          <cell r="T1893">
            <v>1</v>
          </cell>
          <cell r="W1893">
            <v>1</v>
          </cell>
          <cell r="X1893">
            <v>6</v>
          </cell>
        </row>
        <row r="1894">
          <cell r="B1894">
            <v>7</v>
          </cell>
          <cell r="F1894">
            <v>6</v>
          </cell>
          <cell r="R1894" t="str">
            <v/>
          </cell>
          <cell r="X1894" t="str">
            <v/>
          </cell>
        </row>
        <row r="1895">
          <cell r="B1895">
            <v>7</v>
          </cell>
          <cell r="F1895">
            <v>5.5</v>
          </cell>
          <cell r="R1895" t="str">
            <v/>
          </cell>
          <cell r="X1895" t="str">
            <v/>
          </cell>
        </row>
        <row r="1896">
          <cell r="B1896">
            <v>7</v>
          </cell>
          <cell r="F1896">
            <v>6.5</v>
          </cell>
          <cell r="R1896" t="str">
            <v>SESTO ASENSIO</v>
          </cell>
          <cell r="T1896">
            <v>1</v>
          </cell>
          <cell r="W1896">
            <v>1</v>
          </cell>
          <cell r="X1896">
            <v>6.5</v>
          </cell>
        </row>
        <row r="1897">
          <cell r="B1897">
            <v>7</v>
          </cell>
          <cell r="F1897">
            <v>5.5</v>
          </cell>
          <cell r="R1897" t="str">
            <v>SESTO ASENSIO</v>
          </cell>
          <cell r="T1897">
            <v>1</v>
          </cell>
          <cell r="X1897" t="str">
            <v/>
          </cell>
        </row>
        <row r="1898">
          <cell r="B1898">
            <v>7</v>
          </cell>
          <cell r="F1898">
            <v>6</v>
          </cell>
          <cell r="R1898" t="str">
            <v/>
          </cell>
          <cell r="X1898" t="str">
            <v/>
          </cell>
        </row>
        <row r="1899">
          <cell r="B1899">
            <v>7</v>
          </cell>
          <cell r="F1899">
            <v>6</v>
          </cell>
          <cell r="R1899" t="str">
            <v/>
          </cell>
          <cell r="X1899" t="str">
            <v/>
          </cell>
        </row>
        <row r="1900">
          <cell r="B1900">
            <v>7</v>
          </cell>
          <cell r="F1900">
            <v>6.5</v>
          </cell>
          <cell r="R1900" t="str">
            <v>ATL IMPROVVISATO</v>
          </cell>
          <cell r="W1900">
            <v>1</v>
          </cell>
          <cell r="X1900">
            <v>6.5</v>
          </cell>
        </row>
        <row r="1901">
          <cell r="B1901">
            <v>7</v>
          </cell>
          <cell r="F1901">
            <v>7.5</v>
          </cell>
          <cell r="R1901" t="str">
            <v>SAN GRIA</v>
          </cell>
          <cell r="T1901">
            <v>1</v>
          </cell>
          <cell r="W1901">
            <v>1</v>
          </cell>
          <cell r="X1901">
            <v>14.5</v>
          </cell>
        </row>
        <row r="1902">
          <cell r="B1902">
            <v>7</v>
          </cell>
          <cell r="F1902">
            <v>6</v>
          </cell>
          <cell r="R1902" t="str">
            <v>ATL IMPROVVISATO</v>
          </cell>
          <cell r="W1902">
            <v>1</v>
          </cell>
          <cell r="X1902">
            <v>5</v>
          </cell>
        </row>
        <row r="1903">
          <cell r="B1903">
            <v>7</v>
          </cell>
          <cell r="F1903">
            <v>5.5</v>
          </cell>
          <cell r="R1903" t="str">
            <v>AC ASPARAGHESE</v>
          </cell>
          <cell r="T1903">
            <v>1</v>
          </cell>
          <cell r="X1903" t="str">
            <v/>
          </cell>
        </row>
        <row r="1904">
          <cell r="B1904">
            <v>7</v>
          </cell>
          <cell r="F1904">
            <v>5</v>
          </cell>
          <cell r="R1904" t="str">
            <v>HERTHA VERNELLO</v>
          </cell>
          <cell r="T1904">
            <v>1</v>
          </cell>
          <cell r="X1904" t="str">
            <v/>
          </cell>
        </row>
        <row r="1905">
          <cell r="B1905">
            <v>7</v>
          </cell>
          <cell r="F1905">
            <v>5.5</v>
          </cell>
          <cell r="R1905" t="str">
            <v>SESTO ASENSIO</v>
          </cell>
          <cell r="X1905" t="str">
            <v/>
          </cell>
        </row>
        <row r="1906">
          <cell r="B1906">
            <v>7</v>
          </cell>
          <cell r="F1906">
            <v>6</v>
          </cell>
          <cell r="R1906" t="str">
            <v>SESTO ASENSIO</v>
          </cell>
          <cell r="W1906">
            <v>1</v>
          </cell>
          <cell r="X1906">
            <v>6</v>
          </cell>
        </row>
        <row r="1907">
          <cell r="B1907">
            <v>7</v>
          </cell>
          <cell r="F1907">
            <v>5.5</v>
          </cell>
          <cell r="R1907" t="str">
            <v>SESTO ASENSIO</v>
          </cell>
          <cell r="X1907" t="str">
            <v/>
          </cell>
        </row>
        <row r="1908">
          <cell r="B1908">
            <v>7</v>
          </cell>
          <cell r="F1908">
            <v>6.5</v>
          </cell>
          <cell r="R1908" t="str">
            <v/>
          </cell>
          <cell r="X1908" t="str">
            <v/>
          </cell>
        </row>
        <row r="1909">
          <cell r="B1909">
            <v>7</v>
          </cell>
          <cell r="F1909">
            <v>5.5</v>
          </cell>
          <cell r="R1909" t="str">
            <v>SESTO ASENSIO</v>
          </cell>
          <cell r="X1909" t="str">
            <v/>
          </cell>
        </row>
        <row r="1910">
          <cell r="B1910">
            <v>7</v>
          </cell>
          <cell r="F1910">
            <v>6</v>
          </cell>
          <cell r="R1910" t="str">
            <v>PESCICULINI FC</v>
          </cell>
          <cell r="T1910">
            <v>1</v>
          </cell>
          <cell r="W1910">
            <v>1</v>
          </cell>
          <cell r="X1910">
            <v>6</v>
          </cell>
        </row>
        <row r="1911">
          <cell r="B1911">
            <v>7</v>
          </cell>
          <cell r="F1911">
            <v>5</v>
          </cell>
          <cell r="R1911" t="str">
            <v/>
          </cell>
          <cell r="X1911" t="str">
            <v/>
          </cell>
        </row>
        <row r="1912">
          <cell r="B1912">
            <v>7</v>
          </cell>
          <cell r="F1912">
            <v>6.5</v>
          </cell>
          <cell r="R1912" t="str">
            <v>PESCICULINI FC</v>
          </cell>
          <cell r="W1912">
            <v>1</v>
          </cell>
          <cell r="X1912">
            <v>6.5</v>
          </cell>
        </row>
        <row r="1913">
          <cell r="B1913">
            <v>7</v>
          </cell>
          <cell r="F1913">
            <v>5.5</v>
          </cell>
          <cell r="R1913" t="str">
            <v>PESCICULINI FC</v>
          </cell>
          <cell r="T1913">
            <v>1</v>
          </cell>
          <cell r="X1913" t="str">
            <v/>
          </cell>
        </row>
        <row r="1914">
          <cell r="B1914">
            <v>7</v>
          </cell>
          <cell r="F1914">
            <v>6</v>
          </cell>
          <cell r="R1914" t="str">
            <v>APPAREGGIATO</v>
          </cell>
          <cell r="T1914">
            <v>1</v>
          </cell>
          <cell r="W1914">
            <v>1</v>
          </cell>
          <cell r="X1914">
            <v>6</v>
          </cell>
        </row>
        <row r="1915">
          <cell r="B1915">
            <v>7</v>
          </cell>
          <cell r="F1915">
            <v>5.5</v>
          </cell>
          <cell r="R1915" t="str">
            <v/>
          </cell>
          <cell r="X1915" t="str">
            <v/>
          </cell>
        </row>
        <row r="1916">
          <cell r="B1916">
            <v>7</v>
          </cell>
          <cell r="F1916">
            <v>5</v>
          </cell>
          <cell r="R1916" t="str">
            <v>ATL IMPROVVISATO</v>
          </cell>
          <cell r="T1916">
            <v>1</v>
          </cell>
          <cell r="X1916" t="str">
            <v/>
          </cell>
        </row>
        <row r="1917">
          <cell r="B1917">
            <v>7</v>
          </cell>
          <cell r="F1917">
            <v>6</v>
          </cell>
          <cell r="R1917" t="str">
            <v>HERTHA VERNELLO</v>
          </cell>
          <cell r="W1917">
            <v>1</v>
          </cell>
          <cell r="X1917">
            <v>5.5</v>
          </cell>
        </row>
        <row r="1918">
          <cell r="B1918">
            <v>7</v>
          </cell>
          <cell r="F1918">
            <v>8</v>
          </cell>
          <cell r="R1918" t="str">
            <v>AC ASPARAGHESE</v>
          </cell>
          <cell r="W1918">
            <v>1</v>
          </cell>
          <cell r="X1918">
            <v>12</v>
          </cell>
        </row>
        <row r="1919">
          <cell r="B1919">
            <v>7</v>
          </cell>
          <cell r="F1919">
            <v>6</v>
          </cell>
          <cell r="R1919" t="str">
            <v>PESCICULINI FC</v>
          </cell>
          <cell r="T1919">
            <v>1</v>
          </cell>
          <cell r="W1919">
            <v>1</v>
          </cell>
          <cell r="X1919">
            <v>6</v>
          </cell>
        </row>
        <row r="1920">
          <cell r="B1920">
            <v>7</v>
          </cell>
          <cell r="F1920">
            <v>6.5</v>
          </cell>
          <cell r="R1920" t="str">
            <v/>
          </cell>
          <cell r="X1920" t="str">
            <v/>
          </cell>
        </row>
        <row r="1921">
          <cell r="B1921">
            <v>7</v>
          </cell>
          <cell r="F1921">
            <v>6.5</v>
          </cell>
          <cell r="R1921" t="str">
            <v/>
          </cell>
          <cell r="X1921" t="str">
            <v/>
          </cell>
        </row>
        <row r="1922">
          <cell r="B1922">
            <v>7</v>
          </cell>
          <cell r="F1922">
            <v>4</v>
          </cell>
          <cell r="R1922" t="str">
            <v/>
          </cell>
          <cell r="X1922" t="str">
            <v/>
          </cell>
        </row>
        <row r="1923">
          <cell r="B1923">
            <v>7</v>
          </cell>
          <cell r="F1923">
            <v>5</v>
          </cell>
          <cell r="R1923" t="str">
            <v/>
          </cell>
          <cell r="X1923" t="str">
            <v/>
          </cell>
        </row>
        <row r="1924">
          <cell r="B1924">
            <v>7</v>
          </cell>
          <cell r="F1924">
            <v>5.5</v>
          </cell>
          <cell r="R1924" t="str">
            <v/>
          </cell>
          <cell r="X1924" t="str">
            <v/>
          </cell>
        </row>
        <row r="1925">
          <cell r="B1925">
            <v>7</v>
          </cell>
          <cell r="F1925">
            <v>6</v>
          </cell>
          <cell r="R1925" t="str">
            <v>ATL IMPROVVISATO</v>
          </cell>
          <cell r="X1925" t="str">
            <v/>
          </cell>
        </row>
        <row r="1926">
          <cell r="B1926">
            <v>7</v>
          </cell>
          <cell r="F1926">
            <v>5.5</v>
          </cell>
          <cell r="R1926" t="str">
            <v/>
          </cell>
          <cell r="X1926" t="str">
            <v/>
          </cell>
        </row>
        <row r="1927">
          <cell r="B1927">
            <v>7</v>
          </cell>
          <cell r="F1927">
            <v>6.5</v>
          </cell>
          <cell r="R1927" t="str">
            <v/>
          </cell>
          <cell r="X1927" t="str">
            <v/>
          </cell>
        </row>
        <row r="1928">
          <cell r="B1928">
            <v>7</v>
          </cell>
          <cell r="F1928">
            <v>6</v>
          </cell>
          <cell r="R1928" t="str">
            <v/>
          </cell>
          <cell r="X1928" t="str">
            <v/>
          </cell>
        </row>
        <row r="1929">
          <cell r="B1929">
            <v>7</v>
          </cell>
          <cell r="F1929">
            <v>6</v>
          </cell>
          <cell r="R1929" t="str">
            <v/>
          </cell>
          <cell r="X1929" t="str">
            <v/>
          </cell>
        </row>
        <row r="1930">
          <cell r="B1930">
            <v>7</v>
          </cell>
          <cell r="F1930">
            <v>6</v>
          </cell>
          <cell r="R1930" t="str">
            <v/>
          </cell>
          <cell r="X1930" t="str">
            <v/>
          </cell>
        </row>
        <row r="1931">
          <cell r="B1931">
            <v>7</v>
          </cell>
          <cell r="F1931">
            <v>6</v>
          </cell>
          <cell r="R1931" t="str">
            <v/>
          </cell>
          <cell r="X1931" t="str">
            <v/>
          </cell>
        </row>
        <row r="1932">
          <cell r="B1932">
            <v>7</v>
          </cell>
          <cell r="F1932">
            <v>5.5</v>
          </cell>
          <cell r="R1932" t="str">
            <v>APPAREGGIATO</v>
          </cell>
          <cell r="T1932">
            <v>1</v>
          </cell>
          <cell r="X1932" t="str">
            <v/>
          </cell>
        </row>
        <row r="1933">
          <cell r="B1933">
            <v>7</v>
          </cell>
          <cell r="F1933">
            <v>6</v>
          </cell>
          <cell r="R1933" t="str">
            <v/>
          </cell>
          <cell r="X1933" t="str">
            <v/>
          </cell>
        </row>
        <row r="1934">
          <cell r="B1934">
            <v>7</v>
          </cell>
          <cell r="F1934">
            <v>5.5</v>
          </cell>
          <cell r="R1934" t="str">
            <v>PARTIZAN DEGRADO</v>
          </cell>
          <cell r="T1934">
            <v>1</v>
          </cell>
          <cell r="W1934">
            <v>1</v>
          </cell>
          <cell r="X1934">
            <v>5.5</v>
          </cell>
        </row>
        <row r="1935">
          <cell r="B1935">
            <v>7</v>
          </cell>
          <cell r="F1935">
            <v>6.5</v>
          </cell>
          <cell r="R1935" t="str">
            <v/>
          </cell>
          <cell r="X1935" t="str">
            <v/>
          </cell>
        </row>
        <row r="1936">
          <cell r="B1936">
            <v>7</v>
          </cell>
          <cell r="F1936">
            <v>6</v>
          </cell>
          <cell r="R1936" t="str">
            <v/>
          </cell>
          <cell r="X1936" t="str">
            <v/>
          </cell>
        </row>
        <row r="1937">
          <cell r="B1937">
            <v>7</v>
          </cell>
          <cell r="F1937">
            <v>6</v>
          </cell>
          <cell r="R1937" t="str">
            <v/>
          </cell>
          <cell r="X1937" t="str">
            <v/>
          </cell>
        </row>
        <row r="1938">
          <cell r="B1938">
            <v>7</v>
          </cell>
          <cell r="F1938">
            <v>6</v>
          </cell>
          <cell r="R1938" t="str">
            <v/>
          </cell>
          <cell r="X1938" t="str">
            <v/>
          </cell>
        </row>
        <row r="1939">
          <cell r="B1939">
            <v>7</v>
          </cell>
          <cell r="F1939">
            <v>6.5</v>
          </cell>
          <cell r="R1939" t="str">
            <v/>
          </cell>
          <cell r="X1939" t="str">
            <v/>
          </cell>
        </row>
        <row r="1940">
          <cell r="B1940">
            <v>7</v>
          </cell>
          <cell r="F1940">
            <v>6</v>
          </cell>
          <cell r="R1940" t="str">
            <v>AC ASPARAGHESE</v>
          </cell>
          <cell r="X1940" t="str">
            <v/>
          </cell>
        </row>
        <row r="1941">
          <cell r="B1941">
            <v>7</v>
          </cell>
          <cell r="F1941">
            <v>6</v>
          </cell>
          <cell r="R1941" t="str">
            <v/>
          </cell>
          <cell r="X1941" t="str">
            <v/>
          </cell>
        </row>
        <row r="1942">
          <cell r="B1942">
            <v>7</v>
          </cell>
          <cell r="F1942">
            <v>5.5</v>
          </cell>
          <cell r="R1942" t="str">
            <v/>
          </cell>
          <cell r="X1942" t="str">
            <v/>
          </cell>
        </row>
        <row r="1943">
          <cell r="B1943">
            <v>7</v>
          </cell>
          <cell r="F1943">
            <v>5.5</v>
          </cell>
          <cell r="R1943" t="str">
            <v/>
          </cell>
          <cell r="X1943" t="str">
            <v/>
          </cell>
        </row>
        <row r="1944">
          <cell r="B1944">
            <v>7</v>
          </cell>
          <cell r="F1944">
            <v>6</v>
          </cell>
          <cell r="R1944" t="str">
            <v/>
          </cell>
          <cell r="X1944" t="str">
            <v/>
          </cell>
        </row>
        <row r="1945">
          <cell r="B1945">
            <v>7</v>
          </cell>
          <cell r="F1945">
            <v>6</v>
          </cell>
          <cell r="R1945" t="str">
            <v/>
          </cell>
          <cell r="X1945" t="str">
            <v/>
          </cell>
        </row>
        <row r="1946">
          <cell r="B1946">
            <v>7</v>
          </cell>
          <cell r="F1946">
            <v>5.5</v>
          </cell>
          <cell r="R1946" t="str">
            <v/>
          </cell>
          <cell r="X1946" t="str">
            <v/>
          </cell>
        </row>
        <row r="1947">
          <cell r="B1947">
            <v>7</v>
          </cell>
          <cell r="F1947">
            <v>5.5</v>
          </cell>
          <cell r="R1947" t="str">
            <v/>
          </cell>
          <cell r="X1947" t="str">
            <v/>
          </cell>
        </row>
        <row r="1948">
          <cell r="B1948">
            <v>7</v>
          </cell>
          <cell r="F1948">
            <v>5.5</v>
          </cell>
          <cell r="R1948" t="str">
            <v>HERTHA VERNELLO</v>
          </cell>
          <cell r="T1948">
            <v>1</v>
          </cell>
          <cell r="W1948">
            <v>1</v>
          </cell>
          <cell r="X1948">
            <v>4.5</v>
          </cell>
        </row>
        <row r="1949">
          <cell r="B1949">
            <v>7</v>
          </cell>
          <cell r="F1949">
            <v>6.5</v>
          </cell>
          <cell r="R1949" t="str">
            <v>AC ASPARAGHESE</v>
          </cell>
          <cell r="T1949">
            <v>1</v>
          </cell>
          <cell r="W1949">
            <v>1</v>
          </cell>
          <cell r="X1949">
            <v>6.5</v>
          </cell>
        </row>
        <row r="1950">
          <cell r="B1950">
            <v>7</v>
          </cell>
          <cell r="F1950">
            <v>5</v>
          </cell>
          <cell r="R1950" t="str">
            <v>PESCICULINI FC</v>
          </cell>
          <cell r="T1950">
            <v>1</v>
          </cell>
          <cell r="X1950" t="str">
            <v/>
          </cell>
        </row>
        <row r="1951">
          <cell r="B1951">
            <v>7</v>
          </cell>
          <cell r="F1951">
            <v>5.5</v>
          </cell>
          <cell r="R1951" t="str">
            <v>PESCICULINI FC</v>
          </cell>
          <cell r="X1951" t="str">
            <v/>
          </cell>
        </row>
        <row r="1952">
          <cell r="B1952">
            <v>7</v>
          </cell>
          <cell r="F1952">
            <v>6</v>
          </cell>
          <cell r="R1952" t="str">
            <v>APPAREGGIATO</v>
          </cell>
          <cell r="T1952">
            <v>1</v>
          </cell>
          <cell r="W1952">
            <v>1</v>
          </cell>
          <cell r="X1952">
            <v>6</v>
          </cell>
        </row>
        <row r="1953">
          <cell r="B1953">
            <v>7</v>
          </cell>
          <cell r="F1953">
            <v>5.5</v>
          </cell>
          <cell r="R1953" t="str">
            <v/>
          </cell>
          <cell r="X1953" t="str">
            <v/>
          </cell>
        </row>
        <row r="1954">
          <cell r="B1954">
            <v>7</v>
          </cell>
          <cell r="F1954">
            <v>6</v>
          </cell>
          <cell r="R1954" t="str">
            <v/>
          </cell>
          <cell r="X1954" t="str">
            <v/>
          </cell>
        </row>
        <row r="1955">
          <cell r="B1955">
            <v>7</v>
          </cell>
          <cell r="F1955">
            <v>5.5</v>
          </cell>
          <cell r="R1955" t="str">
            <v>SAN GRIA</v>
          </cell>
          <cell r="T1955">
            <v>1</v>
          </cell>
          <cell r="X1955" t="str">
            <v/>
          </cell>
        </row>
        <row r="1956">
          <cell r="B1956">
            <v>7</v>
          </cell>
          <cell r="F1956">
            <v>6</v>
          </cell>
          <cell r="R1956" t="str">
            <v>SAN GRIA</v>
          </cell>
          <cell r="W1956">
            <v>1</v>
          </cell>
          <cell r="X1956">
            <v>6</v>
          </cell>
        </row>
        <row r="1957">
          <cell r="B1957">
            <v>7</v>
          </cell>
          <cell r="F1957">
            <v>6</v>
          </cell>
          <cell r="R1957" t="str">
            <v>HERTHA VERNELLO</v>
          </cell>
          <cell r="W1957">
            <v>1</v>
          </cell>
          <cell r="X1957">
            <v>6</v>
          </cell>
        </row>
        <row r="1958">
          <cell r="B1958">
            <v>7</v>
          </cell>
          <cell r="F1958">
            <v>6.5</v>
          </cell>
          <cell r="R1958" t="str">
            <v>AC ASPARAGHESE</v>
          </cell>
          <cell r="T1958">
            <v>1</v>
          </cell>
          <cell r="W1958">
            <v>1</v>
          </cell>
          <cell r="X1958">
            <v>6.5</v>
          </cell>
        </row>
        <row r="1959">
          <cell r="B1959">
            <v>7</v>
          </cell>
          <cell r="F1959">
            <v>6</v>
          </cell>
          <cell r="R1959" t="str">
            <v/>
          </cell>
          <cell r="X1959" t="str">
            <v/>
          </cell>
        </row>
        <row r="1960">
          <cell r="B1960">
            <v>7</v>
          </cell>
          <cell r="F1960">
            <v>6</v>
          </cell>
          <cell r="R1960" t="str">
            <v>ATL IMPROVVISATO</v>
          </cell>
          <cell r="T1960">
            <v>1</v>
          </cell>
          <cell r="W1960">
            <v>1</v>
          </cell>
          <cell r="X1960">
            <v>6</v>
          </cell>
        </row>
        <row r="1961">
          <cell r="B1961">
            <v>7</v>
          </cell>
          <cell r="F1961">
            <v>5.5</v>
          </cell>
          <cell r="R1961" t="str">
            <v>PARTIZAN DEGRADO</v>
          </cell>
          <cell r="T1961">
            <v>1</v>
          </cell>
          <cell r="X1961" t="str">
            <v/>
          </cell>
        </row>
        <row r="1962">
          <cell r="B1962">
            <v>7</v>
          </cell>
          <cell r="F1962">
            <v>5</v>
          </cell>
          <cell r="R1962" t="str">
            <v>PARTIZAN DEGRADO</v>
          </cell>
          <cell r="X1962" t="str">
            <v/>
          </cell>
        </row>
        <row r="1963">
          <cell r="B1963">
            <v>7</v>
          </cell>
          <cell r="F1963">
            <v>6</v>
          </cell>
          <cell r="R1963" t="str">
            <v/>
          </cell>
          <cell r="X1963" t="str">
            <v/>
          </cell>
        </row>
        <row r="1964">
          <cell r="B1964">
            <v>7</v>
          </cell>
          <cell r="F1964">
            <v>6</v>
          </cell>
          <cell r="R1964" t="str">
            <v>APPAREGGIATO</v>
          </cell>
          <cell r="T1964">
            <v>1</v>
          </cell>
          <cell r="X1964" t="str">
            <v/>
          </cell>
        </row>
        <row r="1965">
          <cell r="B1965">
            <v>7</v>
          </cell>
          <cell r="F1965">
            <v>6</v>
          </cell>
          <cell r="R1965" t="str">
            <v/>
          </cell>
          <cell r="X1965" t="str">
            <v/>
          </cell>
        </row>
        <row r="1966">
          <cell r="B1966">
            <v>7</v>
          </cell>
          <cell r="F1966">
            <v>6.5</v>
          </cell>
          <cell r="R1966" t="str">
            <v/>
          </cell>
          <cell r="X1966" t="str">
            <v/>
          </cell>
        </row>
        <row r="1967">
          <cell r="B1967">
            <v>7</v>
          </cell>
          <cell r="F1967">
            <v>6.5</v>
          </cell>
          <cell r="R1967" t="str">
            <v/>
          </cell>
          <cell r="X1967" t="str">
            <v/>
          </cell>
        </row>
        <row r="1968">
          <cell r="B1968">
            <v>7</v>
          </cell>
          <cell r="F1968">
            <v>6</v>
          </cell>
          <cell r="R1968" t="str">
            <v/>
          </cell>
          <cell r="X1968" t="str">
            <v/>
          </cell>
        </row>
        <row r="1969">
          <cell r="B1969">
            <v>7</v>
          </cell>
          <cell r="F1969">
            <v>5.5</v>
          </cell>
          <cell r="R1969" t="str">
            <v>AC ASPARAGHESE</v>
          </cell>
          <cell r="T1969">
            <v>1</v>
          </cell>
          <cell r="X1969" t="str">
            <v/>
          </cell>
        </row>
        <row r="1970">
          <cell r="B1970">
            <v>7</v>
          </cell>
          <cell r="F1970">
            <v>6</v>
          </cell>
          <cell r="R1970" t="str">
            <v/>
          </cell>
          <cell r="X1970" t="str">
            <v/>
          </cell>
        </row>
        <row r="1971">
          <cell r="B1971">
            <v>7</v>
          </cell>
          <cell r="F1971">
            <v>5.5</v>
          </cell>
          <cell r="R1971" t="str">
            <v/>
          </cell>
          <cell r="X1971" t="str">
            <v/>
          </cell>
        </row>
        <row r="1972">
          <cell r="B1972">
            <v>7</v>
          </cell>
          <cell r="F1972">
            <v>6</v>
          </cell>
          <cell r="R1972" t="str">
            <v/>
          </cell>
          <cell r="X1972" t="str">
            <v/>
          </cell>
        </row>
        <row r="1973">
          <cell r="B1973">
            <v>7</v>
          </cell>
          <cell r="F1973">
            <v>5.5</v>
          </cell>
          <cell r="R1973" t="str">
            <v>HERTHA VERNELLO</v>
          </cell>
          <cell r="T1973">
            <v>1</v>
          </cell>
          <cell r="X1973" t="str">
            <v/>
          </cell>
        </row>
        <row r="1974">
          <cell r="B1974">
            <v>7</v>
          </cell>
          <cell r="F1974">
            <v>6</v>
          </cell>
          <cell r="R1974" t="str">
            <v/>
          </cell>
          <cell r="X1974" t="str">
            <v/>
          </cell>
        </row>
        <row r="1975">
          <cell r="B1975">
            <v>7</v>
          </cell>
          <cell r="F1975">
            <v>5.5</v>
          </cell>
          <cell r="R1975" t="str">
            <v>AC ASPARAGHESE</v>
          </cell>
          <cell r="T1975">
            <v>1</v>
          </cell>
          <cell r="X1975" t="str">
            <v/>
          </cell>
        </row>
        <row r="1976">
          <cell r="B1976">
            <v>7</v>
          </cell>
          <cell r="F1976">
            <v>5.5</v>
          </cell>
          <cell r="R1976" t="str">
            <v/>
          </cell>
          <cell r="X1976" t="str">
            <v/>
          </cell>
        </row>
        <row r="1977">
          <cell r="B1977">
            <v>7</v>
          </cell>
          <cell r="F1977">
            <v>5.5</v>
          </cell>
          <cell r="R1977" t="str">
            <v>PESCICULINI FC</v>
          </cell>
          <cell r="T1977">
            <v>1</v>
          </cell>
          <cell r="X1977" t="str">
            <v/>
          </cell>
        </row>
        <row r="1978">
          <cell r="B1978">
            <v>7</v>
          </cell>
          <cell r="F1978">
            <v>6</v>
          </cell>
          <cell r="R1978" t="str">
            <v>APPAREGGIATO</v>
          </cell>
          <cell r="W1978">
            <v>1</v>
          </cell>
          <cell r="X1978">
            <v>6.5</v>
          </cell>
        </row>
        <row r="1979">
          <cell r="B1979">
            <v>7</v>
          </cell>
          <cell r="F1979">
            <v>6</v>
          </cell>
          <cell r="R1979" t="str">
            <v>PESCICULINI FC</v>
          </cell>
          <cell r="W1979">
            <v>1</v>
          </cell>
          <cell r="X1979">
            <v>6</v>
          </cell>
        </row>
        <row r="1980">
          <cell r="B1980">
            <v>7</v>
          </cell>
          <cell r="F1980">
            <v>6.5</v>
          </cell>
          <cell r="R1980" t="str">
            <v/>
          </cell>
          <cell r="X1980" t="str">
            <v/>
          </cell>
        </row>
        <row r="1981">
          <cell r="B1981">
            <v>7</v>
          </cell>
          <cell r="F1981">
            <v>6</v>
          </cell>
          <cell r="R1981" t="str">
            <v/>
          </cell>
          <cell r="X1981" t="str">
            <v/>
          </cell>
        </row>
        <row r="1982">
          <cell r="B1982">
            <v>7</v>
          </cell>
          <cell r="F1982">
            <v>5.5</v>
          </cell>
          <cell r="R1982" t="str">
            <v/>
          </cell>
          <cell r="X1982" t="str">
            <v/>
          </cell>
        </row>
        <row r="1983">
          <cell r="B1983">
            <v>7</v>
          </cell>
          <cell r="F1983">
            <v>7</v>
          </cell>
          <cell r="R1983" t="str">
            <v/>
          </cell>
          <cell r="X1983" t="str">
            <v/>
          </cell>
        </row>
        <row r="1984">
          <cell r="B1984">
            <v>7</v>
          </cell>
          <cell r="F1984">
            <v>6.5</v>
          </cell>
          <cell r="R1984" t="str">
            <v>PESCICULINI FC</v>
          </cell>
          <cell r="T1984">
            <v>1</v>
          </cell>
          <cell r="W1984">
            <v>1</v>
          </cell>
          <cell r="X1984">
            <v>6.5</v>
          </cell>
        </row>
        <row r="1985">
          <cell r="B1985">
            <v>7</v>
          </cell>
          <cell r="F1985">
            <v>6</v>
          </cell>
          <cell r="R1985" t="str">
            <v>PARTIZAN DEGRADO</v>
          </cell>
          <cell r="X1985" t="str">
            <v/>
          </cell>
        </row>
        <row r="1986">
          <cell r="B1986">
            <v>7</v>
          </cell>
          <cell r="F1986">
            <v>7</v>
          </cell>
          <cell r="R1986" t="str">
            <v/>
          </cell>
          <cell r="X1986" t="str">
            <v/>
          </cell>
        </row>
        <row r="1987">
          <cell r="B1987">
            <v>7</v>
          </cell>
          <cell r="F1987">
            <v>6</v>
          </cell>
          <cell r="R1987" t="str">
            <v/>
          </cell>
          <cell r="X1987" t="str">
            <v/>
          </cell>
        </row>
        <row r="1988">
          <cell r="B1988">
            <v>7</v>
          </cell>
          <cell r="F1988">
            <v>5.5</v>
          </cell>
          <cell r="R1988" t="str">
            <v/>
          </cell>
          <cell r="X1988" t="str">
            <v/>
          </cell>
        </row>
        <row r="1989">
          <cell r="B1989">
            <v>7</v>
          </cell>
          <cell r="F1989">
            <v>5.5</v>
          </cell>
          <cell r="R1989" t="str">
            <v/>
          </cell>
          <cell r="X1989" t="str">
            <v/>
          </cell>
        </row>
        <row r="1990">
          <cell r="B1990">
            <v>7</v>
          </cell>
          <cell r="F1990">
            <v>6.5</v>
          </cell>
          <cell r="R1990" t="str">
            <v/>
          </cell>
          <cell r="X1990" t="str">
            <v/>
          </cell>
        </row>
        <row r="1991">
          <cell r="B1991">
            <v>7</v>
          </cell>
          <cell r="F1991">
            <v>7.5</v>
          </cell>
          <cell r="R1991" t="str">
            <v>APPAREGGIATO</v>
          </cell>
          <cell r="W1991">
            <v>1</v>
          </cell>
          <cell r="X1991">
            <v>11.5</v>
          </cell>
        </row>
        <row r="1992">
          <cell r="B1992">
            <v>7</v>
          </cell>
          <cell r="F1992">
            <v>6</v>
          </cell>
          <cell r="R1992" t="str">
            <v>PESCICULINI FC</v>
          </cell>
          <cell r="T1992">
            <v>1</v>
          </cell>
          <cell r="W1992">
            <v>1</v>
          </cell>
          <cell r="X1992">
            <v>5</v>
          </cell>
        </row>
        <row r="1993">
          <cell r="B1993">
            <v>7</v>
          </cell>
          <cell r="F1993">
            <v>5</v>
          </cell>
          <cell r="R1993" t="str">
            <v>PARTIZAN DEGRADO</v>
          </cell>
          <cell r="T1993">
            <v>1</v>
          </cell>
          <cell r="X1993" t="str">
            <v/>
          </cell>
        </row>
        <row r="1994">
          <cell r="B1994">
            <v>7</v>
          </cell>
          <cell r="F1994">
            <v>6</v>
          </cell>
          <cell r="R1994" t="str">
            <v/>
          </cell>
          <cell r="X1994" t="str">
            <v/>
          </cell>
        </row>
        <row r="1995">
          <cell r="B1995">
            <v>7</v>
          </cell>
          <cell r="F1995">
            <v>6.5</v>
          </cell>
          <cell r="R1995" t="str">
            <v/>
          </cell>
          <cell r="X1995" t="str">
            <v/>
          </cell>
        </row>
        <row r="1996">
          <cell r="B1996">
            <v>7</v>
          </cell>
          <cell r="F1996">
            <v>6</v>
          </cell>
          <cell r="R1996" t="str">
            <v/>
          </cell>
          <cell r="X1996" t="str">
            <v/>
          </cell>
        </row>
        <row r="1997">
          <cell r="B1997">
            <v>7</v>
          </cell>
          <cell r="F1997">
            <v>5.5</v>
          </cell>
          <cell r="R1997" t="str">
            <v/>
          </cell>
          <cell r="X1997" t="str">
            <v/>
          </cell>
        </row>
        <row r="1998">
          <cell r="B1998">
            <v>7</v>
          </cell>
          <cell r="F1998">
            <v>6.5</v>
          </cell>
          <cell r="R1998" t="str">
            <v>SAN GRIA</v>
          </cell>
          <cell r="T1998">
            <v>1</v>
          </cell>
          <cell r="W1998">
            <v>1</v>
          </cell>
          <cell r="X1998">
            <v>6.5</v>
          </cell>
        </row>
        <row r="1999">
          <cell r="B1999">
            <v>7</v>
          </cell>
          <cell r="F1999">
            <v>7</v>
          </cell>
          <cell r="R1999" t="str">
            <v>APPAREGGIATO</v>
          </cell>
          <cell r="T1999">
            <v>1</v>
          </cell>
          <cell r="W1999">
            <v>1</v>
          </cell>
          <cell r="X1999">
            <v>10</v>
          </cell>
        </row>
        <row r="2000">
          <cell r="B2000">
            <v>7</v>
          </cell>
          <cell r="F2000">
            <v>6</v>
          </cell>
          <cell r="R2000" t="str">
            <v/>
          </cell>
          <cell r="X2000" t="str">
            <v/>
          </cell>
        </row>
        <row r="2001">
          <cell r="B2001">
            <v>7</v>
          </cell>
          <cell r="F2001">
            <v>6</v>
          </cell>
          <cell r="R2001" t="str">
            <v/>
          </cell>
          <cell r="X2001" t="str">
            <v/>
          </cell>
        </row>
        <row r="2002">
          <cell r="B2002">
            <v>7</v>
          </cell>
          <cell r="F2002">
            <v>6</v>
          </cell>
          <cell r="R2002" t="str">
            <v/>
          </cell>
          <cell r="X2002" t="str">
            <v/>
          </cell>
        </row>
        <row r="2003">
          <cell r="B2003">
            <v>7</v>
          </cell>
          <cell r="F2003">
            <v>6</v>
          </cell>
          <cell r="R2003" t="str">
            <v>PARTIZAN DEGRADO</v>
          </cell>
          <cell r="W2003">
            <v>1</v>
          </cell>
          <cell r="X2003">
            <v>6</v>
          </cell>
        </row>
        <row r="2004">
          <cell r="B2004">
            <v>7</v>
          </cell>
          <cell r="F2004">
            <v>6</v>
          </cell>
          <cell r="R2004" t="str">
            <v/>
          </cell>
          <cell r="X2004" t="str">
            <v/>
          </cell>
        </row>
        <row r="2005">
          <cell r="B2005">
            <v>7</v>
          </cell>
          <cell r="F2005">
            <v>6</v>
          </cell>
          <cell r="R2005" t="str">
            <v/>
          </cell>
          <cell r="X2005" t="str">
            <v/>
          </cell>
        </row>
        <row r="2006">
          <cell r="B2006">
            <v>7</v>
          </cell>
          <cell r="F2006">
            <v>6</v>
          </cell>
          <cell r="R2006" t="str">
            <v/>
          </cell>
          <cell r="X2006" t="str">
            <v/>
          </cell>
        </row>
        <row r="2007">
          <cell r="B2007">
            <v>7</v>
          </cell>
          <cell r="F2007">
            <v>6</v>
          </cell>
          <cell r="R2007" t="str">
            <v/>
          </cell>
          <cell r="X2007" t="str">
            <v/>
          </cell>
        </row>
        <row r="2008">
          <cell r="B2008">
            <v>7</v>
          </cell>
          <cell r="F2008">
            <v>6.5</v>
          </cell>
          <cell r="R2008" t="str">
            <v/>
          </cell>
          <cell r="X2008" t="str">
            <v/>
          </cell>
        </row>
        <row r="2009">
          <cell r="B2009">
            <v>7</v>
          </cell>
          <cell r="F2009">
            <v>6</v>
          </cell>
          <cell r="R2009" t="str">
            <v/>
          </cell>
          <cell r="X2009" t="str">
            <v/>
          </cell>
        </row>
        <row r="2010">
          <cell r="B2010">
            <v>7</v>
          </cell>
          <cell r="F2010">
            <v>6.5</v>
          </cell>
          <cell r="R2010" t="str">
            <v/>
          </cell>
          <cell r="X2010" t="str">
            <v/>
          </cell>
        </row>
        <row r="2011">
          <cell r="B2011">
            <v>7</v>
          </cell>
          <cell r="F2011">
            <v>6</v>
          </cell>
          <cell r="R2011" t="str">
            <v/>
          </cell>
          <cell r="X2011" t="str">
            <v/>
          </cell>
        </row>
        <row r="2012">
          <cell r="B2012">
            <v>7</v>
          </cell>
          <cell r="F2012">
            <v>5.5</v>
          </cell>
          <cell r="R2012" t="str">
            <v/>
          </cell>
          <cell r="X2012" t="str">
            <v/>
          </cell>
        </row>
        <row r="2013">
          <cell r="B2013">
            <v>7</v>
          </cell>
          <cell r="F2013">
            <v>5.5</v>
          </cell>
          <cell r="R2013" t="str">
            <v/>
          </cell>
          <cell r="X2013" t="str">
            <v/>
          </cell>
        </row>
        <row r="2014">
          <cell r="B2014">
            <v>7</v>
          </cell>
          <cell r="F2014">
            <v>6</v>
          </cell>
          <cell r="R2014" t="str">
            <v/>
          </cell>
          <cell r="X2014" t="str">
            <v/>
          </cell>
        </row>
        <row r="2015">
          <cell r="B2015">
            <v>7</v>
          </cell>
          <cell r="F2015">
            <v>6.5</v>
          </cell>
          <cell r="R2015" t="str">
            <v/>
          </cell>
          <cell r="X2015" t="str">
            <v/>
          </cell>
        </row>
        <row r="2016">
          <cell r="B2016">
            <v>7</v>
          </cell>
          <cell r="F2016">
            <v>6</v>
          </cell>
          <cell r="R2016" t="str">
            <v/>
          </cell>
          <cell r="X2016" t="str">
            <v/>
          </cell>
        </row>
        <row r="2017">
          <cell r="B2017">
            <v>7</v>
          </cell>
          <cell r="F2017">
            <v>6</v>
          </cell>
          <cell r="R2017" t="str">
            <v/>
          </cell>
          <cell r="X2017" t="str">
            <v/>
          </cell>
        </row>
        <row r="2018">
          <cell r="B2018">
            <v>7</v>
          </cell>
          <cell r="F2018">
            <v>5</v>
          </cell>
          <cell r="R2018" t="str">
            <v/>
          </cell>
          <cell r="X2018" t="str">
            <v/>
          </cell>
        </row>
        <row r="2019">
          <cell r="B2019">
            <v>7</v>
          </cell>
          <cell r="F2019">
            <v>6</v>
          </cell>
          <cell r="R2019" t="str">
            <v/>
          </cell>
          <cell r="X2019" t="str">
            <v/>
          </cell>
        </row>
        <row r="2020">
          <cell r="B2020">
            <v>7</v>
          </cell>
          <cell r="F2020">
            <v>5.5</v>
          </cell>
          <cell r="R2020" t="str">
            <v>APPAREGGIATO</v>
          </cell>
          <cell r="T2020">
            <v>1</v>
          </cell>
          <cell r="X2020" t="str">
            <v/>
          </cell>
        </row>
        <row r="2021">
          <cell r="B2021">
            <v>8</v>
          </cell>
          <cell r="F2021">
            <v>6.5</v>
          </cell>
          <cell r="R2021" t="str">
            <v>SAN GRIA</v>
          </cell>
          <cell r="T2021">
            <v>1</v>
          </cell>
          <cell r="X2021" t="str">
            <v/>
          </cell>
        </row>
        <row r="2022">
          <cell r="B2022">
            <v>8</v>
          </cell>
          <cell r="F2022">
            <v>5.5</v>
          </cell>
          <cell r="R2022" t="str">
            <v/>
          </cell>
          <cell r="X2022" t="str">
            <v/>
          </cell>
        </row>
        <row r="2023">
          <cell r="B2023">
            <v>8</v>
          </cell>
          <cell r="F2023">
            <v>5.5</v>
          </cell>
          <cell r="R2023" t="str">
            <v>HERTHA VERNELLO</v>
          </cell>
          <cell r="T2023">
            <v>1</v>
          </cell>
          <cell r="X2023" t="str">
            <v/>
          </cell>
        </row>
        <row r="2024">
          <cell r="B2024">
            <v>8</v>
          </cell>
          <cell r="F2024">
            <v>6</v>
          </cell>
          <cell r="R2024" t="str">
            <v>ATL IMPROVVISATO</v>
          </cell>
          <cell r="X2024" t="str">
            <v/>
          </cell>
        </row>
        <row r="2025">
          <cell r="B2025">
            <v>8</v>
          </cell>
          <cell r="F2025">
            <v>6.5</v>
          </cell>
          <cell r="R2025" t="str">
            <v/>
          </cell>
          <cell r="X2025" t="str">
            <v/>
          </cell>
        </row>
        <row r="2026">
          <cell r="B2026">
            <v>8</v>
          </cell>
          <cell r="F2026">
            <v>6.5</v>
          </cell>
          <cell r="R2026" t="str">
            <v>SESTO ASENSIO</v>
          </cell>
          <cell r="T2026">
            <v>1</v>
          </cell>
          <cell r="W2026">
            <v>1</v>
          </cell>
          <cell r="X2026">
            <v>6.5</v>
          </cell>
        </row>
        <row r="2027">
          <cell r="B2027">
            <v>8</v>
          </cell>
          <cell r="F2027">
            <v>7</v>
          </cell>
          <cell r="R2027" t="str">
            <v>PESCICULINI FC</v>
          </cell>
          <cell r="W2027">
            <v>1</v>
          </cell>
          <cell r="X2027">
            <v>10</v>
          </cell>
        </row>
        <row r="2028">
          <cell r="B2028">
            <v>8</v>
          </cell>
          <cell r="F2028">
            <v>5.5</v>
          </cell>
          <cell r="R2028" t="str">
            <v>ATL IMPROVVISATO</v>
          </cell>
          <cell r="T2028">
            <v>1</v>
          </cell>
          <cell r="X2028" t="str">
            <v/>
          </cell>
        </row>
        <row r="2029">
          <cell r="B2029">
            <v>8</v>
          </cell>
          <cell r="F2029">
            <v>6</v>
          </cell>
          <cell r="R2029" t="str">
            <v>AC ASPARAGHESE</v>
          </cell>
          <cell r="T2029">
            <v>1</v>
          </cell>
          <cell r="W2029">
            <v>1</v>
          </cell>
          <cell r="X2029">
            <v>6</v>
          </cell>
        </row>
        <row r="2030">
          <cell r="B2030">
            <v>8</v>
          </cell>
          <cell r="F2030">
            <v>6</v>
          </cell>
          <cell r="R2030" t="str">
            <v>APPAREGGIATO</v>
          </cell>
          <cell r="T2030">
            <v>1</v>
          </cell>
          <cell r="W2030">
            <v>1</v>
          </cell>
          <cell r="X2030">
            <v>6</v>
          </cell>
        </row>
        <row r="2031">
          <cell r="B2031">
            <v>8</v>
          </cell>
          <cell r="F2031">
            <v>5.5</v>
          </cell>
          <cell r="R2031" t="str">
            <v>PARTIZAN DEGRADO</v>
          </cell>
          <cell r="T2031">
            <v>1</v>
          </cell>
          <cell r="X2031" t="str">
            <v/>
          </cell>
        </row>
        <row r="2032">
          <cell r="B2032">
            <v>8</v>
          </cell>
          <cell r="F2032">
            <v>6</v>
          </cell>
          <cell r="R2032" t="str">
            <v>AC ASPARAGHESE</v>
          </cell>
          <cell r="X2032" t="str">
            <v/>
          </cell>
        </row>
        <row r="2033">
          <cell r="B2033">
            <v>8</v>
          </cell>
          <cell r="F2033">
            <v>6</v>
          </cell>
          <cell r="R2033" t="str">
            <v>PESCICULINI FC</v>
          </cell>
          <cell r="T2033">
            <v>1</v>
          </cell>
          <cell r="W2033">
            <v>1</v>
          </cell>
          <cell r="X2033">
            <v>6</v>
          </cell>
        </row>
        <row r="2034">
          <cell r="B2034">
            <v>8</v>
          </cell>
          <cell r="F2034">
            <v>5</v>
          </cell>
          <cell r="R2034" t="str">
            <v>PARTIZAN DEGRADO</v>
          </cell>
          <cell r="T2034">
            <v>1</v>
          </cell>
          <cell r="X2034" t="str">
            <v/>
          </cell>
        </row>
        <row r="2035">
          <cell r="B2035">
            <v>8</v>
          </cell>
          <cell r="F2035">
            <v>7</v>
          </cell>
          <cell r="R2035" t="str">
            <v>PARTIZAN DEGRADO</v>
          </cell>
          <cell r="T2035">
            <v>1</v>
          </cell>
          <cell r="X2035" t="str">
            <v/>
          </cell>
        </row>
        <row r="2036">
          <cell r="B2036">
            <v>8</v>
          </cell>
          <cell r="F2036">
            <v>6</v>
          </cell>
          <cell r="R2036" t="str">
            <v/>
          </cell>
          <cell r="X2036" t="str">
            <v/>
          </cell>
        </row>
        <row r="2037">
          <cell r="B2037">
            <v>8</v>
          </cell>
          <cell r="F2037">
            <v>6</v>
          </cell>
          <cell r="R2037" t="str">
            <v/>
          </cell>
          <cell r="X2037" t="str">
            <v/>
          </cell>
        </row>
        <row r="2038">
          <cell r="B2038">
            <v>8</v>
          </cell>
          <cell r="F2038">
            <v>6</v>
          </cell>
          <cell r="R2038" t="str">
            <v>SAN GRIA</v>
          </cell>
          <cell r="T2038">
            <v>1</v>
          </cell>
          <cell r="W2038">
            <v>1</v>
          </cell>
          <cell r="X2038">
            <v>5.5</v>
          </cell>
        </row>
        <row r="2039">
          <cell r="B2039">
            <v>8</v>
          </cell>
          <cell r="F2039">
            <v>6.5</v>
          </cell>
          <cell r="R2039" t="str">
            <v>HERTHA VERNELLO</v>
          </cell>
          <cell r="T2039">
            <v>1</v>
          </cell>
          <cell r="W2039">
            <v>1</v>
          </cell>
          <cell r="X2039">
            <v>6.5</v>
          </cell>
        </row>
        <row r="2040">
          <cell r="B2040">
            <v>8</v>
          </cell>
          <cell r="F2040">
            <v>5.5</v>
          </cell>
          <cell r="R2040" t="str">
            <v/>
          </cell>
          <cell r="X2040" t="str">
            <v/>
          </cell>
        </row>
        <row r="2041">
          <cell r="B2041">
            <v>8</v>
          </cell>
          <cell r="F2041">
            <v>5.5</v>
          </cell>
          <cell r="R2041" t="str">
            <v/>
          </cell>
          <cell r="X2041" t="str">
            <v/>
          </cell>
        </row>
        <row r="2042">
          <cell r="B2042">
            <v>8</v>
          </cell>
          <cell r="F2042">
            <v>6</v>
          </cell>
          <cell r="R2042" t="str">
            <v/>
          </cell>
          <cell r="X2042" t="str">
            <v/>
          </cell>
        </row>
        <row r="2043">
          <cell r="B2043">
            <v>8</v>
          </cell>
          <cell r="F2043">
            <v>6</v>
          </cell>
          <cell r="R2043" t="str">
            <v/>
          </cell>
          <cell r="X2043" t="str">
            <v/>
          </cell>
        </row>
        <row r="2044">
          <cell r="B2044">
            <v>8</v>
          </cell>
          <cell r="F2044">
            <v>6</v>
          </cell>
          <cell r="R2044" t="str">
            <v>PARTIZAN DEGRADO</v>
          </cell>
          <cell r="T2044">
            <v>1</v>
          </cell>
          <cell r="W2044">
            <v>1</v>
          </cell>
          <cell r="X2044">
            <v>6</v>
          </cell>
        </row>
        <row r="2045">
          <cell r="B2045">
            <v>8</v>
          </cell>
          <cell r="F2045">
            <v>5</v>
          </cell>
          <cell r="R2045" t="str">
            <v>SESTO ASENSIO</v>
          </cell>
          <cell r="X2045" t="str">
            <v/>
          </cell>
        </row>
        <row r="2046">
          <cell r="B2046">
            <v>8</v>
          </cell>
          <cell r="F2046">
            <v>6</v>
          </cell>
          <cell r="R2046" t="str">
            <v>AC ASPARAGHESE</v>
          </cell>
          <cell r="T2046">
            <v>1</v>
          </cell>
          <cell r="X2046" t="str">
            <v/>
          </cell>
        </row>
        <row r="2047">
          <cell r="B2047">
            <v>8</v>
          </cell>
          <cell r="F2047">
            <v>6</v>
          </cell>
          <cell r="R2047" t="str">
            <v/>
          </cell>
          <cell r="X2047" t="str">
            <v/>
          </cell>
        </row>
        <row r="2048">
          <cell r="B2048">
            <v>8</v>
          </cell>
          <cell r="F2048">
            <v>7</v>
          </cell>
          <cell r="R2048" t="str">
            <v>SESTO ASENSIO</v>
          </cell>
          <cell r="T2048">
            <v>1</v>
          </cell>
          <cell r="W2048">
            <v>1</v>
          </cell>
          <cell r="X2048">
            <v>10</v>
          </cell>
        </row>
        <row r="2049">
          <cell r="B2049">
            <v>8</v>
          </cell>
          <cell r="F2049">
            <v>7</v>
          </cell>
          <cell r="R2049" t="str">
            <v>AC ASPARAGHESE</v>
          </cell>
          <cell r="T2049">
            <v>1</v>
          </cell>
          <cell r="W2049">
            <v>1</v>
          </cell>
          <cell r="X2049">
            <v>10</v>
          </cell>
        </row>
        <row r="2050">
          <cell r="B2050">
            <v>8</v>
          </cell>
          <cell r="F2050">
            <v>7.5</v>
          </cell>
          <cell r="R2050" t="str">
            <v>ATL IMPROVVISATO</v>
          </cell>
          <cell r="W2050">
            <v>1</v>
          </cell>
          <cell r="X2050">
            <v>5.5</v>
          </cell>
        </row>
        <row r="2051">
          <cell r="B2051">
            <v>8</v>
          </cell>
          <cell r="F2051">
            <v>5.5</v>
          </cell>
          <cell r="R2051" t="str">
            <v>PESCICULINI FC</v>
          </cell>
          <cell r="T2051">
            <v>1</v>
          </cell>
          <cell r="W2051">
            <v>1</v>
          </cell>
          <cell r="X2051">
            <v>5.5</v>
          </cell>
        </row>
        <row r="2052">
          <cell r="B2052">
            <v>8</v>
          </cell>
          <cell r="F2052">
            <v>5</v>
          </cell>
          <cell r="R2052" t="str">
            <v>ATL IMPROVVISATO</v>
          </cell>
          <cell r="X2052" t="str">
            <v/>
          </cell>
        </row>
        <row r="2053">
          <cell r="B2053">
            <v>8</v>
          </cell>
          <cell r="F2053">
            <v>6</v>
          </cell>
          <cell r="R2053" t="str">
            <v/>
          </cell>
          <cell r="X2053" t="str">
            <v/>
          </cell>
        </row>
        <row r="2054">
          <cell r="B2054">
            <v>8</v>
          </cell>
          <cell r="F2054">
            <v>6.5</v>
          </cell>
          <cell r="R2054" t="str">
            <v/>
          </cell>
          <cell r="X2054" t="str">
            <v/>
          </cell>
        </row>
        <row r="2055">
          <cell r="B2055">
            <v>8</v>
          </cell>
          <cell r="F2055">
            <v>5</v>
          </cell>
          <cell r="R2055" t="str">
            <v/>
          </cell>
          <cell r="X2055" t="str">
            <v/>
          </cell>
        </row>
        <row r="2056">
          <cell r="B2056">
            <v>8</v>
          </cell>
          <cell r="F2056">
            <v>6</v>
          </cell>
          <cell r="R2056" t="str">
            <v/>
          </cell>
          <cell r="X2056" t="str">
            <v/>
          </cell>
        </row>
        <row r="2057">
          <cell r="B2057">
            <v>8</v>
          </cell>
          <cell r="F2057">
            <v>5.5</v>
          </cell>
          <cell r="R2057" t="str">
            <v/>
          </cell>
          <cell r="X2057" t="str">
            <v/>
          </cell>
        </row>
        <row r="2058">
          <cell r="B2058">
            <v>8</v>
          </cell>
          <cell r="F2058">
            <v>5</v>
          </cell>
          <cell r="R2058" t="str">
            <v/>
          </cell>
          <cell r="X2058" t="str">
            <v/>
          </cell>
        </row>
        <row r="2059">
          <cell r="B2059">
            <v>8</v>
          </cell>
          <cell r="F2059">
            <v>5</v>
          </cell>
          <cell r="R2059" t="str">
            <v/>
          </cell>
          <cell r="X2059" t="str">
            <v/>
          </cell>
        </row>
        <row r="2060">
          <cell r="B2060">
            <v>8</v>
          </cell>
          <cell r="F2060">
            <v>7</v>
          </cell>
          <cell r="R2060" t="str">
            <v/>
          </cell>
          <cell r="X2060" t="str">
            <v/>
          </cell>
        </row>
        <row r="2061">
          <cell r="B2061">
            <v>8</v>
          </cell>
          <cell r="F2061">
            <v>6</v>
          </cell>
          <cell r="R2061" t="str">
            <v/>
          </cell>
          <cell r="X2061" t="str">
            <v/>
          </cell>
        </row>
        <row r="2062">
          <cell r="B2062">
            <v>8</v>
          </cell>
          <cell r="F2062">
            <v>5.5</v>
          </cell>
          <cell r="R2062" t="str">
            <v>PARTIZAN DEGRADO</v>
          </cell>
          <cell r="T2062">
            <v>1</v>
          </cell>
          <cell r="W2062">
            <v>1</v>
          </cell>
          <cell r="X2062">
            <v>5.5</v>
          </cell>
        </row>
        <row r="2063">
          <cell r="B2063">
            <v>8</v>
          </cell>
          <cell r="F2063">
            <v>6.5</v>
          </cell>
          <cell r="R2063" t="str">
            <v/>
          </cell>
          <cell r="X2063" t="str">
            <v/>
          </cell>
        </row>
        <row r="2064">
          <cell r="B2064">
            <v>8</v>
          </cell>
          <cell r="F2064">
            <v>6</v>
          </cell>
          <cell r="R2064" t="str">
            <v/>
          </cell>
          <cell r="X2064" t="str">
            <v/>
          </cell>
        </row>
        <row r="2065">
          <cell r="B2065">
            <v>8</v>
          </cell>
          <cell r="F2065">
            <v>6</v>
          </cell>
          <cell r="R2065" t="str">
            <v/>
          </cell>
          <cell r="X2065" t="str">
            <v/>
          </cell>
        </row>
        <row r="2066">
          <cell r="B2066">
            <v>8</v>
          </cell>
          <cell r="F2066">
            <v>6.5</v>
          </cell>
          <cell r="R2066" t="str">
            <v>SAN GRIA</v>
          </cell>
          <cell r="W2066">
            <v>1</v>
          </cell>
          <cell r="X2066">
            <v>7.5</v>
          </cell>
        </row>
        <row r="2067">
          <cell r="B2067">
            <v>8</v>
          </cell>
          <cell r="F2067">
            <v>6</v>
          </cell>
          <cell r="R2067" t="str">
            <v>AC ASPARAGHESE</v>
          </cell>
          <cell r="T2067">
            <v>1</v>
          </cell>
          <cell r="W2067">
            <v>1</v>
          </cell>
          <cell r="X2067">
            <v>6</v>
          </cell>
        </row>
        <row r="2068">
          <cell r="B2068">
            <v>8</v>
          </cell>
          <cell r="F2068">
            <v>6.5</v>
          </cell>
          <cell r="R2068" t="str">
            <v/>
          </cell>
          <cell r="X2068" t="str">
            <v/>
          </cell>
        </row>
        <row r="2069">
          <cell r="B2069">
            <v>8</v>
          </cell>
          <cell r="F2069">
            <v>6</v>
          </cell>
          <cell r="R2069" t="str">
            <v/>
          </cell>
          <cell r="X2069" t="str">
            <v/>
          </cell>
        </row>
        <row r="2070">
          <cell r="B2070">
            <v>8</v>
          </cell>
          <cell r="F2070">
            <v>6</v>
          </cell>
          <cell r="R2070" t="str">
            <v/>
          </cell>
          <cell r="X2070" t="str">
            <v/>
          </cell>
        </row>
        <row r="2071">
          <cell r="B2071">
            <v>8</v>
          </cell>
          <cell r="F2071">
            <v>5.5</v>
          </cell>
          <cell r="R2071" t="str">
            <v/>
          </cell>
          <cell r="X2071" t="str">
            <v/>
          </cell>
        </row>
        <row r="2072">
          <cell r="B2072">
            <v>8</v>
          </cell>
          <cell r="F2072">
            <v>6.5</v>
          </cell>
          <cell r="R2072" t="str">
            <v/>
          </cell>
          <cell r="X2072" t="str">
            <v/>
          </cell>
        </row>
        <row r="2073">
          <cell r="B2073">
            <v>8</v>
          </cell>
          <cell r="F2073">
            <v>6</v>
          </cell>
          <cell r="R2073" t="str">
            <v/>
          </cell>
          <cell r="X2073" t="str">
            <v/>
          </cell>
        </row>
        <row r="2074">
          <cell r="B2074">
            <v>8</v>
          </cell>
          <cell r="F2074">
            <v>6</v>
          </cell>
          <cell r="R2074" t="str">
            <v>SAN GRIA</v>
          </cell>
          <cell r="X2074" t="str">
            <v/>
          </cell>
        </row>
        <row r="2075">
          <cell r="B2075">
            <v>8</v>
          </cell>
          <cell r="F2075">
            <v>6</v>
          </cell>
          <cell r="R2075" t="str">
            <v>PARTIZAN DEGRADO</v>
          </cell>
          <cell r="W2075">
            <v>1</v>
          </cell>
          <cell r="X2075">
            <v>6</v>
          </cell>
        </row>
        <row r="2076">
          <cell r="B2076">
            <v>8</v>
          </cell>
          <cell r="F2076">
            <v>5.5</v>
          </cell>
          <cell r="R2076" t="str">
            <v>AC ASPARAGHESE</v>
          </cell>
          <cell r="T2076">
            <v>1</v>
          </cell>
          <cell r="X2076" t="str">
            <v/>
          </cell>
        </row>
        <row r="2077">
          <cell r="B2077">
            <v>8</v>
          </cell>
          <cell r="F2077">
            <v>6</v>
          </cell>
          <cell r="R2077" t="str">
            <v/>
          </cell>
          <cell r="X2077" t="str">
            <v/>
          </cell>
        </row>
        <row r="2078">
          <cell r="B2078">
            <v>8</v>
          </cell>
          <cell r="F2078">
            <v>6</v>
          </cell>
          <cell r="R2078" t="str">
            <v>AC ASPARAGHESE</v>
          </cell>
          <cell r="T2078">
            <v>1</v>
          </cell>
          <cell r="W2078">
            <v>1</v>
          </cell>
          <cell r="X2078">
            <v>6</v>
          </cell>
        </row>
        <row r="2079">
          <cell r="B2079">
            <v>8</v>
          </cell>
          <cell r="F2079">
            <v>5.5</v>
          </cell>
          <cell r="R2079" t="str">
            <v>SAN GRIA</v>
          </cell>
          <cell r="T2079">
            <v>1</v>
          </cell>
          <cell r="X2079" t="str">
            <v/>
          </cell>
        </row>
        <row r="2080">
          <cell r="B2080">
            <v>8</v>
          </cell>
          <cell r="F2080">
            <v>5.5</v>
          </cell>
          <cell r="R2080" t="str">
            <v>PESCICULINI FC</v>
          </cell>
          <cell r="T2080">
            <v>1</v>
          </cell>
          <cell r="W2080">
            <v>1</v>
          </cell>
          <cell r="X2080">
            <v>5.5</v>
          </cell>
        </row>
        <row r="2081">
          <cell r="B2081">
            <v>8</v>
          </cell>
          <cell r="F2081">
            <v>6.5</v>
          </cell>
          <cell r="R2081" t="str">
            <v/>
          </cell>
          <cell r="X2081" t="str">
            <v/>
          </cell>
        </row>
        <row r="2082">
          <cell r="B2082">
            <v>8</v>
          </cell>
          <cell r="F2082">
            <v>6.5</v>
          </cell>
          <cell r="R2082" t="str">
            <v>SESTO ASENSIO</v>
          </cell>
          <cell r="T2082">
            <v>1</v>
          </cell>
          <cell r="W2082">
            <v>1</v>
          </cell>
          <cell r="X2082">
            <v>6.5</v>
          </cell>
        </row>
        <row r="2083">
          <cell r="B2083">
            <v>8</v>
          </cell>
          <cell r="F2083">
            <v>5.5</v>
          </cell>
          <cell r="R2083" t="str">
            <v>SESTO ASENSIO</v>
          </cell>
          <cell r="X2083" t="str">
            <v/>
          </cell>
        </row>
        <row r="2084">
          <cell r="B2084">
            <v>8</v>
          </cell>
          <cell r="F2084">
            <v>6</v>
          </cell>
          <cell r="R2084" t="str">
            <v/>
          </cell>
          <cell r="X2084" t="str">
            <v/>
          </cell>
        </row>
        <row r="2085">
          <cell r="B2085">
            <v>8</v>
          </cell>
          <cell r="F2085">
            <v>7</v>
          </cell>
          <cell r="R2085" t="str">
            <v/>
          </cell>
          <cell r="X2085" t="str">
            <v/>
          </cell>
        </row>
        <row r="2086">
          <cell r="B2086">
            <v>8</v>
          </cell>
          <cell r="F2086">
            <v>7</v>
          </cell>
          <cell r="R2086" t="str">
            <v/>
          </cell>
          <cell r="X2086" t="str">
            <v/>
          </cell>
        </row>
        <row r="2087">
          <cell r="B2087">
            <v>8</v>
          </cell>
          <cell r="F2087">
            <v>6</v>
          </cell>
          <cell r="R2087" t="str">
            <v/>
          </cell>
          <cell r="X2087" t="str">
            <v/>
          </cell>
        </row>
        <row r="2088">
          <cell r="B2088">
            <v>8</v>
          </cell>
          <cell r="F2088">
            <v>6</v>
          </cell>
          <cell r="R2088" t="str">
            <v/>
          </cell>
          <cell r="X2088" t="str">
            <v/>
          </cell>
        </row>
        <row r="2089">
          <cell r="B2089">
            <v>8</v>
          </cell>
          <cell r="F2089">
            <v>6</v>
          </cell>
          <cell r="R2089" t="str">
            <v>SAN GRIA</v>
          </cell>
          <cell r="X2089" t="str">
            <v/>
          </cell>
        </row>
        <row r="2090">
          <cell r="B2090">
            <v>8</v>
          </cell>
          <cell r="F2090">
            <v>6.5</v>
          </cell>
          <cell r="R2090" t="str">
            <v/>
          </cell>
          <cell r="X2090" t="str">
            <v/>
          </cell>
        </row>
        <row r="2091">
          <cell r="B2091">
            <v>8</v>
          </cell>
          <cell r="F2091">
            <v>6</v>
          </cell>
          <cell r="R2091" t="str">
            <v/>
          </cell>
          <cell r="X2091" t="str">
            <v/>
          </cell>
        </row>
        <row r="2092">
          <cell r="B2092">
            <v>8</v>
          </cell>
          <cell r="F2092">
            <v>6.5</v>
          </cell>
          <cell r="R2092" t="str">
            <v>SAN GRIA</v>
          </cell>
          <cell r="W2092">
            <v>1</v>
          </cell>
          <cell r="X2092">
            <v>6.5</v>
          </cell>
        </row>
        <row r="2093">
          <cell r="B2093">
            <v>8</v>
          </cell>
          <cell r="F2093">
            <v>6.5</v>
          </cell>
          <cell r="R2093" t="str">
            <v>ATL IMPROVVISATO</v>
          </cell>
          <cell r="T2093">
            <v>1</v>
          </cell>
          <cell r="W2093">
            <v>1</v>
          </cell>
          <cell r="X2093">
            <v>6.5</v>
          </cell>
        </row>
        <row r="2094">
          <cell r="B2094">
            <v>8</v>
          </cell>
          <cell r="F2094">
            <v>6</v>
          </cell>
          <cell r="R2094" t="str">
            <v/>
          </cell>
          <cell r="X2094" t="str">
            <v/>
          </cell>
        </row>
        <row r="2095">
          <cell r="B2095">
            <v>8</v>
          </cell>
          <cell r="F2095">
            <v>7</v>
          </cell>
          <cell r="R2095" t="str">
            <v>ATL IMPROVVISATO</v>
          </cell>
          <cell r="W2095">
            <v>1</v>
          </cell>
          <cell r="X2095">
            <v>9.5</v>
          </cell>
        </row>
        <row r="2096">
          <cell r="B2096">
            <v>8</v>
          </cell>
          <cell r="F2096">
            <v>6</v>
          </cell>
          <cell r="R2096" t="str">
            <v>PARTIZAN DEGRADO</v>
          </cell>
          <cell r="X2096" t="str">
            <v/>
          </cell>
        </row>
        <row r="2097">
          <cell r="B2097">
            <v>8</v>
          </cell>
          <cell r="F2097">
            <v>5.5</v>
          </cell>
          <cell r="R2097" t="str">
            <v>AC ASPARAGHESE</v>
          </cell>
          <cell r="X2097" t="str">
            <v/>
          </cell>
        </row>
        <row r="2098">
          <cell r="B2098">
            <v>8</v>
          </cell>
          <cell r="F2098">
            <v>6</v>
          </cell>
          <cell r="R2098" t="str">
            <v>AC ASPARAGHESE</v>
          </cell>
          <cell r="W2098">
            <v>1</v>
          </cell>
          <cell r="X2098">
            <v>6</v>
          </cell>
        </row>
        <row r="2099">
          <cell r="B2099">
            <v>8</v>
          </cell>
          <cell r="F2099">
            <v>5.5</v>
          </cell>
          <cell r="R2099" t="str">
            <v/>
          </cell>
          <cell r="X2099" t="str">
            <v/>
          </cell>
        </row>
        <row r="2100">
          <cell r="B2100">
            <v>8</v>
          </cell>
          <cell r="F2100">
            <v>5.5</v>
          </cell>
          <cell r="R2100" t="str">
            <v/>
          </cell>
          <cell r="X2100" t="str">
            <v/>
          </cell>
        </row>
        <row r="2101">
          <cell r="B2101">
            <v>8</v>
          </cell>
          <cell r="F2101">
            <v>6</v>
          </cell>
          <cell r="R2101" t="str">
            <v/>
          </cell>
          <cell r="X2101" t="str">
            <v/>
          </cell>
        </row>
        <row r="2102">
          <cell r="B2102">
            <v>8</v>
          </cell>
          <cell r="F2102">
            <v>5</v>
          </cell>
          <cell r="R2102" t="str">
            <v>HERTHA VERNELLO</v>
          </cell>
          <cell r="T2102">
            <v>1</v>
          </cell>
          <cell r="X2102" t="str">
            <v/>
          </cell>
        </row>
        <row r="2103">
          <cell r="B2103">
            <v>8</v>
          </cell>
          <cell r="F2103">
            <v>5.5</v>
          </cell>
          <cell r="R2103" t="str">
            <v/>
          </cell>
          <cell r="X2103" t="str">
            <v/>
          </cell>
        </row>
        <row r="2104">
          <cell r="B2104">
            <v>8</v>
          </cell>
          <cell r="F2104">
            <v>5.5</v>
          </cell>
          <cell r="R2104" t="str">
            <v/>
          </cell>
          <cell r="X2104" t="str">
            <v/>
          </cell>
        </row>
        <row r="2105">
          <cell r="B2105">
            <v>8</v>
          </cell>
          <cell r="F2105">
            <v>6</v>
          </cell>
          <cell r="R2105" t="str">
            <v/>
          </cell>
          <cell r="X2105" t="str">
            <v/>
          </cell>
        </row>
        <row r="2106">
          <cell r="B2106">
            <v>8</v>
          </cell>
          <cell r="F2106">
            <v>5.5</v>
          </cell>
          <cell r="R2106" t="str">
            <v>PARTIZAN DEGRADO</v>
          </cell>
          <cell r="X2106" t="str">
            <v/>
          </cell>
        </row>
        <row r="2107">
          <cell r="B2107">
            <v>8</v>
          </cell>
          <cell r="F2107">
            <v>5.5</v>
          </cell>
          <cell r="R2107" t="str">
            <v>SESTO ASENSIO</v>
          </cell>
          <cell r="X2107" t="str">
            <v/>
          </cell>
        </row>
        <row r="2108">
          <cell r="B2108">
            <v>8</v>
          </cell>
          <cell r="F2108">
            <v>6.5</v>
          </cell>
          <cell r="R2108" t="str">
            <v>APPAREGGIATO</v>
          </cell>
          <cell r="T2108">
            <v>1</v>
          </cell>
          <cell r="W2108">
            <v>1</v>
          </cell>
          <cell r="X2108">
            <v>9</v>
          </cell>
        </row>
        <row r="2109">
          <cell r="B2109">
            <v>8</v>
          </cell>
          <cell r="F2109">
            <v>7</v>
          </cell>
          <cell r="R2109" t="str">
            <v>HERTHA VERNELLO</v>
          </cell>
          <cell r="T2109">
            <v>1</v>
          </cell>
          <cell r="W2109">
            <v>1</v>
          </cell>
          <cell r="X2109">
            <v>10</v>
          </cell>
        </row>
        <row r="2110">
          <cell r="B2110">
            <v>8</v>
          </cell>
          <cell r="F2110">
            <v>5.5</v>
          </cell>
          <cell r="R2110" t="str">
            <v>SAN GRIA</v>
          </cell>
          <cell r="T2110">
            <v>1</v>
          </cell>
          <cell r="X2110" t="str">
            <v/>
          </cell>
        </row>
        <row r="2111">
          <cell r="B2111">
            <v>8</v>
          </cell>
          <cell r="F2111">
            <v>7.5</v>
          </cell>
          <cell r="R2111" t="str">
            <v>PARTIZAN DEGRADO</v>
          </cell>
          <cell r="W2111">
            <v>1</v>
          </cell>
          <cell r="X2111">
            <v>5.5</v>
          </cell>
        </row>
        <row r="2112">
          <cell r="B2112">
            <v>8</v>
          </cell>
          <cell r="F2112">
            <v>6</v>
          </cell>
          <cell r="R2112" t="str">
            <v>AC ASPARAGHESE</v>
          </cell>
          <cell r="T2112">
            <v>1</v>
          </cell>
          <cell r="W2112">
            <v>1</v>
          </cell>
          <cell r="X2112">
            <v>6</v>
          </cell>
        </row>
        <row r="2113">
          <cell r="B2113">
            <v>8</v>
          </cell>
          <cell r="F2113">
            <v>5.5</v>
          </cell>
          <cell r="R2113" t="str">
            <v>ATL IMPROVVISATO</v>
          </cell>
          <cell r="X2113" t="str">
            <v/>
          </cell>
        </row>
        <row r="2114">
          <cell r="B2114">
            <v>8</v>
          </cell>
          <cell r="F2114">
            <v>6</v>
          </cell>
          <cell r="R2114" t="str">
            <v/>
          </cell>
          <cell r="X2114" t="str">
            <v/>
          </cell>
        </row>
        <row r="2115">
          <cell r="B2115">
            <v>8</v>
          </cell>
          <cell r="F2115">
            <v>6</v>
          </cell>
          <cell r="R2115" t="str">
            <v/>
          </cell>
          <cell r="X2115" t="str">
            <v/>
          </cell>
        </row>
        <row r="2116">
          <cell r="B2116">
            <v>8</v>
          </cell>
          <cell r="F2116">
            <v>7</v>
          </cell>
          <cell r="R2116" t="str">
            <v/>
          </cell>
          <cell r="X2116" t="str">
            <v/>
          </cell>
        </row>
        <row r="2117">
          <cell r="B2117">
            <v>8</v>
          </cell>
          <cell r="F2117">
            <v>6.5</v>
          </cell>
          <cell r="R2117" t="str">
            <v/>
          </cell>
          <cell r="X2117" t="str">
            <v/>
          </cell>
        </row>
        <row r="2118">
          <cell r="B2118">
            <v>8</v>
          </cell>
          <cell r="F2118">
            <v>5</v>
          </cell>
          <cell r="R2118" t="str">
            <v/>
          </cell>
          <cell r="X2118" t="str">
            <v/>
          </cell>
        </row>
        <row r="2119">
          <cell r="B2119">
            <v>8</v>
          </cell>
          <cell r="F2119">
            <v>5.5</v>
          </cell>
          <cell r="R2119" t="str">
            <v/>
          </cell>
          <cell r="X2119" t="str">
            <v/>
          </cell>
        </row>
        <row r="2120">
          <cell r="B2120">
            <v>8</v>
          </cell>
          <cell r="F2120">
            <v>5.5</v>
          </cell>
          <cell r="R2120" t="str">
            <v/>
          </cell>
          <cell r="X2120" t="str">
            <v/>
          </cell>
        </row>
        <row r="2121">
          <cell r="B2121">
            <v>8</v>
          </cell>
          <cell r="F2121">
            <v>5.5</v>
          </cell>
          <cell r="R2121" t="str">
            <v/>
          </cell>
          <cell r="X2121" t="str">
            <v/>
          </cell>
        </row>
        <row r="2122">
          <cell r="B2122">
            <v>8</v>
          </cell>
          <cell r="F2122">
            <v>6</v>
          </cell>
          <cell r="R2122" t="str">
            <v>ATL IMPROVVISATO</v>
          </cell>
          <cell r="X2122" t="str">
            <v/>
          </cell>
        </row>
        <row r="2123">
          <cell r="B2123">
            <v>8</v>
          </cell>
          <cell r="F2123">
            <v>5.5</v>
          </cell>
          <cell r="R2123" t="str">
            <v/>
          </cell>
          <cell r="X2123" t="str">
            <v/>
          </cell>
        </row>
        <row r="2124">
          <cell r="B2124">
            <v>8</v>
          </cell>
          <cell r="F2124">
            <v>6</v>
          </cell>
          <cell r="R2124" t="str">
            <v/>
          </cell>
          <cell r="X2124" t="str">
            <v/>
          </cell>
        </row>
        <row r="2125">
          <cell r="B2125">
            <v>8</v>
          </cell>
          <cell r="F2125">
            <v>6</v>
          </cell>
          <cell r="R2125" t="str">
            <v>SESTO ASENSIO</v>
          </cell>
          <cell r="T2125">
            <v>1</v>
          </cell>
          <cell r="W2125">
            <v>1</v>
          </cell>
          <cell r="X2125">
            <v>3</v>
          </cell>
        </row>
        <row r="2126">
          <cell r="B2126">
            <v>8</v>
          </cell>
          <cell r="F2126">
            <v>5.5</v>
          </cell>
          <cell r="R2126" t="str">
            <v>PARTIZAN DEGRADO</v>
          </cell>
          <cell r="T2126">
            <v>1</v>
          </cell>
          <cell r="W2126">
            <v>1</v>
          </cell>
          <cell r="X2126">
            <v>5.5</v>
          </cell>
        </row>
        <row r="2127">
          <cell r="B2127">
            <v>8</v>
          </cell>
          <cell r="F2127">
            <v>5</v>
          </cell>
          <cell r="R2127" t="str">
            <v>SAN GRIA</v>
          </cell>
          <cell r="T2127">
            <v>1</v>
          </cell>
          <cell r="W2127">
            <v>1</v>
          </cell>
          <cell r="X2127">
            <v>5</v>
          </cell>
        </row>
        <row r="2128">
          <cell r="B2128">
            <v>8</v>
          </cell>
          <cell r="F2128">
            <v>6</v>
          </cell>
          <cell r="R2128" t="str">
            <v>SESTO ASENSIO</v>
          </cell>
          <cell r="T2128">
            <v>1</v>
          </cell>
          <cell r="W2128">
            <v>1</v>
          </cell>
          <cell r="X2128">
            <v>5.5</v>
          </cell>
        </row>
        <row r="2129">
          <cell r="B2129">
            <v>8</v>
          </cell>
          <cell r="F2129">
            <v>6</v>
          </cell>
          <cell r="R2129" t="str">
            <v>ATL IMPROVVISATO</v>
          </cell>
          <cell r="T2129">
            <v>1</v>
          </cell>
          <cell r="W2129">
            <v>1</v>
          </cell>
          <cell r="X2129">
            <v>6</v>
          </cell>
        </row>
        <row r="2130">
          <cell r="B2130">
            <v>8</v>
          </cell>
          <cell r="F2130">
            <v>5</v>
          </cell>
          <cell r="R2130" t="str">
            <v>ATL IMPROVVISATO</v>
          </cell>
          <cell r="X2130" t="str">
            <v/>
          </cell>
        </row>
        <row r="2131">
          <cell r="B2131">
            <v>8</v>
          </cell>
          <cell r="F2131">
            <v>7</v>
          </cell>
          <cell r="R2131" t="str">
            <v>SAN GRIA</v>
          </cell>
          <cell r="T2131">
            <v>1</v>
          </cell>
          <cell r="W2131">
            <v>1</v>
          </cell>
          <cell r="X2131">
            <v>10</v>
          </cell>
        </row>
        <row r="2132">
          <cell r="B2132">
            <v>8</v>
          </cell>
          <cell r="F2132">
            <v>5.5</v>
          </cell>
          <cell r="R2132" t="str">
            <v/>
          </cell>
          <cell r="X2132" t="str">
            <v/>
          </cell>
        </row>
        <row r="2133">
          <cell r="B2133">
            <v>8</v>
          </cell>
          <cell r="F2133">
            <v>5.5</v>
          </cell>
          <cell r="R2133" t="str">
            <v/>
          </cell>
          <cell r="X2133" t="str">
            <v/>
          </cell>
        </row>
        <row r="2134">
          <cell r="B2134">
            <v>8</v>
          </cell>
          <cell r="F2134">
            <v>5.5</v>
          </cell>
          <cell r="R2134" t="str">
            <v/>
          </cell>
          <cell r="X2134" t="str">
            <v/>
          </cell>
        </row>
        <row r="2135">
          <cell r="B2135">
            <v>8</v>
          </cell>
          <cell r="F2135">
            <v>6</v>
          </cell>
          <cell r="R2135" t="str">
            <v>HERTHA VERNELLO</v>
          </cell>
          <cell r="T2135">
            <v>1</v>
          </cell>
          <cell r="W2135">
            <v>1</v>
          </cell>
          <cell r="X2135">
            <v>6</v>
          </cell>
        </row>
        <row r="2136">
          <cell r="B2136">
            <v>8</v>
          </cell>
          <cell r="F2136">
            <v>6</v>
          </cell>
          <cell r="R2136" t="str">
            <v>HERTHA VERNELLO</v>
          </cell>
          <cell r="W2136">
            <v>1</v>
          </cell>
          <cell r="X2136">
            <v>6</v>
          </cell>
        </row>
        <row r="2137">
          <cell r="B2137">
            <v>8</v>
          </cell>
          <cell r="F2137">
            <v>6</v>
          </cell>
          <cell r="R2137" t="str">
            <v>PESCICULINI FC</v>
          </cell>
          <cell r="T2137">
            <v>1</v>
          </cell>
          <cell r="W2137">
            <v>1</v>
          </cell>
          <cell r="X2137">
            <v>6</v>
          </cell>
        </row>
        <row r="2138">
          <cell r="B2138">
            <v>8</v>
          </cell>
          <cell r="F2138">
            <v>5</v>
          </cell>
          <cell r="R2138" t="str">
            <v>HERTHA VERNELLO</v>
          </cell>
          <cell r="T2138">
            <v>1</v>
          </cell>
          <cell r="X2138" t="str">
            <v/>
          </cell>
        </row>
        <row r="2139">
          <cell r="B2139">
            <v>8</v>
          </cell>
          <cell r="F2139">
            <v>5.5</v>
          </cell>
          <cell r="R2139" t="str">
            <v>PESCICULINI FC</v>
          </cell>
          <cell r="T2139">
            <v>1</v>
          </cell>
          <cell r="W2139">
            <v>1</v>
          </cell>
          <cell r="X2139">
            <v>5.5</v>
          </cell>
        </row>
        <row r="2140">
          <cell r="B2140">
            <v>8</v>
          </cell>
          <cell r="F2140">
            <v>5.5</v>
          </cell>
          <cell r="R2140" t="str">
            <v>PESCICULINI FC</v>
          </cell>
          <cell r="X2140" t="str">
            <v/>
          </cell>
        </row>
        <row r="2141">
          <cell r="B2141">
            <v>8</v>
          </cell>
          <cell r="F2141">
            <v>6</v>
          </cell>
          <cell r="R2141" t="str">
            <v/>
          </cell>
          <cell r="X2141" t="str">
            <v/>
          </cell>
        </row>
        <row r="2142">
          <cell r="B2142">
            <v>8</v>
          </cell>
          <cell r="F2142">
            <v>5.5</v>
          </cell>
          <cell r="R2142" t="str">
            <v>AC ASPARAGHESE</v>
          </cell>
          <cell r="X2142" t="str">
            <v/>
          </cell>
        </row>
        <row r="2143">
          <cell r="B2143">
            <v>8</v>
          </cell>
          <cell r="F2143">
            <v>6</v>
          </cell>
          <cell r="R2143" t="str">
            <v>ATL IMPROVVISATO</v>
          </cell>
          <cell r="T2143">
            <v>1</v>
          </cell>
          <cell r="W2143">
            <v>1</v>
          </cell>
          <cell r="X2143">
            <v>6</v>
          </cell>
        </row>
        <row r="2144">
          <cell r="B2144">
            <v>8</v>
          </cell>
          <cell r="F2144">
            <v>6</v>
          </cell>
          <cell r="R2144" t="str">
            <v>HERTHA VERNELLO</v>
          </cell>
          <cell r="W2144">
            <v>1</v>
          </cell>
          <cell r="X2144">
            <v>6</v>
          </cell>
        </row>
        <row r="2145">
          <cell r="B2145">
            <v>8</v>
          </cell>
          <cell r="F2145">
            <v>5.5</v>
          </cell>
          <cell r="R2145" t="str">
            <v/>
          </cell>
          <cell r="X2145" t="str">
            <v/>
          </cell>
        </row>
        <row r="2146">
          <cell r="B2146">
            <v>8</v>
          </cell>
          <cell r="F2146">
            <v>5.5</v>
          </cell>
          <cell r="R2146" t="str">
            <v>PARTIZAN DEGRADO</v>
          </cell>
          <cell r="T2146">
            <v>1</v>
          </cell>
          <cell r="W2146">
            <v>1</v>
          </cell>
          <cell r="X2146">
            <v>5.5</v>
          </cell>
        </row>
        <row r="2147">
          <cell r="B2147">
            <v>8</v>
          </cell>
          <cell r="F2147">
            <v>5.5</v>
          </cell>
          <cell r="R2147" t="str">
            <v/>
          </cell>
          <cell r="X2147" t="str">
            <v/>
          </cell>
        </row>
        <row r="2148">
          <cell r="B2148">
            <v>8</v>
          </cell>
          <cell r="F2148">
            <v>5.5</v>
          </cell>
          <cell r="R2148" t="str">
            <v/>
          </cell>
          <cell r="X2148" t="str">
            <v/>
          </cell>
        </row>
        <row r="2149">
          <cell r="B2149">
            <v>8</v>
          </cell>
          <cell r="F2149">
            <v>6</v>
          </cell>
          <cell r="R2149" t="str">
            <v>ATL IMPROVVISATO</v>
          </cell>
          <cell r="T2149">
            <v>1</v>
          </cell>
          <cell r="X2149" t="str">
            <v/>
          </cell>
        </row>
        <row r="2150">
          <cell r="B2150">
            <v>8</v>
          </cell>
          <cell r="F2150">
            <v>6</v>
          </cell>
          <cell r="R2150" t="str">
            <v>ATL IMPROVVISATO</v>
          </cell>
          <cell r="T2150">
            <v>1</v>
          </cell>
          <cell r="W2150">
            <v>1</v>
          </cell>
          <cell r="X2150">
            <v>6</v>
          </cell>
        </row>
        <row r="2151">
          <cell r="B2151">
            <v>8</v>
          </cell>
          <cell r="F2151">
            <v>6</v>
          </cell>
          <cell r="R2151" t="str">
            <v>APPAREGGIATO</v>
          </cell>
          <cell r="X2151" t="str">
            <v/>
          </cell>
        </row>
        <row r="2152">
          <cell r="B2152">
            <v>8</v>
          </cell>
          <cell r="F2152">
            <v>5.5</v>
          </cell>
          <cell r="R2152" t="str">
            <v>SESTO ASENSIO</v>
          </cell>
          <cell r="T2152">
            <v>1</v>
          </cell>
          <cell r="X2152" t="str">
            <v/>
          </cell>
        </row>
        <row r="2153">
          <cell r="B2153">
            <v>8</v>
          </cell>
          <cell r="F2153">
            <v>6</v>
          </cell>
          <cell r="R2153" t="str">
            <v>SESTO ASENSIO</v>
          </cell>
          <cell r="T2153">
            <v>1</v>
          </cell>
          <cell r="W2153">
            <v>1</v>
          </cell>
          <cell r="X2153">
            <v>6</v>
          </cell>
        </row>
        <row r="2154">
          <cell r="B2154">
            <v>8</v>
          </cell>
          <cell r="F2154">
            <v>5</v>
          </cell>
          <cell r="R2154" t="str">
            <v>AC ASPARAGHESE</v>
          </cell>
          <cell r="T2154">
            <v>1</v>
          </cell>
          <cell r="X2154" t="str">
            <v/>
          </cell>
        </row>
        <row r="2155">
          <cell r="B2155">
            <v>8</v>
          </cell>
          <cell r="F2155">
            <v>6</v>
          </cell>
          <cell r="R2155" t="str">
            <v>HERTHA VERNELLO</v>
          </cell>
          <cell r="W2155">
            <v>1</v>
          </cell>
          <cell r="X2155">
            <v>6</v>
          </cell>
        </row>
        <row r="2156">
          <cell r="B2156">
            <v>8</v>
          </cell>
          <cell r="F2156">
            <v>6</v>
          </cell>
          <cell r="R2156" t="str">
            <v>AC ASPARAGHESE</v>
          </cell>
          <cell r="T2156">
            <v>1</v>
          </cell>
          <cell r="W2156">
            <v>1</v>
          </cell>
          <cell r="X2156">
            <v>7</v>
          </cell>
        </row>
        <row r="2157">
          <cell r="B2157">
            <v>8</v>
          </cell>
          <cell r="F2157">
            <v>6.5</v>
          </cell>
          <cell r="R2157" t="str">
            <v>ATL IMPROVVISATO</v>
          </cell>
          <cell r="W2157">
            <v>1</v>
          </cell>
          <cell r="X2157">
            <v>6.5</v>
          </cell>
        </row>
        <row r="2158">
          <cell r="B2158">
            <v>8</v>
          </cell>
          <cell r="F2158">
            <v>5.5</v>
          </cell>
          <cell r="R2158" t="str">
            <v/>
          </cell>
          <cell r="X2158" t="str">
            <v/>
          </cell>
        </row>
        <row r="2159">
          <cell r="B2159">
            <v>8</v>
          </cell>
          <cell r="F2159">
            <v>6</v>
          </cell>
          <cell r="R2159" t="str">
            <v/>
          </cell>
          <cell r="X2159" t="str">
            <v/>
          </cell>
        </row>
        <row r="2160">
          <cell r="B2160">
            <v>8</v>
          </cell>
          <cell r="F2160">
            <v>6</v>
          </cell>
          <cell r="R2160" t="str">
            <v/>
          </cell>
          <cell r="X2160" t="str">
            <v/>
          </cell>
        </row>
        <row r="2161">
          <cell r="B2161">
            <v>8</v>
          </cell>
          <cell r="F2161">
            <v>6.5</v>
          </cell>
          <cell r="R2161" t="str">
            <v/>
          </cell>
          <cell r="X2161" t="str">
            <v/>
          </cell>
        </row>
        <row r="2162">
          <cell r="B2162">
            <v>8</v>
          </cell>
          <cell r="F2162">
            <v>6.5</v>
          </cell>
          <cell r="R2162" t="str">
            <v>SESTO ASENSIO</v>
          </cell>
          <cell r="T2162">
            <v>1</v>
          </cell>
          <cell r="W2162">
            <v>1</v>
          </cell>
          <cell r="X2162">
            <v>7.5</v>
          </cell>
        </row>
        <row r="2163">
          <cell r="B2163">
            <v>8</v>
          </cell>
          <cell r="F2163">
            <v>6.5</v>
          </cell>
          <cell r="R2163" t="str">
            <v>AC ASPARAGHESE</v>
          </cell>
          <cell r="W2163">
            <v>1</v>
          </cell>
          <cell r="X2163">
            <v>6</v>
          </cell>
        </row>
        <row r="2164">
          <cell r="B2164">
            <v>8</v>
          </cell>
          <cell r="F2164">
            <v>7</v>
          </cell>
          <cell r="R2164" t="str">
            <v/>
          </cell>
          <cell r="X2164" t="str">
            <v/>
          </cell>
        </row>
        <row r="2165">
          <cell r="B2165">
            <v>8</v>
          </cell>
          <cell r="F2165">
            <v>5.5</v>
          </cell>
          <cell r="R2165" t="str">
            <v>ATL IMPROVVISATO</v>
          </cell>
          <cell r="X2165" t="str">
            <v/>
          </cell>
        </row>
        <row r="2166">
          <cell r="B2166">
            <v>8</v>
          </cell>
          <cell r="F2166">
            <v>7</v>
          </cell>
          <cell r="R2166" t="str">
            <v>HERTHA VERNELLO</v>
          </cell>
          <cell r="T2166">
            <v>1</v>
          </cell>
          <cell r="W2166">
            <v>1</v>
          </cell>
          <cell r="X2166">
            <v>7</v>
          </cell>
        </row>
        <row r="2167">
          <cell r="B2167">
            <v>8</v>
          </cell>
          <cell r="F2167">
            <v>6</v>
          </cell>
          <cell r="R2167" t="str">
            <v>APPAREGGIATO</v>
          </cell>
          <cell r="T2167">
            <v>1</v>
          </cell>
          <cell r="W2167">
            <v>1</v>
          </cell>
          <cell r="X2167">
            <v>6</v>
          </cell>
        </row>
        <row r="2168">
          <cell r="B2168">
            <v>8</v>
          </cell>
          <cell r="F2168">
            <v>6</v>
          </cell>
          <cell r="R2168" t="str">
            <v>ATL IMPROVVISATO</v>
          </cell>
          <cell r="T2168">
            <v>1</v>
          </cell>
          <cell r="W2168">
            <v>1</v>
          </cell>
          <cell r="X2168">
            <v>6</v>
          </cell>
        </row>
        <row r="2169">
          <cell r="B2169">
            <v>8</v>
          </cell>
          <cell r="F2169">
            <v>6</v>
          </cell>
          <cell r="R2169" t="str">
            <v>AC ASPARAGHESE</v>
          </cell>
          <cell r="X2169" t="str">
            <v/>
          </cell>
        </row>
        <row r="2170">
          <cell r="B2170">
            <v>8</v>
          </cell>
          <cell r="F2170">
            <v>5.5</v>
          </cell>
          <cell r="R2170" t="str">
            <v>APPAREGGIATO</v>
          </cell>
          <cell r="T2170">
            <v>1</v>
          </cell>
          <cell r="W2170">
            <v>1</v>
          </cell>
          <cell r="X2170">
            <v>5.5</v>
          </cell>
        </row>
        <row r="2171">
          <cell r="B2171">
            <v>8</v>
          </cell>
          <cell r="F2171">
            <v>5</v>
          </cell>
          <cell r="R2171" t="str">
            <v>APPAREGGIATO</v>
          </cell>
          <cell r="T2171">
            <v>1</v>
          </cell>
          <cell r="X2171" t="str">
            <v/>
          </cell>
        </row>
        <row r="2172">
          <cell r="B2172">
            <v>8</v>
          </cell>
          <cell r="F2172">
            <v>5.5</v>
          </cell>
          <cell r="R2172" t="str">
            <v/>
          </cell>
          <cell r="X2172" t="str">
            <v/>
          </cell>
        </row>
        <row r="2173">
          <cell r="B2173">
            <v>8</v>
          </cell>
          <cell r="F2173">
            <v>5</v>
          </cell>
          <cell r="R2173" t="str">
            <v/>
          </cell>
          <cell r="X2173" t="str">
            <v/>
          </cell>
        </row>
        <row r="2174">
          <cell r="B2174">
            <v>8</v>
          </cell>
          <cell r="F2174">
            <v>6</v>
          </cell>
          <cell r="R2174" t="str">
            <v/>
          </cell>
          <cell r="X2174" t="str">
            <v/>
          </cell>
        </row>
        <row r="2175">
          <cell r="B2175">
            <v>8</v>
          </cell>
          <cell r="F2175">
            <v>5</v>
          </cell>
          <cell r="R2175" t="str">
            <v/>
          </cell>
          <cell r="X2175" t="str">
            <v/>
          </cell>
        </row>
        <row r="2176">
          <cell r="B2176">
            <v>8</v>
          </cell>
          <cell r="F2176">
            <v>6.5</v>
          </cell>
          <cell r="R2176" t="str">
            <v/>
          </cell>
          <cell r="X2176" t="str">
            <v/>
          </cell>
        </row>
        <row r="2177">
          <cell r="B2177">
            <v>8</v>
          </cell>
          <cell r="F2177">
            <v>6</v>
          </cell>
          <cell r="R2177" t="str">
            <v/>
          </cell>
          <cell r="X2177" t="str">
            <v/>
          </cell>
        </row>
        <row r="2178">
          <cell r="B2178">
            <v>8</v>
          </cell>
          <cell r="F2178">
            <v>6.5</v>
          </cell>
          <cell r="R2178" t="str">
            <v/>
          </cell>
          <cell r="X2178" t="str">
            <v/>
          </cell>
        </row>
        <row r="2179">
          <cell r="B2179">
            <v>8</v>
          </cell>
          <cell r="F2179">
            <v>5.5</v>
          </cell>
          <cell r="R2179" t="str">
            <v/>
          </cell>
          <cell r="X2179" t="str">
            <v/>
          </cell>
        </row>
        <row r="2180">
          <cell r="B2180">
            <v>8</v>
          </cell>
          <cell r="F2180">
            <v>6</v>
          </cell>
          <cell r="R2180" t="str">
            <v/>
          </cell>
          <cell r="X2180" t="str">
            <v/>
          </cell>
        </row>
        <row r="2181">
          <cell r="B2181">
            <v>8</v>
          </cell>
          <cell r="F2181">
            <v>6</v>
          </cell>
          <cell r="R2181" t="str">
            <v/>
          </cell>
          <cell r="X2181" t="str">
            <v/>
          </cell>
        </row>
        <row r="2182">
          <cell r="B2182">
            <v>8</v>
          </cell>
          <cell r="F2182">
            <v>6.5</v>
          </cell>
          <cell r="R2182" t="str">
            <v/>
          </cell>
          <cell r="X2182" t="str">
            <v/>
          </cell>
        </row>
        <row r="2183">
          <cell r="B2183">
            <v>8</v>
          </cell>
          <cell r="F2183">
            <v>5.5</v>
          </cell>
          <cell r="R2183" t="str">
            <v>APPAREGGIATO</v>
          </cell>
          <cell r="X2183" t="str">
            <v/>
          </cell>
        </row>
        <row r="2184">
          <cell r="B2184">
            <v>8</v>
          </cell>
          <cell r="F2184">
            <v>6</v>
          </cell>
          <cell r="R2184" t="str">
            <v>AC ASPARAGHESE</v>
          </cell>
          <cell r="X2184" t="str">
            <v/>
          </cell>
        </row>
        <row r="2185">
          <cell r="B2185">
            <v>8</v>
          </cell>
          <cell r="F2185">
            <v>5.5</v>
          </cell>
          <cell r="R2185" t="str">
            <v>APPAREGGIATO</v>
          </cell>
          <cell r="T2185">
            <v>1</v>
          </cell>
          <cell r="W2185">
            <v>1</v>
          </cell>
          <cell r="X2185">
            <v>3.5</v>
          </cell>
        </row>
        <row r="2186">
          <cell r="B2186">
            <v>8</v>
          </cell>
          <cell r="F2186">
            <v>5.5</v>
          </cell>
          <cell r="R2186" t="str">
            <v>SESTO ASENSIO</v>
          </cell>
          <cell r="T2186">
            <v>1</v>
          </cell>
          <cell r="X2186" t="str">
            <v/>
          </cell>
        </row>
        <row r="2187">
          <cell r="B2187">
            <v>8</v>
          </cell>
          <cell r="F2187">
            <v>6</v>
          </cell>
          <cell r="R2187" t="str">
            <v>ATL IMPROVVISATO</v>
          </cell>
          <cell r="T2187">
            <v>1</v>
          </cell>
          <cell r="W2187">
            <v>1</v>
          </cell>
          <cell r="X2187">
            <v>6</v>
          </cell>
        </row>
        <row r="2188">
          <cell r="B2188">
            <v>8</v>
          </cell>
          <cell r="F2188">
            <v>5</v>
          </cell>
          <cell r="R2188" t="str">
            <v/>
          </cell>
          <cell r="X2188" t="str">
            <v/>
          </cell>
        </row>
        <row r="2189">
          <cell r="B2189">
            <v>8</v>
          </cell>
          <cell r="F2189">
            <v>6</v>
          </cell>
          <cell r="R2189" t="str">
            <v/>
          </cell>
          <cell r="X2189" t="str">
            <v/>
          </cell>
        </row>
        <row r="2190">
          <cell r="B2190">
            <v>8</v>
          </cell>
          <cell r="F2190">
            <v>6</v>
          </cell>
          <cell r="R2190" t="str">
            <v/>
          </cell>
          <cell r="X2190" t="str">
            <v/>
          </cell>
        </row>
        <row r="2191">
          <cell r="B2191">
            <v>8</v>
          </cell>
          <cell r="F2191">
            <v>6.5</v>
          </cell>
          <cell r="R2191" t="str">
            <v>SESTO ASENSIO</v>
          </cell>
          <cell r="T2191">
            <v>1</v>
          </cell>
          <cell r="W2191">
            <v>1</v>
          </cell>
          <cell r="X2191">
            <v>7.5</v>
          </cell>
        </row>
        <row r="2192">
          <cell r="B2192">
            <v>8</v>
          </cell>
          <cell r="F2192">
            <v>6</v>
          </cell>
          <cell r="R2192" t="str">
            <v>SESTO ASENSIO</v>
          </cell>
          <cell r="T2192">
            <v>1</v>
          </cell>
          <cell r="W2192">
            <v>1</v>
          </cell>
          <cell r="X2192">
            <v>6</v>
          </cell>
        </row>
        <row r="2193">
          <cell r="B2193">
            <v>8</v>
          </cell>
          <cell r="F2193">
            <v>6</v>
          </cell>
          <cell r="R2193" t="str">
            <v/>
          </cell>
          <cell r="X2193" t="str">
            <v/>
          </cell>
        </row>
        <row r="2194">
          <cell r="B2194">
            <v>8</v>
          </cell>
          <cell r="F2194">
            <v>6</v>
          </cell>
          <cell r="R2194" t="str">
            <v/>
          </cell>
          <cell r="X2194" t="str">
            <v/>
          </cell>
        </row>
        <row r="2195">
          <cell r="B2195">
            <v>8</v>
          </cell>
          <cell r="F2195">
            <v>5.5</v>
          </cell>
          <cell r="R2195" t="str">
            <v>ATL IMPROVVISATO</v>
          </cell>
          <cell r="T2195">
            <v>1</v>
          </cell>
          <cell r="X2195" t="str">
            <v/>
          </cell>
        </row>
        <row r="2196">
          <cell r="B2196">
            <v>8</v>
          </cell>
          <cell r="F2196">
            <v>5.5</v>
          </cell>
          <cell r="R2196" t="str">
            <v>PARTIZAN DEGRADO</v>
          </cell>
          <cell r="X2196" t="str">
            <v/>
          </cell>
        </row>
        <row r="2197">
          <cell r="B2197">
            <v>8</v>
          </cell>
          <cell r="F2197">
            <v>7</v>
          </cell>
          <cell r="R2197" t="str">
            <v>SAN GRIA</v>
          </cell>
          <cell r="T2197">
            <v>1</v>
          </cell>
          <cell r="W2197">
            <v>1</v>
          </cell>
          <cell r="X2197">
            <v>10</v>
          </cell>
        </row>
        <row r="2198">
          <cell r="B2198">
            <v>8</v>
          </cell>
          <cell r="F2198">
            <v>6.5</v>
          </cell>
          <cell r="R2198" t="str">
            <v>ATL IMPROVVISATO</v>
          </cell>
          <cell r="T2198">
            <v>1</v>
          </cell>
          <cell r="X2198" t="str">
            <v/>
          </cell>
        </row>
        <row r="2199">
          <cell r="B2199">
            <v>8</v>
          </cell>
          <cell r="F2199">
            <v>6.5</v>
          </cell>
          <cell r="R2199" t="str">
            <v>AC ASPARAGHESE</v>
          </cell>
          <cell r="W2199">
            <v>1</v>
          </cell>
          <cell r="X2199">
            <v>6</v>
          </cell>
        </row>
        <row r="2200">
          <cell r="B2200">
            <v>8</v>
          </cell>
          <cell r="F2200">
            <v>6.5</v>
          </cell>
          <cell r="R2200" t="str">
            <v>SESTO ASENSIO</v>
          </cell>
          <cell r="W2200">
            <v>1</v>
          </cell>
          <cell r="X2200">
            <v>6.5</v>
          </cell>
        </row>
        <row r="2201">
          <cell r="B2201">
            <v>8</v>
          </cell>
          <cell r="F2201">
            <v>5.5</v>
          </cell>
          <cell r="R2201" t="str">
            <v>SESTO ASENSIO</v>
          </cell>
          <cell r="X2201" t="str">
            <v/>
          </cell>
        </row>
        <row r="2202">
          <cell r="B2202">
            <v>8</v>
          </cell>
          <cell r="F2202">
            <v>5.5</v>
          </cell>
          <cell r="R2202" t="str">
            <v>HERTHA VERNELLO</v>
          </cell>
          <cell r="X2202" t="str">
            <v/>
          </cell>
        </row>
        <row r="2203">
          <cell r="B2203">
            <v>8</v>
          </cell>
          <cell r="F2203">
            <v>6.5</v>
          </cell>
          <cell r="R2203" t="str">
            <v/>
          </cell>
          <cell r="X2203" t="str">
            <v/>
          </cell>
        </row>
        <row r="2204">
          <cell r="B2204">
            <v>8</v>
          </cell>
          <cell r="F2204">
            <v>7</v>
          </cell>
          <cell r="R2204" t="str">
            <v>SAN GRIA</v>
          </cell>
          <cell r="T2204">
            <v>1</v>
          </cell>
          <cell r="W2204">
            <v>1</v>
          </cell>
          <cell r="X2204">
            <v>11</v>
          </cell>
        </row>
        <row r="2205">
          <cell r="B2205">
            <v>8</v>
          </cell>
          <cell r="F2205">
            <v>6.5</v>
          </cell>
          <cell r="R2205" t="str">
            <v>SESTO ASENSIO</v>
          </cell>
          <cell r="W2205">
            <v>1</v>
          </cell>
          <cell r="X2205">
            <v>7.5</v>
          </cell>
        </row>
        <row r="2206">
          <cell r="B2206">
            <v>8</v>
          </cell>
          <cell r="F2206">
            <v>6</v>
          </cell>
          <cell r="R2206" t="str">
            <v>PESCICULINI FC</v>
          </cell>
          <cell r="T2206">
            <v>1</v>
          </cell>
          <cell r="W2206">
            <v>1</v>
          </cell>
          <cell r="X2206">
            <v>6</v>
          </cell>
        </row>
        <row r="2207">
          <cell r="B2207">
            <v>8</v>
          </cell>
          <cell r="F2207">
            <v>5.5</v>
          </cell>
          <cell r="R2207" t="str">
            <v/>
          </cell>
          <cell r="X2207" t="str">
            <v/>
          </cell>
        </row>
        <row r="2208">
          <cell r="B2208">
            <v>8</v>
          </cell>
          <cell r="F2208">
            <v>7.5</v>
          </cell>
          <cell r="R2208" t="str">
            <v>PESCICULINI FC</v>
          </cell>
          <cell r="T2208">
            <v>1</v>
          </cell>
          <cell r="W2208">
            <v>1</v>
          </cell>
          <cell r="X2208">
            <v>10.5</v>
          </cell>
        </row>
        <row r="2209">
          <cell r="B2209">
            <v>8</v>
          </cell>
          <cell r="F2209">
            <v>7</v>
          </cell>
          <cell r="R2209" t="str">
            <v>APPAREGGIATO</v>
          </cell>
          <cell r="T2209">
            <v>1</v>
          </cell>
          <cell r="W2209">
            <v>1</v>
          </cell>
          <cell r="X2209">
            <v>10</v>
          </cell>
        </row>
        <row r="2210">
          <cell r="B2210">
            <v>8</v>
          </cell>
          <cell r="F2210">
            <v>6</v>
          </cell>
          <cell r="R2210" t="str">
            <v>AC ASPARAGHESE</v>
          </cell>
          <cell r="X2210" t="str">
            <v/>
          </cell>
        </row>
        <row r="2211">
          <cell r="B2211">
            <v>8</v>
          </cell>
          <cell r="F2211">
            <v>6</v>
          </cell>
          <cell r="R2211" t="str">
            <v>PESCICULINI FC</v>
          </cell>
          <cell r="T2211">
            <v>1</v>
          </cell>
          <cell r="W2211">
            <v>1</v>
          </cell>
          <cell r="X2211">
            <v>6</v>
          </cell>
        </row>
        <row r="2212">
          <cell r="B2212">
            <v>8</v>
          </cell>
          <cell r="F2212">
            <v>6.5</v>
          </cell>
          <cell r="R2212" t="str">
            <v/>
          </cell>
          <cell r="X2212" t="str">
            <v/>
          </cell>
        </row>
        <row r="2213">
          <cell r="B2213">
            <v>8</v>
          </cell>
          <cell r="F2213">
            <v>6.5</v>
          </cell>
          <cell r="R2213" t="str">
            <v/>
          </cell>
          <cell r="X2213" t="str">
            <v/>
          </cell>
        </row>
        <row r="2214">
          <cell r="B2214">
            <v>8</v>
          </cell>
          <cell r="F2214">
            <v>6</v>
          </cell>
          <cell r="R2214" t="str">
            <v/>
          </cell>
          <cell r="X2214" t="str">
            <v/>
          </cell>
        </row>
        <row r="2215">
          <cell r="B2215">
            <v>8</v>
          </cell>
          <cell r="F2215">
            <v>6.5</v>
          </cell>
          <cell r="R2215" t="str">
            <v>ATL IMPROVVISATO</v>
          </cell>
          <cell r="W2215">
            <v>1</v>
          </cell>
          <cell r="X2215">
            <v>6.5</v>
          </cell>
        </row>
        <row r="2216">
          <cell r="B2216">
            <v>8</v>
          </cell>
          <cell r="F2216">
            <v>6</v>
          </cell>
          <cell r="R2216" t="str">
            <v/>
          </cell>
          <cell r="X2216" t="str">
            <v/>
          </cell>
        </row>
        <row r="2217">
          <cell r="B2217">
            <v>8</v>
          </cell>
          <cell r="F2217">
            <v>6</v>
          </cell>
          <cell r="R2217" t="str">
            <v/>
          </cell>
          <cell r="X2217" t="str">
            <v/>
          </cell>
        </row>
        <row r="2218">
          <cell r="B2218">
            <v>8</v>
          </cell>
          <cell r="F2218">
            <v>6</v>
          </cell>
          <cell r="R2218" t="str">
            <v/>
          </cell>
          <cell r="X2218" t="str">
            <v/>
          </cell>
        </row>
        <row r="2219">
          <cell r="B2219">
            <v>8</v>
          </cell>
          <cell r="F2219">
            <v>5.5</v>
          </cell>
          <cell r="R2219" t="str">
            <v/>
          </cell>
          <cell r="X2219" t="str">
            <v/>
          </cell>
        </row>
        <row r="2220">
          <cell r="B2220">
            <v>8</v>
          </cell>
          <cell r="F2220">
            <v>6</v>
          </cell>
          <cell r="R2220" t="str">
            <v/>
          </cell>
          <cell r="X2220" t="str">
            <v/>
          </cell>
        </row>
        <row r="2221">
          <cell r="B2221">
            <v>8</v>
          </cell>
          <cell r="F2221">
            <v>6</v>
          </cell>
          <cell r="R2221" t="str">
            <v/>
          </cell>
          <cell r="X2221" t="str">
            <v/>
          </cell>
        </row>
        <row r="2222">
          <cell r="B2222">
            <v>8</v>
          </cell>
          <cell r="F2222">
            <v>6</v>
          </cell>
          <cell r="R2222" t="str">
            <v/>
          </cell>
          <cell r="X2222" t="str">
            <v/>
          </cell>
        </row>
        <row r="2223">
          <cell r="B2223">
            <v>8</v>
          </cell>
          <cell r="F2223">
            <v>6</v>
          </cell>
          <cell r="R2223" t="str">
            <v>APPAREGGIATO</v>
          </cell>
          <cell r="T2223">
            <v>1</v>
          </cell>
          <cell r="W2223">
            <v>1</v>
          </cell>
          <cell r="X2223">
            <v>6</v>
          </cell>
        </row>
        <row r="2224">
          <cell r="B2224">
            <v>8</v>
          </cell>
          <cell r="F2224">
            <v>6</v>
          </cell>
          <cell r="R2224" t="str">
            <v/>
          </cell>
          <cell r="X2224" t="str">
            <v/>
          </cell>
        </row>
        <row r="2225">
          <cell r="B2225">
            <v>8</v>
          </cell>
          <cell r="F2225">
            <v>6</v>
          </cell>
          <cell r="R2225" t="str">
            <v/>
          </cell>
          <cell r="X2225" t="str">
            <v/>
          </cell>
        </row>
        <row r="2226">
          <cell r="B2226">
            <v>8</v>
          </cell>
          <cell r="F2226">
            <v>7</v>
          </cell>
          <cell r="R2226" t="str">
            <v/>
          </cell>
          <cell r="X2226" t="str">
            <v/>
          </cell>
        </row>
        <row r="2227">
          <cell r="B2227">
            <v>8</v>
          </cell>
          <cell r="F2227">
            <v>6</v>
          </cell>
          <cell r="R2227" t="str">
            <v/>
          </cell>
          <cell r="X2227" t="str">
            <v/>
          </cell>
        </row>
        <row r="2228">
          <cell r="B2228">
            <v>8</v>
          </cell>
          <cell r="F2228">
            <v>6</v>
          </cell>
          <cell r="R2228" t="str">
            <v/>
          </cell>
          <cell r="X2228" t="str">
            <v/>
          </cell>
        </row>
        <row r="2229">
          <cell r="B2229">
            <v>8</v>
          </cell>
          <cell r="F2229">
            <v>5.5</v>
          </cell>
          <cell r="R2229" t="str">
            <v/>
          </cell>
          <cell r="X2229" t="str">
            <v/>
          </cell>
        </row>
        <row r="2230">
          <cell r="B2230">
            <v>8</v>
          </cell>
          <cell r="F2230">
            <v>6</v>
          </cell>
          <cell r="R2230" t="str">
            <v/>
          </cell>
          <cell r="X2230" t="str">
            <v/>
          </cell>
        </row>
        <row r="2231">
          <cell r="B2231">
            <v>8</v>
          </cell>
          <cell r="F2231">
            <v>5</v>
          </cell>
          <cell r="R2231" t="str">
            <v>AC ASPARAGHESE</v>
          </cell>
          <cell r="X2231" t="str">
            <v/>
          </cell>
        </row>
        <row r="2232">
          <cell r="B2232">
            <v>8</v>
          </cell>
          <cell r="F2232">
            <v>6</v>
          </cell>
          <cell r="R2232" t="str">
            <v/>
          </cell>
          <cell r="X2232" t="str">
            <v/>
          </cell>
        </row>
        <row r="2233">
          <cell r="B2233">
            <v>8</v>
          </cell>
          <cell r="F2233">
            <v>6.5</v>
          </cell>
          <cell r="R2233" t="str">
            <v/>
          </cell>
          <cell r="X2233" t="str">
            <v/>
          </cell>
        </row>
        <row r="2234">
          <cell r="B2234">
            <v>8</v>
          </cell>
          <cell r="F2234">
            <v>6</v>
          </cell>
          <cell r="R2234" t="str">
            <v/>
          </cell>
          <cell r="X2234" t="str">
            <v/>
          </cell>
        </row>
        <row r="2235">
          <cell r="B2235">
            <v>8</v>
          </cell>
          <cell r="F2235">
            <v>6</v>
          </cell>
          <cell r="R2235" t="str">
            <v/>
          </cell>
          <cell r="X2235" t="str">
            <v/>
          </cell>
        </row>
        <row r="2236">
          <cell r="B2236">
            <v>8</v>
          </cell>
          <cell r="F2236">
            <v>7</v>
          </cell>
          <cell r="R2236" t="str">
            <v/>
          </cell>
          <cell r="X2236" t="str">
            <v/>
          </cell>
        </row>
        <row r="2237">
          <cell r="B2237">
            <v>8</v>
          </cell>
          <cell r="F2237">
            <v>6</v>
          </cell>
          <cell r="R2237" t="str">
            <v/>
          </cell>
          <cell r="X2237" t="str">
            <v/>
          </cell>
        </row>
        <row r="2238">
          <cell r="B2238">
            <v>8</v>
          </cell>
          <cell r="F2238">
            <v>5.5</v>
          </cell>
          <cell r="R2238" t="str">
            <v/>
          </cell>
          <cell r="X2238" t="str">
            <v/>
          </cell>
        </row>
        <row r="2239">
          <cell r="B2239">
            <v>8</v>
          </cell>
          <cell r="F2239">
            <v>6.5</v>
          </cell>
          <cell r="R2239" t="str">
            <v>HERTHA VERNELLO</v>
          </cell>
          <cell r="T2239">
            <v>1</v>
          </cell>
          <cell r="W2239">
            <v>1</v>
          </cell>
          <cell r="X2239">
            <v>7.5</v>
          </cell>
        </row>
        <row r="2240">
          <cell r="B2240">
            <v>8</v>
          </cell>
          <cell r="F2240">
            <v>6</v>
          </cell>
          <cell r="R2240" t="str">
            <v>PESCICULINI FC</v>
          </cell>
          <cell r="T2240">
            <v>1</v>
          </cell>
          <cell r="W2240">
            <v>1</v>
          </cell>
          <cell r="X2240">
            <v>6</v>
          </cell>
        </row>
        <row r="2241">
          <cell r="B2241">
            <v>8</v>
          </cell>
          <cell r="F2241">
            <v>6.5</v>
          </cell>
          <cell r="R2241" t="str">
            <v>AC ASPARAGHESE</v>
          </cell>
          <cell r="T2241">
            <v>1</v>
          </cell>
          <cell r="W2241">
            <v>1</v>
          </cell>
          <cell r="X2241">
            <v>6</v>
          </cell>
        </row>
        <row r="2242">
          <cell r="B2242">
            <v>8</v>
          </cell>
          <cell r="F2242">
            <v>6</v>
          </cell>
          <cell r="R2242" t="str">
            <v>PESCICULINI FC</v>
          </cell>
          <cell r="X2242" t="str">
            <v/>
          </cell>
        </row>
        <row r="2243">
          <cell r="B2243">
            <v>8</v>
          </cell>
          <cell r="F2243">
            <v>6</v>
          </cell>
          <cell r="R2243" t="str">
            <v>APPAREGGIATO</v>
          </cell>
          <cell r="W2243">
            <v>1</v>
          </cell>
          <cell r="X2243">
            <v>6</v>
          </cell>
        </row>
        <row r="2244">
          <cell r="B2244">
            <v>8</v>
          </cell>
          <cell r="F2244">
            <v>6.5</v>
          </cell>
          <cell r="R2244" t="str">
            <v/>
          </cell>
          <cell r="X2244" t="str">
            <v/>
          </cell>
        </row>
        <row r="2245">
          <cell r="B2245">
            <v>8</v>
          </cell>
          <cell r="F2245">
            <v>6</v>
          </cell>
          <cell r="R2245" t="str">
            <v/>
          </cell>
          <cell r="X2245" t="str">
            <v/>
          </cell>
        </row>
        <row r="2246">
          <cell r="B2246">
            <v>8</v>
          </cell>
          <cell r="F2246" t="str">
            <v>6*</v>
          </cell>
          <cell r="R2246" t="str">
            <v/>
          </cell>
          <cell r="X2246" t="str">
            <v/>
          </cell>
        </row>
        <row r="2247">
          <cell r="B2247">
            <v>8</v>
          </cell>
          <cell r="F2247">
            <v>6.5</v>
          </cell>
          <cell r="R2247" t="str">
            <v>AC ASPARAGHESE</v>
          </cell>
          <cell r="T2247">
            <v>1</v>
          </cell>
          <cell r="W2247">
            <v>1</v>
          </cell>
          <cell r="X2247">
            <v>6.5</v>
          </cell>
        </row>
        <row r="2248">
          <cell r="B2248">
            <v>8</v>
          </cell>
          <cell r="F2248">
            <v>6.5</v>
          </cell>
          <cell r="R2248" t="str">
            <v>SAN GRIA</v>
          </cell>
          <cell r="T2248">
            <v>1</v>
          </cell>
          <cell r="W2248">
            <v>1</v>
          </cell>
          <cell r="X2248">
            <v>6.5</v>
          </cell>
        </row>
        <row r="2249">
          <cell r="B2249">
            <v>8</v>
          </cell>
          <cell r="F2249">
            <v>6.5</v>
          </cell>
          <cell r="R2249" t="str">
            <v>SAN GRIA</v>
          </cell>
          <cell r="W2249">
            <v>1</v>
          </cell>
          <cell r="X2249">
            <v>6.5</v>
          </cell>
        </row>
        <row r="2250">
          <cell r="B2250">
            <v>8</v>
          </cell>
          <cell r="F2250">
            <v>6</v>
          </cell>
          <cell r="R2250" t="str">
            <v>HERTHA VERNELLO</v>
          </cell>
          <cell r="T2250">
            <v>1</v>
          </cell>
          <cell r="W2250">
            <v>1</v>
          </cell>
          <cell r="X2250">
            <v>6</v>
          </cell>
        </row>
        <row r="2251">
          <cell r="B2251">
            <v>8</v>
          </cell>
          <cell r="F2251">
            <v>6</v>
          </cell>
          <cell r="R2251" t="str">
            <v/>
          </cell>
          <cell r="X2251" t="str">
            <v/>
          </cell>
        </row>
        <row r="2252">
          <cell r="B2252">
            <v>8</v>
          </cell>
          <cell r="F2252">
            <v>7</v>
          </cell>
          <cell r="R2252" t="str">
            <v>ATL IMPROVVISATO</v>
          </cell>
          <cell r="T2252">
            <v>1</v>
          </cell>
          <cell r="W2252">
            <v>1</v>
          </cell>
          <cell r="X2252">
            <v>11</v>
          </cell>
        </row>
        <row r="2253">
          <cell r="B2253">
            <v>8</v>
          </cell>
          <cell r="F2253">
            <v>6</v>
          </cell>
          <cell r="R2253" t="str">
            <v>PARTIZAN DEGRADO</v>
          </cell>
          <cell r="T2253">
            <v>1</v>
          </cell>
          <cell r="W2253">
            <v>1</v>
          </cell>
          <cell r="X2253">
            <v>6</v>
          </cell>
        </row>
        <row r="2254">
          <cell r="B2254">
            <v>8</v>
          </cell>
          <cell r="F2254">
            <v>6.5</v>
          </cell>
          <cell r="R2254" t="str">
            <v>PARTIZAN DEGRADO</v>
          </cell>
          <cell r="W2254">
            <v>1</v>
          </cell>
          <cell r="X2254">
            <v>6.5</v>
          </cell>
        </row>
        <row r="2255">
          <cell r="B2255">
            <v>8</v>
          </cell>
          <cell r="F2255">
            <v>6.5</v>
          </cell>
          <cell r="R2255" t="str">
            <v/>
          </cell>
          <cell r="X2255" t="str">
            <v/>
          </cell>
        </row>
        <row r="2256">
          <cell r="B2256">
            <v>8</v>
          </cell>
          <cell r="F2256">
            <v>6</v>
          </cell>
          <cell r="R2256" t="str">
            <v>APPAREGGIATO</v>
          </cell>
          <cell r="T2256">
            <v>1</v>
          </cell>
          <cell r="X2256" t="str">
            <v/>
          </cell>
        </row>
        <row r="2257">
          <cell r="B2257">
            <v>8</v>
          </cell>
          <cell r="F2257">
            <v>5.5</v>
          </cell>
          <cell r="R2257" t="str">
            <v/>
          </cell>
          <cell r="X2257" t="str">
            <v/>
          </cell>
        </row>
        <row r="2258">
          <cell r="B2258">
            <v>8</v>
          </cell>
          <cell r="F2258">
            <v>5.5</v>
          </cell>
          <cell r="R2258" t="str">
            <v/>
          </cell>
          <cell r="X2258" t="str">
            <v/>
          </cell>
        </row>
        <row r="2259">
          <cell r="B2259">
            <v>8</v>
          </cell>
          <cell r="F2259">
            <v>5.5</v>
          </cell>
          <cell r="R2259" t="str">
            <v/>
          </cell>
          <cell r="X2259" t="str">
            <v/>
          </cell>
        </row>
        <row r="2260">
          <cell r="B2260">
            <v>8</v>
          </cell>
          <cell r="F2260">
            <v>5.5</v>
          </cell>
          <cell r="R2260" t="str">
            <v/>
          </cell>
          <cell r="X2260" t="str">
            <v/>
          </cell>
        </row>
        <row r="2261">
          <cell r="B2261">
            <v>8</v>
          </cell>
          <cell r="F2261">
            <v>5</v>
          </cell>
          <cell r="R2261" t="str">
            <v>AC ASPARAGHESE</v>
          </cell>
          <cell r="X2261" t="str">
            <v/>
          </cell>
        </row>
        <row r="2262">
          <cell r="B2262">
            <v>8</v>
          </cell>
          <cell r="F2262">
            <v>5.5</v>
          </cell>
          <cell r="R2262" t="str">
            <v/>
          </cell>
          <cell r="X2262" t="str">
            <v/>
          </cell>
        </row>
        <row r="2263">
          <cell r="B2263">
            <v>8</v>
          </cell>
          <cell r="F2263">
            <v>6</v>
          </cell>
          <cell r="R2263" t="str">
            <v/>
          </cell>
          <cell r="X2263" t="str">
            <v/>
          </cell>
        </row>
        <row r="2264">
          <cell r="B2264">
            <v>8</v>
          </cell>
          <cell r="F2264">
            <v>5.5</v>
          </cell>
          <cell r="R2264" t="str">
            <v/>
          </cell>
          <cell r="X2264" t="str">
            <v/>
          </cell>
        </row>
        <row r="2265">
          <cell r="B2265">
            <v>8</v>
          </cell>
          <cell r="F2265">
            <v>5.5</v>
          </cell>
          <cell r="R2265" t="str">
            <v/>
          </cell>
          <cell r="X2265" t="str">
            <v/>
          </cell>
        </row>
        <row r="2266">
          <cell r="B2266">
            <v>8</v>
          </cell>
          <cell r="F2266">
            <v>6</v>
          </cell>
          <cell r="R2266" t="str">
            <v/>
          </cell>
          <cell r="X2266" t="str">
            <v/>
          </cell>
        </row>
        <row r="2267">
          <cell r="B2267">
            <v>8</v>
          </cell>
          <cell r="F2267">
            <v>5</v>
          </cell>
          <cell r="R2267" t="str">
            <v>AC ASPARAGHESE</v>
          </cell>
          <cell r="X2267" t="str">
            <v/>
          </cell>
        </row>
        <row r="2268">
          <cell r="B2268">
            <v>8</v>
          </cell>
          <cell r="F2268">
            <v>5.5</v>
          </cell>
          <cell r="R2268" t="str">
            <v>HERTHA VERNELLO</v>
          </cell>
          <cell r="T2268">
            <v>1</v>
          </cell>
          <cell r="X2268" t="str">
            <v/>
          </cell>
        </row>
        <row r="2269">
          <cell r="B2269">
            <v>8</v>
          </cell>
          <cell r="F2269">
            <v>7</v>
          </cell>
          <cell r="R2269" t="str">
            <v/>
          </cell>
          <cell r="X2269" t="str">
            <v/>
          </cell>
        </row>
        <row r="2270">
          <cell r="B2270">
            <v>8</v>
          </cell>
          <cell r="F2270">
            <v>6</v>
          </cell>
          <cell r="R2270" t="str">
            <v>SAN GRIA</v>
          </cell>
          <cell r="T2270">
            <v>1</v>
          </cell>
          <cell r="W2270">
            <v>1</v>
          </cell>
          <cell r="X2270">
            <v>6</v>
          </cell>
        </row>
        <row r="2271">
          <cell r="B2271">
            <v>8</v>
          </cell>
          <cell r="F2271">
            <v>6.5</v>
          </cell>
          <cell r="R2271" t="str">
            <v>HERTHA VERNELLO</v>
          </cell>
          <cell r="T2271">
            <v>1</v>
          </cell>
          <cell r="W2271">
            <v>1</v>
          </cell>
          <cell r="X2271">
            <v>7.5</v>
          </cell>
        </row>
        <row r="2272">
          <cell r="B2272">
            <v>8</v>
          </cell>
          <cell r="F2272">
            <v>5.5</v>
          </cell>
          <cell r="R2272" t="str">
            <v>PESCICULINI FC</v>
          </cell>
          <cell r="X2272" t="str">
            <v/>
          </cell>
        </row>
        <row r="2273">
          <cell r="B2273">
            <v>8</v>
          </cell>
          <cell r="F2273">
            <v>7</v>
          </cell>
          <cell r="R2273" t="str">
            <v/>
          </cell>
          <cell r="X2273" t="str">
            <v/>
          </cell>
        </row>
        <row r="2274">
          <cell r="B2274">
            <v>8</v>
          </cell>
          <cell r="F2274">
            <v>6</v>
          </cell>
          <cell r="R2274" t="str">
            <v/>
          </cell>
          <cell r="X2274" t="str">
            <v/>
          </cell>
        </row>
        <row r="2275">
          <cell r="B2275">
            <v>8</v>
          </cell>
          <cell r="F2275">
            <v>6</v>
          </cell>
          <cell r="R2275" t="str">
            <v/>
          </cell>
          <cell r="X2275" t="str">
            <v/>
          </cell>
        </row>
        <row r="2276">
          <cell r="B2276">
            <v>8</v>
          </cell>
          <cell r="F2276">
            <v>5.5</v>
          </cell>
          <cell r="R2276" t="str">
            <v>PARTIZAN DEGRADO</v>
          </cell>
          <cell r="T2276">
            <v>1</v>
          </cell>
          <cell r="X2276" t="str">
            <v/>
          </cell>
        </row>
        <row r="2277">
          <cell r="B2277">
            <v>8</v>
          </cell>
          <cell r="F2277">
            <v>5.5</v>
          </cell>
          <cell r="R2277" t="str">
            <v>PESCICULINI FC</v>
          </cell>
          <cell r="T2277">
            <v>1</v>
          </cell>
          <cell r="X2277" t="str">
            <v/>
          </cell>
        </row>
        <row r="2278">
          <cell r="B2278">
            <v>8</v>
          </cell>
          <cell r="F2278">
            <v>6</v>
          </cell>
          <cell r="R2278" t="str">
            <v/>
          </cell>
          <cell r="X2278" t="str">
            <v/>
          </cell>
        </row>
        <row r="2279">
          <cell r="B2279">
            <v>8</v>
          </cell>
          <cell r="F2279">
            <v>5</v>
          </cell>
          <cell r="R2279" t="str">
            <v/>
          </cell>
          <cell r="X2279" t="str">
            <v/>
          </cell>
        </row>
        <row r="2280">
          <cell r="B2280">
            <v>8</v>
          </cell>
          <cell r="F2280">
            <v>6</v>
          </cell>
          <cell r="R2280" t="str">
            <v/>
          </cell>
          <cell r="X2280" t="str">
            <v/>
          </cell>
        </row>
        <row r="2281">
          <cell r="B2281">
            <v>8</v>
          </cell>
          <cell r="F2281">
            <v>6.5</v>
          </cell>
          <cell r="R2281" t="str">
            <v/>
          </cell>
          <cell r="X2281" t="str">
            <v/>
          </cell>
        </row>
        <row r="2282">
          <cell r="B2282">
            <v>8</v>
          </cell>
          <cell r="F2282">
            <v>5.5</v>
          </cell>
          <cell r="R2282" t="str">
            <v/>
          </cell>
          <cell r="X2282" t="str">
            <v/>
          </cell>
        </row>
        <row r="2283">
          <cell r="B2283">
            <v>8</v>
          </cell>
          <cell r="F2283">
            <v>5.5</v>
          </cell>
          <cell r="R2283" t="str">
            <v>APPAREGGIATO</v>
          </cell>
          <cell r="T2283">
            <v>1</v>
          </cell>
          <cell r="W2283">
            <v>1</v>
          </cell>
          <cell r="X2283">
            <v>5.5</v>
          </cell>
        </row>
        <row r="2284">
          <cell r="B2284">
            <v>8</v>
          </cell>
          <cell r="F2284">
            <v>5</v>
          </cell>
          <cell r="R2284" t="str">
            <v>PESCICULINI FC</v>
          </cell>
          <cell r="T2284">
            <v>1</v>
          </cell>
          <cell r="W2284">
            <v>1</v>
          </cell>
          <cell r="X2284">
            <v>3</v>
          </cell>
        </row>
        <row r="2285">
          <cell r="B2285">
            <v>8</v>
          </cell>
          <cell r="F2285">
            <v>6</v>
          </cell>
          <cell r="R2285" t="str">
            <v>PARTIZAN DEGRADO</v>
          </cell>
          <cell r="T2285">
            <v>1</v>
          </cell>
          <cell r="W2285">
            <v>1</v>
          </cell>
          <cell r="X2285">
            <v>6</v>
          </cell>
        </row>
        <row r="2286">
          <cell r="B2286">
            <v>8</v>
          </cell>
          <cell r="F2286">
            <v>6</v>
          </cell>
          <cell r="R2286" t="str">
            <v/>
          </cell>
          <cell r="X2286" t="str">
            <v/>
          </cell>
        </row>
        <row r="2287">
          <cell r="B2287">
            <v>8</v>
          </cell>
          <cell r="F2287">
            <v>6</v>
          </cell>
          <cell r="R2287" t="str">
            <v/>
          </cell>
          <cell r="X2287" t="str">
            <v/>
          </cell>
        </row>
        <row r="2288">
          <cell r="B2288">
            <v>8</v>
          </cell>
          <cell r="F2288">
            <v>5.5</v>
          </cell>
          <cell r="R2288" t="str">
            <v/>
          </cell>
          <cell r="X2288" t="str">
            <v/>
          </cell>
        </row>
        <row r="2289">
          <cell r="B2289">
            <v>8</v>
          </cell>
          <cell r="F2289">
            <v>6.5</v>
          </cell>
          <cell r="R2289" t="str">
            <v/>
          </cell>
          <cell r="X2289" t="str">
            <v/>
          </cell>
        </row>
        <row r="2290">
          <cell r="B2290">
            <v>8</v>
          </cell>
          <cell r="F2290" t="str">
            <v>6*</v>
          </cell>
          <cell r="R2290" t="str">
            <v/>
          </cell>
          <cell r="X2290" t="str">
            <v/>
          </cell>
        </row>
        <row r="2291">
          <cell r="B2291">
            <v>8</v>
          </cell>
          <cell r="F2291">
            <v>6.5</v>
          </cell>
          <cell r="R2291" t="str">
            <v/>
          </cell>
          <cell r="X2291" t="str">
            <v/>
          </cell>
        </row>
        <row r="2292">
          <cell r="B2292">
            <v>8</v>
          </cell>
          <cell r="F2292">
            <v>6.5</v>
          </cell>
          <cell r="R2292" t="str">
            <v>APPAREGGIATO</v>
          </cell>
          <cell r="T2292">
            <v>1</v>
          </cell>
          <cell r="W2292">
            <v>1</v>
          </cell>
          <cell r="X2292">
            <v>6.5</v>
          </cell>
        </row>
        <row r="2293">
          <cell r="B2293">
            <v>8</v>
          </cell>
          <cell r="F2293">
            <v>7.5</v>
          </cell>
          <cell r="R2293" t="str">
            <v>SAN GRIA</v>
          </cell>
          <cell r="T2293">
            <v>1</v>
          </cell>
          <cell r="W2293">
            <v>1</v>
          </cell>
          <cell r="X2293">
            <v>9.5</v>
          </cell>
        </row>
        <row r="2294">
          <cell r="B2294">
            <v>8</v>
          </cell>
          <cell r="F2294">
            <v>7</v>
          </cell>
          <cell r="R2294" t="str">
            <v/>
          </cell>
          <cell r="X2294" t="str">
            <v/>
          </cell>
        </row>
        <row r="2295">
          <cell r="B2295">
            <v>8</v>
          </cell>
          <cell r="F2295">
            <v>5.5</v>
          </cell>
          <cell r="R2295" t="str">
            <v/>
          </cell>
          <cell r="X2295" t="str">
            <v/>
          </cell>
        </row>
        <row r="2296">
          <cell r="B2296">
            <v>8</v>
          </cell>
          <cell r="F2296">
            <v>6.5</v>
          </cell>
          <cell r="R2296" t="str">
            <v/>
          </cell>
          <cell r="X2296" t="str">
            <v/>
          </cell>
        </row>
        <row r="2297">
          <cell r="B2297">
            <v>8</v>
          </cell>
          <cell r="F2297">
            <v>7</v>
          </cell>
          <cell r="R2297" t="str">
            <v>PARTIZAN DEGRADO</v>
          </cell>
          <cell r="W2297">
            <v>1</v>
          </cell>
          <cell r="X2297">
            <v>9.5</v>
          </cell>
        </row>
        <row r="2298">
          <cell r="B2298">
            <v>8</v>
          </cell>
          <cell r="F2298">
            <v>6.5</v>
          </cell>
          <cell r="R2298" t="str">
            <v/>
          </cell>
          <cell r="X2298" t="str">
            <v/>
          </cell>
        </row>
        <row r="2299">
          <cell r="B2299">
            <v>8</v>
          </cell>
          <cell r="F2299">
            <v>7</v>
          </cell>
          <cell r="R2299" t="str">
            <v/>
          </cell>
          <cell r="X2299" t="str">
            <v/>
          </cell>
        </row>
        <row r="2300">
          <cell r="B2300">
            <v>8</v>
          </cell>
          <cell r="F2300">
            <v>6</v>
          </cell>
          <cell r="R2300" t="str">
            <v/>
          </cell>
          <cell r="X2300" t="str">
            <v/>
          </cell>
        </row>
        <row r="2301">
          <cell r="B2301">
            <v>8</v>
          </cell>
          <cell r="F2301">
            <v>6</v>
          </cell>
          <cell r="R2301" t="str">
            <v>HERTHA VERNELLO</v>
          </cell>
          <cell r="W2301">
            <v>1</v>
          </cell>
          <cell r="X2301">
            <v>6</v>
          </cell>
        </row>
        <row r="2302">
          <cell r="B2302">
            <v>8</v>
          </cell>
          <cell r="F2302">
            <v>6</v>
          </cell>
          <cell r="R2302" t="str">
            <v/>
          </cell>
          <cell r="X2302" t="str">
            <v/>
          </cell>
        </row>
        <row r="2303">
          <cell r="B2303">
            <v>8</v>
          </cell>
          <cell r="F2303">
            <v>6</v>
          </cell>
          <cell r="R2303" t="str">
            <v/>
          </cell>
          <cell r="X2303" t="str">
            <v/>
          </cell>
        </row>
        <row r="2304">
          <cell r="B2304">
            <v>8</v>
          </cell>
          <cell r="F2304">
            <v>6.5</v>
          </cell>
          <cell r="R2304" t="str">
            <v/>
          </cell>
          <cell r="X2304" t="str">
            <v/>
          </cell>
        </row>
        <row r="2305">
          <cell r="B2305">
            <v>8</v>
          </cell>
          <cell r="F2305">
            <v>5.5</v>
          </cell>
          <cell r="R2305" t="str">
            <v/>
          </cell>
          <cell r="X2305" t="str">
            <v/>
          </cell>
        </row>
        <row r="2306">
          <cell r="B2306">
            <v>8</v>
          </cell>
          <cell r="F2306">
            <v>6.5</v>
          </cell>
          <cell r="R2306" t="str">
            <v/>
          </cell>
          <cell r="X2306" t="str">
            <v/>
          </cell>
        </row>
        <row r="2307">
          <cell r="B2307">
            <v>8</v>
          </cell>
          <cell r="F2307">
            <v>4.5</v>
          </cell>
          <cell r="R2307" t="str">
            <v/>
          </cell>
          <cell r="X2307" t="str">
            <v/>
          </cell>
        </row>
        <row r="2308">
          <cell r="B2308">
            <v>8</v>
          </cell>
          <cell r="F2308">
            <v>7</v>
          </cell>
          <cell r="R2308" t="str">
            <v/>
          </cell>
          <cell r="X2308" t="str">
            <v/>
          </cell>
        </row>
        <row r="2309">
          <cell r="B2309">
            <v>8</v>
          </cell>
          <cell r="F2309">
            <v>6</v>
          </cell>
          <cell r="R2309" t="str">
            <v/>
          </cell>
          <cell r="X2309" t="str">
            <v/>
          </cell>
        </row>
        <row r="2310">
          <cell r="B2310">
            <v>8</v>
          </cell>
          <cell r="F2310">
            <v>6</v>
          </cell>
          <cell r="R2310" t="str">
            <v/>
          </cell>
          <cell r="X2310" t="str">
            <v/>
          </cell>
        </row>
        <row r="2311">
          <cell r="B2311">
            <v>8</v>
          </cell>
          <cell r="F2311">
            <v>6</v>
          </cell>
          <cell r="R2311" t="str">
            <v/>
          </cell>
          <cell r="X2311" t="str">
            <v/>
          </cell>
        </row>
        <row r="2312">
          <cell r="B2312">
            <v>8</v>
          </cell>
          <cell r="F2312">
            <v>6.5</v>
          </cell>
          <cell r="R2312" t="str">
            <v/>
          </cell>
          <cell r="X2312" t="str">
            <v/>
          </cell>
        </row>
        <row r="2313">
          <cell r="B2313">
            <v>8</v>
          </cell>
          <cell r="F2313">
            <v>6</v>
          </cell>
          <cell r="R2313" t="str">
            <v/>
          </cell>
          <cell r="X2313" t="str">
            <v/>
          </cell>
        </row>
        <row r="2314">
          <cell r="B2314">
            <v>8</v>
          </cell>
          <cell r="F2314">
            <v>6.5</v>
          </cell>
          <cell r="R2314" t="str">
            <v/>
          </cell>
          <cell r="X2314" t="str">
            <v/>
          </cell>
        </row>
        <row r="2315">
          <cell r="B2315">
            <v>8</v>
          </cell>
          <cell r="F2315">
            <v>7</v>
          </cell>
          <cell r="R2315" t="str">
            <v>APPAREGGIATO</v>
          </cell>
          <cell r="W2315">
            <v>1</v>
          </cell>
          <cell r="X2315">
            <v>9</v>
          </cell>
        </row>
        <row r="2316">
          <cell r="B2316">
            <v>9</v>
          </cell>
          <cell r="F2316">
            <v>6</v>
          </cell>
          <cell r="R2316" t="str">
            <v>SAN GRIA</v>
          </cell>
          <cell r="W2316">
            <v>1</v>
          </cell>
          <cell r="X2316">
            <v>5</v>
          </cell>
        </row>
        <row r="2317">
          <cell r="B2317">
            <v>9</v>
          </cell>
          <cell r="F2317">
            <v>6</v>
          </cell>
          <cell r="R2317" t="str">
            <v/>
          </cell>
          <cell r="X2317" t="str">
            <v/>
          </cell>
        </row>
        <row r="2318">
          <cell r="B2318">
            <v>9</v>
          </cell>
          <cell r="F2318">
            <v>6</v>
          </cell>
          <cell r="R2318" t="str">
            <v/>
          </cell>
          <cell r="X2318" t="str">
            <v/>
          </cell>
        </row>
        <row r="2319">
          <cell r="B2319">
            <v>9</v>
          </cell>
          <cell r="F2319">
            <v>5.5</v>
          </cell>
          <cell r="R2319" t="str">
            <v/>
          </cell>
          <cell r="X2319" t="str">
            <v/>
          </cell>
        </row>
        <row r="2320">
          <cell r="B2320">
            <v>9</v>
          </cell>
          <cell r="F2320">
            <v>6.5</v>
          </cell>
          <cell r="R2320" t="str">
            <v/>
          </cell>
          <cell r="X2320" t="str">
            <v/>
          </cell>
        </row>
        <row r="2321">
          <cell r="B2321">
            <v>9</v>
          </cell>
          <cell r="F2321">
            <v>6.5</v>
          </cell>
          <cell r="R2321" t="str">
            <v>PARTIZAN DEGRADO</v>
          </cell>
          <cell r="T2321">
            <v>1</v>
          </cell>
          <cell r="W2321">
            <v>1</v>
          </cell>
          <cell r="X2321">
            <v>6.5</v>
          </cell>
        </row>
        <row r="2322">
          <cell r="B2322">
            <v>9</v>
          </cell>
          <cell r="F2322">
            <v>6</v>
          </cell>
          <cell r="R2322" t="str">
            <v>ATL IMPROVVISATO</v>
          </cell>
          <cell r="X2322" t="str">
            <v/>
          </cell>
        </row>
        <row r="2323">
          <cell r="B2323">
            <v>9</v>
          </cell>
          <cell r="F2323">
            <v>6</v>
          </cell>
          <cell r="R2323" t="str">
            <v>HERTHA VERNELLO</v>
          </cell>
          <cell r="T2323">
            <v>1</v>
          </cell>
          <cell r="W2323">
            <v>1</v>
          </cell>
          <cell r="X2323">
            <v>6</v>
          </cell>
        </row>
        <row r="2324">
          <cell r="B2324">
            <v>9</v>
          </cell>
          <cell r="F2324">
            <v>6</v>
          </cell>
          <cell r="R2324" t="str">
            <v>PESCICULINI FC</v>
          </cell>
          <cell r="X2324" t="str">
            <v/>
          </cell>
        </row>
        <row r="2325">
          <cell r="B2325">
            <v>9</v>
          </cell>
          <cell r="F2325">
            <v>6</v>
          </cell>
          <cell r="R2325" t="str">
            <v>AC ASPARAGHESE</v>
          </cell>
          <cell r="W2325">
            <v>1</v>
          </cell>
          <cell r="X2325">
            <v>6</v>
          </cell>
        </row>
        <row r="2326">
          <cell r="B2326">
            <v>9</v>
          </cell>
          <cell r="F2326">
            <v>6</v>
          </cell>
          <cell r="R2326" t="str">
            <v>SESTO ASENSIO</v>
          </cell>
          <cell r="W2326">
            <v>1</v>
          </cell>
          <cell r="X2326">
            <v>6</v>
          </cell>
        </row>
        <row r="2327">
          <cell r="B2327">
            <v>9</v>
          </cell>
          <cell r="F2327">
            <v>7</v>
          </cell>
          <cell r="R2327" t="str">
            <v>ATL IMPROVVISATO</v>
          </cell>
          <cell r="T2327">
            <v>1</v>
          </cell>
          <cell r="W2327">
            <v>1</v>
          </cell>
          <cell r="X2327">
            <v>8</v>
          </cell>
        </row>
        <row r="2328">
          <cell r="B2328">
            <v>9</v>
          </cell>
          <cell r="F2328">
            <v>6</v>
          </cell>
          <cell r="R2328" t="str">
            <v>PARTIZAN DEGRADO</v>
          </cell>
          <cell r="T2328">
            <v>1</v>
          </cell>
          <cell r="W2328">
            <v>1</v>
          </cell>
          <cell r="X2328">
            <v>6</v>
          </cell>
        </row>
        <row r="2329">
          <cell r="B2329">
            <v>9</v>
          </cell>
          <cell r="F2329">
            <v>7</v>
          </cell>
          <cell r="R2329" t="str">
            <v>PESCICULINI FC</v>
          </cell>
          <cell r="T2329">
            <v>1</v>
          </cell>
          <cell r="W2329">
            <v>1</v>
          </cell>
          <cell r="X2329">
            <v>10</v>
          </cell>
        </row>
        <row r="2330">
          <cell r="B2330">
            <v>9</v>
          </cell>
          <cell r="F2330">
            <v>6</v>
          </cell>
          <cell r="R2330" t="str">
            <v>PARTIZAN DEGRADO</v>
          </cell>
          <cell r="T2330">
            <v>1</v>
          </cell>
          <cell r="W2330">
            <v>1</v>
          </cell>
          <cell r="X2330">
            <v>7</v>
          </cell>
        </row>
        <row r="2331">
          <cell r="B2331">
            <v>9</v>
          </cell>
          <cell r="F2331">
            <v>6.5</v>
          </cell>
          <cell r="R2331" t="str">
            <v/>
          </cell>
          <cell r="X2331" t="str">
            <v/>
          </cell>
        </row>
        <row r="2332">
          <cell r="B2332">
            <v>9</v>
          </cell>
          <cell r="F2332">
            <v>5.5</v>
          </cell>
          <cell r="R2332" t="str">
            <v/>
          </cell>
          <cell r="X2332" t="str">
            <v/>
          </cell>
        </row>
        <row r="2333">
          <cell r="B2333">
            <v>9</v>
          </cell>
          <cell r="F2333">
            <v>6</v>
          </cell>
          <cell r="R2333" t="str">
            <v>PARTIZAN DEGRADO</v>
          </cell>
          <cell r="T2333">
            <v>1</v>
          </cell>
          <cell r="W2333">
            <v>1</v>
          </cell>
          <cell r="X2333">
            <v>6</v>
          </cell>
        </row>
        <row r="2334">
          <cell r="B2334">
            <v>9</v>
          </cell>
          <cell r="F2334">
            <v>6.5</v>
          </cell>
          <cell r="R2334" t="str">
            <v>SAN GRIA</v>
          </cell>
          <cell r="T2334">
            <v>1</v>
          </cell>
          <cell r="W2334">
            <v>1</v>
          </cell>
          <cell r="X2334">
            <v>6.5</v>
          </cell>
        </row>
        <row r="2335">
          <cell r="B2335">
            <v>9</v>
          </cell>
          <cell r="F2335">
            <v>6</v>
          </cell>
          <cell r="R2335" t="str">
            <v/>
          </cell>
          <cell r="X2335" t="str">
            <v/>
          </cell>
        </row>
        <row r="2336">
          <cell r="B2336">
            <v>9</v>
          </cell>
          <cell r="F2336">
            <v>6</v>
          </cell>
          <cell r="R2336" t="str">
            <v/>
          </cell>
          <cell r="X2336" t="str">
            <v/>
          </cell>
        </row>
        <row r="2337">
          <cell r="B2337">
            <v>9</v>
          </cell>
          <cell r="F2337">
            <v>5.5</v>
          </cell>
          <cell r="R2337" t="str">
            <v>PARTIZAN DEGRADO</v>
          </cell>
          <cell r="T2337">
            <v>1</v>
          </cell>
          <cell r="X2337" t="str">
            <v/>
          </cell>
        </row>
        <row r="2338">
          <cell r="B2338">
            <v>9</v>
          </cell>
          <cell r="F2338">
            <v>5.5</v>
          </cell>
          <cell r="R2338" t="str">
            <v>PARTIZAN DEGRADO</v>
          </cell>
          <cell r="T2338">
            <v>1</v>
          </cell>
          <cell r="X2338" t="str">
            <v/>
          </cell>
        </row>
        <row r="2339">
          <cell r="B2339">
            <v>9</v>
          </cell>
          <cell r="F2339">
            <v>6</v>
          </cell>
          <cell r="R2339" t="str">
            <v>AC ASPARAGHESE</v>
          </cell>
          <cell r="W2339">
            <v>1</v>
          </cell>
          <cell r="X2339">
            <v>6</v>
          </cell>
        </row>
        <row r="2340">
          <cell r="B2340">
            <v>9</v>
          </cell>
          <cell r="F2340">
            <v>6</v>
          </cell>
          <cell r="R2340" t="str">
            <v>SESTO ASENSIO</v>
          </cell>
          <cell r="W2340">
            <v>1</v>
          </cell>
          <cell r="X2340">
            <v>6</v>
          </cell>
        </row>
        <row r="2341">
          <cell r="B2341">
            <v>9</v>
          </cell>
          <cell r="F2341">
            <v>5.5</v>
          </cell>
          <cell r="R2341" t="str">
            <v/>
          </cell>
          <cell r="X2341" t="str">
            <v/>
          </cell>
        </row>
        <row r="2342">
          <cell r="B2342">
            <v>9</v>
          </cell>
          <cell r="F2342">
            <v>5.5</v>
          </cell>
          <cell r="R2342" t="str">
            <v/>
          </cell>
          <cell r="X2342" t="str">
            <v/>
          </cell>
        </row>
        <row r="2343">
          <cell r="B2343">
            <v>9</v>
          </cell>
          <cell r="F2343">
            <v>5.5</v>
          </cell>
          <cell r="R2343" t="str">
            <v>AC ASPARAGHESE</v>
          </cell>
          <cell r="T2343">
            <v>1</v>
          </cell>
          <cell r="X2343" t="str">
            <v/>
          </cell>
        </row>
        <row r="2344">
          <cell r="B2344">
            <v>9</v>
          </cell>
          <cell r="F2344">
            <v>5.5</v>
          </cell>
          <cell r="R2344" t="str">
            <v>SESTO ASENSIO</v>
          </cell>
          <cell r="T2344">
            <v>1</v>
          </cell>
          <cell r="X2344" t="str">
            <v/>
          </cell>
        </row>
        <row r="2345">
          <cell r="B2345">
            <v>9</v>
          </cell>
          <cell r="F2345">
            <v>6</v>
          </cell>
          <cell r="R2345" t="str">
            <v>ATL IMPROVVISATO</v>
          </cell>
          <cell r="X2345" t="str">
            <v/>
          </cell>
        </row>
        <row r="2346">
          <cell r="B2346">
            <v>9</v>
          </cell>
          <cell r="F2346">
            <v>5</v>
          </cell>
          <cell r="R2346" t="str">
            <v/>
          </cell>
          <cell r="X2346" t="str">
            <v/>
          </cell>
        </row>
        <row r="2347">
          <cell r="B2347">
            <v>9</v>
          </cell>
          <cell r="F2347">
            <v>6.5</v>
          </cell>
          <cell r="R2347" t="str">
            <v>PESCICULINI FC</v>
          </cell>
          <cell r="T2347">
            <v>1</v>
          </cell>
          <cell r="W2347">
            <v>1</v>
          </cell>
          <cell r="X2347">
            <v>6.5</v>
          </cell>
        </row>
        <row r="2348">
          <cell r="B2348">
            <v>9</v>
          </cell>
          <cell r="F2348">
            <v>5.5</v>
          </cell>
          <cell r="R2348" t="str">
            <v/>
          </cell>
          <cell r="X2348" t="str">
            <v/>
          </cell>
        </row>
        <row r="2349">
          <cell r="B2349">
            <v>9</v>
          </cell>
          <cell r="F2349">
            <v>5.5</v>
          </cell>
          <cell r="R2349" t="str">
            <v/>
          </cell>
          <cell r="X2349" t="str">
            <v/>
          </cell>
        </row>
        <row r="2350">
          <cell r="B2350">
            <v>9</v>
          </cell>
          <cell r="F2350">
            <v>6.5</v>
          </cell>
          <cell r="R2350" t="str">
            <v>ATL IMPROVVISATO</v>
          </cell>
          <cell r="W2350">
            <v>1</v>
          </cell>
          <cell r="X2350">
            <v>6.5</v>
          </cell>
        </row>
        <row r="2351">
          <cell r="B2351">
            <v>9</v>
          </cell>
          <cell r="F2351">
            <v>6</v>
          </cell>
          <cell r="R2351" t="str">
            <v/>
          </cell>
          <cell r="X2351" t="str">
            <v/>
          </cell>
        </row>
        <row r="2352">
          <cell r="B2352">
            <v>9</v>
          </cell>
          <cell r="F2352">
            <v>6</v>
          </cell>
          <cell r="R2352" t="str">
            <v/>
          </cell>
          <cell r="X2352" t="str">
            <v/>
          </cell>
        </row>
        <row r="2353">
          <cell r="B2353">
            <v>9</v>
          </cell>
          <cell r="F2353">
            <v>6</v>
          </cell>
          <cell r="R2353" t="str">
            <v/>
          </cell>
          <cell r="X2353" t="str">
            <v/>
          </cell>
        </row>
        <row r="2354">
          <cell r="B2354">
            <v>9</v>
          </cell>
          <cell r="F2354">
            <v>6.5</v>
          </cell>
          <cell r="R2354" t="str">
            <v/>
          </cell>
          <cell r="X2354" t="str">
            <v/>
          </cell>
        </row>
        <row r="2355">
          <cell r="B2355">
            <v>9</v>
          </cell>
          <cell r="F2355">
            <v>5.5</v>
          </cell>
          <cell r="R2355" t="str">
            <v>PARTIZAN DEGRADO</v>
          </cell>
          <cell r="T2355">
            <v>1</v>
          </cell>
          <cell r="X2355" t="str">
            <v/>
          </cell>
        </row>
        <row r="2356">
          <cell r="B2356">
            <v>9</v>
          </cell>
          <cell r="F2356">
            <v>6</v>
          </cell>
          <cell r="R2356" t="str">
            <v/>
          </cell>
          <cell r="X2356" t="str">
            <v/>
          </cell>
        </row>
        <row r="2357">
          <cell r="B2357">
            <v>9</v>
          </cell>
          <cell r="F2357">
            <v>7</v>
          </cell>
          <cell r="R2357" t="str">
            <v/>
          </cell>
          <cell r="X2357" t="str">
            <v/>
          </cell>
        </row>
        <row r="2358">
          <cell r="B2358">
            <v>9</v>
          </cell>
          <cell r="F2358">
            <v>5.5</v>
          </cell>
          <cell r="R2358" t="str">
            <v/>
          </cell>
          <cell r="X2358" t="str">
            <v/>
          </cell>
        </row>
        <row r="2359">
          <cell r="B2359">
            <v>9</v>
          </cell>
          <cell r="F2359">
            <v>5.5</v>
          </cell>
          <cell r="R2359" t="str">
            <v>SAN GRIA</v>
          </cell>
          <cell r="T2359">
            <v>1</v>
          </cell>
          <cell r="X2359" t="str">
            <v/>
          </cell>
        </row>
        <row r="2360">
          <cell r="B2360">
            <v>9</v>
          </cell>
          <cell r="F2360">
            <v>6.5</v>
          </cell>
          <cell r="R2360" t="str">
            <v/>
          </cell>
          <cell r="X2360" t="str">
            <v/>
          </cell>
        </row>
        <row r="2361">
          <cell r="B2361">
            <v>9</v>
          </cell>
          <cell r="F2361">
            <v>7</v>
          </cell>
          <cell r="R2361" t="str">
            <v>AC ASPARAGHESE</v>
          </cell>
          <cell r="T2361">
            <v>1</v>
          </cell>
          <cell r="W2361">
            <v>1</v>
          </cell>
          <cell r="X2361">
            <v>10</v>
          </cell>
        </row>
        <row r="2362">
          <cell r="B2362">
            <v>9</v>
          </cell>
          <cell r="F2362">
            <v>7</v>
          </cell>
          <cell r="R2362" t="str">
            <v/>
          </cell>
          <cell r="X2362" t="str">
            <v/>
          </cell>
        </row>
        <row r="2363">
          <cell r="B2363">
            <v>9</v>
          </cell>
          <cell r="F2363">
            <v>6.5</v>
          </cell>
          <cell r="R2363" t="str">
            <v>APPAREGGIATO</v>
          </cell>
          <cell r="T2363">
            <v>1</v>
          </cell>
          <cell r="W2363">
            <v>1</v>
          </cell>
          <cell r="X2363">
            <v>7.5</v>
          </cell>
        </row>
        <row r="2364">
          <cell r="B2364">
            <v>9</v>
          </cell>
          <cell r="F2364">
            <v>6.5</v>
          </cell>
          <cell r="R2364" t="str">
            <v>APPAREGGIATO</v>
          </cell>
          <cell r="W2364">
            <v>1</v>
          </cell>
          <cell r="X2364">
            <v>6.5</v>
          </cell>
        </row>
        <row r="2365">
          <cell r="B2365">
            <v>9</v>
          </cell>
          <cell r="F2365">
            <v>6</v>
          </cell>
          <cell r="R2365" t="str">
            <v/>
          </cell>
          <cell r="X2365" t="str">
            <v/>
          </cell>
        </row>
        <row r="2366">
          <cell r="B2366">
            <v>9</v>
          </cell>
          <cell r="F2366">
            <v>6.5</v>
          </cell>
          <cell r="R2366" t="str">
            <v>PARTIZAN DEGRADO</v>
          </cell>
          <cell r="W2366">
            <v>1</v>
          </cell>
          <cell r="X2366">
            <v>6.5</v>
          </cell>
        </row>
        <row r="2367">
          <cell r="B2367">
            <v>9</v>
          </cell>
          <cell r="F2367">
            <v>6</v>
          </cell>
          <cell r="R2367" t="str">
            <v>AC ASPARAGHESE</v>
          </cell>
          <cell r="T2367">
            <v>1</v>
          </cell>
          <cell r="X2367" t="str">
            <v/>
          </cell>
        </row>
        <row r="2368">
          <cell r="B2368">
            <v>9</v>
          </cell>
          <cell r="F2368">
            <v>5.5</v>
          </cell>
          <cell r="R2368" t="str">
            <v/>
          </cell>
          <cell r="X2368" t="str">
            <v/>
          </cell>
        </row>
        <row r="2369">
          <cell r="B2369">
            <v>9</v>
          </cell>
          <cell r="F2369">
            <v>6.5</v>
          </cell>
          <cell r="R2369" t="str">
            <v/>
          </cell>
          <cell r="X2369" t="str">
            <v/>
          </cell>
        </row>
        <row r="2370">
          <cell r="B2370">
            <v>9</v>
          </cell>
          <cell r="F2370">
            <v>7</v>
          </cell>
          <cell r="R2370" t="str">
            <v>AC ASPARAGHESE</v>
          </cell>
          <cell r="T2370">
            <v>1</v>
          </cell>
          <cell r="W2370">
            <v>1</v>
          </cell>
          <cell r="X2370">
            <v>10</v>
          </cell>
        </row>
        <row r="2371">
          <cell r="B2371">
            <v>9</v>
          </cell>
          <cell r="F2371">
            <v>5.5</v>
          </cell>
          <cell r="R2371" t="str">
            <v>PESCICULINI FC</v>
          </cell>
          <cell r="X2371" t="str">
            <v/>
          </cell>
        </row>
        <row r="2372">
          <cell r="B2372">
            <v>9</v>
          </cell>
          <cell r="F2372">
            <v>6.5</v>
          </cell>
          <cell r="R2372" t="str">
            <v>PESCICULINI FC</v>
          </cell>
          <cell r="W2372">
            <v>1</v>
          </cell>
          <cell r="X2372">
            <v>7.5</v>
          </cell>
        </row>
        <row r="2373">
          <cell r="B2373">
            <v>9</v>
          </cell>
          <cell r="F2373">
            <v>6.5</v>
          </cell>
          <cell r="R2373" t="str">
            <v>SESTO ASENSIO</v>
          </cell>
          <cell r="T2373">
            <v>1</v>
          </cell>
          <cell r="W2373">
            <v>1</v>
          </cell>
          <cell r="X2373">
            <v>6.5</v>
          </cell>
        </row>
        <row r="2374">
          <cell r="B2374">
            <v>9</v>
          </cell>
          <cell r="F2374">
            <v>6</v>
          </cell>
          <cell r="R2374" t="str">
            <v>SESTO ASENSIO</v>
          </cell>
          <cell r="W2374">
            <v>1</v>
          </cell>
          <cell r="X2374">
            <v>6</v>
          </cell>
        </row>
        <row r="2375">
          <cell r="B2375">
            <v>9</v>
          </cell>
          <cell r="F2375">
            <v>7</v>
          </cell>
          <cell r="R2375" t="str">
            <v/>
          </cell>
          <cell r="X2375" t="str">
            <v/>
          </cell>
        </row>
        <row r="2376">
          <cell r="B2376">
            <v>9</v>
          </cell>
          <cell r="F2376">
            <v>6.5</v>
          </cell>
          <cell r="R2376" t="str">
            <v/>
          </cell>
          <cell r="X2376" t="str">
            <v/>
          </cell>
        </row>
        <row r="2377">
          <cell r="B2377">
            <v>9</v>
          </cell>
          <cell r="F2377">
            <v>6.5</v>
          </cell>
          <cell r="R2377" t="str">
            <v/>
          </cell>
          <cell r="X2377" t="str">
            <v/>
          </cell>
        </row>
        <row r="2378">
          <cell r="B2378">
            <v>9</v>
          </cell>
          <cell r="F2378">
            <v>6</v>
          </cell>
          <cell r="R2378" t="str">
            <v/>
          </cell>
          <cell r="X2378" t="str">
            <v/>
          </cell>
        </row>
        <row r="2379">
          <cell r="B2379">
            <v>9</v>
          </cell>
          <cell r="F2379">
            <v>6.5</v>
          </cell>
          <cell r="R2379" t="str">
            <v/>
          </cell>
          <cell r="X2379" t="str">
            <v/>
          </cell>
        </row>
        <row r="2380">
          <cell r="B2380">
            <v>9</v>
          </cell>
          <cell r="F2380">
            <v>6</v>
          </cell>
          <cell r="R2380" t="str">
            <v/>
          </cell>
          <cell r="X2380" t="str">
            <v/>
          </cell>
        </row>
        <row r="2381">
          <cell r="B2381">
            <v>9</v>
          </cell>
          <cell r="F2381">
            <v>6</v>
          </cell>
          <cell r="R2381" t="str">
            <v>SAN GRIA</v>
          </cell>
          <cell r="W2381">
            <v>1</v>
          </cell>
          <cell r="X2381">
            <v>6</v>
          </cell>
        </row>
        <row r="2382">
          <cell r="B2382">
            <v>9</v>
          </cell>
          <cell r="F2382">
            <v>7</v>
          </cell>
          <cell r="R2382" t="str">
            <v>ATL IMPROVVISATO</v>
          </cell>
          <cell r="T2382">
            <v>1</v>
          </cell>
          <cell r="W2382">
            <v>1</v>
          </cell>
          <cell r="X2382">
            <v>8</v>
          </cell>
        </row>
        <row r="2383">
          <cell r="B2383">
            <v>9</v>
          </cell>
          <cell r="F2383">
            <v>8</v>
          </cell>
          <cell r="R2383" t="str">
            <v/>
          </cell>
          <cell r="X2383" t="str">
            <v/>
          </cell>
        </row>
        <row r="2384">
          <cell r="B2384">
            <v>9</v>
          </cell>
          <cell r="F2384">
            <v>6</v>
          </cell>
          <cell r="R2384" t="str">
            <v>ATL IMPROVVISATO</v>
          </cell>
          <cell r="W2384">
            <v>1</v>
          </cell>
          <cell r="X2384">
            <v>6</v>
          </cell>
        </row>
        <row r="2385">
          <cell r="B2385">
            <v>9</v>
          </cell>
          <cell r="F2385">
            <v>7.5</v>
          </cell>
          <cell r="R2385" t="str">
            <v>PARTIZAN DEGRADO</v>
          </cell>
          <cell r="X2385" t="str">
            <v/>
          </cell>
        </row>
        <row r="2386">
          <cell r="B2386">
            <v>9</v>
          </cell>
          <cell r="F2386">
            <v>5.5</v>
          </cell>
          <cell r="R2386" t="str">
            <v>AC ASPARAGHESE</v>
          </cell>
          <cell r="X2386" t="str">
            <v/>
          </cell>
        </row>
        <row r="2387">
          <cell r="B2387">
            <v>9</v>
          </cell>
          <cell r="F2387">
            <v>5.5</v>
          </cell>
          <cell r="R2387" t="str">
            <v/>
          </cell>
          <cell r="X2387" t="str">
            <v/>
          </cell>
        </row>
        <row r="2388">
          <cell r="B2388">
            <v>9</v>
          </cell>
          <cell r="F2388">
            <v>5</v>
          </cell>
          <cell r="R2388" t="str">
            <v/>
          </cell>
          <cell r="X2388" t="str">
            <v/>
          </cell>
        </row>
        <row r="2389">
          <cell r="B2389">
            <v>9</v>
          </cell>
          <cell r="F2389">
            <v>5</v>
          </cell>
          <cell r="R2389" t="str">
            <v/>
          </cell>
          <cell r="X2389" t="str">
            <v/>
          </cell>
        </row>
        <row r="2390">
          <cell r="B2390">
            <v>9</v>
          </cell>
          <cell r="F2390">
            <v>6</v>
          </cell>
          <cell r="R2390" t="str">
            <v>HERTHA VERNELLO</v>
          </cell>
          <cell r="T2390">
            <v>1</v>
          </cell>
          <cell r="W2390">
            <v>1</v>
          </cell>
          <cell r="X2390">
            <v>6</v>
          </cell>
        </row>
        <row r="2391">
          <cell r="B2391">
            <v>9</v>
          </cell>
          <cell r="F2391">
            <v>5.5</v>
          </cell>
          <cell r="R2391" t="str">
            <v/>
          </cell>
          <cell r="X2391" t="str">
            <v/>
          </cell>
        </row>
        <row r="2392">
          <cell r="B2392">
            <v>9</v>
          </cell>
          <cell r="F2392">
            <v>6</v>
          </cell>
          <cell r="R2392" t="str">
            <v/>
          </cell>
          <cell r="X2392" t="str">
            <v/>
          </cell>
        </row>
        <row r="2393">
          <cell r="B2393">
            <v>9</v>
          </cell>
          <cell r="F2393">
            <v>5.5</v>
          </cell>
          <cell r="R2393" t="str">
            <v>PARTIZAN DEGRADO</v>
          </cell>
          <cell r="X2393" t="str">
            <v/>
          </cell>
        </row>
        <row r="2394">
          <cell r="B2394">
            <v>9</v>
          </cell>
          <cell r="F2394">
            <v>5.5</v>
          </cell>
          <cell r="R2394" t="str">
            <v>APPAREGGIATO</v>
          </cell>
          <cell r="T2394">
            <v>1</v>
          </cell>
          <cell r="X2394" t="str">
            <v/>
          </cell>
        </row>
        <row r="2395">
          <cell r="B2395">
            <v>9</v>
          </cell>
          <cell r="F2395">
            <v>5.5</v>
          </cell>
          <cell r="R2395" t="str">
            <v/>
          </cell>
          <cell r="X2395" t="str">
            <v/>
          </cell>
        </row>
        <row r="2396">
          <cell r="B2396">
            <v>9</v>
          </cell>
          <cell r="F2396">
            <v>5.5</v>
          </cell>
          <cell r="R2396" t="str">
            <v/>
          </cell>
          <cell r="X2396" t="str">
            <v/>
          </cell>
        </row>
        <row r="2397">
          <cell r="B2397">
            <v>9</v>
          </cell>
          <cell r="F2397">
            <v>6</v>
          </cell>
          <cell r="R2397" t="str">
            <v>SAN GRIA</v>
          </cell>
          <cell r="W2397">
            <v>1</v>
          </cell>
          <cell r="X2397">
            <v>6</v>
          </cell>
        </row>
        <row r="2398">
          <cell r="B2398">
            <v>9</v>
          </cell>
          <cell r="F2398">
            <v>5.5</v>
          </cell>
          <cell r="R2398" t="str">
            <v>HERTHA VERNELLO</v>
          </cell>
          <cell r="T2398">
            <v>1</v>
          </cell>
          <cell r="X2398" t="str">
            <v/>
          </cell>
        </row>
        <row r="2399">
          <cell r="B2399">
            <v>9</v>
          </cell>
          <cell r="F2399">
            <v>6</v>
          </cell>
          <cell r="R2399" t="str">
            <v>PARTIZAN DEGRADO</v>
          </cell>
          <cell r="X2399" t="str">
            <v/>
          </cell>
        </row>
        <row r="2400">
          <cell r="B2400">
            <v>9</v>
          </cell>
          <cell r="F2400">
            <v>6</v>
          </cell>
          <cell r="R2400" t="str">
            <v>AC ASPARAGHESE</v>
          </cell>
          <cell r="T2400">
            <v>1</v>
          </cell>
          <cell r="W2400">
            <v>1</v>
          </cell>
          <cell r="X2400">
            <v>6</v>
          </cell>
        </row>
        <row r="2401">
          <cell r="B2401">
            <v>9</v>
          </cell>
          <cell r="F2401">
            <v>6</v>
          </cell>
          <cell r="R2401" t="str">
            <v>APPAREGGIATO</v>
          </cell>
          <cell r="T2401">
            <v>1</v>
          </cell>
          <cell r="W2401">
            <v>1</v>
          </cell>
          <cell r="X2401">
            <v>6</v>
          </cell>
        </row>
        <row r="2402">
          <cell r="B2402">
            <v>9</v>
          </cell>
          <cell r="F2402">
            <v>6</v>
          </cell>
          <cell r="R2402" t="str">
            <v/>
          </cell>
          <cell r="X2402" t="str">
            <v/>
          </cell>
        </row>
        <row r="2403">
          <cell r="B2403">
            <v>9</v>
          </cell>
          <cell r="F2403">
            <v>5.5</v>
          </cell>
          <cell r="R2403" t="str">
            <v/>
          </cell>
          <cell r="X2403" t="str">
            <v/>
          </cell>
        </row>
        <row r="2404">
          <cell r="B2404">
            <v>9</v>
          </cell>
          <cell r="F2404">
            <v>5.5</v>
          </cell>
          <cell r="R2404" t="str">
            <v>ATL IMPROVVISATO</v>
          </cell>
          <cell r="X2404" t="str">
            <v/>
          </cell>
        </row>
        <row r="2405">
          <cell r="B2405">
            <v>9</v>
          </cell>
          <cell r="F2405">
            <v>5.5</v>
          </cell>
          <cell r="R2405" t="str">
            <v>HERTHA VERNELLO</v>
          </cell>
          <cell r="X2405" t="str">
            <v/>
          </cell>
        </row>
        <row r="2406">
          <cell r="B2406">
            <v>9</v>
          </cell>
          <cell r="F2406">
            <v>5.5</v>
          </cell>
          <cell r="R2406" t="str">
            <v/>
          </cell>
          <cell r="X2406" t="str">
            <v/>
          </cell>
        </row>
        <row r="2407">
          <cell r="B2407">
            <v>9</v>
          </cell>
          <cell r="F2407">
            <v>5</v>
          </cell>
          <cell r="R2407" t="str">
            <v/>
          </cell>
          <cell r="X2407" t="str">
            <v/>
          </cell>
        </row>
        <row r="2408">
          <cell r="B2408">
            <v>9</v>
          </cell>
          <cell r="F2408">
            <v>5.5</v>
          </cell>
          <cell r="R2408" t="str">
            <v/>
          </cell>
          <cell r="X2408" t="str">
            <v/>
          </cell>
        </row>
        <row r="2409">
          <cell r="B2409">
            <v>9</v>
          </cell>
          <cell r="F2409">
            <v>6</v>
          </cell>
          <cell r="R2409" t="str">
            <v/>
          </cell>
          <cell r="X2409" t="str">
            <v/>
          </cell>
        </row>
        <row r="2410">
          <cell r="B2410">
            <v>9</v>
          </cell>
          <cell r="F2410">
            <v>5</v>
          </cell>
          <cell r="R2410" t="str">
            <v/>
          </cell>
          <cell r="X2410" t="str">
            <v/>
          </cell>
        </row>
        <row r="2411">
          <cell r="B2411">
            <v>9</v>
          </cell>
          <cell r="F2411">
            <v>5</v>
          </cell>
          <cell r="R2411" t="str">
            <v/>
          </cell>
          <cell r="X2411" t="str">
            <v/>
          </cell>
        </row>
        <row r="2412">
          <cell r="B2412">
            <v>9</v>
          </cell>
          <cell r="F2412">
            <v>5</v>
          </cell>
          <cell r="R2412" t="str">
            <v/>
          </cell>
          <cell r="X2412" t="str">
            <v/>
          </cell>
        </row>
        <row r="2413">
          <cell r="B2413">
            <v>9</v>
          </cell>
          <cell r="F2413">
            <v>5.5</v>
          </cell>
          <cell r="R2413" t="str">
            <v>SAN GRIA</v>
          </cell>
          <cell r="T2413">
            <v>1</v>
          </cell>
          <cell r="X2413" t="str">
            <v/>
          </cell>
        </row>
        <row r="2414">
          <cell r="B2414">
            <v>9</v>
          </cell>
          <cell r="F2414">
            <v>6</v>
          </cell>
          <cell r="R2414" t="str">
            <v>SESTO ASENSIO</v>
          </cell>
          <cell r="T2414">
            <v>1</v>
          </cell>
          <cell r="W2414">
            <v>1</v>
          </cell>
          <cell r="X2414">
            <v>7</v>
          </cell>
        </row>
        <row r="2415">
          <cell r="B2415">
            <v>9</v>
          </cell>
          <cell r="F2415">
            <v>6</v>
          </cell>
          <cell r="R2415" t="str">
            <v>PARTIZAN DEGRADO</v>
          </cell>
          <cell r="T2415">
            <v>1</v>
          </cell>
          <cell r="W2415">
            <v>1</v>
          </cell>
          <cell r="X2415">
            <v>6</v>
          </cell>
        </row>
        <row r="2416">
          <cell r="B2416">
            <v>9</v>
          </cell>
          <cell r="F2416">
            <v>6.5</v>
          </cell>
          <cell r="R2416" t="str">
            <v>PESCICULINI FC</v>
          </cell>
          <cell r="W2416">
            <v>1</v>
          </cell>
          <cell r="X2416">
            <v>6.5</v>
          </cell>
        </row>
        <row r="2417">
          <cell r="B2417">
            <v>9</v>
          </cell>
          <cell r="F2417">
            <v>7</v>
          </cell>
          <cell r="R2417" t="str">
            <v>SAN GRIA</v>
          </cell>
          <cell r="T2417">
            <v>1</v>
          </cell>
          <cell r="W2417">
            <v>1</v>
          </cell>
          <cell r="X2417">
            <v>7</v>
          </cell>
        </row>
        <row r="2418">
          <cell r="B2418">
            <v>9</v>
          </cell>
          <cell r="F2418">
            <v>6.5</v>
          </cell>
          <cell r="R2418" t="str">
            <v>SESTO ASENSIO</v>
          </cell>
          <cell r="W2418">
            <v>1</v>
          </cell>
          <cell r="X2418">
            <v>6.5</v>
          </cell>
        </row>
        <row r="2419">
          <cell r="B2419">
            <v>9</v>
          </cell>
          <cell r="F2419">
            <v>6.5</v>
          </cell>
          <cell r="R2419" t="str">
            <v>ATL IMPROVVISATO</v>
          </cell>
          <cell r="T2419">
            <v>1</v>
          </cell>
          <cell r="W2419">
            <v>1</v>
          </cell>
          <cell r="X2419">
            <v>6.5</v>
          </cell>
        </row>
        <row r="2420">
          <cell r="B2420">
            <v>9</v>
          </cell>
          <cell r="F2420">
            <v>6.5</v>
          </cell>
          <cell r="R2420" t="str">
            <v>PESCICULINI FC</v>
          </cell>
          <cell r="T2420">
            <v>1</v>
          </cell>
          <cell r="W2420">
            <v>1</v>
          </cell>
          <cell r="X2420">
            <v>7.5</v>
          </cell>
        </row>
        <row r="2421">
          <cell r="B2421">
            <v>9</v>
          </cell>
          <cell r="F2421">
            <v>8</v>
          </cell>
          <cell r="R2421" t="str">
            <v>SAN GRIA</v>
          </cell>
          <cell r="T2421">
            <v>1</v>
          </cell>
          <cell r="W2421">
            <v>1</v>
          </cell>
          <cell r="X2421">
            <v>15</v>
          </cell>
        </row>
        <row r="2422">
          <cell r="B2422">
            <v>9</v>
          </cell>
          <cell r="F2422">
            <v>7</v>
          </cell>
          <cell r="R2422" t="str">
            <v>HERTHA VERNELLO</v>
          </cell>
          <cell r="T2422">
            <v>1</v>
          </cell>
          <cell r="W2422">
            <v>1</v>
          </cell>
          <cell r="X2422">
            <v>10</v>
          </cell>
        </row>
        <row r="2423">
          <cell r="B2423">
            <v>9</v>
          </cell>
          <cell r="F2423">
            <v>6</v>
          </cell>
          <cell r="R2423" t="str">
            <v>HERTHA VERNELLO</v>
          </cell>
          <cell r="T2423">
            <v>1</v>
          </cell>
          <cell r="W2423">
            <v>1</v>
          </cell>
          <cell r="X2423">
            <v>7</v>
          </cell>
        </row>
        <row r="2424">
          <cell r="B2424">
            <v>9</v>
          </cell>
          <cell r="F2424">
            <v>6.5</v>
          </cell>
          <cell r="R2424" t="str">
            <v>PESCICULINI FC</v>
          </cell>
          <cell r="T2424">
            <v>1</v>
          </cell>
          <cell r="W2424">
            <v>1</v>
          </cell>
          <cell r="X2424">
            <v>6.5</v>
          </cell>
        </row>
        <row r="2425">
          <cell r="B2425">
            <v>9</v>
          </cell>
          <cell r="F2425">
            <v>6</v>
          </cell>
          <cell r="R2425" t="str">
            <v>PESCICULINI FC</v>
          </cell>
          <cell r="X2425" t="str">
            <v/>
          </cell>
        </row>
        <row r="2426">
          <cell r="B2426">
            <v>9</v>
          </cell>
          <cell r="F2426">
            <v>6</v>
          </cell>
          <cell r="R2426" t="str">
            <v>ATL IMPROVVISATO</v>
          </cell>
          <cell r="T2426">
            <v>1</v>
          </cell>
          <cell r="X2426" t="str">
            <v/>
          </cell>
        </row>
        <row r="2427">
          <cell r="B2427">
            <v>9</v>
          </cell>
          <cell r="F2427">
            <v>7</v>
          </cell>
          <cell r="R2427" t="str">
            <v>AC ASPARAGHESE</v>
          </cell>
          <cell r="W2427">
            <v>1</v>
          </cell>
          <cell r="X2427">
            <v>11</v>
          </cell>
        </row>
        <row r="2428">
          <cell r="B2428">
            <v>9</v>
          </cell>
          <cell r="F2428">
            <v>6.5</v>
          </cell>
          <cell r="R2428" t="str">
            <v>ATL IMPROVVISATO</v>
          </cell>
          <cell r="T2428">
            <v>1</v>
          </cell>
          <cell r="W2428">
            <v>1</v>
          </cell>
          <cell r="X2428">
            <v>7.5</v>
          </cell>
        </row>
        <row r="2429">
          <cell r="B2429">
            <v>9</v>
          </cell>
          <cell r="F2429">
            <v>6.5</v>
          </cell>
          <cell r="R2429" t="str">
            <v>HERTHA VERNELLO</v>
          </cell>
          <cell r="T2429">
            <v>1</v>
          </cell>
          <cell r="W2429">
            <v>1</v>
          </cell>
          <cell r="X2429">
            <v>6.5</v>
          </cell>
        </row>
        <row r="2430">
          <cell r="B2430">
            <v>9</v>
          </cell>
          <cell r="F2430">
            <v>6</v>
          </cell>
          <cell r="R2430" t="str">
            <v/>
          </cell>
          <cell r="X2430" t="str">
            <v/>
          </cell>
        </row>
        <row r="2431">
          <cell r="B2431">
            <v>9</v>
          </cell>
          <cell r="F2431">
            <v>6</v>
          </cell>
          <cell r="R2431" t="str">
            <v>ATL IMPROVVISATO</v>
          </cell>
          <cell r="T2431">
            <v>1</v>
          </cell>
          <cell r="W2431">
            <v>1</v>
          </cell>
          <cell r="X2431">
            <v>6</v>
          </cell>
        </row>
        <row r="2432">
          <cell r="B2432">
            <v>9</v>
          </cell>
          <cell r="F2432">
            <v>6.5</v>
          </cell>
          <cell r="R2432" t="str">
            <v/>
          </cell>
          <cell r="X2432" t="str">
            <v/>
          </cell>
        </row>
        <row r="2433">
          <cell r="B2433">
            <v>9</v>
          </cell>
          <cell r="F2433">
            <v>6</v>
          </cell>
          <cell r="R2433" t="str">
            <v/>
          </cell>
          <cell r="X2433" t="str">
            <v/>
          </cell>
        </row>
        <row r="2434">
          <cell r="B2434">
            <v>9</v>
          </cell>
          <cell r="F2434">
            <v>7</v>
          </cell>
          <cell r="R2434" t="str">
            <v>SESTO ASENSIO</v>
          </cell>
          <cell r="T2434">
            <v>1</v>
          </cell>
          <cell r="W2434">
            <v>1</v>
          </cell>
          <cell r="X2434">
            <v>10</v>
          </cell>
        </row>
        <row r="2435">
          <cell r="B2435">
            <v>9</v>
          </cell>
          <cell r="F2435">
            <v>6</v>
          </cell>
          <cell r="R2435" t="str">
            <v>AC ASPARAGHESE</v>
          </cell>
          <cell r="X2435" t="str">
            <v/>
          </cell>
        </row>
        <row r="2436">
          <cell r="B2436">
            <v>9</v>
          </cell>
          <cell r="F2436">
            <v>7</v>
          </cell>
          <cell r="R2436" t="str">
            <v>SESTO ASENSIO</v>
          </cell>
          <cell r="T2436">
            <v>1</v>
          </cell>
          <cell r="W2436">
            <v>1</v>
          </cell>
          <cell r="X2436">
            <v>10</v>
          </cell>
        </row>
        <row r="2437">
          <cell r="B2437">
            <v>9</v>
          </cell>
          <cell r="F2437">
            <v>6</v>
          </cell>
          <cell r="R2437" t="str">
            <v>HERTHA VERNELLO</v>
          </cell>
          <cell r="T2437">
            <v>1</v>
          </cell>
          <cell r="W2437">
            <v>1</v>
          </cell>
          <cell r="X2437">
            <v>6</v>
          </cell>
        </row>
        <row r="2438">
          <cell r="B2438">
            <v>9</v>
          </cell>
          <cell r="F2438">
            <v>6.5</v>
          </cell>
          <cell r="R2438" t="str">
            <v>AC ASPARAGHESE</v>
          </cell>
          <cell r="T2438">
            <v>1</v>
          </cell>
          <cell r="W2438">
            <v>1</v>
          </cell>
          <cell r="X2438">
            <v>7.5</v>
          </cell>
        </row>
        <row r="2439">
          <cell r="B2439">
            <v>9</v>
          </cell>
          <cell r="F2439">
            <v>6.5</v>
          </cell>
          <cell r="R2439" t="str">
            <v>ATL IMPROVVISATO</v>
          </cell>
          <cell r="W2439">
            <v>1</v>
          </cell>
          <cell r="X2439">
            <v>6.5</v>
          </cell>
        </row>
        <row r="2440">
          <cell r="B2440">
            <v>9</v>
          </cell>
          <cell r="F2440">
            <v>6</v>
          </cell>
          <cell r="R2440" t="str">
            <v/>
          </cell>
          <cell r="X2440" t="str">
            <v/>
          </cell>
        </row>
        <row r="2441">
          <cell r="B2441">
            <v>9</v>
          </cell>
          <cell r="F2441">
            <v>6</v>
          </cell>
          <cell r="R2441" t="str">
            <v/>
          </cell>
          <cell r="X2441" t="str">
            <v/>
          </cell>
        </row>
        <row r="2442">
          <cell r="B2442">
            <v>9</v>
          </cell>
          <cell r="F2442">
            <v>5.5</v>
          </cell>
          <cell r="R2442" t="str">
            <v/>
          </cell>
          <cell r="X2442" t="str">
            <v/>
          </cell>
        </row>
        <row r="2443">
          <cell r="B2443">
            <v>9</v>
          </cell>
          <cell r="F2443">
            <v>6</v>
          </cell>
          <cell r="R2443" t="str">
            <v/>
          </cell>
          <cell r="X2443" t="str">
            <v/>
          </cell>
        </row>
        <row r="2444">
          <cell r="B2444">
            <v>9</v>
          </cell>
          <cell r="F2444">
            <v>6</v>
          </cell>
          <cell r="R2444" t="str">
            <v/>
          </cell>
          <cell r="X2444" t="str">
            <v/>
          </cell>
        </row>
        <row r="2445">
          <cell r="B2445">
            <v>9</v>
          </cell>
          <cell r="F2445">
            <v>6</v>
          </cell>
          <cell r="R2445" t="str">
            <v>APPAREGGIATO</v>
          </cell>
          <cell r="T2445">
            <v>1</v>
          </cell>
          <cell r="W2445">
            <v>1</v>
          </cell>
          <cell r="X2445">
            <v>6</v>
          </cell>
        </row>
        <row r="2446">
          <cell r="B2446">
            <v>9</v>
          </cell>
          <cell r="F2446">
            <v>6</v>
          </cell>
          <cell r="R2446" t="str">
            <v>AC ASPARAGHESE</v>
          </cell>
          <cell r="T2446">
            <v>1</v>
          </cell>
          <cell r="X2446" t="str">
            <v/>
          </cell>
        </row>
        <row r="2447">
          <cell r="B2447">
            <v>9</v>
          </cell>
          <cell r="F2447">
            <v>5.5</v>
          </cell>
          <cell r="R2447" t="str">
            <v>HERTHA VERNELLO</v>
          </cell>
          <cell r="T2447">
            <v>1</v>
          </cell>
          <cell r="W2447">
            <v>1</v>
          </cell>
          <cell r="X2447">
            <v>5.5</v>
          </cell>
        </row>
        <row r="2448">
          <cell r="B2448">
            <v>9</v>
          </cell>
          <cell r="F2448">
            <v>6</v>
          </cell>
          <cell r="R2448" t="str">
            <v>ATL IMPROVVISATO</v>
          </cell>
          <cell r="W2448">
            <v>1</v>
          </cell>
          <cell r="X2448">
            <v>6</v>
          </cell>
        </row>
        <row r="2449">
          <cell r="B2449">
            <v>9</v>
          </cell>
          <cell r="F2449">
            <v>6</v>
          </cell>
          <cell r="R2449" t="str">
            <v>SESTO ASENSIO</v>
          </cell>
          <cell r="T2449">
            <v>1</v>
          </cell>
          <cell r="W2449">
            <v>1</v>
          </cell>
          <cell r="X2449">
            <v>6</v>
          </cell>
        </row>
        <row r="2450">
          <cell r="B2450">
            <v>9</v>
          </cell>
          <cell r="F2450">
            <v>6.5</v>
          </cell>
          <cell r="R2450" t="str">
            <v/>
          </cell>
          <cell r="X2450" t="str">
            <v/>
          </cell>
        </row>
        <row r="2451">
          <cell r="B2451">
            <v>9</v>
          </cell>
          <cell r="F2451">
            <v>5.5</v>
          </cell>
          <cell r="R2451" t="str">
            <v>ATL IMPROVVISATO</v>
          </cell>
          <cell r="X2451" t="str">
            <v/>
          </cell>
        </row>
        <row r="2452">
          <cell r="B2452">
            <v>9</v>
          </cell>
          <cell r="F2452">
            <v>5.5</v>
          </cell>
          <cell r="R2452" t="str">
            <v>SESTO ASENSIO</v>
          </cell>
          <cell r="X2452" t="str">
            <v/>
          </cell>
        </row>
        <row r="2453">
          <cell r="B2453">
            <v>9</v>
          </cell>
          <cell r="F2453">
            <v>6</v>
          </cell>
          <cell r="R2453" t="str">
            <v>AC ASPARAGHESE</v>
          </cell>
          <cell r="X2453" t="str">
            <v/>
          </cell>
        </row>
        <row r="2454">
          <cell r="B2454">
            <v>9</v>
          </cell>
          <cell r="F2454">
            <v>6</v>
          </cell>
          <cell r="R2454" t="str">
            <v>APPAREGGIATO</v>
          </cell>
          <cell r="T2454">
            <v>1</v>
          </cell>
          <cell r="W2454">
            <v>1</v>
          </cell>
          <cell r="X2454">
            <v>6</v>
          </cell>
        </row>
        <row r="2455">
          <cell r="B2455">
            <v>9</v>
          </cell>
          <cell r="F2455">
            <v>6</v>
          </cell>
          <cell r="R2455" t="str">
            <v>APPAREGGIATO</v>
          </cell>
          <cell r="W2455">
            <v>1</v>
          </cell>
          <cell r="X2455">
            <v>6</v>
          </cell>
        </row>
        <row r="2456">
          <cell r="B2456">
            <v>9</v>
          </cell>
          <cell r="F2456">
            <v>6</v>
          </cell>
          <cell r="R2456" t="str">
            <v/>
          </cell>
          <cell r="X2456" t="str">
            <v/>
          </cell>
        </row>
        <row r="2457">
          <cell r="B2457">
            <v>9</v>
          </cell>
          <cell r="F2457">
            <v>6.5</v>
          </cell>
          <cell r="R2457" t="str">
            <v/>
          </cell>
          <cell r="X2457" t="str">
            <v/>
          </cell>
        </row>
        <row r="2458">
          <cell r="B2458">
            <v>9</v>
          </cell>
          <cell r="F2458">
            <v>6</v>
          </cell>
          <cell r="R2458" t="str">
            <v/>
          </cell>
          <cell r="X2458" t="str">
            <v/>
          </cell>
        </row>
        <row r="2459">
          <cell r="B2459">
            <v>9</v>
          </cell>
          <cell r="F2459">
            <v>6</v>
          </cell>
          <cell r="R2459" t="str">
            <v/>
          </cell>
          <cell r="X2459" t="str">
            <v/>
          </cell>
        </row>
        <row r="2460">
          <cell r="B2460">
            <v>9</v>
          </cell>
          <cell r="F2460">
            <v>6</v>
          </cell>
          <cell r="R2460" t="str">
            <v/>
          </cell>
          <cell r="X2460" t="str">
            <v/>
          </cell>
        </row>
        <row r="2461">
          <cell r="B2461">
            <v>9</v>
          </cell>
          <cell r="F2461">
            <v>6</v>
          </cell>
          <cell r="R2461" t="str">
            <v/>
          </cell>
          <cell r="X2461" t="str">
            <v/>
          </cell>
        </row>
        <row r="2462">
          <cell r="B2462">
            <v>9</v>
          </cell>
          <cell r="F2462">
            <v>5.5</v>
          </cell>
          <cell r="R2462" t="str">
            <v/>
          </cell>
          <cell r="X2462" t="str">
            <v/>
          </cell>
        </row>
        <row r="2463">
          <cell r="B2463">
            <v>9</v>
          </cell>
          <cell r="F2463">
            <v>6</v>
          </cell>
          <cell r="R2463" t="str">
            <v/>
          </cell>
          <cell r="X2463" t="str">
            <v/>
          </cell>
        </row>
        <row r="2464">
          <cell r="B2464">
            <v>9</v>
          </cell>
          <cell r="F2464">
            <v>5.5</v>
          </cell>
          <cell r="R2464" t="str">
            <v/>
          </cell>
          <cell r="X2464" t="str">
            <v/>
          </cell>
        </row>
        <row r="2465">
          <cell r="B2465">
            <v>9</v>
          </cell>
          <cell r="F2465">
            <v>6.5</v>
          </cell>
          <cell r="R2465" t="str">
            <v/>
          </cell>
          <cell r="X2465" t="str">
            <v/>
          </cell>
        </row>
        <row r="2466">
          <cell r="B2466">
            <v>9</v>
          </cell>
          <cell r="F2466">
            <v>5.5</v>
          </cell>
          <cell r="R2466" t="str">
            <v/>
          </cell>
          <cell r="X2466" t="str">
            <v/>
          </cell>
        </row>
        <row r="2467">
          <cell r="B2467">
            <v>9</v>
          </cell>
          <cell r="F2467">
            <v>5</v>
          </cell>
          <cell r="R2467" t="str">
            <v>AC ASPARAGHESE</v>
          </cell>
          <cell r="X2467" t="str">
            <v/>
          </cell>
        </row>
        <row r="2468">
          <cell r="B2468">
            <v>9</v>
          </cell>
          <cell r="F2468">
            <v>5.5</v>
          </cell>
          <cell r="R2468" t="str">
            <v>APPAREGGIATO</v>
          </cell>
          <cell r="X2468" t="str">
            <v/>
          </cell>
        </row>
        <row r="2469">
          <cell r="B2469">
            <v>9</v>
          </cell>
          <cell r="F2469">
            <v>6.5</v>
          </cell>
          <cell r="R2469" t="str">
            <v>APPAREGGIATO</v>
          </cell>
          <cell r="T2469">
            <v>1</v>
          </cell>
          <cell r="X2469" t="str">
            <v/>
          </cell>
        </row>
        <row r="2470">
          <cell r="B2470">
            <v>9</v>
          </cell>
          <cell r="F2470">
            <v>6</v>
          </cell>
          <cell r="R2470" t="str">
            <v>ATL IMPROVVISATO</v>
          </cell>
          <cell r="T2470">
            <v>1</v>
          </cell>
          <cell r="X2470" t="str">
            <v/>
          </cell>
        </row>
        <row r="2471">
          <cell r="B2471">
            <v>9</v>
          </cell>
          <cell r="F2471">
            <v>5.5</v>
          </cell>
          <cell r="R2471" t="str">
            <v>SAN GRIA</v>
          </cell>
          <cell r="T2471">
            <v>1</v>
          </cell>
          <cell r="X2471" t="str">
            <v/>
          </cell>
        </row>
        <row r="2472">
          <cell r="B2472">
            <v>9</v>
          </cell>
          <cell r="F2472">
            <v>6</v>
          </cell>
          <cell r="R2472" t="str">
            <v>SESTO ASENSIO</v>
          </cell>
          <cell r="T2472">
            <v>1</v>
          </cell>
          <cell r="X2472" t="str">
            <v/>
          </cell>
        </row>
        <row r="2473">
          <cell r="B2473">
            <v>9</v>
          </cell>
          <cell r="F2473">
            <v>6</v>
          </cell>
          <cell r="R2473" t="str">
            <v/>
          </cell>
          <cell r="X2473" t="str">
            <v/>
          </cell>
        </row>
        <row r="2474">
          <cell r="B2474">
            <v>9</v>
          </cell>
          <cell r="F2474">
            <v>6</v>
          </cell>
          <cell r="R2474" t="str">
            <v>HERTHA VERNELLO</v>
          </cell>
          <cell r="W2474">
            <v>1</v>
          </cell>
          <cell r="X2474">
            <v>6</v>
          </cell>
        </row>
        <row r="2475">
          <cell r="B2475">
            <v>9</v>
          </cell>
          <cell r="F2475">
            <v>6</v>
          </cell>
          <cell r="R2475" t="str">
            <v/>
          </cell>
          <cell r="X2475" t="str">
            <v/>
          </cell>
        </row>
        <row r="2476">
          <cell r="B2476">
            <v>9</v>
          </cell>
          <cell r="F2476">
            <v>6</v>
          </cell>
          <cell r="R2476" t="str">
            <v>SESTO ASENSIO</v>
          </cell>
          <cell r="T2476">
            <v>1</v>
          </cell>
          <cell r="X2476" t="str">
            <v/>
          </cell>
        </row>
        <row r="2477">
          <cell r="B2477">
            <v>9</v>
          </cell>
          <cell r="F2477">
            <v>7</v>
          </cell>
          <cell r="R2477" t="str">
            <v/>
          </cell>
          <cell r="X2477" t="str">
            <v/>
          </cell>
        </row>
        <row r="2478">
          <cell r="B2478">
            <v>9</v>
          </cell>
          <cell r="F2478">
            <v>5.5</v>
          </cell>
          <cell r="R2478" t="str">
            <v>SESTO ASENSIO</v>
          </cell>
          <cell r="T2478">
            <v>1</v>
          </cell>
          <cell r="X2478" t="str">
            <v/>
          </cell>
        </row>
        <row r="2479">
          <cell r="B2479">
            <v>9</v>
          </cell>
          <cell r="F2479">
            <v>5</v>
          </cell>
          <cell r="R2479" t="str">
            <v>ATL IMPROVVISATO</v>
          </cell>
          <cell r="T2479">
            <v>1</v>
          </cell>
          <cell r="X2479" t="str">
            <v/>
          </cell>
        </row>
        <row r="2480">
          <cell r="B2480">
            <v>9</v>
          </cell>
          <cell r="F2480">
            <v>5.5</v>
          </cell>
          <cell r="R2480" t="str">
            <v>SAN GRIA</v>
          </cell>
          <cell r="T2480">
            <v>1</v>
          </cell>
          <cell r="W2480">
            <v>1</v>
          </cell>
          <cell r="X2480">
            <v>5.5</v>
          </cell>
        </row>
        <row r="2481">
          <cell r="B2481">
            <v>9</v>
          </cell>
          <cell r="F2481">
            <v>5.5</v>
          </cell>
          <cell r="R2481" t="str">
            <v>PARTIZAN DEGRADO</v>
          </cell>
          <cell r="X2481" t="str">
            <v/>
          </cell>
        </row>
        <row r="2482">
          <cell r="B2482">
            <v>9</v>
          </cell>
          <cell r="F2482">
            <v>7</v>
          </cell>
          <cell r="R2482" t="str">
            <v>ATL IMPROVVISATO</v>
          </cell>
          <cell r="W2482">
            <v>1</v>
          </cell>
          <cell r="X2482">
            <v>11</v>
          </cell>
        </row>
        <row r="2483">
          <cell r="B2483">
            <v>9</v>
          </cell>
          <cell r="F2483">
            <v>5</v>
          </cell>
          <cell r="R2483" t="str">
            <v>SESTO ASENSIO</v>
          </cell>
          <cell r="X2483" t="str">
            <v/>
          </cell>
        </row>
        <row r="2484">
          <cell r="B2484">
            <v>9</v>
          </cell>
          <cell r="F2484">
            <v>6.5</v>
          </cell>
          <cell r="R2484" t="str">
            <v>SESTO ASENSIO</v>
          </cell>
          <cell r="T2484">
            <v>1</v>
          </cell>
          <cell r="W2484">
            <v>1</v>
          </cell>
          <cell r="X2484">
            <v>6.5</v>
          </cell>
        </row>
        <row r="2485">
          <cell r="B2485">
            <v>9</v>
          </cell>
          <cell r="F2485">
            <v>6</v>
          </cell>
          <cell r="R2485" t="str">
            <v>AC ASPARAGHESE</v>
          </cell>
          <cell r="T2485">
            <v>1</v>
          </cell>
          <cell r="W2485">
            <v>1</v>
          </cell>
          <cell r="X2485">
            <v>6</v>
          </cell>
        </row>
        <row r="2486">
          <cell r="B2486">
            <v>9</v>
          </cell>
          <cell r="F2486">
            <v>6</v>
          </cell>
          <cell r="R2486" t="str">
            <v>HERTHA VERNELLO</v>
          </cell>
          <cell r="T2486">
            <v>1</v>
          </cell>
          <cell r="X2486" t="str">
            <v/>
          </cell>
        </row>
        <row r="2487">
          <cell r="B2487">
            <v>9</v>
          </cell>
          <cell r="F2487">
            <v>6.5</v>
          </cell>
          <cell r="R2487" t="str">
            <v/>
          </cell>
          <cell r="X2487" t="str">
            <v/>
          </cell>
        </row>
        <row r="2488">
          <cell r="B2488">
            <v>9</v>
          </cell>
          <cell r="F2488">
            <v>5.5</v>
          </cell>
          <cell r="R2488" t="str">
            <v>PESCICULINI FC</v>
          </cell>
          <cell r="T2488">
            <v>1</v>
          </cell>
          <cell r="X2488" t="str">
            <v/>
          </cell>
        </row>
        <row r="2489">
          <cell r="B2489">
            <v>9</v>
          </cell>
          <cell r="F2489">
            <v>7</v>
          </cell>
          <cell r="R2489" t="str">
            <v>PESCICULINI FC</v>
          </cell>
          <cell r="T2489">
            <v>1</v>
          </cell>
          <cell r="W2489">
            <v>1</v>
          </cell>
          <cell r="X2489">
            <v>11</v>
          </cell>
        </row>
        <row r="2490">
          <cell r="B2490">
            <v>9</v>
          </cell>
          <cell r="F2490">
            <v>5.5</v>
          </cell>
          <cell r="R2490" t="str">
            <v>PESCICULINI FC</v>
          </cell>
          <cell r="X2490" t="str">
            <v/>
          </cell>
        </row>
        <row r="2491">
          <cell r="B2491">
            <v>9</v>
          </cell>
          <cell r="F2491">
            <v>6.5</v>
          </cell>
          <cell r="R2491" t="str">
            <v/>
          </cell>
          <cell r="X2491" t="str">
            <v/>
          </cell>
        </row>
        <row r="2492">
          <cell r="B2492">
            <v>9</v>
          </cell>
          <cell r="F2492">
            <v>6</v>
          </cell>
          <cell r="R2492" t="str">
            <v>SAN GRIA</v>
          </cell>
          <cell r="T2492">
            <v>1</v>
          </cell>
          <cell r="W2492">
            <v>1</v>
          </cell>
          <cell r="X2492">
            <v>6</v>
          </cell>
        </row>
        <row r="2493">
          <cell r="B2493">
            <v>9</v>
          </cell>
          <cell r="F2493">
            <v>7</v>
          </cell>
          <cell r="R2493" t="str">
            <v>SESTO ASENSIO</v>
          </cell>
          <cell r="T2493">
            <v>1</v>
          </cell>
          <cell r="W2493">
            <v>1</v>
          </cell>
          <cell r="X2493">
            <v>8</v>
          </cell>
        </row>
        <row r="2494">
          <cell r="B2494">
            <v>9</v>
          </cell>
          <cell r="F2494">
            <v>5.5</v>
          </cell>
          <cell r="R2494" t="str">
            <v>ATL IMPROVVISATO</v>
          </cell>
          <cell r="T2494">
            <v>1</v>
          </cell>
          <cell r="X2494" t="str">
            <v/>
          </cell>
        </row>
        <row r="2495">
          <cell r="B2495">
            <v>9</v>
          </cell>
          <cell r="F2495">
            <v>6.5</v>
          </cell>
          <cell r="R2495" t="str">
            <v>HERTHA VERNELLO</v>
          </cell>
          <cell r="W2495">
            <v>1</v>
          </cell>
          <cell r="X2495">
            <v>6.5</v>
          </cell>
        </row>
        <row r="2496">
          <cell r="B2496">
            <v>9</v>
          </cell>
          <cell r="F2496">
            <v>5.5</v>
          </cell>
          <cell r="R2496" t="str">
            <v>SAN GRIA</v>
          </cell>
          <cell r="T2496">
            <v>1</v>
          </cell>
          <cell r="W2496">
            <v>1</v>
          </cell>
          <cell r="X2496">
            <v>5.5</v>
          </cell>
        </row>
        <row r="2497">
          <cell r="B2497">
            <v>9</v>
          </cell>
          <cell r="F2497">
            <v>6</v>
          </cell>
          <cell r="R2497" t="str">
            <v>AC ASPARAGHESE</v>
          </cell>
          <cell r="X2497" t="str">
            <v/>
          </cell>
        </row>
        <row r="2498">
          <cell r="B2498">
            <v>9</v>
          </cell>
          <cell r="F2498">
            <v>5.5</v>
          </cell>
          <cell r="R2498" t="str">
            <v>PESCICULINI FC</v>
          </cell>
          <cell r="T2498">
            <v>1</v>
          </cell>
          <cell r="X2498" t="str">
            <v/>
          </cell>
        </row>
        <row r="2499">
          <cell r="B2499">
            <v>9</v>
          </cell>
          <cell r="F2499">
            <v>6</v>
          </cell>
          <cell r="R2499" t="str">
            <v/>
          </cell>
          <cell r="X2499" t="str">
            <v/>
          </cell>
        </row>
        <row r="2500">
          <cell r="B2500">
            <v>9</v>
          </cell>
          <cell r="F2500">
            <v>7</v>
          </cell>
          <cell r="R2500" t="str">
            <v/>
          </cell>
          <cell r="X2500" t="str">
            <v/>
          </cell>
        </row>
        <row r="2501">
          <cell r="B2501">
            <v>9</v>
          </cell>
          <cell r="F2501">
            <v>6</v>
          </cell>
          <cell r="R2501" t="str">
            <v/>
          </cell>
          <cell r="X2501" t="str">
            <v/>
          </cell>
        </row>
        <row r="2502">
          <cell r="B2502">
            <v>9</v>
          </cell>
          <cell r="F2502">
            <v>6</v>
          </cell>
          <cell r="R2502" t="str">
            <v/>
          </cell>
          <cell r="X2502" t="str">
            <v/>
          </cell>
        </row>
        <row r="2503">
          <cell r="B2503">
            <v>9</v>
          </cell>
          <cell r="F2503">
            <v>5.5</v>
          </cell>
          <cell r="R2503" t="str">
            <v/>
          </cell>
          <cell r="X2503" t="str">
            <v/>
          </cell>
        </row>
        <row r="2504">
          <cell r="B2504">
            <v>9</v>
          </cell>
          <cell r="F2504">
            <v>5.5</v>
          </cell>
          <cell r="R2504" t="str">
            <v/>
          </cell>
          <cell r="X2504" t="str">
            <v/>
          </cell>
        </row>
        <row r="2505">
          <cell r="B2505">
            <v>9</v>
          </cell>
          <cell r="F2505">
            <v>5</v>
          </cell>
          <cell r="R2505" t="str">
            <v>ATL IMPROVVISATO</v>
          </cell>
          <cell r="T2505">
            <v>1</v>
          </cell>
          <cell r="X2505" t="str">
            <v/>
          </cell>
        </row>
        <row r="2506">
          <cell r="B2506">
            <v>9</v>
          </cell>
          <cell r="F2506">
            <v>5.5</v>
          </cell>
          <cell r="R2506" t="str">
            <v/>
          </cell>
          <cell r="X2506" t="str">
            <v/>
          </cell>
        </row>
        <row r="2507">
          <cell r="B2507">
            <v>9</v>
          </cell>
          <cell r="F2507">
            <v>6.5</v>
          </cell>
          <cell r="R2507" t="str">
            <v/>
          </cell>
          <cell r="X2507" t="str">
            <v/>
          </cell>
        </row>
        <row r="2508">
          <cell r="B2508">
            <v>9</v>
          </cell>
          <cell r="F2508">
            <v>6</v>
          </cell>
          <cell r="R2508" t="str">
            <v>APPAREGGIATO</v>
          </cell>
          <cell r="T2508">
            <v>1</v>
          </cell>
          <cell r="W2508">
            <v>1</v>
          </cell>
          <cell r="X2508">
            <v>5.5</v>
          </cell>
        </row>
        <row r="2509">
          <cell r="B2509">
            <v>9</v>
          </cell>
          <cell r="F2509">
            <v>6.5</v>
          </cell>
          <cell r="R2509" t="str">
            <v/>
          </cell>
          <cell r="X2509" t="str">
            <v/>
          </cell>
        </row>
        <row r="2510">
          <cell r="B2510">
            <v>9</v>
          </cell>
          <cell r="F2510">
            <v>6.5</v>
          </cell>
          <cell r="R2510" t="str">
            <v>PARTIZAN DEGRADO</v>
          </cell>
          <cell r="W2510">
            <v>1</v>
          </cell>
          <cell r="X2510">
            <v>6.5</v>
          </cell>
        </row>
        <row r="2511">
          <cell r="B2511">
            <v>9</v>
          </cell>
          <cell r="F2511">
            <v>6.5</v>
          </cell>
          <cell r="R2511" t="str">
            <v/>
          </cell>
          <cell r="X2511" t="str">
            <v/>
          </cell>
        </row>
        <row r="2512">
          <cell r="B2512">
            <v>9</v>
          </cell>
          <cell r="F2512">
            <v>6.5</v>
          </cell>
          <cell r="R2512" t="str">
            <v/>
          </cell>
          <cell r="X2512" t="str">
            <v/>
          </cell>
        </row>
        <row r="2513">
          <cell r="B2513">
            <v>9</v>
          </cell>
          <cell r="F2513">
            <v>6</v>
          </cell>
          <cell r="R2513" t="str">
            <v/>
          </cell>
          <cell r="X2513" t="str">
            <v/>
          </cell>
        </row>
        <row r="2514">
          <cell r="B2514">
            <v>9</v>
          </cell>
          <cell r="F2514">
            <v>6</v>
          </cell>
          <cell r="R2514" t="str">
            <v/>
          </cell>
          <cell r="X2514" t="str">
            <v/>
          </cell>
        </row>
        <row r="2515">
          <cell r="B2515">
            <v>9</v>
          </cell>
          <cell r="F2515">
            <v>5.5</v>
          </cell>
          <cell r="R2515" t="str">
            <v/>
          </cell>
          <cell r="X2515" t="str">
            <v/>
          </cell>
        </row>
        <row r="2516">
          <cell r="B2516">
            <v>9</v>
          </cell>
          <cell r="F2516">
            <v>5.5</v>
          </cell>
          <cell r="R2516" t="str">
            <v/>
          </cell>
          <cell r="X2516" t="str">
            <v/>
          </cell>
        </row>
        <row r="2517">
          <cell r="B2517">
            <v>9</v>
          </cell>
          <cell r="F2517">
            <v>6</v>
          </cell>
          <cell r="R2517" t="str">
            <v/>
          </cell>
          <cell r="X2517" t="str">
            <v/>
          </cell>
        </row>
        <row r="2518">
          <cell r="B2518">
            <v>9</v>
          </cell>
          <cell r="F2518">
            <v>6</v>
          </cell>
          <cell r="R2518" t="str">
            <v/>
          </cell>
          <cell r="X2518" t="str">
            <v/>
          </cell>
        </row>
        <row r="2519">
          <cell r="B2519">
            <v>9</v>
          </cell>
          <cell r="F2519">
            <v>6</v>
          </cell>
          <cell r="R2519" t="str">
            <v/>
          </cell>
          <cell r="X2519" t="str">
            <v/>
          </cell>
        </row>
        <row r="2520">
          <cell r="B2520">
            <v>9</v>
          </cell>
          <cell r="F2520">
            <v>6</v>
          </cell>
          <cell r="R2520" t="str">
            <v/>
          </cell>
          <cell r="X2520" t="str">
            <v/>
          </cell>
        </row>
        <row r="2521">
          <cell r="B2521">
            <v>9</v>
          </cell>
          <cell r="F2521">
            <v>5.5</v>
          </cell>
          <cell r="R2521" t="str">
            <v>AC ASPARAGHESE</v>
          </cell>
          <cell r="X2521" t="str">
            <v/>
          </cell>
        </row>
        <row r="2522">
          <cell r="B2522">
            <v>9</v>
          </cell>
          <cell r="F2522">
            <v>6</v>
          </cell>
          <cell r="R2522" t="str">
            <v/>
          </cell>
          <cell r="X2522" t="str">
            <v/>
          </cell>
        </row>
        <row r="2523">
          <cell r="B2523">
            <v>9</v>
          </cell>
          <cell r="F2523">
            <v>6.5</v>
          </cell>
          <cell r="R2523" t="str">
            <v/>
          </cell>
          <cell r="X2523" t="str">
            <v/>
          </cell>
        </row>
        <row r="2524">
          <cell r="B2524">
            <v>9</v>
          </cell>
          <cell r="F2524">
            <v>7</v>
          </cell>
          <cell r="R2524" t="str">
            <v>HERTHA VERNELLO</v>
          </cell>
          <cell r="T2524">
            <v>1</v>
          </cell>
          <cell r="W2524">
            <v>1</v>
          </cell>
          <cell r="X2524">
            <v>6</v>
          </cell>
        </row>
        <row r="2525">
          <cell r="B2525">
            <v>9</v>
          </cell>
          <cell r="F2525">
            <v>6</v>
          </cell>
          <cell r="R2525" t="str">
            <v>PESCICULINI FC</v>
          </cell>
          <cell r="T2525">
            <v>1</v>
          </cell>
          <cell r="W2525">
            <v>1</v>
          </cell>
          <cell r="X2525">
            <v>6</v>
          </cell>
        </row>
        <row r="2526">
          <cell r="B2526">
            <v>9</v>
          </cell>
          <cell r="F2526">
            <v>6.5</v>
          </cell>
          <cell r="R2526" t="str">
            <v>AC ASPARAGHESE</v>
          </cell>
          <cell r="T2526">
            <v>1</v>
          </cell>
          <cell r="W2526">
            <v>1</v>
          </cell>
          <cell r="X2526">
            <v>6.5</v>
          </cell>
        </row>
        <row r="2527">
          <cell r="B2527">
            <v>9</v>
          </cell>
          <cell r="F2527">
            <v>7</v>
          </cell>
          <cell r="R2527" t="str">
            <v>PESCICULINI FC</v>
          </cell>
          <cell r="W2527">
            <v>1</v>
          </cell>
          <cell r="X2527">
            <v>10</v>
          </cell>
        </row>
        <row r="2528">
          <cell r="B2528">
            <v>9</v>
          </cell>
          <cell r="F2528">
            <v>6</v>
          </cell>
          <cell r="R2528" t="str">
            <v>APPAREGGIATO</v>
          </cell>
          <cell r="T2528">
            <v>1</v>
          </cell>
          <cell r="W2528">
            <v>1</v>
          </cell>
          <cell r="X2528">
            <v>6</v>
          </cell>
        </row>
        <row r="2529">
          <cell r="B2529">
            <v>9</v>
          </cell>
          <cell r="F2529">
            <v>6.5</v>
          </cell>
          <cell r="R2529" t="str">
            <v/>
          </cell>
          <cell r="X2529" t="str">
            <v/>
          </cell>
        </row>
        <row r="2530">
          <cell r="B2530">
            <v>9</v>
          </cell>
          <cell r="F2530">
            <v>5.5</v>
          </cell>
          <cell r="R2530" t="str">
            <v/>
          </cell>
          <cell r="X2530" t="str">
            <v/>
          </cell>
        </row>
        <row r="2531">
          <cell r="B2531">
            <v>9</v>
          </cell>
          <cell r="F2531">
            <v>6</v>
          </cell>
          <cell r="R2531" t="str">
            <v/>
          </cell>
          <cell r="X2531" t="str">
            <v/>
          </cell>
        </row>
        <row r="2532">
          <cell r="B2532">
            <v>9</v>
          </cell>
          <cell r="F2532">
            <v>6.5</v>
          </cell>
          <cell r="R2532" t="str">
            <v>SAN GRIA</v>
          </cell>
          <cell r="T2532">
            <v>1</v>
          </cell>
          <cell r="W2532">
            <v>1</v>
          </cell>
          <cell r="X2532">
            <v>6.5</v>
          </cell>
        </row>
        <row r="2533">
          <cell r="B2533">
            <v>9</v>
          </cell>
          <cell r="F2533">
            <v>5.5</v>
          </cell>
          <cell r="R2533" t="str">
            <v>HERTHA VERNELLO</v>
          </cell>
          <cell r="T2533">
            <v>1</v>
          </cell>
          <cell r="X2533" t="str">
            <v/>
          </cell>
        </row>
        <row r="2534">
          <cell r="B2534">
            <v>9</v>
          </cell>
          <cell r="F2534">
            <v>7</v>
          </cell>
          <cell r="R2534" t="str">
            <v>AC ASPARAGHESE</v>
          </cell>
          <cell r="T2534">
            <v>1</v>
          </cell>
          <cell r="W2534">
            <v>1</v>
          </cell>
          <cell r="X2534">
            <v>7</v>
          </cell>
        </row>
        <row r="2535">
          <cell r="B2535">
            <v>9</v>
          </cell>
          <cell r="F2535">
            <v>6</v>
          </cell>
          <cell r="R2535" t="str">
            <v>PARTIZAN DEGRADO</v>
          </cell>
          <cell r="T2535">
            <v>1</v>
          </cell>
          <cell r="W2535">
            <v>1</v>
          </cell>
          <cell r="X2535">
            <v>6</v>
          </cell>
        </row>
        <row r="2536">
          <cell r="B2536">
            <v>9</v>
          </cell>
          <cell r="F2536">
            <v>6.5</v>
          </cell>
          <cell r="R2536" t="str">
            <v>ATL IMPROVVISATO</v>
          </cell>
          <cell r="T2536">
            <v>1</v>
          </cell>
          <cell r="W2536">
            <v>1</v>
          </cell>
          <cell r="X2536">
            <v>7.5</v>
          </cell>
        </row>
        <row r="2537">
          <cell r="B2537">
            <v>9</v>
          </cell>
          <cell r="F2537">
            <v>7</v>
          </cell>
          <cell r="R2537" t="str">
            <v>PARTIZAN DEGRADO</v>
          </cell>
          <cell r="T2537">
            <v>1</v>
          </cell>
          <cell r="W2537">
            <v>1</v>
          </cell>
          <cell r="X2537">
            <v>11</v>
          </cell>
        </row>
        <row r="2538">
          <cell r="B2538">
            <v>9</v>
          </cell>
          <cell r="F2538">
            <v>6</v>
          </cell>
          <cell r="R2538" t="str">
            <v/>
          </cell>
          <cell r="X2538" t="str">
            <v/>
          </cell>
        </row>
        <row r="2539">
          <cell r="B2539">
            <v>9</v>
          </cell>
          <cell r="F2539">
            <v>6</v>
          </cell>
          <cell r="R2539" t="str">
            <v/>
          </cell>
          <cell r="X2539" t="str">
            <v/>
          </cell>
        </row>
        <row r="2540">
          <cell r="B2540">
            <v>9</v>
          </cell>
          <cell r="F2540">
            <v>6</v>
          </cell>
          <cell r="R2540" t="str">
            <v/>
          </cell>
          <cell r="X2540" t="str">
            <v/>
          </cell>
        </row>
        <row r="2541">
          <cell r="B2541">
            <v>9</v>
          </cell>
          <cell r="F2541">
            <v>5.5</v>
          </cell>
          <cell r="R2541" t="str">
            <v/>
          </cell>
          <cell r="X2541" t="str">
            <v/>
          </cell>
        </row>
        <row r="2542">
          <cell r="B2542">
            <v>9</v>
          </cell>
          <cell r="F2542">
            <v>5.5</v>
          </cell>
          <cell r="R2542" t="str">
            <v/>
          </cell>
          <cell r="X2542" t="str">
            <v/>
          </cell>
        </row>
        <row r="2543">
          <cell r="B2543">
            <v>9</v>
          </cell>
          <cell r="F2543">
            <v>6.5</v>
          </cell>
          <cell r="R2543" t="str">
            <v/>
          </cell>
          <cell r="X2543" t="str">
            <v/>
          </cell>
        </row>
        <row r="2544">
          <cell r="B2544">
            <v>9</v>
          </cell>
          <cell r="F2544">
            <v>6</v>
          </cell>
          <cell r="R2544" t="str">
            <v/>
          </cell>
          <cell r="X2544" t="str">
            <v/>
          </cell>
        </row>
        <row r="2545">
          <cell r="B2545">
            <v>9</v>
          </cell>
          <cell r="F2545">
            <v>7</v>
          </cell>
          <cell r="R2545" t="str">
            <v/>
          </cell>
          <cell r="X2545" t="str">
            <v/>
          </cell>
        </row>
        <row r="2546">
          <cell r="B2546">
            <v>9</v>
          </cell>
          <cell r="F2546">
            <v>6.5</v>
          </cell>
          <cell r="R2546" t="str">
            <v/>
          </cell>
          <cell r="X2546" t="str">
            <v/>
          </cell>
        </row>
        <row r="2547">
          <cell r="B2547">
            <v>9</v>
          </cell>
          <cell r="F2547">
            <v>5.5</v>
          </cell>
          <cell r="R2547" t="str">
            <v/>
          </cell>
          <cell r="X2547" t="str">
            <v/>
          </cell>
        </row>
        <row r="2548">
          <cell r="B2548">
            <v>9</v>
          </cell>
          <cell r="F2548">
            <v>6</v>
          </cell>
          <cell r="R2548" t="str">
            <v/>
          </cell>
          <cell r="X2548" t="str">
            <v/>
          </cell>
        </row>
        <row r="2549">
          <cell r="B2549">
            <v>9</v>
          </cell>
          <cell r="F2549">
            <v>6</v>
          </cell>
          <cell r="R2549" t="str">
            <v>AC ASPARAGHESE</v>
          </cell>
          <cell r="X2549" t="str">
            <v/>
          </cell>
        </row>
        <row r="2550">
          <cell r="B2550">
            <v>9</v>
          </cell>
          <cell r="F2550">
            <v>6</v>
          </cell>
          <cell r="R2550" t="str">
            <v/>
          </cell>
          <cell r="X2550" t="str">
            <v/>
          </cell>
        </row>
        <row r="2551">
          <cell r="B2551">
            <v>9</v>
          </cell>
          <cell r="F2551">
            <v>7</v>
          </cell>
          <cell r="R2551" t="str">
            <v>AC ASPARAGHESE</v>
          </cell>
          <cell r="T2551">
            <v>1</v>
          </cell>
          <cell r="W2551">
            <v>1</v>
          </cell>
          <cell r="X2551">
            <v>10</v>
          </cell>
        </row>
        <row r="2552">
          <cell r="B2552">
            <v>9</v>
          </cell>
          <cell r="F2552">
            <v>7</v>
          </cell>
          <cell r="R2552" t="str">
            <v>PESCICULINI FC</v>
          </cell>
          <cell r="T2552">
            <v>1</v>
          </cell>
          <cell r="W2552">
            <v>1</v>
          </cell>
          <cell r="X2552">
            <v>10</v>
          </cell>
        </row>
        <row r="2553">
          <cell r="B2553">
            <v>9</v>
          </cell>
          <cell r="F2553">
            <v>6.5</v>
          </cell>
          <cell r="R2553" t="str">
            <v/>
          </cell>
          <cell r="X2553" t="str">
            <v/>
          </cell>
        </row>
        <row r="2554">
          <cell r="B2554">
            <v>9</v>
          </cell>
          <cell r="F2554">
            <v>6</v>
          </cell>
          <cell r="R2554" t="str">
            <v>SAN GRIA</v>
          </cell>
        </row>
        <row r="2555">
          <cell r="B2555">
            <v>9</v>
          </cell>
          <cell r="F2555">
            <v>6.5</v>
          </cell>
          <cell r="R2555" t="str">
            <v/>
          </cell>
          <cell r="X2555" t="str">
            <v/>
          </cell>
        </row>
        <row r="2556">
          <cell r="B2556">
            <v>9</v>
          </cell>
          <cell r="F2556">
            <v>6</v>
          </cell>
          <cell r="R2556" t="str">
            <v/>
          </cell>
          <cell r="X2556" t="str">
            <v/>
          </cell>
        </row>
        <row r="2557">
          <cell r="B2557">
            <v>9</v>
          </cell>
          <cell r="F2557">
            <v>7</v>
          </cell>
          <cell r="R2557" t="str">
            <v/>
          </cell>
          <cell r="X2557" t="str">
            <v/>
          </cell>
        </row>
        <row r="2558">
          <cell r="B2558">
            <v>9</v>
          </cell>
          <cell r="F2558">
            <v>6</v>
          </cell>
          <cell r="R2558" t="str">
            <v>HERTHA VERNELLO</v>
          </cell>
          <cell r="W2558">
            <v>1</v>
          </cell>
          <cell r="X2558">
            <v>6</v>
          </cell>
        </row>
        <row r="2559">
          <cell r="B2559">
            <v>9</v>
          </cell>
          <cell r="F2559">
            <v>6</v>
          </cell>
          <cell r="R2559" t="str">
            <v/>
          </cell>
          <cell r="X2559" t="str">
            <v/>
          </cell>
        </row>
        <row r="2560">
          <cell r="B2560">
            <v>9</v>
          </cell>
          <cell r="F2560">
            <v>6</v>
          </cell>
          <cell r="R2560" t="str">
            <v/>
          </cell>
          <cell r="X2560" t="str">
            <v/>
          </cell>
        </row>
        <row r="2561">
          <cell r="B2561">
            <v>9</v>
          </cell>
          <cell r="F2561">
            <v>6</v>
          </cell>
          <cell r="R2561" t="str">
            <v/>
          </cell>
          <cell r="X2561" t="str">
            <v/>
          </cell>
        </row>
        <row r="2562">
          <cell r="B2562">
            <v>9</v>
          </cell>
          <cell r="F2562">
            <v>6.5</v>
          </cell>
          <cell r="R2562" t="str">
            <v>PARTIZAN DEGRADO</v>
          </cell>
          <cell r="W2562">
            <v>1</v>
          </cell>
          <cell r="X2562">
            <v>6.5</v>
          </cell>
        </row>
        <row r="2563">
          <cell r="B2563">
            <v>9</v>
          </cell>
          <cell r="F2563">
            <v>6</v>
          </cell>
          <cell r="R2563" t="str">
            <v>PESCICULINI FC</v>
          </cell>
          <cell r="T2563">
            <v>1</v>
          </cell>
          <cell r="W2563">
            <v>1</v>
          </cell>
          <cell r="X2563">
            <v>6</v>
          </cell>
        </row>
        <row r="2564">
          <cell r="B2564">
            <v>9</v>
          </cell>
          <cell r="F2564">
            <v>5.5</v>
          </cell>
          <cell r="R2564" t="str">
            <v/>
          </cell>
          <cell r="X2564" t="str">
            <v/>
          </cell>
        </row>
        <row r="2565">
          <cell r="B2565">
            <v>9</v>
          </cell>
          <cell r="F2565">
            <v>5.5</v>
          </cell>
          <cell r="R2565" t="str">
            <v/>
          </cell>
          <cell r="X2565" t="str">
            <v/>
          </cell>
        </row>
        <row r="2566">
          <cell r="B2566">
            <v>9</v>
          </cell>
          <cell r="F2566">
            <v>5.5</v>
          </cell>
          <cell r="R2566" t="str">
            <v>APPAREGGIATO</v>
          </cell>
          <cell r="T2566">
            <v>1</v>
          </cell>
          <cell r="W2566">
            <v>1</v>
          </cell>
          <cell r="X2566">
            <v>5.5</v>
          </cell>
        </row>
        <row r="2567">
          <cell r="B2567">
            <v>9</v>
          </cell>
          <cell r="F2567">
            <v>7</v>
          </cell>
          <cell r="R2567" t="str">
            <v>PESCICULINI FC</v>
          </cell>
          <cell r="T2567">
            <v>1</v>
          </cell>
          <cell r="X2567" t="str">
            <v/>
          </cell>
        </row>
        <row r="2568">
          <cell r="B2568">
            <v>9</v>
          </cell>
          <cell r="F2568">
            <v>6</v>
          </cell>
          <cell r="R2568" t="str">
            <v>PARTIZAN DEGRADO</v>
          </cell>
          <cell r="T2568">
            <v>1</v>
          </cell>
          <cell r="W2568">
            <v>1</v>
          </cell>
          <cell r="X2568">
            <v>6</v>
          </cell>
        </row>
        <row r="2569">
          <cell r="B2569">
            <v>9</v>
          </cell>
          <cell r="F2569">
            <v>5.5</v>
          </cell>
          <cell r="R2569" t="str">
            <v/>
          </cell>
          <cell r="X2569" t="str">
            <v/>
          </cell>
        </row>
        <row r="2570">
          <cell r="B2570">
            <v>9</v>
          </cell>
          <cell r="F2570">
            <v>6</v>
          </cell>
          <cell r="R2570" t="str">
            <v/>
          </cell>
          <cell r="X2570" t="str">
            <v/>
          </cell>
        </row>
        <row r="2571">
          <cell r="B2571">
            <v>9</v>
          </cell>
          <cell r="F2571">
            <v>5.5</v>
          </cell>
          <cell r="R2571" t="str">
            <v/>
          </cell>
          <cell r="X2571" t="str">
            <v/>
          </cell>
        </row>
        <row r="2572">
          <cell r="B2572">
            <v>9</v>
          </cell>
          <cell r="F2572">
            <v>6</v>
          </cell>
          <cell r="R2572" t="str">
            <v/>
          </cell>
          <cell r="X2572" t="str">
            <v/>
          </cell>
        </row>
        <row r="2573">
          <cell r="B2573">
            <v>9</v>
          </cell>
          <cell r="F2573">
            <v>4</v>
          </cell>
          <cell r="R2573" t="str">
            <v/>
          </cell>
          <cell r="X2573" t="str">
            <v/>
          </cell>
        </row>
        <row r="2574">
          <cell r="B2574">
            <v>9</v>
          </cell>
          <cell r="F2574">
            <v>5.5</v>
          </cell>
          <cell r="R2574" t="str">
            <v/>
          </cell>
          <cell r="X2574" t="str">
            <v/>
          </cell>
        </row>
        <row r="2575">
          <cell r="B2575">
            <v>9</v>
          </cell>
          <cell r="F2575">
            <v>5.5</v>
          </cell>
          <cell r="R2575" t="str">
            <v/>
          </cell>
          <cell r="X2575" t="str">
            <v/>
          </cell>
        </row>
        <row r="2576">
          <cell r="B2576">
            <v>9</v>
          </cell>
          <cell r="F2576">
            <v>6</v>
          </cell>
          <cell r="R2576" t="str">
            <v/>
          </cell>
          <cell r="X2576" t="str">
            <v/>
          </cell>
        </row>
        <row r="2577">
          <cell r="B2577">
            <v>9</v>
          </cell>
          <cell r="F2577">
            <v>6</v>
          </cell>
          <cell r="R2577" t="str">
            <v/>
          </cell>
          <cell r="X2577" t="str">
            <v/>
          </cell>
        </row>
        <row r="2578">
          <cell r="B2578">
            <v>9</v>
          </cell>
          <cell r="F2578">
            <v>6</v>
          </cell>
          <cell r="R2578" t="str">
            <v>SAN GRIA</v>
          </cell>
          <cell r="T2578">
            <v>1</v>
          </cell>
          <cell r="W2578">
            <v>1</v>
          </cell>
          <cell r="X2578">
            <v>6</v>
          </cell>
        </row>
        <row r="2579">
          <cell r="B2579">
            <v>9</v>
          </cell>
          <cell r="F2579">
            <v>7</v>
          </cell>
          <cell r="R2579" t="str">
            <v>APPAREGGIATO</v>
          </cell>
          <cell r="T2579">
            <v>1</v>
          </cell>
          <cell r="W2579">
            <v>1</v>
          </cell>
          <cell r="X2579">
            <v>10</v>
          </cell>
        </row>
        <row r="2580">
          <cell r="B2580">
            <v>9</v>
          </cell>
          <cell r="F2580">
            <v>5.5</v>
          </cell>
          <cell r="R2580" t="str">
            <v/>
          </cell>
          <cell r="X2580" t="str">
            <v/>
          </cell>
        </row>
        <row r="2581">
          <cell r="B2581">
            <v>9</v>
          </cell>
          <cell r="F2581">
            <v>5.5</v>
          </cell>
          <cell r="R2581" t="str">
            <v/>
          </cell>
          <cell r="X2581" t="str">
            <v/>
          </cell>
        </row>
        <row r="2582">
          <cell r="B2582">
            <v>9</v>
          </cell>
          <cell r="F2582">
            <v>5.5</v>
          </cell>
          <cell r="R2582" t="str">
            <v>PARTIZAN DEGRADO</v>
          </cell>
          <cell r="X2582" t="str">
            <v/>
          </cell>
        </row>
        <row r="2583">
          <cell r="B2583">
            <v>9</v>
          </cell>
          <cell r="F2583">
            <v>6</v>
          </cell>
          <cell r="R2583" t="str">
            <v/>
          </cell>
          <cell r="X2583" t="str">
            <v/>
          </cell>
        </row>
        <row r="2584">
          <cell r="B2584">
            <v>9</v>
          </cell>
          <cell r="F2584">
            <v>5.5</v>
          </cell>
          <cell r="R2584" t="str">
            <v/>
          </cell>
          <cell r="X2584" t="str">
            <v/>
          </cell>
        </row>
        <row r="2585">
          <cell r="B2585">
            <v>9</v>
          </cell>
          <cell r="F2585">
            <v>5.5</v>
          </cell>
          <cell r="R2585" t="str">
            <v/>
          </cell>
          <cell r="X2585" t="str">
            <v/>
          </cell>
        </row>
        <row r="2586">
          <cell r="B2586">
            <v>9</v>
          </cell>
          <cell r="F2586">
            <v>5.5</v>
          </cell>
          <cell r="R2586" t="str">
            <v/>
          </cell>
          <cell r="X2586" t="str">
            <v/>
          </cell>
        </row>
        <row r="2587">
          <cell r="B2587">
            <v>9</v>
          </cell>
          <cell r="F2587">
            <v>5</v>
          </cell>
          <cell r="R2587" t="str">
            <v/>
          </cell>
          <cell r="X2587" t="str">
            <v/>
          </cell>
        </row>
        <row r="2588">
          <cell r="B2588">
            <v>9</v>
          </cell>
          <cell r="F2588">
            <v>6.5</v>
          </cell>
          <cell r="R2588" t="str">
            <v/>
          </cell>
          <cell r="X2588" t="str">
            <v/>
          </cell>
        </row>
        <row r="2589">
          <cell r="B2589">
            <v>9</v>
          </cell>
          <cell r="F2589">
            <v>5.5</v>
          </cell>
          <cell r="R2589" t="str">
            <v>HERTHA VERNELLO</v>
          </cell>
          <cell r="X2589" t="str">
            <v/>
          </cell>
        </row>
        <row r="2590">
          <cell r="B2590">
            <v>9</v>
          </cell>
          <cell r="F2590">
            <v>5.5</v>
          </cell>
          <cell r="R2590" t="str">
            <v/>
          </cell>
          <cell r="X2590" t="str">
            <v/>
          </cell>
        </row>
        <row r="2591">
          <cell r="B2591">
            <v>9</v>
          </cell>
          <cell r="F2591">
            <v>5.5</v>
          </cell>
          <cell r="R2591" t="str">
            <v/>
          </cell>
          <cell r="X2591" t="str">
            <v/>
          </cell>
        </row>
        <row r="2592">
          <cell r="B2592">
            <v>9</v>
          </cell>
          <cell r="F2592">
            <v>7</v>
          </cell>
          <cell r="R2592" t="str">
            <v/>
          </cell>
          <cell r="X2592" t="str">
            <v/>
          </cell>
        </row>
        <row r="2593">
          <cell r="B2593">
            <v>9</v>
          </cell>
          <cell r="F2593">
            <v>5</v>
          </cell>
          <cell r="R2593" t="str">
            <v/>
          </cell>
          <cell r="X2593" t="str">
            <v/>
          </cell>
        </row>
        <row r="2594">
          <cell r="B2594">
            <v>9</v>
          </cell>
          <cell r="F2594">
            <v>5.5</v>
          </cell>
          <cell r="R2594" t="str">
            <v/>
          </cell>
          <cell r="X2594" t="str">
            <v/>
          </cell>
        </row>
        <row r="2595">
          <cell r="B2595">
            <v>9</v>
          </cell>
          <cell r="F2595">
            <v>5</v>
          </cell>
          <cell r="R2595" t="str">
            <v/>
          </cell>
          <cell r="X2595" t="str">
            <v/>
          </cell>
        </row>
        <row r="2596">
          <cell r="B2596">
            <v>9</v>
          </cell>
          <cell r="F2596">
            <v>6</v>
          </cell>
          <cell r="R2596" t="str">
            <v>APPAREGGIATO</v>
          </cell>
          <cell r="T2596">
            <v>1</v>
          </cell>
          <cell r="W2596">
            <v>1</v>
          </cell>
          <cell r="X2596">
            <v>6</v>
          </cell>
        </row>
        <row r="2597">
          <cell r="B2597">
            <v>10</v>
          </cell>
          <cell r="F2597">
            <v>6.5</v>
          </cell>
          <cell r="R2597" t="str">
            <v>SAN GRIA</v>
          </cell>
          <cell r="T2597">
            <v>1</v>
          </cell>
          <cell r="X2597" t="str">
            <v/>
          </cell>
        </row>
        <row r="2598">
          <cell r="B2598">
            <v>10</v>
          </cell>
          <cell r="F2598">
            <v>6</v>
          </cell>
          <cell r="R2598" t="str">
            <v/>
          </cell>
          <cell r="X2598" t="str">
            <v/>
          </cell>
        </row>
        <row r="2599">
          <cell r="B2599">
            <v>10</v>
          </cell>
          <cell r="F2599">
            <v>6</v>
          </cell>
          <cell r="R2599" t="str">
            <v/>
          </cell>
          <cell r="X2599" t="str">
            <v/>
          </cell>
        </row>
        <row r="2600">
          <cell r="B2600">
            <v>10</v>
          </cell>
          <cell r="F2600">
            <v>5.5</v>
          </cell>
          <cell r="R2600" t="str">
            <v>PARTIZAN DEGRADO</v>
          </cell>
          <cell r="T2600">
            <v>1</v>
          </cell>
          <cell r="X2600" t="str">
            <v/>
          </cell>
        </row>
        <row r="2601">
          <cell r="B2601">
            <v>10</v>
          </cell>
          <cell r="F2601">
            <v>5.5</v>
          </cell>
          <cell r="R2601" t="str">
            <v>ATL IMPROVVISATO</v>
          </cell>
          <cell r="X2601" t="str">
            <v/>
          </cell>
        </row>
        <row r="2602">
          <cell r="B2602">
            <v>10</v>
          </cell>
          <cell r="F2602">
            <v>6</v>
          </cell>
          <cell r="R2602" t="str">
            <v>HERTHA VERNELLO</v>
          </cell>
          <cell r="T2602">
            <v>1</v>
          </cell>
          <cell r="W2602">
            <v>1</v>
          </cell>
          <cell r="X2602">
            <v>6</v>
          </cell>
        </row>
        <row r="2603">
          <cell r="B2603">
            <v>10</v>
          </cell>
          <cell r="F2603">
            <v>5.5</v>
          </cell>
          <cell r="R2603" t="str">
            <v/>
          </cell>
          <cell r="X2603" t="str">
            <v/>
          </cell>
        </row>
        <row r="2604">
          <cell r="B2604">
            <v>10</v>
          </cell>
          <cell r="F2604">
            <v>5.5</v>
          </cell>
          <cell r="R2604" t="str">
            <v>SESTO ASENSIO</v>
          </cell>
          <cell r="T2604">
            <v>1</v>
          </cell>
          <cell r="X2604" t="str">
            <v/>
          </cell>
        </row>
        <row r="2605">
          <cell r="B2605">
            <v>10</v>
          </cell>
          <cell r="F2605">
            <v>5.5</v>
          </cell>
          <cell r="R2605" t="str">
            <v>ATL IMPROVVISATO</v>
          </cell>
          <cell r="T2605">
            <v>1</v>
          </cell>
          <cell r="X2605" t="str">
            <v/>
          </cell>
        </row>
        <row r="2606">
          <cell r="B2606">
            <v>10</v>
          </cell>
          <cell r="F2606">
            <v>5</v>
          </cell>
          <cell r="R2606" t="str">
            <v>APPAREGGIATO</v>
          </cell>
          <cell r="T2606">
            <v>1</v>
          </cell>
          <cell r="X2606" t="str">
            <v/>
          </cell>
        </row>
        <row r="2607">
          <cell r="B2607">
            <v>10</v>
          </cell>
          <cell r="F2607">
            <v>5</v>
          </cell>
          <cell r="R2607" t="str">
            <v/>
          </cell>
          <cell r="X2607" t="str">
            <v/>
          </cell>
        </row>
        <row r="2608">
          <cell r="B2608">
            <v>10</v>
          </cell>
          <cell r="F2608">
            <v>5.5</v>
          </cell>
          <cell r="R2608" t="str">
            <v>PARTIZAN DEGRADO</v>
          </cell>
          <cell r="T2608">
            <v>1</v>
          </cell>
          <cell r="X2608" t="str">
            <v/>
          </cell>
        </row>
        <row r="2609">
          <cell r="B2609">
            <v>10</v>
          </cell>
          <cell r="F2609">
            <v>5.5</v>
          </cell>
          <cell r="R2609" t="str">
            <v>PESCICULINI FC</v>
          </cell>
          <cell r="T2609">
            <v>1</v>
          </cell>
          <cell r="X2609" t="str">
            <v/>
          </cell>
        </row>
        <row r="2610">
          <cell r="B2610">
            <v>10</v>
          </cell>
          <cell r="F2610">
            <v>5.5</v>
          </cell>
          <cell r="R2610" t="str">
            <v>AC ASPARAGHESE</v>
          </cell>
          <cell r="T2610">
            <v>1</v>
          </cell>
          <cell r="W2610">
            <v>1</v>
          </cell>
          <cell r="X2610">
            <v>5.5</v>
          </cell>
        </row>
        <row r="2611">
          <cell r="B2611">
            <v>10</v>
          </cell>
          <cell r="F2611">
            <v>5</v>
          </cell>
          <cell r="R2611" t="str">
            <v>PARTIZAN DEGRADO</v>
          </cell>
          <cell r="T2611">
            <v>1</v>
          </cell>
          <cell r="X2611" t="str">
            <v/>
          </cell>
        </row>
        <row r="2612">
          <cell r="B2612">
            <v>10</v>
          </cell>
          <cell r="F2612">
            <v>6</v>
          </cell>
          <cell r="R2612" t="str">
            <v>PARTIZAN DEGRADO</v>
          </cell>
          <cell r="X2612" t="str">
            <v/>
          </cell>
        </row>
        <row r="2613">
          <cell r="B2613">
            <v>10</v>
          </cell>
          <cell r="F2613">
            <v>7</v>
          </cell>
          <cell r="R2613" t="str">
            <v>HERTHA VERNELLO</v>
          </cell>
          <cell r="T2613">
            <v>1</v>
          </cell>
          <cell r="W2613">
            <v>1</v>
          </cell>
          <cell r="X2613">
            <v>10</v>
          </cell>
        </row>
        <row r="2614">
          <cell r="B2614">
            <v>10</v>
          </cell>
          <cell r="F2614">
            <v>6.5</v>
          </cell>
          <cell r="R2614" t="str">
            <v/>
          </cell>
          <cell r="X2614" t="str">
            <v/>
          </cell>
        </row>
        <row r="2615">
          <cell r="B2615">
            <v>10</v>
          </cell>
          <cell r="F2615">
            <v>6</v>
          </cell>
          <cell r="R2615" t="str">
            <v/>
          </cell>
          <cell r="X2615" t="str">
            <v/>
          </cell>
        </row>
        <row r="2616">
          <cell r="B2616">
            <v>10</v>
          </cell>
          <cell r="F2616">
            <v>6</v>
          </cell>
          <cell r="R2616" t="str">
            <v>SAN GRIA</v>
          </cell>
          <cell r="T2616">
            <v>1</v>
          </cell>
          <cell r="W2616">
            <v>1</v>
          </cell>
          <cell r="X2616">
            <v>6</v>
          </cell>
        </row>
        <row r="2617">
          <cell r="B2617">
            <v>10</v>
          </cell>
          <cell r="F2617">
            <v>6.5</v>
          </cell>
          <cell r="R2617" t="str">
            <v/>
          </cell>
          <cell r="X2617" t="str">
            <v/>
          </cell>
        </row>
        <row r="2618">
          <cell r="B2618">
            <v>10</v>
          </cell>
          <cell r="F2618">
            <v>6</v>
          </cell>
          <cell r="R2618" t="str">
            <v/>
          </cell>
          <cell r="X2618" t="str">
            <v/>
          </cell>
        </row>
        <row r="2619">
          <cell r="B2619">
            <v>10</v>
          </cell>
          <cell r="F2619">
            <v>6</v>
          </cell>
          <cell r="R2619" t="str">
            <v/>
          </cell>
          <cell r="X2619" t="str">
            <v/>
          </cell>
        </row>
        <row r="2620">
          <cell r="B2620">
            <v>10</v>
          </cell>
          <cell r="F2620">
            <v>6.5</v>
          </cell>
          <cell r="R2620" t="str">
            <v/>
          </cell>
          <cell r="X2620" t="str">
            <v/>
          </cell>
        </row>
        <row r="2621">
          <cell r="B2621">
            <v>10</v>
          </cell>
          <cell r="F2621">
            <v>6</v>
          </cell>
          <cell r="R2621" t="str">
            <v>PARTIZAN DEGRADO</v>
          </cell>
          <cell r="T2621">
            <v>1</v>
          </cell>
          <cell r="W2621">
            <v>1</v>
          </cell>
          <cell r="X2621">
            <v>6</v>
          </cell>
        </row>
        <row r="2622">
          <cell r="B2622">
            <v>10</v>
          </cell>
          <cell r="F2622">
            <v>6</v>
          </cell>
          <cell r="R2622" t="str">
            <v>PARTIZAN DEGRADO</v>
          </cell>
          <cell r="T2622">
            <v>1</v>
          </cell>
          <cell r="W2622">
            <v>1</v>
          </cell>
          <cell r="X2622">
            <v>6</v>
          </cell>
        </row>
        <row r="2623">
          <cell r="B2623">
            <v>10</v>
          </cell>
          <cell r="F2623">
            <v>6</v>
          </cell>
          <cell r="R2623" t="str">
            <v>AC ASPARAGHESE</v>
          </cell>
          <cell r="T2623">
            <v>1</v>
          </cell>
          <cell r="W2623">
            <v>1</v>
          </cell>
          <cell r="X2623">
            <v>6</v>
          </cell>
        </row>
        <row r="2624">
          <cell r="B2624">
            <v>10</v>
          </cell>
          <cell r="F2624">
            <v>6</v>
          </cell>
          <cell r="R2624" t="str">
            <v/>
          </cell>
          <cell r="X2624" t="str">
            <v/>
          </cell>
        </row>
        <row r="2625">
          <cell r="B2625">
            <v>10</v>
          </cell>
          <cell r="F2625">
            <v>7.5</v>
          </cell>
          <cell r="R2625" t="str">
            <v>SESTO ASENSIO</v>
          </cell>
          <cell r="T2625">
            <v>1</v>
          </cell>
          <cell r="W2625">
            <v>1</v>
          </cell>
          <cell r="X2625">
            <v>14</v>
          </cell>
        </row>
        <row r="2626">
          <cell r="B2626">
            <v>10</v>
          </cell>
          <cell r="F2626">
            <v>6.5</v>
          </cell>
          <cell r="R2626" t="str">
            <v>AC ASPARAGHESE</v>
          </cell>
          <cell r="T2626">
            <v>1</v>
          </cell>
          <cell r="W2626">
            <v>1</v>
          </cell>
          <cell r="X2626">
            <v>7</v>
          </cell>
        </row>
        <row r="2627">
          <cell r="B2627">
            <v>10</v>
          </cell>
          <cell r="F2627">
            <v>6.5</v>
          </cell>
          <cell r="R2627" t="str">
            <v>ATL IMPROVVISATO</v>
          </cell>
          <cell r="X2627" t="str">
            <v/>
          </cell>
        </row>
        <row r="2628">
          <cell r="B2628">
            <v>10</v>
          </cell>
          <cell r="F2628">
            <v>5</v>
          </cell>
          <cell r="R2628" t="str">
            <v/>
          </cell>
          <cell r="X2628" t="str">
            <v/>
          </cell>
        </row>
        <row r="2629">
          <cell r="B2629">
            <v>10</v>
          </cell>
          <cell r="F2629">
            <v>5.5</v>
          </cell>
          <cell r="R2629" t="str">
            <v/>
          </cell>
          <cell r="X2629" t="str">
            <v/>
          </cell>
        </row>
        <row r="2630">
          <cell r="B2630">
            <v>10</v>
          </cell>
          <cell r="F2630">
            <v>5.5</v>
          </cell>
          <cell r="R2630" t="str">
            <v>ATL IMPROVVISATO</v>
          </cell>
          <cell r="X2630" t="str">
            <v/>
          </cell>
        </row>
        <row r="2631">
          <cell r="B2631">
            <v>10</v>
          </cell>
          <cell r="F2631">
            <v>6</v>
          </cell>
          <cell r="R2631" t="str">
            <v>PESCICULINI FC</v>
          </cell>
          <cell r="T2631">
            <v>1</v>
          </cell>
          <cell r="W2631">
            <v>1</v>
          </cell>
          <cell r="X2631">
            <v>6</v>
          </cell>
        </row>
        <row r="2632">
          <cell r="B2632">
            <v>10</v>
          </cell>
          <cell r="F2632">
            <v>5.5</v>
          </cell>
          <cell r="R2632" t="str">
            <v/>
          </cell>
          <cell r="X2632" t="str">
            <v/>
          </cell>
        </row>
        <row r="2633">
          <cell r="B2633">
            <v>10</v>
          </cell>
          <cell r="F2633">
            <v>5</v>
          </cell>
          <cell r="R2633" t="str">
            <v/>
          </cell>
          <cell r="X2633" t="str">
            <v/>
          </cell>
        </row>
        <row r="2634">
          <cell r="B2634">
            <v>10</v>
          </cell>
          <cell r="F2634">
            <v>5</v>
          </cell>
          <cell r="R2634" t="str">
            <v/>
          </cell>
          <cell r="X2634" t="str">
            <v/>
          </cell>
        </row>
        <row r="2635">
          <cell r="B2635">
            <v>10</v>
          </cell>
          <cell r="F2635">
            <v>6</v>
          </cell>
          <cell r="R2635" t="str">
            <v/>
          </cell>
          <cell r="X2635" t="str">
            <v/>
          </cell>
        </row>
        <row r="2636">
          <cell r="B2636">
            <v>10</v>
          </cell>
          <cell r="F2636">
            <v>6</v>
          </cell>
          <cell r="R2636" t="str">
            <v>PARTIZAN DEGRADO</v>
          </cell>
          <cell r="W2636">
            <v>1</v>
          </cell>
          <cell r="X2636">
            <v>6</v>
          </cell>
        </row>
        <row r="2637">
          <cell r="B2637">
            <v>10</v>
          </cell>
          <cell r="F2637">
            <v>5.5</v>
          </cell>
          <cell r="R2637" t="str">
            <v/>
          </cell>
          <cell r="X2637" t="str">
            <v/>
          </cell>
        </row>
        <row r="2638">
          <cell r="B2638">
            <v>10</v>
          </cell>
          <cell r="F2638">
            <v>5.5</v>
          </cell>
          <cell r="R2638" t="str">
            <v/>
          </cell>
          <cell r="X2638" t="str">
            <v/>
          </cell>
        </row>
        <row r="2639">
          <cell r="B2639">
            <v>10</v>
          </cell>
          <cell r="F2639">
            <v>5.5</v>
          </cell>
          <cell r="R2639" t="str">
            <v/>
          </cell>
          <cell r="X2639" t="str">
            <v/>
          </cell>
        </row>
        <row r="2640">
          <cell r="B2640">
            <v>10</v>
          </cell>
          <cell r="F2640">
            <v>6</v>
          </cell>
          <cell r="R2640" t="str">
            <v/>
          </cell>
          <cell r="X2640" t="str">
            <v/>
          </cell>
        </row>
        <row r="2641">
          <cell r="B2641">
            <v>10</v>
          </cell>
          <cell r="F2641">
            <v>6</v>
          </cell>
          <cell r="R2641" t="str">
            <v>SAN GRIA</v>
          </cell>
          <cell r="W2641">
            <v>1</v>
          </cell>
          <cell r="X2641">
            <v>7</v>
          </cell>
        </row>
        <row r="2642">
          <cell r="B2642">
            <v>10</v>
          </cell>
          <cell r="F2642">
            <v>6.5</v>
          </cell>
          <cell r="R2642" t="str">
            <v/>
          </cell>
          <cell r="X2642" t="str">
            <v/>
          </cell>
        </row>
        <row r="2643">
          <cell r="B2643">
            <v>10</v>
          </cell>
          <cell r="F2643">
            <v>6</v>
          </cell>
          <cell r="R2643" t="str">
            <v/>
          </cell>
          <cell r="X2643" t="str">
            <v/>
          </cell>
        </row>
        <row r="2644">
          <cell r="B2644">
            <v>10</v>
          </cell>
          <cell r="F2644">
            <v>6.5</v>
          </cell>
          <cell r="R2644" t="str">
            <v>APPAREGGIATO</v>
          </cell>
          <cell r="W2644">
            <v>1</v>
          </cell>
          <cell r="X2644">
            <v>6.5</v>
          </cell>
        </row>
        <row r="2645">
          <cell r="B2645">
            <v>10</v>
          </cell>
          <cell r="F2645">
            <v>6.5</v>
          </cell>
          <cell r="R2645" t="str">
            <v/>
          </cell>
          <cell r="X2645" t="str">
            <v/>
          </cell>
        </row>
        <row r="2646">
          <cell r="B2646">
            <v>10</v>
          </cell>
          <cell r="F2646">
            <v>6</v>
          </cell>
          <cell r="R2646" t="str">
            <v>APPAREGGIATO</v>
          </cell>
          <cell r="T2646">
            <v>1</v>
          </cell>
          <cell r="X2646" t="str">
            <v/>
          </cell>
        </row>
        <row r="2647">
          <cell r="B2647">
            <v>10</v>
          </cell>
          <cell r="F2647">
            <v>6.5</v>
          </cell>
          <cell r="R2647" t="str">
            <v/>
          </cell>
          <cell r="X2647" t="str">
            <v/>
          </cell>
        </row>
        <row r="2648">
          <cell r="B2648">
            <v>10</v>
          </cell>
          <cell r="F2648">
            <v>6</v>
          </cell>
          <cell r="R2648" t="str">
            <v/>
          </cell>
          <cell r="X2648" t="str">
            <v/>
          </cell>
        </row>
        <row r="2649">
          <cell r="B2649">
            <v>10</v>
          </cell>
          <cell r="F2649">
            <v>6</v>
          </cell>
          <cell r="R2649" t="str">
            <v>PARTIZAN DEGRADO</v>
          </cell>
          <cell r="W2649">
            <v>1</v>
          </cell>
          <cell r="X2649">
            <v>6</v>
          </cell>
        </row>
        <row r="2650">
          <cell r="B2650">
            <v>10</v>
          </cell>
          <cell r="F2650">
            <v>5.5</v>
          </cell>
          <cell r="R2650" t="str">
            <v>AC ASPARAGHESE</v>
          </cell>
          <cell r="T2650">
            <v>1</v>
          </cell>
          <cell r="W2650">
            <v>1</v>
          </cell>
          <cell r="X2650">
            <v>5.5</v>
          </cell>
        </row>
        <row r="2651">
          <cell r="B2651">
            <v>10</v>
          </cell>
          <cell r="F2651">
            <v>6</v>
          </cell>
          <cell r="R2651" t="str">
            <v/>
          </cell>
          <cell r="X2651" t="str">
            <v/>
          </cell>
        </row>
        <row r="2652">
          <cell r="B2652">
            <v>10</v>
          </cell>
          <cell r="F2652">
            <v>5</v>
          </cell>
          <cell r="R2652" t="str">
            <v>SAN GRIA</v>
          </cell>
          <cell r="T2652">
            <v>1</v>
          </cell>
          <cell r="X2652" t="str">
            <v/>
          </cell>
        </row>
        <row r="2653">
          <cell r="B2653">
            <v>10</v>
          </cell>
          <cell r="F2653">
            <v>6.5</v>
          </cell>
          <cell r="R2653" t="str">
            <v>PESCICULINI FC</v>
          </cell>
          <cell r="W2653">
            <v>1</v>
          </cell>
          <cell r="X2653">
            <v>6.5</v>
          </cell>
        </row>
        <row r="2654">
          <cell r="B2654">
            <v>10</v>
          </cell>
          <cell r="F2654">
            <v>6.5</v>
          </cell>
          <cell r="R2654" t="str">
            <v>PESCICULINI FC</v>
          </cell>
          <cell r="X2654" t="str">
            <v/>
          </cell>
        </row>
        <row r="2655">
          <cell r="B2655">
            <v>10</v>
          </cell>
          <cell r="F2655">
            <v>5.5</v>
          </cell>
          <cell r="R2655" t="str">
            <v>SESTO ASENSIO</v>
          </cell>
          <cell r="T2655">
            <v>1</v>
          </cell>
          <cell r="W2655">
            <v>1</v>
          </cell>
          <cell r="X2655">
            <v>5.5</v>
          </cell>
        </row>
        <row r="2656">
          <cell r="B2656">
            <v>10</v>
          </cell>
          <cell r="F2656">
            <v>5.5</v>
          </cell>
          <cell r="R2656" t="str">
            <v/>
          </cell>
          <cell r="X2656" t="str">
            <v/>
          </cell>
        </row>
        <row r="2657">
          <cell r="B2657">
            <v>10</v>
          </cell>
          <cell r="F2657">
            <v>5</v>
          </cell>
          <cell r="R2657" t="str">
            <v/>
          </cell>
          <cell r="X2657" t="str">
            <v/>
          </cell>
        </row>
        <row r="2658">
          <cell r="B2658">
            <v>10</v>
          </cell>
          <cell r="F2658">
            <v>5.5</v>
          </cell>
          <cell r="R2658" t="str">
            <v>SESTO ASENSIO</v>
          </cell>
          <cell r="X2658" t="str">
            <v/>
          </cell>
        </row>
        <row r="2659">
          <cell r="B2659">
            <v>10</v>
          </cell>
          <cell r="F2659">
            <v>6</v>
          </cell>
          <cell r="R2659" t="str">
            <v/>
          </cell>
          <cell r="X2659" t="str">
            <v/>
          </cell>
        </row>
        <row r="2660">
          <cell r="B2660">
            <v>10</v>
          </cell>
          <cell r="F2660">
            <v>6</v>
          </cell>
          <cell r="R2660" t="str">
            <v/>
          </cell>
          <cell r="X2660" t="str">
            <v/>
          </cell>
        </row>
        <row r="2661">
          <cell r="B2661">
            <v>10</v>
          </cell>
          <cell r="F2661">
            <v>5.5</v>
          </cell>
          <cell r="R2661" t="str">
            <v/>
          </cell>
          <cell r="X2661" t="str">
            <v/>
          </cell>
        </row>
        <row r="2662">
          <cell r="B2662">
            <v>10</v>
          </cell>
          <cell r="F2662">
            <v>6</v>
          </cell>
          <cell r="R2662" t="str">
            <v/>
          </cell>
          <cell r="X2662" t="str">
            <v/>
          </cell>
        </row>
        <row r="2663">
          <cell r="B2663">
            <v>10</v>
          </cell>
          <cell r="F2663">
            <v>5.5</v>
          </cell>
          <cell r="R2663" t="str">
            <v/>
          </cell>
          <cell r="X2663" t="str">
            <v/>
          </cell>
        </row>
        <row r="2664">
          <cell r="B2664">
            <v>10</v>
          </cell>
          <cell r="F2664">
            <v>6.5</v>
          </cell>
          <cell r="R2664" t="str">
            <v>SAN GRIA</v>
          </cell>
          <cell r="W2664">
            <v>1</v>
          </cell>
          <cell r="X2664">
            <v>6.5</v>
          </cell>
        </row>
        <row r="2665">
          <cell r="B2665">
            <v>10</v>
          </cell>
          <cell r="F2665">
            <v>6</v>
          </cell>
          <cell r="R2665" t="str">
            <v>ATL IMPROVVISATO</v>
          </cell>
          <cell r="T2665">
            <v>1</v>
          </cell>
          <cell r="W2665">
            <v>1</v>
          </cell>
          <cell r="X2665">
            <v>6</v>
          </cell>
        </row>
        <row r="2666">
          <cell r="B2666">
            <v>10</v>
          </cell>
          <cell r="F2666">
            <v>5.5</v>
          </cell>
          <cell r="R2666" t="str">
            <v/>
          </cell>
          <cell r="X2666" t="str">
            <v/>
          </cell>
        </row>
        <row r="2667">
          <cell r="B2667">
            <v>10</v>
          </cell>
          <cell r="F2667">
            <v>6.5</v>
          </cell>
          <cell r="R2667" t="str">
            <v/>
          </cell>
          <cell r="X2667" t="str">
            <v/>
          </cell>
        </row>
        <row r="2668">
          <cell r="B2668">
            <v>10</v>
          </cell>
          <cell r="F2668">
            <v>7</v>
          </cell>
          <cell r="R2668" t="str">
            <v>ATL IMPROVVISATO</v>
          </cell>
          <cell r="T2668">
            <v>1</v>
          </cell>
          <cell r="W2668">
            <v>1</v>
          </cell>
          <cell r="X2668">
            <v>10</v>
          </cell>
        </row>
        <row r="2669">
          <cell r="B2669">
            <v>10</v>
          </cell>
          <cell r="F2669">
            <v>6</v>
          </cell>
          <cell r="R2669" t="str">
            <v>PARTIZAN DEGRADO</v>
          </cell>
          <cell r="T2669">
            <v>1</v>
          </cell>
          <cell r="W2669">
            <v>1</v>
          </cell>
          <cell r="X2669">
            <v>5</v>
          </cell>
        </row>
        <row r="2670">
          <cell r="B2670">
            <v>10</v>
          </cell>
          <cell r="F2670">
            <v>5</v>
          </cell>
          <cell r="R2670" t="str">
            <v>AC ASPARAGHESE</v>
          </cell>
          <cell r="X2670" t="str">
            <v/>
          </cell>
        </row>
        <row r="2671">
          <cell r="B2671">
            <v>10</v>
          </cell>
          <cell r="F2671">
            <v>5.5</v>
          </cell>
          <cell r="R2671" t="str">
            <v>AC ASPARAGHESE</v>
          </cell>
          <cell r="W2671">
            <v>1</v>
          </cell>
          <cell r="X2671">
            <v>5.5</v>
          </cell>
        </row>
        <row r="2672">
          <cell r="B2672">
            <v>10</v>
          </cell>
          <cell r="F2672">
            <v>5.5</v>
          </cell>
          <cell r="R2672" t="str">
            <v/>
          </cell>
          <cell r="X2672" t="str">
            <v/>
          </cell>
        </row>
        <row r="2673">
          <cell r="B2673">
            <v>10</v>
          </cell>
          <cell r="F2673">
            <v>5.5</v>
          </cell>
          <cell r="R2673" t="str">
            <v/>
          </cell>
          <cell r="X2673" t="str">
            <v/>
          </cell>
        </row>
        <row r="2674">
          <cell r="B2674">
            <v>10</v>
          </cell>
          <cell r="F2674">
            <v>5.5</v>
          </cell>
          <cell r="R2674" t="str">
            <v/>
          </cell>
          <cell r="X2674" t="str">
            <v/>
          </cell>
        </row>
        <row r="2675">
          <cell r="B2675">
            <v>10</v>
          </cell>
          <cell r="F2675">
            <v>5</v>
          </cell>
          <cell r="R2675" t="str">
            <v/>
          </cell>
          <cell r="X2675" t="str">
            <v/>
          </cell>
        </row>
        <row r="2676">
          <cell r="B2676">
            <v>10</v>
          </cell>
          <cell r="F2676">
            <v>5</v>
          </cell>
          <cell r="R2676" t="str">
            <v/>
          </cell>
          <cell r="X2676" t="str">
            <v/>
          </cell>
        </row>
        <row r="2677">
          <cell r="B2677">
            <v>10</v>
          </cell>
          <cell r="F2677">
            <v>5.5</v>
          </cell>
          <cell r="R2677" t="str">
            <v/>
          </cell>
          <cell r="X2677" t="str">
            <v/>
          </cell>
        </row>
        <row r="2678">
          <cell r="B2678">
            <v>10</v>
          </cell>
          <cell r="F2678">
            <v>4.5</v>
          </cell>
          <cell r="R2678" t="str">
            <v/>
          </cell>
          <cell r="X2678" t="str">
            <v/>
          </cell>
        </row>
        <row r="2679">
          <cell r="B2679">
            <v>10</v>
          </cell>
          <cell r="F2679">
            <v>5</v>
          </cell>
          <cell r="R2679" t="str">
            <v>PARTIZAN DEGRADO</v>
          </cell>
          <cell r="X2679" t="str">
            <v/>
          </cell>
        </row>
        <row r="2680">
          <cell r="B2680">
            <v>10</v>
          </cell>
          <cell r="F2680">
            <v>5</v>
          </cell>
          <cell r="R2680" t="str">
            <v>SESTO ASENSIO</v>
          </cell>
          <cell r="X2680" t="str">
            <v/>
          </cell>
        </row>
        <row r="2681">
          <cell r="B2681">
            <v>10</v>
          </cell>
          <cell r="F2681">
            <v>5.5</v>
          </cell>
          <cell r="R2681" t="str">
            <v>APPAREGGIATO</v>
          </cell>
          <cell r="T2681">
            <v>1</v>
          </cell>
          <cell r="X2681" t="str">
            <v/>
          </cell>
        </row>
        <row r="2682">
          <cell r="B2682">
            <v>10</v>
          </cell>
          <cell r="F2682">
            <v>5</v>
          </cell>
          <cell r="R2682" t="str">
            <v>HERTHA VERNELLO</v>
          </cell>
          <cell r="X2682" t="str">
            <v/>
          </cell>
        </row>
        <row r="2683">
          <cell r="B2683">
            <v>10</v>
          </cell>
          <cell r="F2683">
            <v>5</v>
          </cell>
          <cell r="R2683" t="str">
            <v>SAN GRIA</v>
          </cell>
          <cell r="X2683" t="str">
            <v/>
          </cell>
        </row>
        <row r="2684">
          <cell r="B2684">
            <v>10</v>
          </cell>
          <cell r="F2684">
            <v>5</v>
          </cell>
          <cell r="R2684" t="str">
            <v>HERTHA VERNELLO</v>
          </cell>
          <cell r="T2684">
            <v>1</v>
          </cell>
          <cell r="X2684" t="str">
            <v/>
          </cell>
        </row>
        <row r="2685">
          <cell r="B2685">
            <v>10</v>
          </cell>
          <cell r="F2685">
            <v>6</v>
          </cell>
          <cell r="R2685" t="str">
            <v>PARTIZAN DEGRADO</v>
          </cell>
          <cell r="X2685" t="str">
            <v/>
          </cell>
        </row>
        <row r="2686">
          <cell r="B2686">
            <v>10</v>
          </cell>
          <cell r="F2686">
            <v>6.5</v>
          </cell>
          <cell r="R2686" t="str">
            <v>APPAREGGIATO</v>
          </cell>
          <cell r="W2686">
            <v>1</v>
          </cell>
          <cell r="X2686">
            <v>7.5</v>
          </cell>
        </row>
        <row r="2687">
          <cell r="B2687">
            <v>10</v>
          </cell>
          <cell r="F2687">
            <v>6.5</v>
          </cell>
          <cell r="R2687" t="str">
            <v>AC ASPARAGHESE</v>
          </cell>
          <cell r="W2687">
            <v>1</v>
          </cell>
          <cell r="X2687">
            <v>6.5</v>
          </cell>
        </row>
        <row r="2688">
          <cell r="B2688">
            <v>10</v>
          </cell>
          <cell r="F2688">
            <v>7</v>
          </cell>
          <cell r="R2688" t="str">
            <v/>
          </cell>
          <cell r="X2688" t="str">
            <v/>
          </cell>
        </row>
        <row r="2689">
          <cell r="B2689">
            <v>10</v>
          </cell>
          <cell r="F2689">
            <v>6</v>
          </cell>
          <cell r="R2689" t="str">
            <v/>
          </cell>
          <cell r="X2689" t="str">
            <v/>
          </cell>
        </row>
        <row r="2690">
          <cell r="B2690">
            <v>10</v>
          </cell>
          <cell r="F2690">
            <v>7</v>
          </cell>
          <cell r="R2690" t="str">
            <v/>
          </cell>
          <cell r="X2690" t="str">
            <v/>
          </cell>
        </row>
        <row r="2691">
          <cell r="B2691">
            <v>10</v>
          </cell>
          <cell r="F2691">
            <v>6</v>
          </cell>
          <cell r="R2691" t="str">
            <v/>
          </cell>
          <cell r="X2691" t="str">
            <v/>
          </cell>
        </row>
        <row r="2692">
          <cell r="B2692">
            <v>10</v>
          </cell>
          <cell r="F2692">
            <v>7</v>
          </cell>
          <cell r="R2692" t="str">
            <v/>
          </cell>
          <cell r="X2692" t="str">
            <v/>
          </cell>
        </row>
        <row r="2693">
          <cell r="B2693">
            <v>10</v>
          </cell>
          <cell r="F2693">
            <v>6</v>
          </cell>
          <cell r="R2693" t="str">
            <v/>
          </cell>
          <cell r="X2693" t="str">
            <v/>
          </cell>
        </row>
        <row r="2694">
          <cell r="B2694">
            <v>10</v>
          </cell>
          <cell r="F2694">
            <v>6</v>
          </cell>
          <cell r="R2694" t="str">
            <v/>
          </cell>
          <cell r="X2694" t="str">
            <v/>
          </cell>
        </row>
        <row r="2695">
          <cell r="B2695">
            <v>10</v>
          </cell>
          <cell r="F2695">
            <v>6</v>
          </cell>
          <cell r="R2695" t="str">
            <v/>
          </cell>
          <cell r="X2695" t="str">
            <v/>
          </cell>
        </row>
        <row r="2696">
          <cell r="B2696">
            <v>10</v>
          </cell>
          <cell r="F2696">
            <v>6</v>
          </cell>
          <cell r="R2696" t="str">
            <v>ATL IMPROVVISATO</v>
          </cell>
          <cell r="W2696">
            <v>1</v>
          </cell>
          <cell r="X2696">
            <v>6</v>
          </cell>
        </row>
        <row r="2697">
          <cell r="B2697">
            <v>10</v>
          </cell>
          <cell r="F2697">
            <v>6</v>
          </cell>
          <cell r="R2697" t="str">
            <v/>
          </cell>
          <cell r="X2697" t="str">
            <v/>
          </cell>
        </row>
        <row r="2698">
          <cell r="B2698">
            <v>10</v>
          </cell>
          <cell r="F2698">
            <v>5.5</v>
          </cell>
          <cell r="R2698" t="str">
            <v/>
          </cell>
          <cell r="X2698" t="str">
            <v/>
          </cell>
        </row>
        <row r="2699">
          <cell r="B2699">
            <v>10</v>
          </cell>
          <cell r="F2699">
            <v>5</v>
          </cell>
          <cell r="R2699" t="str">
            <v>SAN GRIA</v>
          </cell>
          <cell r="X2699" t="str">
            <v/>
          </cell>
        </row>
        <row r="2700">
          <cell r="B2700">
            <v>10</v>
          </cell>
          <cell r="F2700">
            <v>5.5</v>
          </cell>
          <cell r="R2700" t="str">
            <v>SESTO ASENSIO</v>
          </cell>
          <cell r="T2700">
            <v>1</v>
          </cell>
          <cell r="W2700">
            <v>1</v>
          </cell>
          <cell r="X2700">
            <v>4.5</v>
          </cell>
        </row>
        <row r="2701">
          <cell r="B2701">
            <v>10</v>
          </cell>
          <cell r="F2701">
            <v>6</v>
          </cell>
          <cell r="R2701" t="str">
            <v>PARTIZAN DEGRADO</v>
          </cell>
          <cell r="T2701">
            <v>1</v>
          </cell>
          <cell r="W2701">
            <v>1</v>
          </cell>
          <cell r="X2701">
            <v>6</v>
          </cell>
        </row>
        <row r="2702">
          <cell r="B2702">
            <v>10</v>
          </cell>
          <cell r="F2702">
            <v>6</v>
          </cell>
          <cell r="R2702" t="str">
            <v>PARTIZAN DEGRADO</v>
          </cell>
          <cell r="T2702">
            <v>1</v>
          </cell>
          <cell r="W2702">
            <v>1</v>
          </cell>
          <cell r="X2702">
            <v>6</v>
          </cell>
        </row>
        <row r="2703">
          <cell r="B2703">
            <v>10</v>
          </cell>
          <cell r="F2703">
            <v>6</v>
          </cell>
          <cell r="R2703" t="str">
            <v>SAN GRIA</v>
          </cell>
          <cell r="T2703">
            <v>1</v>
          </cell>
          <cell r="W2703">
            <v>1</v>
          </cell>
          <cell r="X2703">
            <v>6</v>
          </cell>
        </row>
        <row r="2704">
          <cell r="B2704">
            <v>10</v>
          </cell>
          <cell r="F2704">
            <v>6</v>
          </cell>
          <cell r="R2704" t="str">
            <v>PESCICULINI FC</v>
          </cell>
          <cell r="X2704" t="str">
            <v/>
          </cell>
        </row>
        <row r="2705">
          <cell r="B2705">
            <v>10</v>
          </cell>
          <cell r="F2705">
            <v>5.5</v>
          </cell>
          <cell r="R2705" t="str">
            <v>SESTO ASENSIO</v>
          </cell>
          <cell r="T2705">
            <v>1</v>
          </cell>
          <cell r="W2705">
            <v>1</v>
          </cell>
          <cell r="X2705">
            <v>5.5</v>
          </cell>
        </row>
        <row r="2706">
          <cell r="B2706">
            <v>10</v>
          </cell>
          <cell r="F2706">
            <v>6</v>
          </cell>
          <cell r="R2706" t="str">
            <v>ATL IMPROVVISATO</v>
          </cell>
          <cell r="T2706">
            <v>1</v>
          </cell>
          <cell r="W2706">
            <v>1</v>
          </cell>
          <cell r="X2706">
            <v>6</v>
          </cell>
        </row>
        <row r="2707">
          <cell r="B2707">
            <v>10</v>
          </cell>
          <cell r="F2707">
            <v>7</v>
          </cell>
          <cell r="R2707" t="str">
            <v>SAN GRIA</v>
          </cell>
          <cell r="T2707">
            <v>1</v>
          </cell>
          <cell r="W2707">
            <v>1</v>
          </cell>
          <cell r="X2707">
            <v>8</v>
          </cell>
        </row>
        <row r="2708">
          <cell r="B2708">
            <v>10</v>
          </cell>
          <cell r="F2708">
            <v>7</v>
          </cell>
          <cell r="R2708" t="str">
            <v/>
          </cell>
          <cell r="X2708" t="str">
            <v/>
          </cell>
        </row>
        <row r="2709">
          <cell r="B2709">
            <v>10</v>
          </cell>
          <cell r="F2709">
            <v>5.5</v>
          </cell>
          <cell r="R2709" t="str">
            <v/>
          </cell>
          <cell r="X2709" t="str">
            <v/>
          </cell>
        </row>
        <row r="2710">
          <cell r="B2710">
            <v>10</v>
          </cell>
          <cell r="F2710">
            <v>5.5</v>
          </cell>
          <cell r="R2710" t="str">
            <v>HERTHA VERNELLO</v>
          </cell>
          <cell r="T2710">
            <v>1</v>
          </cell>
          <cell r="W2710">
            <v>1</v>
          </cell>
          <cell r="X2710">
            <v>5.5</v>
          </cell>
        </row>
        <row r="2711">
          <cell r="B2711">
            <v>10</v>
          </cell>
          <cell r="F2711">
            <v>6.5</v>
          </cell>
          <cell r="R2711" t="str">
            <v>PESCICULINI FC</v>
          </cell>
          <cell r="T2711">
            <v>1</v>
          </cell>
          <cell r="W2711">
            <v>1</v>
          </cell>
          <cell r="X2711">
            <v>6.5</v>
          </cell>
        </row>
        <row r="2712">
          <cell r="B2712">
            <v>10</v>
          </cell>
          <cell r="F2712">
            <v>5.5</v>
          </cell>
          <cell r="R2712" t="str">
            <v>HERTHA VERNELLO</v>
          </cell>
          <cell r="T2712">
            <v>1</v>
          </cell>
          <cell r="X2712" t="str">
            <v/>
          </cell>
        </row>
        <row r="2713">
          <cell r="B2713">
            <v>10</v>
          </cell>
          <cell r="F2713">
            <v>5.5</v>
          </cell>
          <cell r="R2713" t="str">
            <v>PESCICULINI FC</v>
          </cell>
          <cell r="T2713">
            <v>1</v>
          </cell>
          <cell r="X2713" t="str">
            <v/>
          </cell>
        </row>
        <row r="2714">
          <cell r="B2714">
            <v>10</v>
          </cell>
          <cell r="F2714">
            <v>6</v>
          </cell>
          <cell r="R2714" t="str">
            <v>PESCICULINI FC</v>
          </cell>
          <cell r="W2714">
            <v>1</v>
          </cell>
          <cell r="X2714">
            <v>6</v>
          </cell>
        </row>
        <row r="2715">
          <cell r="B2715">
            <v>10</v>
          </cell>
          <cell r="F2715">
            <v>6</v>
          </cell>
          <cell r="R2715" t="str">
            <v>ATL IMPROVVISATO</v>
          </cell>
          <cell r="T2715">
            <v>1</v>
          </cell>
          <cell r="X2715" t="str">
            <v/>
          </cell>
        </row>
        <row r="2716">
          <cell r="B2716">
            <v>10</v>
          </cell>
          <cell r="F2716">
            <v>6.5</v>
          </cell>
          <cell r="R2716" t="str">
            <v>HERTHA VERNELLO</v>
          </cell>
          <cell r="T2716">
            <v>1</v>
          </cell>
          <cell r="W2716">
            <v>1</v>
          </cell>
          <cell r="X2716">
            <v>6.5</v>
          </cell>
        </row>
        <row r="2717">
          <cell r="B2717">
            <v>10</v>
          </cell>
          <cell r="F2717">
            <v>5</v>
          </cell>
          <cell r="R2717" t="str">
            <v>AC ASPARAGHESE</v>
          </cell>
          <cell r="T2717">
            <v>1</v>
          </cell>
          <cell r="X2717" t="str">
            <v/>
          </cell>
        </row>
        <row r="2718">
          <cell r="B2718">
            <v>10</v>
          </cell>
          <cell r="F2718">
            <v>7</v>
          </cell>
          <cell r="R2718" t="str">
            <v>ATL IMPROVVISATO</v>
          </cell>
          <cell r="T2718">
            <v>1</v>
          </cell>
          <cell r="W2718">
            <v>1</v>
          </cell>
          <cell r="X2718">
            <v>11</v>
          </cell>
        </row>
        <row r="2719">
          <cell r="B2719">
            <v>10</v>
          </cell>
          <cell r="F2719">
            <v>7</v>
          </cell>
          <cell r="R2719" t="str">
            <v/>
          </cell>
          <cell r="X2719" t="str">
            <v/>
          </cell>
        </row>
        <row r="2720">
          <cell r="B2720">
            <v>10</v>
          </cell>
          <cell r="F2720">
            <v>6</v>
          </cell>
          <cell r="R2720" t="str">
            <v/>
          </cell>
          <cell r="X2720" t="str">
            <v/>
          </cell>
        </row>
        <row r="2721">
          <cell r="B2721">
            <v>10</v>
          </cell>
          <cell r="F2721">
            <v>7</v>
          </cell>
          <cell r="R2721" t="str">
            <v>ATL IMPROVVISATO</v>
          </cell>
          <cell r="T2721">
            <v>1</v>
          </cell>
          <cell r="W2721">
            <v>1</v>
          </cell>
          <cell r="X2721">
            <v>7</v>
          </cell>
        </row>
        <row r="2722">
          <cell r="B2722">
            <v>10</v>
          </cell>
          <cell r="F2722">
            <v>6</v>
          </cell>
          <cell r="R2722" t="str">
            <v>ATL IMPROVVISATO</v>
          </cell>
          <cell r="T2722">
            <v>1</v>
          </cell>
          <cell r="W2722">
            <v>1</v>
          </cell>
          <cell r="X2722">
            <v>6</v>
          </cell>
        </row>
        <row r="2723">
          <cell r="B2723">
            <v>10</v>
          </cell>
          <cell r="F2723">
            <v>6</v>
          </cell>
          <cell r="R2723" t="str">
            <v>APPAREGGIATO</v>
          </cell>
          <cell r="T2723">
            <v>1</v>
          </cell>
          <cell r="W2723">
            <v>1</v>
          </cell>
          <cell r="X2723">
            <v>6</v>
          </cell>
        </row>
        <row r="2724">
          <cell r="B2724">
            <v>10</v>
          </cell>
          <cell r="F2724">
            <v>6</v>
          </cell>
          <cell r="R2724" t="str">
            <v>PARTIZAN DEGRADO</v>
          </cell>
          <cell r="X2724" t="str">
            <v/>
          </cell>
        </row>
        <row r="2725">
          <cell r="B2725">
            <v>10</v>
          </cell>
          <cell r="F2725">
            <v>6.5</v>
          </cell>
          <cell r="R2725" t="str">
            <v>SESTO ASENSIO</v>
          </cell>
          <cell r="T2725">
            <v>1</v>
          </cell>
          <cell r="W2725">
            <v>1</v>
          </cell>
          <cell r="X2725">
            <v>6.5</v>
          </cell>
        </row>
        <row r="2726">
          <cell r="B2726">
            <v>10</v>
          </cell>
          <cell r="F2726">
            <v>6</v>
          </cell>
          <cell r="R2726" t="str">
            <v>HERTHA VERNELLO</v>
          </cell>
          <cell r="T2726">
            <v>1</v>
          </cell>
          <cell r="W2726">
            <v>1</v>
          </cell>
          <cell r="X2726">
            <v>6</v>
          </cell>
        </row>
        <row r="2727">
          <cell r="B2727">
            <v>10</v>
          </cell>
          <cell r="F2727">
            <v>6</v>
          </cell>
          <cell r="R2727" t="str">
            <v>AC ASPARAGHESE</v>
          </cell>
          <cell r="T2727">
            <v>1</v>
          </cell>
          <cell r="X2727" t="str">
            <v/>
          </cell>
        </row>
        <row r="2728">
          <cell r="B2728">
            <v>10</v>
          </cell>
          <cell r="F2728">
            <v>6</v>
          </cell>
          <cell r="R2728" t="str">
            <v>ATL IMPROVVISATO</v>
          </cell>
          <cell r="X2728" t="str">
            <v/>
          </cell>
        </row>
        <row r="2729">
          <cell r="B2729">
            <v>10</v>
          </cell>
          <cell r="F2729">
            <v>6.5</v>
          </cell>
          <cell r="R2729" t="str">
            <v/>
          </cell>
          <cell r="X2729" t="str">
            <v/>
          </cell>
        </row>
        <row r="2730">
          <cell r="B2730">
            <v>10</v>
          </cell>
          <cell r="F2730">
            <v>6</v>
          </cell>
          <cell r="R2730" t="str">
            <v/>
          </cell>
          <cell r="X2730" t="str">
            <v/>
          </cell>
        </row>
        <row r="2731">
          <cell r="B2731">
            <v>10</v>
          </cell>
          <cell r="F2731">
            <v>6</v>
          </cell>
          <cell r="R2731" t="str">
            <v/>
          </cell>
          <cell r="X2731" t="str">
            <v/>
          </cell>
        </row>
        <row r="2732">
          <cell r="B2732">
            <v>10</v>
          </cell>
          <cell r="F2732">
            <v>6.5</v>
          </cell>
          <cell r="R2732" t="str">
            <v/>
          </cell>
          <cell r="X2732" t="str">
            <v/>
          </cell>
        </row>
        <row r="2733">
          <cell r="B2733">
            <v>10</v>
          </cell>
          <cell r="F2733">
            <v>6</v>
          </cell>
          <cell r="R2733" t="str">
            <v/>
          </cell>
          <cell r="X2733" t="str">
            <v/>
          </cell>
        </row>
        <row r="2734">
          <cell r="B2734">
            <v>10</v>
          </cell>
          <cell r="F2734">
            <v>6</v>
          </cell>
          <cell r="R2734" t="str">
            <v>ATL IMPROVVISATO</v>
          </cell>
          <cell r="W2734">
            <v>1</v>
          </cell>
          <cell r="X2734">
            <v>6</v>
          </cell>
        </row>
        <row r="2735">
          <cell r="B2735">
            <v>10</v>
          </cell>
          <cell r="F2735">
            <v>6.5</v>
          </cell>
          <cell r="R2735" t="str">
            <v>SESTO ASENSIO</v>
          </cell>
          <cell r="T2735">
            <v>1</v>
          </cell>
          <cell r="W2735">
            <v>1</v>
          </cell>
          <cell r="X2735">
            <v>6.5</v>
          </cell>
        </row>
        <row r="2736">
          <cell r="B2736">
            <v>10</v>
          </cell>
          <cell r="F2736">
            <v>5.5</v>
          </cell>
          <cell r="R2736" t="str">
            <v/>
          </cell>
          <cell r="X2736" t="str">
            <v/>
          </cell>
        </row>
        <row r="2737">
          <cell r="B2737">
            <v>10</v>
          </cell>
          <cell r="F2737">
            <v>7</v>
          </cell>
          <cell r="R2737" t="str">
            <v>HERTHA VERNELLO</v>
          </cell>
          <cell r="T2737">
            <v>1</v>
          </cell>
          <cell r="W2737">
            <v>1</v>
          </cell>
          <cell r="X2737">
            <v>11</v>
          </cell>
        </row>
        <row r="2738">
          <cell r="B2738">
            <v>10</v>
          </cell>
          <cell r="F2738">
            <v>7</v>
          </cell>
          <cell r="R2738" t="str">
            <v>APPAREGGIATO</v>
          </cell>
          <cell r="T2738">
            <v>1</v>
          </cell>
          <cell r="W2738">
            <v>1</v>
          </cell>
          <cell r="X2738">
            <v>10</v>
          </cell>
        </row>
        <row r="2739">
          <cell r="B2739">
            <v>10</v>
          </cell>
          <cell r="F2739">
            <v>7</v>
          </cell>
          <cell r="R2739" t="str">
            <v>AC ASPARAGHESE</v>
          </cell>
          <cell r="T2739">
            <v>1</v>
          </cell>
          <cell r="W2739">
            <v>1</v>
          </cell>
          <cell r="X2739">
            <v>7</v>
          </cell>
        </row>
        <row r="2740">
          <cell r="B2740">
            <v>10</v>
          </cell>
          <cell r="F2740">
            <v>5</v>
          </cell>
          <cell r="R2740" t="str">
            <v>ATL IMPROVVISATO</v>
          </cell>
          <cell r="T2740">
            <v>1</v>
          </cell>
          <cell r="X2740" t="str">
            <v/>
          </cell>
        </row>
        <row r="2741">
          <cell r="B2741">
            <v>10</v>
          </cell>
          <cell r="F2741">
            <v>7</v>
          </cell>
          <cell r="R2741" t="str">
            <v>AC ASPARAGHESE</v>
          </cell>
          <cell r="W2741">
            <v>1</v>
          </cell>
          <cell r="X2741">
            <v>8</v>
          </cell>
        </row>
        <row r="2742">
          <cell r="B2742">
            <v>10</v>
          </cell>
          <cell r="F2742">
            <v>6.5</v>
          </cell>
          <cell r="R2742" t="str">
            <v>APPAREGGIATO</v>
          </cell>
          <cell r="T2742">
            <v>1</v>
          </cell>
          <cell r="W2742">
            <v>1</v>
          </cell>
          <cell r="X2742">
            <v>6.5</v>
          </cell>
        </row>
        <row r="2743">
          <cell r="B2743">
            <v>10</v>
          </cell>
          <cell r="F2743">
            <v>6.5</v>
          </cell>
          <cell r="R2743" t="str">
            <v>APPAREGGIATO</v>
          </cell>
          <cell r="W2743">
            <v>1</v>
          </cell>
          <cell r="X2743">
            <v>6.5</v>
          </cell>
        </row>
        <row r="2744">
          <cell r="B2744">
            <v>10</v>
          </cell>
          <cell r="F2744">
            <v>6.5</v>
          </cell>
          <cell r="R2744" t="str">
            <v/>
          </cell>
          <cell r="X2744" t="str">
            <v/>
          </cell>
        </row>
        <row r="2745">
          <cell r="B2745">
            <v>10</v>
          </cell>
          <cell r="F2745">
            <v>6</v>
          </cell>
          <cell r="R2745" t="str">
            <v/>
          </cell>
          <cell r="X2745" t="str">
            <v/>
          </cell>
        </row>
        <row r="2746">
          <cell r="B2746">
            <v>10</v>
          </cell>
          <cell r="F2746">
            <v>6</v>
          </cell>
          <cell r="R2746" t="str">
            <v/>
          </cell>
          <cell r="X2746" t="str">
            <v/>
          </cell>
        </row>
        <row r="2747">
          <cell r="B2747">
            <v>10</v>
          </cell>
          <cell r="F2747">
            <v>6</v>
          </cell>
          <cell r="R2747" t="str">
            <v/>
          </cell>
          <cell r="X2747" t="str">
            <v/>
          </cell>
        </row>
        <row r="2748">
          <cell r="B2748">
            <v>10</v>
          </cell>
          <cell r="F2748">
            <v>7</v>
          </cell>
          <cell r="R2748" t="str">
            <v/>
          </cell>
          <cell r="X2748" t="str">
            <v/>
          </cell>
        </row>
        <row r="2749">
          <cell r="B2749">
            <v>10</v>
          </cell>
          <cell r="F2749">
            <v>6.5</v>
          </cell>
          <cell r="R2749" t="str">
            <v/>
          </cell>
          <cell r="X2749" t="str">
            <v/>
          </cell>
        </row>
        <row r="2750">
          <cell r="B2750">
            <v>10</v>
          </cell>
          <cell r="F2750">
            <v>6</v>
          </cell>
          <cell r="R2750" t="str">
            <v/>
          </cell>
          <cell r="X2750" t="str">
            <v/>
          </cell>
        </row>
        <row r="2751">
          <cell r="B2751">
            <v>10</v>
          </cell>
          <cell r="F2751">
            <v>6.5</v>
          </cell>
          <cell r="R2751" t="str">
            <v/>
          </cell>
          <cell r="X2751" t="str">
            <v/>
          </cell>
        </row>
        <row r="2752">
          <cell r="B2752">
            <v>10</v>
          </cell>
          <cell r="F2752">
            <v>6</v>
          </cell>
          <cell r="R2752" t="str">
            <v/>
          </cell>
          <cell r="X2752" t="str">
            <v/>
          </cell>
        </row>
        <row r="2753">
          <cell r="B2753">
            <v>10</v>
          </cell>
          <cell r="F2753">
            <v>6</v>
          </cell>
          <cell r="R2753" t="str">
            <v>APPAREGGIATO</v>
          </cell>
          <cell r="W2753">
            <v>1</v>
          </cell>
          <cell r="X2753">
            <v>6</v>
          </cell>
        </row>
        <row r="2754">
          <cell r="B2754">
            <v>10</v>
          </cell>
          <cell r="F2754">
            <v>7</v>
          </cell>
          <cell r="R2754" t="str">
            <v>APPAREGGIATO</v>
          </cell>
          <cell r="T2754">
            <v>1</v>
          </cell>
          <cell r="W2754">
            <v>1</v>
          </cell>
          <cell r="X2754">
            <v>11</v>
          </cell>
        </row>
        <row r="2755">
          <cell r="B2755">
            <v>10</v>
          </cell>
          <cell r="F2755">
            <v>7.5</v>
          </cell>
          <cell r="R2755" t="str">
            <v>ATL IMPROVVISATO</v>
          </cell>
          <cell r="T2755">
            <v>1</v>
          </cell>
          <cell r="W2755">
            <v>1</v>
          </cell>
          <cell r="X2755">
            <v>11.5</v>
          </cell>
        </row>
        <row r="2756">
          <cell r="B2756">
            <v>10</v>
          </cell>
          <cell r="F2756">
            <v>6.5</v>
          </cell>
          <cell r="R2756" t="str">
            <v>SESTO ASENSIO</v>
          </cell>
          <cell r="T2756">
            <v>1</v>
          </cell>
          <cell r="W2756">
            <v>1</v>
          </cell>
          <cell r="X2756">
            <v>6.5</v>
          </cell>
        </row>
        <row r="2757">
          <cell r="B2757">
            <v>10</v>
          </cell>
          <cell r="F2757">
            <v>5.5</v>
          </cell>
          <cell r="R2757" t="str">
            <v/>
          </cell>
          <cell r="X2757" t="str">
            <v/>
          </cell>
        </row>
        <row r="2758">
          <cell r="B2758">
            <v>10</v>
          </cell>
          <cell r="F2758">
            <v>6</v>
          </cell>
          <cell r="R2758" t="str">
            <v/>
          </cell>
          <cell r="X2758" t="str">
            <v/>
          </cell>
        </row>
        <row r="2759">
          <cell r="B2759">
            <v>10</v>
          </cell>
          <cell r="F2759">
            <v>6.5</v>
          </cell>
          <cell r="R2759" t="str">
            <v>SESTO ASENSIO</v>
          </cell>
          <cell r="T2759">
            <v>1</v>
          </cell>
          <cell r="W2759">
            <v>1</v>
          </cell>
          <cell r="X2759">
            <v>6.5</v>
          </cell>
        </row>
        <row r="2760">
          <cell r="B2760">
            <v>10</v>
          </cell>
          <cell r="F2760">
            <v>6.5</v>
          </cell>
          <cell r="R2760" t="str">
            <v>SESTO ASENSIO</v>
          </cell>
          <cell r="T2760">
            <v>1</v>
          </cell>
          <cell r="W2760">
            <v>1</v>
          </cell>
          <cell r="X2760">
            <v>6.5</v>
          </cell>
        </row>
        <row r="2761">
          <cell r="B2761">
            <v>10</v>
          </cell>
          <cell r="F2761">
            <v>5.5</v>
          </cell>
          <cell r="R2761" t="str">
            <v/>
          </cell>
          <cell r="X2761" t="str">
            <v/>
          </cell>
        </row>
        <row r="2762">
          <cell r="B2762">
            <v>10</v>
          </cell>
          <cell r="F2762">
            <v>6</v>
          </cell>
          <cell r="R2762" t="str">
            <v/>
          </cell>
          <cell r="X2762" t="str">
            <v/>
          </cell>
        </row>
        <row r="2763">
          <cell r="B2763">
            <v>10</v>
          </cell>
          <cell r="F2763">
            <v>5.5</v>
          </cell>
          <cell r="R2763" t="str">
            <v>PARTIZAN DEGRADO</v>
          </cell>
          <cell r="X2763" t="str">
            <v/>
          </cell>
        </row>
        <row r="2764">
          <cell r="B2764">
            <v>10</v>
          </cell>
          <cell r="F2764">
            <v>6.5</v>
          </cell>
          <cell r="R2764" t="str">
            <v>SAN GRIA</v>
          </cell>
          <cell r="T2764">
            <v>1</v>
          </cell>
          <cell r="W2764">
            <v>1</v>
          </cell>
          <cell r="X2764">
            <v>7.5</v>
          </cell>
        </row>
        <row r="2765">
          <cell r="B2765">
            <v>10</v>
          </cell>
          <cell r="F2765">
            <v>7</v>
          </cell>
          <cell r="R2765" t="str">
            <v>ATL IMPROVVISATO</v>
          </cell>
          <cell r="W2765">
            <v>1</v>
          </cell>
          <cell r="X2765">
            <v>11</v>
          </cell>
        </row>
        <row r="2766">
          <cell r="B2766">
            <v>10</v>
          </cell>
          <cell r="F2766">
            <v>6.5</v>
          </cell>
          <cell r="R2766" t="str">
            <v>PARTIZAN DEGRADO</v>
          </cell>
          <cell r="W2766">
            <v>1</v>
          </cell>
          <cell r="X2766">
            <v>6.5</v>
          </cell>
        </row>
        <row r="2767">
          <cell r="B2767">
            <v>10</v>
          </cell>
          <cell r="F2767">
            <v>6</v>
          </cell>
          <cell r="R2767" t="str">
            <v>SESTO ASENSIO</v>
          </cell>
          <cell r="T2767">
            <v>1</v>
          </cell>
          <cell r="W2767">
            <v>1</v>
          </cell>
          <cell r="X2767">
            <v>6</v>
          </cell>
        </row>
        <row r="2768">
          <cell r="B2768">
            <v>10</v>
          </cell>
          <cell r="F2768">
            <v>6</v>
          </cell>
          <cell r="R2768" t="str">
            <v>HERTHA VERNELLO</v>
          </cell>
          <cell r="W2768">
            <v>1</v>
          </cell>
          <cell r="X2768">
            <v>6</v>
          </cell>
        </row>
        <row r="2769">
          <cell r="B2769">
            <v>10</v>
          </cell>
          <cell r="F2769">
            <v>5.5</v>
          </cell>
          <cell r="R2769" t="str">
            <v>AC ASPARAGHESE</v>
          </cell>
          <cell r="T2769">
            <v>1</v>
          </cell>
          <cell r="W2769">
            <v>1</v>
          </cell>
          <cell r="X2769">
            <v>5.5</v>
          </cell>
        </row>
        <row r="2770">
          <cell r="B2770">
            <v>10</v>
          </cell>
          <cell r="F2770">
            <v>5.5</v>
          </cell>
          <cell r="R2770" t="str">
            <v/>
          </cell>
          <cell r="X2770" t="str">
            <v/>
          </cell>
        </row>
        <row r="2771">
          <cell r="B2771">
            <v>10</v>
          </cell>
          <cell r="F2771">
            <v>6.5</v>
          </cell>
          <cell r="R2771" t="str">
            <v>SAN GRIA</v>
          </cell>
          <cell r="T2771">
            <v>1</v>
          </cell>
          <cell r="W2771">
            <v>1</v>
          </cell>
          <cell r="X2771">
            <v>6.5</v>
          </cell>
        </row>
        <row r="2772">
          <cell r="B2772">
            <v>10</v>
          </cell>
          <cell r="F2772">
            <v>5.5</v>
          </cell>
          <cell r="R2772" t="str">
            <v>SESTO ASENSIO</v>
          </cell>
          <cell r="X2772" t="str">
            <v/>
          </cell>
        </row>
        <row r="2773">
          <cell r="B2773">
            <v>10</v>
          </cell>
          <cell r="F2773">
            <v>5.5</v>
          </cell>
          <cell r="R2773" t="str">
            <v>PESCICULINI FC</v>
          </cell>
          <cell r="T2773">
            <v>1</v>
          </cell>
          <cell r="X2773" t="str">
            <v/>
          </cell>
        </row>
        <row r="2774">
          <cell r="B2774">
            <v>10</v>
          </cell>
          <cell r="F2774">
            <v>6</v>
          </cell>
          <cell r="R2774" t="str">
            <v>PESCICULINI FC</v>
          </cell>
          <cell r="T2774">
            <v>1</v>
          </cell>
          <cell r="W2774">
            <v>1</v>
          </cell>
          <cell r="X2774">
            <v>5.5</v>
          </cell>
        </row>
        <row r="2775">
          <cell r="B2775">
            <v>10</v>
          </cell>
          <cell r="F2775">
            <v>6</v>
          </cell>
          <cell r="R2775" t="str">
            <v/>
          </cell>
          <cell r="X2775" t="str">
            <v/>
          </cell>
        </row>
        <row r="2776">
          <cell r="B2776">
            <v>10</v>
          </cell>
          <cell r="F2776">
            <v>5.5</v>
          </cell>
          <cell r="R2776" t="str">
            <v>PESCICULINI FC</v>
          </cell>
          <cell r="X2776" t="str">
            <v/>
          </cell>
        </row>
        <row r="2777">
          <cell r="B2777">
            <v>10</v>
          </cell>
          <cell r="F2777">
            <v>6</v>
          </cell>
          <cell r="R2777" t="str">
            <v>HERTHA VERNELLO</v>
          </cell>
          <cell r="X2777" t="str">
            <v/>
          </cell>
        </row>
        <row r="2778">
          <cell r="B2778">
            <v>10</v>
          </cell>
          <cell r="F2778">
            <v>5.5</v>
          </cell>
          <cell r="R2778" t="str">
            <v>SAN GRIA</v>
          </cell>
          <cell r="T2778">
            <v>1</v>
          </cell>
          <cell r="W2778">
            <v>1</v>
          </cell>
          <cell r="X2778">
            <v>5.5</v>
          </cell>
        </row>
        <row r="2779">
          <cell r="B2779">
            <v>10</v>
          </cell>
          <cell r="F2779">
            <v>6</v>
          </cell>
          <cell r="R2779" t="str">
            <v>AC ASPARAGHESE</v>
          </cell>
          <cell r="X2779" t="str">
            <v/>
          </cell>
        </row>
        <row r="2780">
          <cell r="B2780">
            <v>10</v>
          </cell>
          <cell r="F2780">
            <v>5.5</v>
          </cell>
          <cell r="R2780" t="str">
            <v>PESCICULINI FC</v>
          </cell>
          <cell r="T2780">
            <v>1</v>
          </cell>
          <cell r="X2780" t="str">
            <v/>
          </cell>
        </row>
        <row r="2781">
          <cell r="B2781">
            <v>10</v>
          </cell>
          <cell r="F2781">
            <v>6</v>
          </cell>
          <cell r="R2781" t="str">
            <v/>
          </cell>
          <cell r="X2781" t="str">
            <v/>
          </cell>
        </row>
        <row r="2782">
          <cell r="B2782">
            <v>10</v>
          </cell>
          <cell r="F2782">
            <v>5.5</v>
          </cell>
          <cell r="R2782" t="str">
            <v/>
          </cell>
          <cell r="X2782" t="str">
            <v/>
          </cell>
        </row>
        <row r="2783">
          <cell r="B2783">
            <v>10</v>
          </cell>
          <cell r="F2783">
            <v>6</v>
          </cell>
          <cell r="R2783" t="str">
            <v/>
          </cell>
          <cell r="X2783" t="str">
            <v/>
          </cell>
        </row>
        <row r="2784">
          <cell r="B2784">
            <v>10</v>
          </cell>
          <cell r="F2784">
            <v>6</v>
          </cell>
          <cell r="R2784" t="str">
            <v/>
          </cell>
          <cell r="X2784" t="str">
            <v/>
          </cell>
        </row>
        <row r="2785">
          <cell r="B2785">
            <v>10</v>
          </cell>
          <cell r="F2785">
            <v>7</v>
          </cell>
          <cell r="R2785" t="str">
            <v>ATL IMPROVVISATO</v>
          </cell>
          <cell r="W2785">
            <v>1</v>
          </cell>
          <cell r="X2785">
            <v>10</v>
          </cell>
        </row>
        <row r="2786">
          <cell r="B2786">
            <v>10</v>
          </cell>
          <cell r="F2786">
            <v>5.5</v>
          </cell>
          <cell r="R2786" t="str">
            <v/>
          </cell>
          <cell r="X2786" t="str">
            <v/>
          </cell>
        </row>
        <row r="2787">
          <cell r="B2787">
            <v>10</v>
          </cell>
          <cell r="F2787">
            <v>5.5</v>
          </cell>
          <cell r="R2787" t="str">
            <v/>
          </cell>
          <cell r="X2787" t="str">
            <v/>
          </cell>
        </row>
        <row r="2788">
          <cell r="B2788">
            <v>10</v>
          </cell>
          <cell r="F2788">
            <v>5.5</v>
          </cell>
          <cell r="R2788" t="str">
            <v/>
          </cell>
          <cell r="X2788" t="str">
            <v/>
          </cell>
        </row>
        <row r="2789">
          <cell r="B2789">
            <v>10</v>
          </cell>
          <cell r="F2789">
            <v>4.5</v>
          </cell>
          <cell r="R2789" t="str">
            <v/>
          </cell>
          <cell r="X2789" t="str">
            <v/>
          </cell>
        </row>
        <row r="2790">
          <cell r="B2790">
            <v>10</v>
          </cell>
          <cell r="F2790">
            <v>6</v>
          </cell>
          <cell r="R2790" t="str">
            <v/>
          </cell>
          <cell r="X2790" t="str">
            <v/>
          </cell>
        </row>
        <row r="2791">
          <cell r="B2791">
            <v>10</v>
          </cell>
          <cell r="F2791">
            <v>5.5</v>
          </cell>
          <cell r="R2791" t="str">
            <v/>
          </cell>
          <cell r="X2791" t="str">
            <v/>
          </cell>
        </row>
        <row r="2792">
          <cell r="B2792">
            <v>10</v>
          </cell>
          <cell r="F2792">
            <v>5.5</v>
          </cell>
          <cell r="R2792" t="str">
            <v/>
          </cell>
          <cell r="X2792" t="str">
            <v/>
          </cell>
        </row>
        <row r="2793">
          <cell r="B2793">
            <v>10</v>
          </cell>
          <cell r="F2793">
            <v>6</v>
          </cell>
          <cell r="R2793" t="str">
            <v/>
          </cell>
          <cell r="X2793" t="str">
            <v/>
          </cell>
        </row>
        <row r="2794">
          <cell r="B2794">
            <v>10</v>
          </cell>
          <cell r="F2794">
            <v>6</v>
          </cell>
          <cell r="R2794" t="str">
            <v>APPAREGGIATO</v>
          </cell>
          <cell r="X2794" t="str">
            <v/>
          </cell>
        </row>
        <row r="2795">
          <cell r="B2795">
            <v>10</v>
          </cell>
          <cell r="F2795">
            <v>6.5</v>
          </cell>
          <cell r="R2795" t="str">
            <v/>
          </cell>
          <cell r="X2795" t="str">
            <v/>
          </cell>
        </row>
        <row r="2796">
          <cell r="B2796">
            <v>10</v>
          </cell>
          <cell r="F2796">
            <v>6</v>
          </cell>
          <cell r="R2796" t="str">
            <v>PARTIZAN DEGRADO</v>
          </cell>
          <cell r="T2796">
            <v>1</v>
          </cell>
          <cell r="W2796">
            <v>1</v>
          </cell>
          <cell r="X2796">
            <v>6</v>
          </cell>
        </row>
        <row r="2797">
          <cell r="B2797">
            <v>10</v>
          </cell>
          <cell r="F2797">
            <v>6</v>
          </cell>
          <cell r="R2797" t="str">
            <v/>
          </cell>
          <cell r="X2797" t="str">
            <v/>
          </cell>
        </row>
        <row r="2798">
          <cell r="B2798">
            <v>10</v>
          </cell>
          <cell r="F2798">
            <v>6</v>
          </cell>
          <cell r="R2798" t="str">
            <v/>
          </cell>
          <cell r="X2798" t="str">
            <v/>
          </cell>
        </row>
        <row r="2799">
          <cell r="B2799">
            <v>10</v>
          </cell>
          <cell r="F2799">
            <v>5</v>
          </cell>
          <cell r="R2799" t="str">
            <v/>
          </cell>
          <cell r="X2799" t="str">
            <v/>
          </cell>
        </row>
        <row r="2800">
          <cell r="B2800">
            <v>10</v>
          </cell>
          <cell r="F2800">
            <v>6.5</v>
          </cell>
          <cell r="R2800" t="str">
            <v/>
          </cell>
          <cell r="X2800" t="str">
            <v/>
          </cell>
        </row>
        <row r="2801">
          <cell r="B2801">
            <v>10</v>
          </cell>
          <cell r="F2801">
            <v>6</v>
          </cell>
          <cell r="R2801" t="str">
            <v/>
          </cell>
          <cell r="X2801" t="str">
            <v/>
          </cell>
        </row>
        <row r="2802">
          <cell r="B2802">
            <v>10</v>
          </cell>
          <cell r="F2802">
            <v>6.5</v>
          </cell>
          <cell r="R2802" t="str">
            <v/>
          </cell>
          <cell r="X2802" t="str">
            <v/>
          </cell>
        </row>
        <row r="2803">
          <cell r="B2803">
            <v>10</v>
          </cell>
          <cell r="F2803">
            <v>6</v>
          </cell>
          <cell r="R2803" t="str">
            <v/>
          </cell>
          <cell r="X2803" t="str">
            <v/>
          </cell>
        </row>
        <row r="2804">
          <cell r="B2804">
            <v>10</v>
          </cell>
          <cell r="F2804">
            <v>6</v>
          </cell>
          <cell r="R2804" t="str">
            <v/>
          </cell>
          <cell r="X2804" t="str">
            <v/>
          </cell>
        </row>
        <row r="2805">
          <cell r="B2805">
            <v>10</v>
          </cell>
          <cell r="F2805">
            <v>6</v>
          </cell>
          <cell r="R2805" t="str">
            <v/>
          </cell>
          <cell r="X2805" t="str">
            <v/>
          </cell>
        </row>
        <row r="2806">
          <cell r="B2806">
            <v>10</v>
          </cell>
          <cell r="F2806">
            <v>6</v>
          </cell>
          <cell r="R2806" t="str">
            <v/>
          </cell>
          <cell r="X2806" t="str">
            <v/>
          </cell>
        </row>
        <row r="2807">
          <cell r="B2807">
            <v>10</v>
          </cell>
          <cell r="F2807">
            <v>7.5</v>
          </cell>
          <cell r="R2807" t="str">
            <v/>
          </cell>
          <cell r="X2807" t="str">
            <v/>
          </cell>
        </row>
        <row r="2808">
          <cell r="B2808">
            <v>10</v>
          </cell>
          <cell r="F2808">
            <v>5.5</v>
          </cell>
          <cell r="R2808" t="str">
            <v/>
          </cell>
          <cell r="X2808" t="str">
            <v/>
          </cell>
        </row>
        <row r="2809">
          <cell r="B2809">
            <v>10</v>
          </cell>
          <cell r="F2809">
            <v>7</v>
          </cell>
          <cell r="R2809" t="str">
            <v>HERTHA VERNELLO</v>
          </cell>
          <cell r="T2809">
            <v>1</v>
          </cell>
          <cell r="W2809">
            <v>1</v>
          </cell>
          <cell r="X2809">
            <v>6</v>
          </cell>
        </row>
        <row r="2810">
          <cell r="B2810">
            <v>10</v>
          </cell>
          <cell r="F2810">
            <v>5.5</v>
          </cell>
          <cell r="R2810" t="str">
            <v>PESCICULINI FC</v>
          </cell>
          <cell r="T2810">
            <v>1</v>
          </cell>
          <cell r="W2810">
            <v>1</v>
          </cell>
          <cell r="X2810">
            <v>5.5</v>
          </cell>
        </row>
        <row r="2811">
          <cell r="B2811">
            <v>10</v>
          </cell>
          <cell r="F2811">
            <v>6.5</v>
          </cell>
          <cell r="R2811" t="str">
            <v>PESCICULINI FC</v>
          </cell>
          <cell r="W2811">
            <v>1</v>
          </cell>
          <cell r="X2811">
            <v>6</v>
          </cell>
        </row>
        <row r="2812">
          <cell r="B2812">
            <v>10</v>
          </cell>
          <cell r="F2812">
            <v>5.5</v>
          </cell>
          <cell r="R2812" t="str">
            <v>AC ASPARAGHESE</v>
          </cell>
          <cell r="T2812">
            <v>1</v>
          </cell>
          <cell r="X2812" t="str">
            <v/>
          </cell>
        </row>
        <row r="2813">
          <cell r="B2813">
            <v>10</v>
          </cell>
          <cell r="F2813">
            <v>6</v>
          </cell>
          <cell r="R2813" t="str">
            <v>APPAREGGIATO</v>
          </cell>
          <cell r="T2813">
            <v>1</v>
          </cell>
          <cell r="X2813" t="str">
            <v/>
          </cell>
        </row>
        <row r="2814">
          <cell r="B2814">
            <v>10</v>
          </cell>
          <cell r="F2814">
            <v>6</v>
          </cell>
          <cell r="R2814" t="str">
            <v/>
          </cell>
          <cell r="X2814" t="str">
            <v/>
          </cell>
        </row>
        <row r="2815">
          <cell r="B2815">
            <v>10</v>
          </cell>
          <cell r="F2815" t="str">
            <v>6*</v>
          </cell>
          <cell r="R2815" t="str">
            <v/>
          </cell>
          <cell r="X2815" t="str">
            <v/>
          </cell>
        </row>
        <row r="2816">
          <cell r="B2816">
            <v>10</v>
          </cell>
          <cell r="F2816">
            <v>6</v>
          </cell>
          <cell r="R2816" t="str">
            <v>SAN GRIA</v>
          </cell>
          <cell r="T2816">
            <v>1</v>
          </cell>
          <cell r="W2816">
            <v>1</v>
          </cell>
          <cell r="X2816">
            <v>6</v>
          </cell>
        </row>
        <row r="2817">
          <cell r="B2817">
            <v>10</v>
          </cell>
          <cell r="F2817">
            <v>6</v>
          </cell>
          <cell r="R2817" t="str">
            <v>SAN GRIA</v>
          </cell>
          <cell r="X2817" t="str">
            <v/>
          </cell>
        </row>
        <row r="2818">
          <cell r="B2818">
            <v>10</v>
          </cell>
          <cell r="F2818">
            <v>5.5</v>
          </cell>
          <cell r="R2818" t="str">
            <v>HERTHA VERNELLO</v>
          </cell>
          <cell r="T2818">
            <v>1</v>
          </cell>
          <cell r="W2818">
            <v>1</v>
          </cell>
          <cell r="X2818">
            <v>5.5</v>
          </cell>
        </row>
        <row r="2819">
          <cell r="B2819">
            <v>10</v>
          </cell>
          <cell r="F2819">
            <v>6</v>
          </cell>
          <cell r="R2819" t="str">
            <v>AC ASPARAGHESE</v>
          </cell>
          <cell r="T2819">
            <v>1</v>
          </cell>
          <cell r="W2819">
            <v>1</v>
          </cell>
          <cell r="X2819">
            <v>6</v>
          </cell>
        </row>
        <row r="2820">
          <cell r="B2820">
            <v>10</v>
          </cell>
          <cell r="F2820" t="str">
            <v>6*</v>
          </cell>
          <cell r="R2820" t="str">
            <v/>
          </cell>
          <cell r="X2820" t="str">
            <v/>
          </cell>
        </row>
        <row r="2821">
          <cell r="B2821">
            <v>10</v>
          </cell>
          <cell r="F2821">
            <v>6</v>
          </cell>
          <cell r="R2821" t="str">
            <v/>
          </cell>
          <cell r="X2821" t="str">
            <v/>
          </cell>
        </row>
        <row r="2822">
          <cell r="B2822">
            <v>10</v>
          </cell>
          <cell r="F2822">
            <v>5</v>
          </cell>
          <cell r="R2822" t="str">
            <v>ATL IMPROVVISATO</v>
          </cell>
          <cell r="T2822">
            <v>1</v>
          </cell>
          <cell r="X2822" t="str">
            <v/>
          </cell>
        </row>
        <row r="2823">
          <cell r="B2823">
            <v>10</v>
          </cell>
          <cell r="F2823">
            <v>6</v>
          </cell>
          <cell r="R2823" t="str">
            <v>PARTIZAN DEGRADO</v>
          </cell>
          <cell r="T2823">
            <v>1</v>
          </cell>
          <cell r="W2823">
            <v>1</v>
          </cell>
          <cell r="X2823">
            <v>6</v>
          </cell>
        </row>
        <row r="2824">
          <cell r="B2824">
            <v>10</v>
          </cell>
          <cell r="F2824">
            <v>5.5</v>
          </cell>
          <cell r="R2824" t="str">
            <v>PARTIZAN DEGRADO</v>
          </cell>
          <cell r="X2824" t="str">
            <v/>
          </cell>
        </row>
        <row r="2825">
          <cell r="B2825">
            <v>10</v>
          </cell>
          <cell r="F2825">
            <v>5.5</v>
          </cell>
          <cell r="R2825" t="str">
            <v/>
          </cell>
          <cell r="X2825" t="str">
            <v/>
          </cell>
        </row>
        <row r="2826">
          <cell r="B2826">
            <v>10</v>
          </cell>
          <cell r="F2826">
            <v>5.5</v>
          </cell>
          <cell r="R2826" t="str">
            <v>APPAREGGIATO</v>
          </cell>
          <cell r="T2826">
            <v>1</v>
          </cell>
          <cell r="X2826" t="str">
            <v/>
          </cell>
        </row>
        <row r="2827">
          <cell r="B2827">
            <v>10</v>
          </cell>
          <cell r="F2827">
            <v>5.5</v>
          </cell>
          <cell r="R2827" t="str">
            <v/>
          </cell>
          <cell r="X2827" t="str">
            <v/>
          </cell>
        </row>
        <row r="2828">
          <cell r="B2828">
            <v>10</v>
          </cell>
          <cell r="F2828">
            <v>5.5</v>
          </cell>
          <cell r="R2828" t="str">
            <v/>
          </cell>
          <cell r="X2828" t="str">
            <v/>
          </cell>
        </row>
        <row r="2829">
          <cell r="B2829">
            <v>10</v>
          </cell>
          <cell r="F2829">
            <v>6</v>
          </cell>
          <cell r="R2829" t="str">
            <v/>
          </cell>
          <cell r="X2829" t="str">
            <v/>
          </cell>
        </row>
        <row r="2830">
          <cell r="B2830">
            <v>10</v>
          </cell>
          <cell r="F2830">
            <v>5.5</v>
          </cell>
          <cell r="R2830" t="str">
            <v/>
          </cell>
          <cell r="X2830" t="str">
            <v/>
          </cell>
        </row>
        <row r="2831">
          <cell r="B2831">
            <v>10</v>
          </cell>
          <cell r="F2831">
            <v>6.5</v>
          </cell>
          <cell r="R2831" t="str">
            <v>AC ASPARAGHESE</v>
          </cell>
          <cell r="W2831">
            <v>1</v>
          </cell>
          <cell r="X2831">
            <v>6.5</v>
          </cell>
        </row>
        <row r="2832">
          <cell r="B2832">
            <v>10</v>
          </cell>
          <cell r="F2832">
            <v>6.5</v>
          </cell>
          <cell r="R2832" t="str">
            <v/>
          </cell>
          <cell r="X2832" t="str">
            <v/>
          </cell>
        </row>
        <row r="2833">
          <cell r="B2833">
            <v>10</v>
          </cell>
          <cell r="F2833">
            <v>5</v>
          </cell>
          <cell r="R2833" t="str">
            <v/>
          </cell>
          <cell r="X2833" t="str">
            <v/>
          </cell>
        </row>
        <row r="2834">
          <cell r="B2834">
            <v>10</v>
          </cell>
          <cell r="F2834">
            <v>6.5</v>
          </cell>
          <cell r="R2834" t="str">
            <v/>
          </cell>
          <cell r="X2834" t="str">
            <v/>
          </cell>
        </row>
        <row r="2835">
          <cell r="B2835">
            <v>10</v>
          </cell>
          <cell r="F2835">
            <v>6</v>
          </cell>
          <cell r="R2835" t="str">
            <v/>
          </cell>
          <cell r="X2835" t="str">
            <v/>
          </cell>
        </row>
        <row r="2836">
          <cell r="B2836">
            <v>10</v>
          </cell>
          <cell r="F2836">
            <v>5.5</v>
          </cell>
          <cell r="R2836" t="str">
            <v>AC ASPARAGHESE</v>
          </cell>
          <cell r="T2836">
            <v>1</v>
          </cell>
          <cell r="X2836" t="str">
            <v/>
          </cell>
        </row>
        <row r="2837">
          <cell r="B2837">
            <v>10</v>
          </cell>
          <cell r="F2837">
            <v>5.5</v>
          </cell>
          <cell r="R2837" t="str">
            <v/>
          </cell>
          <cell r="X2837" t="str">
            <v/>
          </cell>
        </row>
        <row r="2838">
          <cell r="B2838">
            <v>10</v>
          </cell>
          <cell r="F2838">
            <v>6</v>
          </cell>
          <cell r="R2838" t="str">
            <v>PESCICULINI FC</v>
          </cell>
          <cell r="T2838">
            <v>1</v>
          </cell>
          <cell r="W2838">
            <v>1</v>
          </cell>
          <cell r="X2838">
            <v>6</v>
          </cell>
        </row>
        <row r="2839">
          <cell r="B2839">
            <v>10</v>
          </cell>
          <cell r="F2839">
            <v>7</v>
          </cell>
          <cell r="R2839" t="str">
            <v>HERTHA VERNELLO</v>
          </cell>
          <cell r="W2839">
            <v>1</v>
          </cell>
          <cell r="X2839">
            <v>10</v>
          </cell>
        </row>
        <row r="2840">
          <cell r="B2840">
            <v>10</v>
          </cell>
          <cell r="F2840">
            <v>6</v>
          </cell>
          <cell r="R2840" t="str">
            <v/>
          </cell>
          <cell r="X2840" t="str">
            <v/>
          </cell>
        </row>
        <row r="2841">
          <cell r="B2841">
            <v>10</v>
          </cell>
          <cell r="F2841">
            <v>6</v>
          </cell>
          <cell r="R2841" t="str">
            <v>SAN GRIA</v>
          </cell>
          <cell r="T2841">
            <v>1</v>
          </cell>
          <cell r="W2841">
            <v>1</v>
          </cell>
          <cell r="X2841">
            <v>7</v>
          </cell>
        </row>
        <row r="2842">
          <cell r="B2842">
            <v>10</v>
          </cell>
          <cell r="F2842">
            <v>6</v>
          </cell>
          <cell r="R2842" t="str">
            <v>HERTHA VERNELLO</v>
          </cell>
          <cell r="T2842">
            <v>1</v>
          </cell>
          <cell r="X2842" t="str">
            <v/>
          </cell>
        </row>
        <row r="2843">
          <cell r="B2843">
            <v>10</v>
          </cell>
          <cell r="F2843">
            <v>6</v>
          </cell>
          <cell r="R2843" t="str">
            <v>PESCICULINI FC</v>
          </cell>
          <cell r="W2843">
            <v>1</v>
          </cell>
          <cell r="X2843">
            <v>6</v>
          </cell>
        </row>
        <row r="2844">
          <cell r="B2844">
            <v>10</v>
          </cell>
          <cell r="F2844">
            <v>5.5</v>
          </cell>
          <cell r="R2844" t="str">
            <v/>
          </cell>
          <cell r="X2844" t="str">
            <v/>
          </cell>
        </row>
        <row r="2845">
          <cell r="B2845">
            <v>10</v>
          </cell>
          <cell r="F2845">
            <v>6</v>
          </cell>
          <cell r="R2845" t="str">
            <v/>
          </cell>
          <cell r="X2845" t="str">
            <v/>
          </cell>
        </row>
        <row r="2846">
          <cell r="B2846">
            <v>10</v>
          </cell>
          <cell r="F2846">
            <v>6</v>
          </cell>
          <cell r="R2846" t="str">
            <v/>
          </cell>
          <cell r="X2846" t="str">
            <v/>
          </cell>
        </row>
        <row r="2847">
          <cell r="B2847">
            <v>10</v>
          </cell>
          <cell r="F2847">
            <v>5.5</v>
          </cell>
          <cell r="R2847" t="str">
            <v>PARTIZAN DEGRADO</v>
          </cell>
          <cell r="T2847">
            <v>1</v>
          </cell>
          <cell r="X2847" t="str">
            <v/>
          </cell>
        </row>
        <row r="2848">
          <cell r="B2848">
            <v>10</v>
          </cell>
          <cell r="F2848">
            <v>5.5</v>
          </cell>
          <cell r="R2848" t="str">
            <v>PESCICULINI FC</v>
          </cell>
          <cell r="T2848">
            <v>1</v>
          </cell>
          <cell r="W2848">
            <v>1</v>
          </cell>
          <cell r="X2848">
            <v>5.5</v>
          </cell>
        </row>
        <row r="2849">
          <cell r="B2849">
            <v>10</v>
          </cell>
          <cell r="F2849">
            <v>6</v>
          </cell>
          <cell r="R2849" t="str">
            <v/>
          </cell>
          <cell r="X2849" t="str">
            <v/>
          </cell>
        </row>
        <row r="2850">
          <cell r="B2850">
            <v>10</v>
          </cell>
          <cell r="F2850">
            <v>6.5</v>
          </cell>
          <cell r="R2850" t="str">
            <v/>
          </cell>
          <cell r="X2850" t="str">
            <v/>
          </cell>
        </row>
        <row r="2851">
          <cell r="B2851">
            <v>10</v>
          </cell>
          <cell r="F2851">
            <v>6</v>
          </cell>
          <cell r="R2851" t="str">
            <v/>
          </cell>
          <cell r="X2851" t="str">
            <v/>
          </cell>
        </row>
        <row r="2852">
          <cell r="B2852">
            <v>10</v>
          </cell>
          <cell r="F2852">
            <v>5.5</v>
          </cell>
          <cell r="R2852" t="str">
            <v>SESTO ASENSIO</v>
          </cell>
          <cell r="W2852">
            <v>1</v>
          </cell>
          <cell r="X2852">
            <v>5.5</v>
          </cell>
        </row>
        <row r="2853">
          <cell r="B2853">
            <v>10</v>
          </cell>
          <cell r="F2853">
            <v>6.5</v>
          </cell>
          <cell r="R2853" t="str">
            <v>APPAREGGIATO</v>
          </cell>
          <cell r="T2853">
            <v>1</v>
          </cell>
          <cell r="W2853">
            <v>1</v>
          </cell>
          <cell r="X2853">
            <v>9.5</v>
          </cell>
        </row>
        <row r="2854">
          <cell r="B2854">
            <v>10</v>
          </cell>
          <cell r="F2854">
            <v>6</v>
          </cell>
          <cell r="R2854" t="str">
            <v/>
          </cell>
          <cell r="X2854" t="str">
            <v/>
          </cell>
        </row>
        <row r="2855">
          <cell r="B2855">
            <v>10</v>
          </cell>
          <cell r="F2855">
            <v>7</v>
          </cell>
          <cell r="R2855" t="str">
            <v/>
          </cell>
          <cell r="X2855" t="str">
            <v/>
          </cell>
        </row>
        <row r="2856">
          <cell r="B2856">
            <v>10</v>
          </cell>
          <cell r="F2856">
            <v>6</v>
          </cell>
          <cell r="R2856" t="str">
            <v>PESCICULINI FC</v>
          </cell>
          <cell r="T2856">
            <v>1</v>
          </cell>
          <cell r="W2856">
            <v>1</v>
          </cell>
          <cell r="X2856">
            <v>7</v>
          </cell>
        </row>
        <row r="2857">
          <cell r="B2857">
            <v>10</v>
          </cell>
          <cell r="F2857">
            <v>6.5</v>
          </cell>
          <cell r="R2857" t="str">
            <v>PARTIZAN DEGRADO</v>
          </cell>
          <cell r="W2857">
            <v>1</v>
          </cell>
          <cell r="X2857">
            <v>6.5</v>
          </cell>
        </row>
        <row r="2858">
          <cell r="B2858">
            <v>10</v>
          </cell>
          <cell r="F2858">
            <v>7</v>
          </cell>
          <cell r="R2858" t="str">
            <v/>
          </cell>
          <cell r="X2858" t="str">
            <v/>
          </cell>
        </row>
        <row r="2859">
          <cell r="B2859">
            <v>10</v>
          </cell>
          <cell r="F2859">
            <v>6.5</v>
          </cell>
          <cell r="R2859" t="str">
            <v/>
          </cell>
          <cell r="X2859" t="str">
            <v/>
          </cell>
        </row>
        <row r="2860">
          <cell r="B2860">
            <v>10</v>
          </cell>
          <cell r="F2860">
            <v>7</v>
          </cell>
          <cell r="R2860" t="str">
            <v/>
          </cell>
          <cell r="X2860" t="str">
            <v/>
          </cell>
        </row>
        <row r="2861">
          <cell r="B2861">
            <v>10</v>
          </cell>
          <cell r="F2861">
            <v>6.5</v>
          </cell>
          <cell r="R2861" t="str">
            <v/>
          </cell>
          <cell r="X2861" t="str">
            <v/>
          </cell>
        </row>
        <row r="2862">
          <cell r="B2862">
            <v>10</v>
          </cell>
          <cell r="F2862">
            <v>6</v>
          </cell>
          <cell r="R2862" t="str">
            <v/>
          </cell>
          <cell r="X2862" t="str">
            <v/>
          </cell>
        </row>
        <row r="2863">
          <cell r="B2863">
            <v>10</v>
          </cell>
          <cell r="F2863">
            <v>6.5</v>
          </cell>
          <cell r="R2863" t="str">
            <v/>
          </cell>
          <cell r="X2863" t="str">
            <v/>
          </cell>
        </row>
        <row r="2864">
          <cell r="B2864">
            <v>10</v>
          </cell>
          <cell r="F2864">
            <v>7</v>
          </cell>
          <cell r="R2864" t="str">
            <v>APPAREGGIATO</v>
          </cell>
          <cell r="T2864">
            <v>1</v>
          </cell>
          <cell r="W2864">
            <v>1</v>
          </cell>
          <cell r="X2864">
            <v>11</v>
          </cell>
        </row>
        <row r="2865">
          <cell r="B2865">
            <v>10</v>
          </cell>
          <cell r="F2865">
            <v>7</v>
          </cell>
          <cell r="R2865" t="str">
            <v>SAN GRIA</v>
          </cell>
          <cell r="T2865">
            <v>1</v>
          </cell>
          <cell r="W2865">
            <v>1</v>
          </cell>
          <cell r="X2865">
            <v>7</v>
          </cell>
        </row>
        <row r="2866">
          <cell r="B2866">
            <v>10</v>
          </cell>
          <cell r="F2866">
            <v>6.5</v>
          </cell>
          <cell r="R2866" t="str">
            <v/>
          </cell>
          <cell r="X2866" t="str">
            <v/>
          </cell>
        </row>
        <row r="2867">
          <cell r="B2867">
            <v>10</v>
          </cell>
          <cell r="F2867">
            <v>6.5</v>
          </cell>
          <cell r="R2867" t="str">
            <v/>
          </cell>
          <cell r="X2867" t="str">
            <v/>
          </cell>
        </row>
        <row r="2868">
          <cell r="B2868">
            <v>10</v>
          </cell>
          <cell r="F2868">
            <v>6</v>
          </cell>
          <cell r="R2868" t="str">
            <v/>
          </cell>
          <cell r="X2868" t="str">
            <v/>
          </cell>
        </row>
        <row r="2869">
          <cell r="B2869">
            <v>10</v>
          </cell>
          <cell r="F2869">
            <v>6</v>
          </cell>
          <cell r="R2869" t="str">
            <v/>
          </cell>
          <cell r="X2869" t="str">
            <v/>
          </cell>
        </row>
        <row r="2870">
          <cell r="B2870">
            <v>10</v>
          </cell>
          <cell r="F2870">
            <v>6.5</v>
          </cell>
          <cell r="R2870" t="str">
            <v/>
          </cell>
          <cell r="X2870" t="str">
            <v/>
          </cell>
        </row>
        <row r="2871">
          <cell r="B2871">
            <v>10</v>
          </cell>
          <cell r="F2871">
            <v>6.5</v>
          </cell>
          <cell r="R2871" t="str">
            <v/>
          </cell>
          <cell r="X2871" t="str">
            <v/>
          </cell>
        </row>
        <row r="2872">
          <cell r="B2872">
            <v>10</v>
          </cell>
          <cell r="F2872">
            <v>6.5</v>
          </cell>
          <cell r="R2872" t="str">
            <v>HERTHA VERNELLO</v>
          </cell>
          <cell r="W2872">
            <v>1</v>
          </cell>
          <cell r="X2872">
            <v>6</v>
          </cell>
        </row>
        <row r="2873">
          <cell r="B2873">
            <v>10</v>
          </cell>
          <cell r="F2873">
            <v>6</v>
          </cell>
          <cell r="R2873" t="str">
            <v/>
          </cell>
          <cell r="X2873" t="str">
            <v/>
          </cell>
        </row>
        <row r="2874">
          <cell r="B2874">
            <v>10</v>
          </cell>
          <cell r="F2874">
            <v>5.5</v>
          </cell>
          <cell r="R2874" t="str">
            <v/>
          </cell>
          <cell r="X2874" t="str">
            <v/>
          </cell>
        </row>
        <row r="2875">
          <cell r="B2875">
            <v>10</v>
          </cell>
          <cell r="F2875">
            <v>6.5</v>
          </cell>
          <cell r="R2875" t="str">
            <v/>
          </cell>
          <cell r="X2875" t="str">
            <v/>
          </cell>
        </row>
        <row r="2876">
          <cell r="B2876">
            <v>10</v>
          </cell>
          <cell r="F2876">
            <v>6.5</v>
          </cell>
          <cell r="R2876" t="str">
            <v/>
          </cell>
          <cell r="X2876" t="str">
            <v/>
          </cell>
        </row>
        <row r="2877">
          <cell r="B2877">
            <v>10</v>
          </cell>
          <cell r="F2877">
            <v>6</v>
          </cell>
          <cell r="R2877" t="str">
            <v/>
          </cell>
          <cell r="X2877" t="str">
            <v/>
          </cell>
        </row>
        <row r="2878">
          <cell r="B2878">
            <v>10</v>
          </cell>
          <cell r="F2878">
            <v>6</v>
          </cell>
          <cell r="R2878" t="str">
            <v/>
          </cell>
          <cell r="X2878" t="str">
            <v/>
          </cell>
        </row>
        <row r="2879">
          <cell r="B2879">
            <v>10</v>
          </cell>
          <cell r="F2879">
            <v>6</v>
          </cell>
          <cell r="R2879" t="str">
            <v/>
          </cell>
          <cell r="X2879" t="str">
            <v/>
          </cell>
        </row>
        <row r="2880">
          <cell r="B2880">
            <v>10</v>
          </cell>
          <cell r="F2880">
            <v>6</v>
          </cell>
          <cell r="R2880" t="str">
            <v/>
          </cell>
          <cell r="X2880" t="str">
            <v/>
          </cell>
        </row>
        <row r="2881">
          <cell r="B2881">
            <v>10</v>
          </cell>
          <cell r="F2881">
            <v>7</v>
          </cell>
          <cell r="R2881" t="str">
            <v>APPAREGGIATO</v>
          </cell>
          <cell r="W2881">
            <v>1</v>
          </cell>
          <cell r="X2881">
            <v>10</v>
          </cell>
        </row>
        <row r="2882">
          <cell r="B2882">
            <v>10</v>
          </cell>
          <cell r="F2882">
            <v>6</v>
          </cell>
          <cell r="R2882" t="str">
            <v/>
          </cell>
          <cell r="X2882" t="str">
            <v/>
          </cell>
        </row>
        <row r="2883">
          <cell r="B2883">
            <v>10</v>
          </cell>
          <cell r="F2883">
            <v>6</v>
          </cell>
          <cell r="R2883" t="str">
            <v/>
          </cell>
          <cell r="X2883" t="str">
            <v/>
          </cell>
        </row>
        <row r="2884">
          <cell r="B2884">
            <v>11</v>
          </cell>
          <cell r="F2884">
            <v>6</v>
          </cell>
          <cell r="R2884" t="str">
            <v/>
          </cell>
          <cell r="X2884" t="str">
            <v/>
          </cell>
        </row>
        <row r="2885">
          <cell r="B2885">
            <v>11</v>
          </cell>
          <cell r="F2885">
            <v>5</v>
          </cell>
          <cell r="R2885" t="str">
            <v>SAN GRIA</v>
          </cell>
          <cell r="X2885" t="str">
            <v/>
          </cell>
        </row>
        <row r="2886">
          <cell r="B2886">
            <v>11</v>
          </cell>
          <cell r="F2886">
            <v>5</v>
          </cell>
          <cell r="R2886" t="str">
            <v/>
          </cell>
          <cell r="X2886" t="str">
            <v/>
          </cell>
        </row>
        <row r="2887">
          <cell r="B2887">
            <v>11</v>
          </cell>
          <cell r="F2887">
            <v>5.5</v>
          </cell>
          <cell r="R2887" t="str">
            <v/>
          </cell>
          <cell r="X2887" t="str">
            <v/>
          </cell>
        </row>
        <row r="2888">
          <cell r="B2888">
            <v>11</v>
          </cell>
          <cell r="F2888">
            <v>5</v>
          </cell>
          <cell r="R2888" t="str">
            <v/>
          </cell>
          <cell r="X2888" t="str">
            <v/>
          </cell>
        </row>
        <row r="2889">
          <cell r="B2889">
            <v>11</v>
          </cell>
          <cell r="F2889">
            <v>5</v>
          </cell>
          <cell r="R2889" t="str">
            <v>PARTIZAN DEGRADO</v>
          </cell>
          <cell r="T2889">
            <v>1</v>
          </cell>
          <cell r="X2889" t="str">
            <v/>
          </cell>
        </row>
        <row r="2890">
          <cell r="B2890">
            <v>11</v>
          </cell>
          <cell r="F2890">
            <v>5</v>
          </cell>
          <cell r="R2890" t="str">
            <v>HERTHA VERNELLO</v>
          </cell>
          <cell r="T2890">
            <v>1</v>
          </cell>
          <cell r="X2890" t="str">
            <v/>
          </cell>
        </row>
        <row r="2891">
          <cell r="B2891">
            <v>11</v>
          </cell>
          <cell r="F2891">
            <v>4.5</v>
          </cell>
          <cell r="R2891" t="str">
            <v>ATL IMPROVVISATO</v>
          </cell>
          <cell r="X2891" t="str">
            <v/>
          </cell>
        </row>
        <row r="2892">
          <cell r="B2892">
            <v>11</v>
          </cell>
          <cell r="F2892">
            <v>4.5</v>
          </cell>
          <cell r="R2892" t="str">
            <v/>
          </cell>
          <cell r="X2892" t="str">
            <v/>
          </cell>
        </row>
        <row r="2893">
          <cell r="B2893">
            <v>11</v>
          </cell>
          <cell r="F2893">
            <v>5.5</v>
          </cell>
          <cell r="R2893" t="str">
            <v>SESTO ASENSIO</v>
          </cell>
          <cell r="X2893" t="str">
            <v/>
          </cell>
        </row>
        <row r="2894">
          <cell r="B2894">
            <v>11</v>
          </cell>
          <cell r="F2894">
            <v>4.5</v>
          </cell>
          <cell r="R2894" t="str">
            <v>ATL IMPROVVISATO</v>
          </cell>
          <cell r="X2894" t="str">
            <v/>
          </cell>
        </row>
        <row r="2895">
          <cell r="B2895">
            <v>11</v>
          </cell>
          <cell r="F2895">
            <v>5.5</v>
          </cell>
          <cell r="R2895" t="str">
            <v>AC ASPARAGHESE</v>
          </cell>
          <cell r="X2895" t="str">
            <v/>
          </cell>
        </row>
        <row r="2896">
          <cell r="B2896">
            <v>11</v>
          </cell>
          <cell r="F2896">
            <v>5</v>
          </cell>
          <cell r="R2896" t="str">
            <v>PESCICULINI FC</v>
          </cell>
          <cell r="X2896" t="str">
            <v/>
          </cell>
        </row>
        <row r="2897">
          <cell r="B2897">
            <v>11</v>
          </cell>
          <cell r="F2897">
            <v>5</v>
          </cell>
          <cell r="R2897" t="str">
            <v>PARTIZAN DEGRADO</v>
          </cell>
          <cell r="X2897" t="str">
            <v/>
          </cell>
        </row>
        <row r="2898">
          <cell r="B2898">
            <v>11</v>
          </cell>
          <cell r="F2898">
            <v>5.5</v>
          </cell>
          <cell r="R2898" t="str">
            <v>PARTIZAN DEGRADO</v>
          </cell>
          <cell r="T2898">
            <v>1</v>
          </cell>
          <cell r="X2898" t="str">
            <v/>
          </cell>
        </row>
        <row r="2899">
          <cell r="B2899">
            <v>11</v>
          </cell>
          <cell r="F2899">
            <v>7</v>
          </cell>
          <cell r="R2899" t="str">
            <v/>
          </cell>
          <cell r="X2899" t="str">
            <v/>
          </cell>
        </row>
        <row r="2900">
          <cell r="B2900">
            <v>11</v>
          </cell>
          <cell r="F2900">
            <v>6.5</v>
          </cell>
          <cell r="R2900" t="str">
            <v/>
          </cell>
          <cell r="X2900" t="str">
            <v/>
          </cell>
        </row>
        <row r="2901">
          <cell r="B2901">
            <v>11</v>
          </cell>
          <cell r="F2901">
            <v>7.5</v>
          </cell>
          <cell r="R2901" t="str">
            <v>SAN GRIA</v>
          </cell>
          <cell r="T2901">
            <v>1</v>
          </cell>
          <cell r="W2901">
            <v>1</v>
          </cell>
          <cell r="X2901">
            <v>10.5</v>
          </cell>
        </row>
        <row r="2902">
          <cell r="B2902">
            <v>11</v>
          </cell>
          <cell r="F2902">
            <v>6.5</v>
          </cell>
          <cell r="R2902" t="str">
            <v>HERTHA VERNELLO</v>
          </cell>
          <cell r="T2902">
            <v>1</v>
          </cell>
          <cell r="W2902">
            <v>1</v>
          </cell>
          <cell r="X2902">
            <v>6.5</v>
          </cell>
        </row>
        <row r="2903">
          <cell r="B2903">
            <v>11</v>
          </cell>
          <cell r="F2903">
            <v>6.5</v>
          </cell>
          <cell r="R2903" t="str">
            <v/>
          </cell>
          <cell r="X2903" t="str">
            <v/>
          </cell>
        </row>
        <row r="2904">
          <cell r="B2904">
            <v>11</v>
          </cell>
          <cell r="F2904">
            <v>6.5</v>
          </cell>
          <cell r="R2904" t="str">
            <v/>
          </cell>
          <cell r="X2904" t="str">
            <v/>
          </cell>
        </row>
        <row r="2905">
          <cell r="B2905">
            <v>11</v>
          </cell>
          <cell r="F2905">
            <v>6</v>
          </cell>
          <cell r="R2905" t="str">
            <v/>
          </cell>
          <cell r="X2905" t="str">
            <v/>
          </cell>
        </row>
        <row r="2906">
          <cell r="B2906">
            <v>11</v>
          </cell>
          <cell r="F2906">
            <v>6</v>
          </cell>
          <cell r="R2906" t="str">
            <v>PARTIZAN DEGRADO</v>
          </cell>
          <cell r="T2906">
            <v>1</v>
          </cell>
          <cell r="X2906" t="str">
            <v/>
          </cell>
        </row>
        <row r="2907">
          <cell r="B2907">
            <v>11</v>
          </cell>
          <cell r="F2907">
            <v>6</v>
          </cell>
          <cell r="R2907" t="str">
            <v>PARTIZAN DEGRADO</v>
          </cell>
          <cell r="T2907">
            <v>1</v>
          </cell>
          <cell r="W2907">
            <v>1</v>
          </cell>
          <cell r="X2907">
            <v>6</v>
          </cell>
        </row>
        <row r="2908">
          <cell r="B2908">
            <v>11</v>
          </cell>
          <cell r="F2908">
            <v>6.5</v>
          </cell>
          <cell r="R2908" t="str">
            <v>SESTO ASENSIO</v>
          </cell>
          <cell r="W2908">
            <v>1</v>
          </cell>
          <cell r="X2908">
            <v>6.5</v>
          </cell>
        </row>
        <row r="2909">
          <cell r="B2909">
            <v>11</v>
          </cell>
          <cell r="F2909">
            <v>7</v>
          </cell>
          <cell r="R2909" t="str">
            <v/>
          </cell>
          <cell r="X2909" t="str">
            <v/>
          </cell>
        </row>
        <row r="2910">
          <cell r="B2910">
            <v>11</v>
          </cell>
          <cell r="F2910">
            <v>7</v>
          </cell>
          <cell r="R2910" t="str">
            <v>AC ASPARAGHESE</v>
          </cell>
          <cell r="T2910">
            <v>1</v>
          </cell>
          <cell r="W2910">
            <v>1</v>
          </cell>
          <cell r="X2910">
            <v>8</v>
          </cell>
        </row>
        <row r="2911">
          <cell r="B2911">
            <v>11</v>
          </cell>
          <cell r="F2911">
            <v>7</v>
          </cell>
          <cell r="R2911" t="str">
            <v>ATL IMPROVVISATO</v>
          </cell>
          <cell r="W2911">
            <v>1</v>
          </cell>
          <cell r="X2911">
            <v>8</v>
          </cell>
        </row>
        <row r="2912">
          <cell r="B2912">
            <v>11</v>
          </cell>
          <cell r="F2912">
            <v>6.5</v>
          </cell>
          <cell r="R2912" t="str">
            <v/>
          </cell>
          <cell r="X2912" t="str">
            <v/>
          </cell>
        </row>
        <row r="2913">
          <cell r="B2913">
            <v>11</v>
          </cell>
          <cell r="F2913">
            <v>7</v>
          </cell>
          <cell r="R2913" t="str">
            <v/>
          </cell>
          <cell r="X2913" t="str">
            <v/>
          </cell>
        </row>
        <row r="2914">
          <cell r="B2914">
            <v>11</v>
          </cell>
          <cell r="F2914">
            <v>5.5</v>
          </cell>
          <cell r="R2914" t="str">
            <v/>
          </cell>
          <cell r="X2914" t="str">
            <v/>
          </cell>
        </row>
        <row r="2915">
          <cell r="B2915">
            <v>11</v>
          </cell>
          <cell r="F2915">
            <v>6.5</v>
          </cell>
          <cell r="R2915" t="str">
            <v>PESCICULINI FC</v>
          </cell>
          <cell r="T2915">
            <v>1</v>
          </cell>
          <cell r="W2915">
            <v>1</v>
          </cell>
          <cell r="X2915">
            <v>6.5</v>
          </cell>
        </row>
        <row r="2916">
          <cell r="B2916">
            <v>11</v>
          </cell>
          <cell r="F2916">
            <v>6</v>
          </cell>
          <cell r="R2916" t="str">
            <v>ATL IMPROVVISATO</v>
          </cell>
          <cell r="W2916">
            <v>1</v>
          </cell>
          <cell r="X2916">
            <v>6</v>
          </cell>
        </row>
        <row r="2917">
          <cell r="B2917">
            <v>11</v>
          </cell>
          <cell r="F2917">
            <v>6</v>
          </cell>
          <cell r="R2917" t="str">
            <v/>
          </cell>
          <cell r="X2917" t="str">
            <v/>
          </cell>
        </row>
        <row r="2918">
          <cell r="B2918">
            <v>11</v>
          </cell>
          <cell r="F2918">
            <v>5.5</v>
          </cell>
          <cell r="R2918" t="str">
            <v/>
          </cell>
          <cell r="X2918" t="str">
            <v/>
          </cell>
        </row>
        <row r="2919">
          <cell r="B2919">
            <v>11</v>
          </cell>
          <cell r="F2919">
            <v>6</v>
          </cell>
          <cell r="R2919" t="str">
            <v/>
          </cell>
          <cell r="X2919" t="str">
            <v/>
          </cell>
        </row>
        <row r="2920">
          <cell r="B2920">
            <v>11</v>
          </cell>
          <cell r="F2920">
            <v>5.5</v>
          </cell>
          <cell r="R2920" t="str">
            <v/>
          </cell>
          <cell r="X2920" t="str">
            <v/>
          </cell>
        </row>
        <row r="2921">
          <cell r="B2921">
            <v>11</v>
          </cell>
          <cell r="F2921">
            <v>5.5</v>
          </cell>
          <cell r="R2921" t="str">
            <v>PARTIZAN DEGRADO</v>
          </cell>
          <cell r="X2921" t="str">
            <v/>
          </cell>
        </row>
        <row r="2922">
          <cell r="B2922">
            <v>11</v>
          </cell>
          <cell r="F2922">
            <v>5.5</v>
          </cell>
          <cell r="R2922" t="str">
            <v/>
          </cell>
          <cell r="X2922" t="str">
            <v/>
          </cell>
        </row>
        <row r="2923">
          <cell r="B2923">
            <v>11</v>
          </cell>
          <cell r="F2923">
            <v>5.5</v>
          </cell>
          <cell r="R2923" t="str">
            <v/>
          </cell>
          <cell r="X2923" t="str">
            <v/>
          </cell>
        </row>
        <row r="2924">
          <cell r="B2924">
            <v>11</v>
          </cell>
          <cell r="F2924">
            <v>5.5</v>
          </cell>
          <cell r="R2924" t="str">
            <v/>
          </cell>
          <cell r="X2924" t="str">
            <v/>
          </cell>
        </row>
        <row r="2925">
          <cell r="B2925">
            <v>11</v>
          </cell>
          <cell r="F2925">
            <v>6.5</v>
          </cell>
          <cell r="R2925" t="str">
            <v>SAN GRIA</v>
          </cell>
          <cell r="T2925">
            <v>1</v>
          </cell>
          <cell r="W2925">
            <v>1</v>
          </cell>
          <cell r="X2925">
            <v>7.5</v>
          </cell>
        </row>
        <row r="2926">
          <cell r="B2926">
            <v>11</v>
          </cell>
          <cell r="F2926">
            <v>6</v>
          </cell>
          <cell r="R2926" t="str">
            <v/>
          </cell>
          <cell r="X2926" t="str">
            <v/>
          </cell>
        </row>
        <row r="2927">
          <cell r="B2927">
            <v>11</v>
          </cell>
          <cell r="F2927">
            <v>6.5</v>
          </cell>
          <cell r="R2927" t="str">
            <v>APPAREGGIATO</v>
          </cell>
          <cell r="T2927">
            <v>1</v>
          </cell>
          <cell r="W2927">
            <v>1</v>
          </cell>
          <cell r="X2927">
            <v>6.5</v>
          </cell>
        </row>
        <row r="2928">
          <cell r="B2928">
            <v>11</v>
          </cell>
          <cell r="F2928">
            <v>6</v>
          </cell>
          <cell r="R2928" t="str">
            <v/>
          </cell>
          <cell r="X2928" t="str">
            <v/>
          </cell>
        </row>
        <row r="2929">
          <cell r="B2929">
            <v>11</v>
          </cell>
          <cell r="F2929">
            <v>6.5</v>
          </cell>
          <cell r="R2929" t="str">
            <v>APPAREGGIATO</v>
          </cell>
          <cell r="T2929">
            <v>1</v>
          </cell>
          <cell r="W2929">
            <v>1</v>
          </cell>
          <cell r="X2929">
            <v>6.5</v>
          </cell>
        </row>
        <row r="2930">
          <cell r="B2930">
            <v>11</v>
          </cell>
          <cell r="F2930">
            <v>6</v>
          </cell>
          <cell r="R2930" t="str">
            <v/>
          </cell>
          <cell r="X2930" t="str">
            <v/>
          </cell>
        </row>
        <row r="2931">
          <cell r="B2931">
            <v>11</v>
          </cell>
          <cell r="F2931">
            <v>5.5</v>
          </cell>
          <cell r="R2931" t="str">
            <v/>
          </cell>
          <cell r="X2931" t="str">
            <v/>
          </cell>
        </row>
        <row r="2932">
          <cell r="B2932">
            <v>11</v>
          </cell>
          <cell r="F2932">
            <v>5.5</v>
          </cell>
          <cell r="R2932" t="str">
            <v>SAN GRIA</v>
          </cell>
          <cell r="X2932" t="str">
            <v/>
          </cell>
        </row>
        <row r="2933">
          <cell r="B2933">
            <v>11</v>
          </cell>
          <cell r="F2933">
            <v>6.5</v>
          </cell>
          <cell r="R2933" t="str">
            <v>AC ASPARAGHESE</v>
          </cell>
          <cell r="T2933">
            <v>1</v>
          </cell>
          <cell r="W2933">
            <v>1</v>
          </cell>
          <cell r="X2933">
            <v>6.5</v>
          </cell>
        </row>
        <row r="2934">
          <cell r="B2934">
            <v>11</v>
          </cell>
          <cell r="F2934">
            <v>6</v>
          </cell>
          <cell r="R2934" t="str">
            <v/>
          </cell>
          <cell r="X2934" t="str">
            <v/>
          </cell>
        </row>
        <row r="2935">
          <cell r="B2935">
            <v>11</v>
          </cell>
          <cell r="F2935">
            <v>6</v>
          </cell>
          <cell r="R2935" t="str">
            <v/>
          </cell>
          <cell r="X2935" t="str">
            <v/>
          </cell>
        </row>
        <row r="2936">
          <cell r="B2936">
            <v>11</v>
          </cell>
          <cell r="F2936">
            <v>6</v>
          </cell>
          <cell r="R2936" t="str">
            <v/>
          </cell>
          <cell r="X2936" t="str">
            <v/>
          </cell>
        </row>
        <row r="2937">
          <cell r="B2937">
            <v>11</v>
          </cell>
          <cell r="F2937">
            <v>4.5</v>
          </cell>
          <cell r="R2937" t="str">
            <v>SAN GRIA</v>
          </cell>
          <cell r="T2937">
            <v>1</v>
          </cell>
          <cell r="X2937" t="str">
            <v/>
          </cell>
        </row>
        <row r="2938">
          <cell r="B2938">
            <v>11</v>
          </cell>
          <cell r="F2938">
            <v>5.5</v>
          </cell>
          <cell r="R2938" t="str">
            <v>AC ASPARAGHESE</v>
          </cell>
          <cell r="T2938">
            <v>1</v>
          </cell>
          <cell r="X2938" t="str">
            <v/>
          </cell>
        </row>
        <row r="2939">
          <cell r="B2939">
            <v>11</v>
          </cell>
          <cell r="F2939">
            <v>5</v>
          </cell>
          <cell r="R2939" t="str">
            <v>PESCICULINI FC</v>
          </cell>
          <cell r="T2939">
            <v>1</v>
          </cell>
          <cell r="X2939" t="str">
            <v/>
          </cell>
        </row>
        <row r="2940">
          <cell r="B2940">
            <v>11</v>
          </cell>
          <cell r="F2940">
            <v>6</v>
          </cell>
          <cell r="R2940" t="str">
            <v>PESCICULINI FC</v>
          </cell>
          <cell r="T2940">
            <v>1</v>
          </cell>
          <cell r="W2940">
            <v>1</v>
          </cell>
          <cell r="X2940">
            <v>5</v>
          </cell>
        </row>
        <row r="2941">
          <cell r="B2941">
            <v>11</v>
          </cell>
          <cell r="F2941">
            <v>5.5</v>
          </cell>
          <cell r="R2941" t="str">
            <v>SESTO ASENSIO</v>
          </cell>
          <cell r="T2941">
            <v>1</v>
          </cell>
          <cell r="X2941" t="str">
            <v/>
          </cell>
        </row>
        <row r="2942">
          <cell r="B2942">
            <v>11</v>
          </cell>
          <cell r="F2942">
            <v>6</v>
          </cell>
          <cell r="R2942" t="str">
            <v/>
          </cell>
          <cell r="X2942" t="str">
            <v/>
          </cell>
        </row>
        <row r="2943">
          <cell r="B2943">
            <v>11</v>
          </cell>
          <cell r="F2943">
            <v>6</v>
          </cell>
          <cell r="R2943" t="str">
            <v/>
          </cell>
          <cell r="X2943" t="str">
            <v/>
          </cell>
        </row>
        <row r="2944">
          <cell r="B2944">
            <v>11</v>
          </cell>
          <cell r="F2944">
            <v>6</v>
          </cell>
          <cell r="R2944" t="str">
            <v>SESTO ASENSIO</v>
          </cell>
          <cell r="W2944">
            <v>1</v>
          </cell>
          <cell r="X2944">
            <v>6</v>
          </cell>
        </row>
        <row r="2945">
          <cell r="B2945">
            <v>11</v>
          </cell>
          <cell r="F2945">
            <v>5.5</v>
          </cell>
          <cell r="R2945" t="str">
            <v/>
          </cell>
          <cell r="X2945" t="str">
            <v/>
          </cell>
        </row>
        <row r="2946">
          <cell r="B2946">
            <v>11</v>
          </cell>
          <cell r="F2946">
            <v>5</v>
          </cell>
          <cell r="R2946" t="str">
            <v/>
          </cell>
          <cell r="X2946" t="str">
            <v/>
          </cell>
        </row>
        <row r="2947">
          <cell r="B2947">
            <v>11</v>
          </cell>
          <cell r="F2947">
            <v>6</v>
          </cell>
          <cell r="R2947" t="str">
            <v/>
          </cell>
          <cell r="X2947" t="str">
            <v/>
          </cell>
        </row>
        <row r="2948">
          <cell r="B2948">
            <v>11</v>
          </cell>
          <cell r="F2948">
            <v>5.5</v>
          </cell>
          <cell r="R2948" t="str">
            <v/>
          </cell>
          <cell r="X2948" t="str">
            <v/>
          </cell>
        </row>
        <row r="2949">
          <cell r="B2949">
            <v>11</v>
          </cell>
          <cell r="F2949">
            <v>6</v>
          </cell>
          <cell r="R2949" t="str">
            <v/>
          </cell>
          <cell r="X2949" t="str">
            <v/>
          </cell>
        </row>
        <row r="2950">
          <cell r="B2950">
            <v>11</v>
          </cell>
          <cell r="F2950">
            <v>6.5</v>
          </cell>
          <cell r="R2950" t="str">
            <v>SAN GRIA</v>
          </cell>
          <cell r="W2950">
            <v>1</v>
          </cell>
          <cell r="X2950">
            <v>6.5</v>
          </cell>
        </row>
        <row r="2951">
          <cell r="B2951">
            <v>11</v>
          </cell>
          <cell r="F2951">
            <v>6.5</v>
          </cell>
          <cell r="R2951" t="str">
            <v>ATL IMPROVVISATO</v>
          </cell>
          <cell r="T2951">
            <v>1</v>
          </cell>
          <cell r="W2951">
            <v>1</v>
          </cell>
          <cell r="X2951">
            <v>6.5</v>
          </cell>
        </row>
        <row r="2952">
          <cell r="B2952">
            <v>11</v>
          </cell>
          <cell r="F2952">
            <v>6</v>
          </cell>
          <cell r="R2952" t="str">
            <v/>
          </cell>
          <cell r="X2952" t="str">
            <v/>
          </cell>
        </row>
        <row r="2953">
          <cell r="B2953">
            <v>11</v>
          </cell>
          <cell r="F2953">
            <v>5.5</v>
          </cell>
          <cell r="R2953" t="str">
            <v>ATL IMPROVVISATO</v>
          </cell>
          <cell r="T2953">
            <v>1</v>
          </cell>
          <cell r="X2953" t="str">
            <v/>
          </cell>
        </row>
        <row r="2954">
          <cell r="B2954">
            <v>11</v>
          </cell>
          <cell r="F2954">
            <v>6.5</v>
          </cell>
          <cell r="R2954" t="str">
            <v>PARTIZAN DEGRADO</v>
          </cell>
          <cell r="W2954">
            <v>1</v>
          </cell>
          <cell r="X2954">
            <v>7.5</v>
          </cell>
        </row>
        <row r="2955">
          <cell r="B2955">
            <v>11</v>
          </cell>
          <cell r="F2955">
            <v>5</v>
          </cell>
          <cell r="R2955" t="str">
            <v>AC ASPARAGHESE</v>
          </cell>
          <cell r="X2955" t="str">
            <v/>
          </cell>
        </row>
        <row r="2956">
          <cell r="B2956">
            <v>11</v>
          </cell>
          <cell r="F2956">
            <v>5.5</v>
          </cell>
          <cell r="R2956" t="str">
            <v>AC ASPARAGHESE</v>
          </cell>
          <cell r="X2956" t="str">
            <v/>
          </cell>
        </row>
        <row r="2957">
          <cell r="B2957">
            <v>11</v>
          </cell>
          <cell r="F2957">
            <v>6</v>
          </cell>
          <cell r="R2957" t="str">
            <v/>
          </cell>
          <cell r="X2957" t="str">
            <v/>
          </cell>
        </row>
        <row r="2958">
          <cell r="B2958">
            <v>11</v>
          </cell>
          <cell r="F2958">
            <v>6</v>
          </cell>
          <cell r="R2958" t="str">
            <v/>
          </cell>
          <cell r="X2958" t="str">
            <v/>
          </cell>
        </row>
        <row r="2959">
          <cell r="B2959">
            <v>11</v>
          </cell>
          <cell r="F2959">
            <v>5.5</v>
          </cell>
          <cell r="R2959" t="str">
            <v/>
          </cell>
          <cell r="X2959" t="str">
            <v/>
          </cell>
        </row>
        <row r="2960">
          <cell r="B2960">
            <v>11</v>
          </cell>
          <cell r="F2960">
            <v>6</v>
          </cell>
          <cell r="R2960" t="str">
            <v/>
          </cell>
          <cell r="X2960" t="str">
            <v/>
          </cell>
        </row>
        <row r="2961">
          <cell r="B2961">
            <v>11</v>
          </cell>
          <cell r="F2961">
            <v>6.5</v>
          </cell>
          <cell r="R2961" t="str">
            <v/>
          </cell>
          <cell r="X2961" t="str">
            <v/>
          </cell>
        </row>
        <row r="2962">
          <cell r="B2962">
            <v>11</v>
          </cell>
          <cell r="F2962">
            <v>5.5</v>
          </cell>
          <cell r="R2962" t="str">
            <v/>
          </cell>
          <cell r="X2962" t="str">
            <v/>
          </cell>
        </row>
        <row r="2963">
          <cell r="B2963">
            <v>11</v>
          </cell>
          <cell r="F2963">
            <v>6.5</v>
          </cell>
          <cell r="R2963" t="str">
            <v/>
          </cell>
          <cell r="X2963" t="str">
            <v/>
          </cell>
        </row>
        <row r="2964">
          <cell r="B2964">
            <v>11</v>
          </cell>
          <cell r="F2964">
            <v>6</v>
          </cell>
          <cell r="R2964" t="str">
            <v/>
          </cell>
          <cell r="X2964" t="str">
            <v/>
          </cell>
        </row>
        <row r="2965">
          <cell r="B2965">
            <v>11</v>
          </cell>
          <cell r="F2965">
            <v>5.5</v>
          </cell>
          <cell r="R2965" t="str">
            <v>SESTO ASENSIO</v>
          </cell>
          <cell r="X2965" t="str">
            <v/>
          </cell>
        </row>
        <row r="2966">
          <cell r="B2966">
            <v>11</v>
          </cell>
          <cell r="F2966">
            <v>7</v>
          </cell>
          <cell r="R2966" t="str">
            <v>APPAREGGIATO</v>
          </cell>
          <cell r="T2966">
            <v>1</v>
          </cell>
          <cell r="W2966">
            <v>1</v>
          </cell>
          <cell r="X2966">
            <v>10</v>
          </cell>
        </row>
        <row r="2967">
          <cell r="B2967">
            <v>11</v>
          </cell>
          <cell r="F2967">
            <v>7</v>
          </cell>
          <cell r="R2967" t="str">
            <v>HERTHA VERNELLO</v>
          </cell>
          <cell r="T2967">
            <v>1</v>
          </cell>
          <cell r="W2967">
            <v>1</v>
          </cell>
          <cell r="X2967">
            <v>10</v>
          </cell>
        </row>
        <row r="2968">
          <cell r="B2968">
            <v>11</v>
          </cell>
          <cell r="F2968">
            <v>6</v>
          </cell>
          <cell r="R2968" t="str">
            <v>SAN GRIA</v>
          </cell>
          <cell r="W2968">
            <v>1</v>
          </cell>
          <cell r="X2968">
            <v>6</v>
          </cell>
        </row>
        <row r="2969">
          <cell r="B2969">
            <v>11</v>
          </cell>
          <cell r="F2969">
            <v>6.5</v>
          </cell>
          <cell r="R2969" t="str">
            <v>PARTIZAN DEGRADO</v>
          </cell>
          <cell r="T2969">
            <v>1</v>
          </cell>
          <cell r="X2969" t="str">
            <v/>
          </cell>
        </row>
        <row r="2970">
          <cell r="B2970">
            <v>11</v>
          </cell>
          <cell r="F2970">
            <v>5.5</v>
          </cell>
          <cell r="R2970" t="str">
            <v>AC ASPARAGHESE</v>
          </cell>
          <cell r="T2970">
            <v>1</v>
          </cell>
          <cell r="W2970">
            <v>1</v>
          </cell>
          <cell r="X2970">
            <v>5.5</v>
          </cell>
        </row>
        <row r="2971">
          <cell r="B2971">
            <v>11</v>
          </cell>
          <cell r="F2971">
            <v>6.5</v>
          </cell>
          <cell r="R2971" t="str">
            <v>APPAREGGIATO</v>
          </cell>
          <cell r="W2971">
            <v>1</v>
          </cell>
          <cell r="X2971">
            <v>7</v>
          </cell>
        </row>
        <row r="2972">
          <cell r="B2972">
            <v>11</v>
          </cell>
          <cell r="F2972">
            <v>7</v>
          </cell>
          <cell r="R2972" t="str">
            <v/>
          </cell>
          <cell r="X2972" t="str">
            <v/>
          </cell>
        </row>
        <row r="2973">
          <cell r="B2973">
            <v>11</v>
          </cell>
          <cell r="F2973">
            <v>5</v>
          </cell>
          <cell r="R2973" t="str">
            <v/>
          </cell>
          <cell r="X2973" t="str">
            <v/>
          </cell>
        </row>
        <row r="2974">
          <cell r="B2974">
            <v>11</v>
          </cell>
          <cell r="F2974">
            <v>6</v>
          </cell>
          <cell r="R2974" t="str">
            <v/>
          </cell>
          <cell r="X2974" t="str">
            <v/>
          </cell>
        </row>
        <row r="2975">
          <cell r="B2975">
            <v>11</v>
          </cell>
          <cell r="F2975">
            <v>6</v>
          </cell>
          <cell r="R2975" t="str">
            <v/>
          </cell>
          <cell r="X2975" t="str">
            <v/>
          </cell>
        </row>
        <row r="2976">
          <cell r="B2976">
            <v>11</v>
          </cell>
          <cell r="F2976">
            <v>5.5</v>
          </cell>
          <cell r="R2976" t="str">
            <v/>
          </cell>
          <cell r="X2976" t="str">
            <v/>
          </cell>
        </row>
        <row r="2977">
          <cell r="B2977">
            <v>11</v>
          </cell>
          <cell r="F2977">
            <v>6</v>
          </cell>
          <cell r="R2977" t="str">
            <v/>
          </cell>
          <cell r="X2977" t="str">
            <v/>
          </cell>
        </row>
        <row r="2978">
          <cell r="B2978">
            <v>11</v>
          </cell>
          <cell r="F2978">
            <v>6</v>
          </cell>
          <cell r="R2978" t="str">
            <v>HERTHA VERNELLO</v>
          </cell>
          <cell r="W2978">
            <v>1</v>
          </cell>
          <cell r="X2978">
            <v>6</v>
          </cell>
        </row>
        <row r="2979">
          <cell r="B2979">
            <v>11</v>
          </cell>
          <cell r="F2979">
            <v>6</v>
          </cell>
          <cell r="R2979" t="str">
            <v>ATL IMPROVVISATO</v>
          </cell>
          <cell r="T2979">
            <v>1</v>
          </cell>
          <cell r="W2979">
            <v>1</v>
          </cell>
          <cell r="X2979">
            <v>6</v>
          </cell>
        </row>
        <row r="2980">
          <cell r="B2980">
            <v>11</v>
          </cell>
          <cell r="F2980">
            <v>5.5</v>
          </cell>
          <cell r="R2980" t="str">
            <v/>
          </cell>
          <cell r="X2980" t="str">
            <v/>
          </cell>
        </row>
        <row r="2981">
          <cell r="B2981">
            <v>11</v>
          </cell>
          <cell r="F2981">
            <v>6</v>
          </cell>
          <cell r="R2981" t="str">
            <v/>
          </cell>
          <cell r="X2981" t="str">
            <v/>
          </cell>
        </row>
        <row r="2982">
          <cell r="B2982">
            <v>11</v>
          </cell>
          <cell r="F2982">
            <v>5.5</v>
          </cell>
          <cell r="R2982" t="str">
            <v>SAN GRIA</v>
          </cell>
          <cell r="X2982" t="str">
            <v/>
          </cell>
        </row>
        <row r="2983">
          <cell r="B2983">
            <v>11</v>
          </cell>
          <cell r="F2983">
            <v>6</v>
          </cell>
          <cell r="R2983" t="str">
            <v>SESTO ASENSIO</v>
          </cell>
          <cell r="T2983">
            <v>1</v>
          </cell>
          <cell r="W2983">
            <v>1</v>
          </cell>
          <cell r="X2983">
            <v>7</v>
          </cell>
        </row>
        <row r="2984">
          <cell r="B2984">
            <v>11</v>
          </cell>
          <cell r="F2984">
            <v>6</v>
          </cell>
          <cell r="R2984" t="str">
            <v>SAN GRIA</v>
          </cell>
          <cell r="T2984">
            <v>1</v>
          </cell>
          <cell r="W2984">
            <v>1</v>
          </cell>
          <cell r="X2984">
            <v>5.5</v>
          </cell>
        </row>
        <row r="2985">
          <cell r="B2985">
            <v>11</v>
          </cell>
          <cell r="F2985">
            <v>6.5</v>
          </cell>
          <cell r="R2985" t="str">
            <v>SESTO ASENSIO</v>
          </cell>
          <cell r="T2985">
            <v>1</v>
          </cell>
          <cell r="W2985">
            <v>1</v>
          </cell>
          <cell r="X2985">
            <v>7.5</v>
          </cell>
        </row>
        <row r="2986">
          <cell r="B2986">
            <v>11</v>
          </cell>
          <cell r="F2986">
            <v>7</v>
          </cell>
          <cell r="R2986" t="str">
            <v>ATL IMPROVVISATO</v>
          </cell>
          <cell r="T2986">
            <v>1</v>
          </cell>
          <cell r="W2986">
            <v>1</v>
          </cell>
          <cell r="X2986">
            <v>8</v>
          </cell>
        </row>
        <row r="2987">
          <cell r="B2987">
            <v>11</v>
          </cell>
          <cell r="F2987">
            <v>5.5</v>
          </cell>
          <cell r="R2987" t="str">
            <v>PARTIZAN DEGRADO</v>
          </cell>
          <cell r="T2987">
            <v>1</v>
          </cell>
          <cell r="X2987" t="str">
            <v/>
          </cell>
        </row>
        <row r="2988">
          <cell r="B2988">
            <v>11</v>
          </cell>
          <cell r="F2988">
            <v>6.5</v>
          </cell>
          <cell r="R2988" t="str">
            <v>PARTIZAN DEGRADO</v>
          </cell>
          <cell r="T2988">
            <v>1</v>
          </cell>
          <cell r="W2988">
            <v>1</v>
          </cell>
          <cell r="X2988">
            <v>6.5</v>
          </cell>
        </row>
        <row r="2989">
          <cell r="B2989">
            <v>11</v>
          </cell>
          <cell r="F2989">
            <v>6</v>
          </cell>
          <cell r="R2989" t="str">
            <v>ATL IMPROVVISATO</v>
          </cell>
          <cell r="T2989">
            <v>1</v>
          </cell>
          <cell r="W2989">
            <v>1</v>
          </cell>
          <cell r="X2989">
            <v>6</v>
          </cell>
        </row>
        <row r="2990">
          <cell r="B2990">
            <v>11</v>
          </cell>
          <cell r="F2990">
            <v>6.5</v>
          </cell>
          <cell r="R2990" t="str">
            <v>SAN GRIA</v>
          </cell>
          <cell r="T2990">
            <v>1</v>
          </cell>
          <cell r="W2990">
            <v>1</v>
          </cell>
          <cell r="X2990">
            <v>6.5</v>
          </cell>
        </row>
        <row r="2991">
          <cell r="B2991">
            <v>11</v>
          </cell>
          <cell r="F2991">
            <v>6.5</v>
          </cell>
          <cell r="R2991" t="str">
            <v/>
          </cell>
          <cell r="X2991" t="str">
            <v/>
          </cell>
        </row>
        <row r="2992">
          <cell r="B2992">
            <v>11</v>
          </cell>
          <cell r="F2992">
            <v>6.5</v>
          </cell>
          <cell r="R2992" t="str">
            <v>PESCICULINI FC</v>
          </cell>
          <cell r="T2992">
            <v>1</v>
          </cell>
          <cell r="W2992">
            <v>1</v>
          </cell>
          <cell r="X2992">
            <v>6.5</v>
          </cell>
        </row>
        <row r="2993">
          <cell r="B2993">
            <v>11</v>
          </cell>
          <cell r="F2993">
            <v>6</v>
          </cell>
          <cell r="R2993" t="str">
            <v>HERTHA VERNELLO</v>
          </cell>
          <cell r="T2993">
            <v>1</v>
          </cell>
          <cell r="X2993" t="str">
            <v/>
          </cell>
        </row>
        <row r="2994">
          <cell r="B2994">
            <v>11</v>
          </cell>
          <cell r="F2994">
            <v>7</v>
          </cell>
          <cell r="R2994" t="str">
            <v>HERTHA VERNELLO</v>
          </cell>
          <cell r="T2994">
            <v>1</v>
          </cell>
          <cell r="W2994">
            <v>1</v>
          </cell>
          <cell r="X2994">
            <v>11</v>
          </cell>
        </row>
        <row r="2995">
          <cell r="B2995">
            <v>11</v>
          </cell>
          <cell r="F2995">
            <v>6</v>
          </cell>
          <cell r="R2995" t="str">
            <v>PESCICULINI FC</v>
          </cell>
          <cell r="T2995">
            <v>1</v>
          </cell>
          <cell r="W2995">
            <v>1</v>
          </cell>
          <cell r="X2995">
            <v>6</v>
          </cell>
        </row>
        <row r="2996">
          <cell r="B2996">
            <v>11</v>
          </cell>
          <cell r="F2996">
            <v>7</v>
          </cell>
          <cell r="R2996" t="str">
            <v>PESCICULINI FC</v>
          </cell>
          <cell r="W2996">
            <v>1</v>
          </cell>
          <cell r="X2996">
            <v>10</v>
          </cell>
        </row>
        <row r="2997">
          <cell r="B2997">
            <v>11</v>
          </cell>
          <cell r="F2997">
            <v>6.5</v>
          </cell>
          <cell r="R2997" t="str">
            <v>ATL IMPROVVISATO</v>
          </cell>
          <cell r="X2997" t="str">
            <v/>
          </cell>
        </row>
        <row r="2998">
          <cell r="B2998">
            <v>11</v>
          </cell>
          <cell r="F2998">
            <v>6</v>
          </cell>
          <cell r="R2998" t="str">
            <v>AC ASPARAGHESE</v>
          </cell>
          <cell r="T2998">
            <v>1</v>
          </cell>
          <cell r="W2998">
            <v>1</v>
          </cell>
          <cell r="X2998">
            <v>6</v>
          </cell>
        </row>
        <row r="2999">
          <cell r="B2999">
            <v>11</v>
          </cell>
          <cell r="F2999">
            <v>6.5</v>
          </cell>
          <cell r="R2999" t="str">
            <v>HERTHA VERNELLO</v>
          </cell>
          <cell r="T2999">
            <v>1</v>
          </cell>
          <cell r="W2999">
            <v>1</v>
          </cell>
          <cell r="X2999">
            <v>6.5</v>
          </cell>
        </row>
        <row r="3000">
          <cell r="B3000">
            <v>11</v>
          </cell>
          <cell r="F3000">
            <v>5.5</v>
          </cell>
          <cell r="R3000" t="str">
            <v>ATL IMPROVVISATO</v>
          </cell>
          <cell r="T3000">
            <v>1</v>
          </cell>
          <cell r="W3000">
            <v>1</v>
          </cell>
          <cell r="X3000">
            <v>5.5</v>
          </cell>
        </row>
        <row r="3001">
          <cell r="B3001">
            <v>11</v>
          </cell>
          <cell r="F3001">
            <v>6</v>
          </cell>
          <cell r="R3001" t="str">
            <v/>
          </cell>
          <cell r="X3001" t="str">
            <v/>
          </cell>
        </row>
        <row r="3002">
          <cell r="B3002">
            <v>11</v>
          </cell>
          <cell r="F3002">
            <v>6.5</v>
          </cell>
          <cell r="R3002" t="str">
            <v>PARTIZAN DEGRADO</v>
          </cell>
          <cell r="T3002">
            <v>1</v>
          </cell>
          <cell r="W3002">
            <v>1</v>
          </cell>
          <cell r="X3002">
            <v>6.5</v>
          </cell>
        </row>
        <row r="3003">
          <cell r="B3003">
            <v>11</v>
          </cell>
          <cell r="F3003">
            <v>6</v>
          </cell>
          <cell r="R3003" t="str">
            <v/>
          </cell>
          <cell r="X3003" t="str">
            <v/>
          </cell>
        </row>
        <row r="3004">
          <cell r="B3004">
            <v>11</v>
          </cell>
          <cell r="F3004">
            <v>6</v>
          </cell>
          <cell r="R3004" t="str">
            <v>ATL IMPROVVISATO</v>
          </cell>
          <cell r="T3004">
            <v>1</v>
          </cell>
          <cell r="W3004">
            <v>1</v>
          </cell>
          <cell r="X3004">
            <v>6</v>
          </cell>
        </row>
        <row r="3005">
          <cell r="B3005">
            <v>11</v>
          </cell>
          <cell r="F3005">
            <v>6</v>
          </cell>
          <cell r="R3005" t="str">
            <v>ATL IMPROVVISATO</v>
          </cell>
          <cell r="T3005">
            <v>1</v>
          </cell>
          <cell r="W3005">
            <v>1</v>
          </cell>
          <cell r="X3005">
            <v>6</v>
          </cell>
        </row>
        <row r="3006">
          <cell r="B3006">
            <v>11</v>
          </cell>
          <cell r="F3006">
            <v>6</v>
          </cell>
          <cell r="R3006" t="str">
            <v>APPAREGGIATO</v>
          </cell>
          <cell r="W3006">
            <v>1</v>
          </cell>
          <cell r="X3006">
            <v>6</v>
          </cell>
        </row>
        <row r="3007">
          <cell r="B3007">
            <v>11</v>
          </cell>
          <cell r="F3007">
            <v>6</v>
          </cell>
          <cell r="R3007" t="str">
            <v>HERTHA VERNELLO</v>
          </cell>
          <cell r="W3007">
            <v>1</v>
          </cell>
          <cell r="X3007">
            <v>6</v>
          </cell>
        </row>
        <row r="3008">
          <cell r="B3008">
            <v>11</v>
          </cell>
          <cell r="F3008">
            <v>5.5</v>
          </cell>
          <cell r="R3008" t="str">
            <v>SESTO ASENSIO</v>
          </cell>
          <cell r="T3008">
            <v>1</v>
          </cell>
          <cell r="X3008" t="str">
            <v/>
          </cell>
        </row>
        <row r="3009">
          <cell r="B3009">
            <v>11</v>
          </cell>
          <cell r="F3009">
            <v>6</v>
          </cell>
          <cell r="R3009" t="str">
            <v>SESTO ASENSIO</v>
          </cell>
          <cell r="T3009">
            <v>1</v>
          </cell>
          <cell r="W3009">
            <v>1</v>
          </cell>
          <cell r="X3009">
            <v>6</v>
          </cell>
        </row>
        <row r="3010">
          <cell r="B3010">
            <v>11</v>
          </cell>
          <cell r="F3010">
            <v>5.5</v>
          </cell>
          <cell r="R3010" t="str">
            <v>AC ASPARAGHESE</v>
          </cell>
          <cell r="X3010" t="str">
            <v/>
          </cell>
        </row>
        <row r="3011">
          <cell r="B3011">
            <v>11</v>
          </cell>
          <cell r="F3011">
            <v>6</v>
          </cell>
          <cell r="R3011" t="str">
            <v>AC ASPARAGHESE</v>
          </cell>
          <cell r="X3011" t="str">
            <v/>
          </cell>
        </row>
        <row r="3012">
          <cell r="B3012">
            <v>11</v>
          </cell>
          <cell r="F3012">
            <v>5</v>
          </cell>
          <cell r="R3012" t="str">
            <v>ATL IMPROVVISATO</v>
          </cell>
          <cell r="X3012" t="str">
            <v/>
          </cell>
        </row>
        <row r="3013">
          <cell r="B3013">
            <v>11</v>
          </cell>
          <cell r="F3013">
            <v>5.5</v>
          </cell>
          <cell r="R3013" t="str">
            <v/>
          </cell>
          <cell r="X3013" t="str">
            <v/>
          </cell>
        </row>
        <row r="3014">
          <cell r="B3014">
            <v>11</v>
          </cell>
          <cell r="F3014">
            <v>5.5</v>
          </cell>
          <cell r="R3014" t="str">
            <v/>
          </cell>
          <cell r="X3014" t="str">
            <v/>
          </cell>
        </row>
        <row r="3015">
          <cell r="B3015">
            <v>11</v>
          </cell>
          <cell r="F3015">
            <v>6</v>
          </cell>
          <cell r="R3015" t="str">
            <v/>
          </cell>
          <cell r="X3015" t="str">
            <v/>
          </cell>
        </row>
        <row r="3016">
          <cell r="B3016">
            <v>11</v>
          </cell>
          <cell r="F3016">
            <v>5.5</v>
          </cell>
          <cell r="R3016" t="str">
            <v/>
          </cell>
          <cell r="X3016" t="str">
            <v/>
          </cell>
        </row>
        <row r="3017">
          <cell r="B3017">
            <v>11</v>
          </cell>
          <cell r="F3017">
            <v>6</v>
          </cell>
          <cell r="R3017" t="str">
            <v/>
          </cell>
          <cell r="X3017" t="str">
            <v/>
          </cell>
        </row>
        <row r="3018">
          <cell r="B3018">
            <v>11</v>
          </cell>
          <cell r="F3018">
            <v>5</v>
          </cell>
          <cell r="R3018" t="str">
            <v>SESTO ASENSIO</v>
          </cell>
          <cell r="X3018" t="str">
            <v/>
          </cell>
        </row>
        <row r="3019">
          <cell r="B3019">
            <v>11</v>
          </cell>
          <cell r="F3019">
            <v>5.5</v>
          </cell>
          <cell r="R3019" t="str">
            <v>AC ASPARAGHESE</v>
          </cell>
          <cell r="T3019">
            <v>1</v>
          </cell>
          <cell r="X3019" t="str">
            <v/>
          </cell>
        </row>
        <row r="3020">
          <cell r="B3020">
            <v>11</v>
          </cell>
          <cell r="F3020">
            <v>6</v>
          </cell>
          <cell r="R3020" t="str">
            <v/>
          </cell>
          <cell r="X3020" t="str">
            <v/>
          </cell>
        </row>
        <row r="3021">
          <cell r="B3021">
            <v>11</v>
          </cell>
          <cell r="F3021">
            <v>6</v>
          </cell>
          <cell r="R3021" t="str">
            <v>ATL IMPROVVISATO</v>
          </cell>
          <cell r="W3021">
            <v>1</v>
          </cell>
          <cell r="X3021">
            <v>6</v>
          </cell>
        </row>
        <row r="3022">
          <cell r="B3022">
            <v>11</v>
          </cell>
          <cell r="F3022">
            <v>6.5</v>
          </cell>
          <cell r="R3022" t="str">
            <v>APPAREGGIATO</v>
          </cell>
          <cell r="T3022">
            <v>1</v>
          </cell>
          <cell r="W3022">
            <v>1</v>
          </cell>
          <cell r="X3022">
            <v>6</v>
          </cell>
        </row>
        <row r="3023">
          <cell r="B3023">
            <v>11</v>
          </cell>
          <cell r="F3023">
            <v>5.5</v>
          </cell>
          <cell r="R3023" t="str">
            <v>HERTHA VERNELLO</v>
          </cell>
          <cell r="T3023">
            <v>1</v>
          </cell>
          <cell r="X3023" t="str">
            <v/>
          </cell>
        </row>
        <row r="3024">
          <cell r="B3024">
            <v>11</v>
          </cell>
          <cell r="F3024">
            <v>5.5</v>
          </cell>
          <cell r="R3024" t="str">
            <v/>
          </cell>
          <cell r="X3024" t="str">
            <v/>
          </cell>
        </row>
        <row r="3025">
          <cell r="B3025">
            <v>11</v>
          </cell>
          <cell r="F3025">
            <v>6</v>
          </cell>
          <cell r="R3025" t="str">
            <v>SESTO ASENSIO</v>
          </cell>
          <cell r="T3025">
            <v>1</v>
          </cell>
          <cell r="W3025">
            <v>1</v>
          </cell>
          <cell r="X3025">
            <v>6</v>
          </cell>
        </row>
        <row r="3026">
          <cell r="B3026">
            <v>11</v>
          </cell>
          <cell r="F3026">
            <v>5.5</v>
          </cell>
          <cell r="R3026" t="str">
            <v>ATL IMPROVVISATO</v>
          </cell>
          <cell r="T3026">
            <v>1</v>
          </cell>
          <cell r="X3026" t="str">
            <v/>
          </cell>
        </row>
        <row r="3027">
          <cell r="B3027">
            <v>11</v>
          </cell>
          <cell r="F3027">
            <v>6</v>
          </cell>
          <cell r="R3027" t="str">
            <v>AC ASPARAGHESE</v>
          </cell>
          <cell r="T3027">
            <v>1</v>
          </cell>
          <cell r="W3027">
            <v>1</v>
          </cell>
          <cell r="X3027">
            <v>7</v>
          </cell>
        </row>
        <row r="3028">
          <cell r="B3028">
            <v>11</v>
          </cell>
          <cell r="F3028">
            <v>7</v>
          </cell>
          <cell r="R3028" t="str">
            <v>APPAREGGIATO</v>
          </cell>
          <cell r="W3028">
            <v>1</v>
          </cell>
          <cell r="X3028">
            <v>7</v>
          </cell>
        </row>
        <row r="3029">
          <cell r="B3029">
            <v>11</v>
          </cell>
          <cell r="F3029">
            <v>6</v>
          </cell>
          <cell r="R3029" t="str">
            <v>APPAREGGIATO</v>
          </cell>
          <cell r="T3029">
            <v>1</v>
          </cell>
          <cell r="W3029">
            <v>1</v>
          </cell>
          <cell r="X3029">
            <v>6</v>
          </cell>
        </row>
        <row r="3030">
          <cell r="B3030">
            <v>11</v>
          </cell>
          <cell r="F3030">
            <v>6.5</v>
          </cell>
          <cell r="R3030" t="str">
            <v/>
          </cell>
          <cell r="X3030" t="str">
            <v/>
          </cell>
        </row>
        <row r="3031">
          <cell r="B3031">
            <v>11</v>
          </cell>
          <cell r="F3031">
            <v>6</v>
          </cell>
          <cell r="R3031" t="str">
            <v/>
          </cell>
          <cell r="X3031" t="str">
            <v/>
          </cell>
        </row>
        <row r="3032">
          <cell r="B3032">
            <v>11</v>
          </cell>
          <cell r="F3032">
            <v>6.5</v>
          </cell>
          <cell r="R3032" t="str">
            <v/>
          </cell>
          <cell r="X3032" t="str">
            <v/>
          </cell>
        </row>
        <row r="3033">
          <cell r="B3033">
            <v>11</v>
          </cell>
          <cell r="F3033">
            <v>5.5</v>
          </cell>
          <cell r="R3033" t="str">
            <v/>
          </cell>
          <cell r="X3033" t="str">
            <v/>
          </cell>
        </row>
        <row r="3034">
          <cell r="B3034">
            <v>11</v>
          </cell>
          <cell r="F3034">
            <v>6</v>
          </cell>
          <cell r="R3034" t="str">
            <v/>
          </cell>
          <cell r="X3034" t="str">
            <v/>
          </cell>
        </row>
        <row r="3035">
          <cell r="B3035">
            <v>11</v>
          </cell>
          <cell r="F3035">
            <v>6</v>
          </cell>
          <cell r="R3035" t="str">
            <v/>
          </cell>
          <cell r="X3035" t="str">
            <v/>
          </cell>
        </row>
        <row r="3036">
          <cell r="B3036">
            <v>11</v>
          </cell>
          <cell r="F3036">
            <v>5.5</v>
          </cell>
          <cell r="R3036" t="str">
            <v/>
          </cell>
          <cell r="X3036" t="str">
            <v/>
          </cell>
        </row>
        <row r="3037">
          <cell r="B3037">
            <v>11</v>
          </cell>
          <cell r="F3037">
            <v>5</v>
          </cell>
          <cell r="R3037" t="str">
            <v/>
          </cell>
          <cell r="X3037" t="str">
            <v/>
          </cell>
        </row>
        <row r="3038">
          <cell r="B3038">
            <v>11</v>
          </cell>
          <cell r="F3038">
            <v>6</v>
          </cell>
          <cell r="R3038" t="str">
            <v/>
          </cell>
          <cell r="X3038" t="str">
            <v/>
          </cell>
        </row>
        <row r="3039">
          <cell r="B3039">
            <v>11</v>
          </cell>
          <cell r="F3039">
            <v>5.5</v>
          </cell>
          <cell r="R3039" t="str">
            <v>APPAREGGIATO</v>
          </cell>
          <cell r="T3039">
            <v>1</v>
          </cell>
          <cell r="X3039" t="str">
            <v/>
          </cell>
        </row>
        <row r="3040">
          <cell r="B3040">
            <v>11</v>
          </cell>
          <cell r="F3040">
            <v>6</v>
          </cell>
          <cell r="R3040" t="str">
            <v>AC ASPARAGHESE</v>
          </cell>
          <cell r="W3040">
            <v>1</v>
          </cell>
          <cell r="X3040">
            <v>6</v>
          </cell>
        </row>
        <row r="3041">
          <cell r="B3041">
            <v>11</v>
          </cell>
          <cell r="F3041">
            <v>6</v>
          </cell>
          <cell r="R3041" t="str">
            <v>APPAREGGIATO</v>
          </cell>
          <cell r="T3041">
            <v>1</v>
          </cell>
          <cell r="W3041">
            <v>1</v>
          </cell>
          <cell r="X3041">
            <v>4</v>
          </cell>
        </row>
        <row r="3042">
          <cell r="B3042">
            <v>11</v>
          </cell>
          <cell r="F3042">
            <v>6</v>
          </cell>
          <cell r="R3042" t="str">
            <v>SESTO ASENSIO</v>
          </cell>
          <cell r="T3042">
            <v>1</v>
          </cell>
          <cell r="W3042">
            <v>1</v>
          </cell>
          <cell r="X3042">
            <v>6</v>
          </cell>
        </row>
        <row r="3043">
          <cell r="B3043">
            <v>11</v>
          </cell>
          <cell r="F3043">
            <v>5.5</v>
          </cell>
          <cell r="R3043" t="str">
            <v>ATL IMPROVVISATO</v>
          </cell>
          <cell r="T3043">
            <v>1</v>
          </cell>
          <cell r="X3043" t="str">
            <v/>
          </cell>
        </row>
        <row r="3044">
          <cell r="B3044">
            <v>11</v>
          </cell>
          <cell r="F3044">
            <v>5</v>
          </cell>
          <cell r="R3044" t="str">
            <v>APPAREGGIATO</v>
          </cell>
          <cell r="X3044" t="str">
            <v/>
          </cell>
        </row>
        <row r="3045">
          <cell r="B3045">
            <v>11</v>
          </cell>
          <cell r="F3045">
            <v>5.5</v>
          </cell>
          <cell r="R3045" t="str">
            <v/>
          </cell>
          <cell r="X3045" t="str">
            <v/>
          </cell>
        </row>
        <row r="3046">
          <cell r="B3046">
            <v>11</v>
          </cell>
          <cell r="F3046">
            <v>6</v>
          </cell>
          <cell r="R3046" t="str">
            <v/>
          </cell>
          <cell r="X3046" t="str">
            <v/>
          </cell>
        </row>
        <row r="3047">
          <cell r="B3047">
            <v>11</v>
          </cell>
          <cell r="F3047">
            <v>5.5</v>
          </cell>
          <cell r="R3047" t="str">
            <v>SESTO ASENSIO</v>
          </cell>
          <cell r="T3047">
            <v>1</v>
          </cell>
          <cell r="W3047">
            <v>1</v>
          </cell>
          <cell r="X3047">
            <v>5.5</v>
          </cell>
        </row>
        <row r="3048">
          <cell r="B3048">
            <v>11</v>
          </cell>
          <cell r="F3048">
            <v>6</v>
          </cell>
          <cell r="R3048" t="str">
            <v>SESTO ASENSIO</v>
          </cell>
          <cell r="T3048">
            <v>1</v>
          </cell>
          <cell r="W3048">
            <v>1</v>
          </cell>
          <cell r="X3048">
            <v>5.5</v>
          </cell>
        </row>
        <row r="3049">
          <cell r="B3049">
            <v>11</v>
          </cell>
          <cell r="F3049">
            <v>7</v>
          </cell>
          <cell r="R3049" t="str">
            <v>SESTO ASENSIO</v>
          </cell>
          <cell r="T3049">
            <v>1</v>
          </cell>
          <cell r="W3049">
            <v>1</v>
          </cell>
          <cell r="X3049">
            <v>10</v>
          </cell>
        </row>
        <row r="3050">
          <cell r="B3050">
            <v>11</v>
          </cell>
          <cell r="F3050">
            <v>5</v>
          </cell>
          <cell r="R3050" t="str">
            <v/>
          </cell>
          <cell r="X3050" t="str">
            <v/>
          </cell>
        </row>
        <row r="3051">
          <cell r="B3051">
            <v>11</v>
          </cell>
          <cell r="F3051">
            <v>5.5</v>
          </cell>
          <cell r="R3051" t="str">
            <v/>
          </cell>
          <cell r="X3051" t="str">
            <v/>
          </cell>
        </row>
        <row r="3052">
          <cell r="B3052">
            <v>11</v>
          </cell>
          <cell r="F3052">
            <v>6</v>
          </cell>
          <cell r="R3052" t="str">
            <v>HERTHA VERNELLO</v>
          </cell>
          <cell r="T3052">
            <v>1</v>
          </cell>
          <cell r="W3052">
            <v>1</v>
          </cell>
          <cell r="X3052">
            <v>6</v>
          </cell>
        </row>
        <row r="3053">
          <cell r="B3053">
            <v>11</v>
          </cell>
          <cell r="F3053">
            <v>6</v>
          </cell>
          <cell r="R3053" t="str">
            <v>PARTIZAN DEGRADO</v>
          </cell>
          <cell r="W3053">
            <v>1</v>
          </cell>
          <cell r="X3053">
            <v>7</v>
          </cell>
        </row>
        <row r="3054">
          <cell r="B3054">
            <v>11</v>
          </cell>
          <cell r="F3054">
            <v>7</v>
          </cell>
          <cell r="R3054" t="str">
            <v>SAN GRIA</v>
          </cell>
          <cell r="T3054">
            <v>1</v>
          </cell>
          <cell r="W3054">
            <v>1</v>
          </cell>
          <cell r="X3054">
            <v>10</v>
          </cell>
        </row>
        <row r="3055">
          <cell r="B3055">
            <v>11</v>
          </cell>
          <cell r="F3055">
            <v>5.5</v>
          </cell>
          <cell r="R3055" t="str">
            <v>ATL IMPROVVISATO</v>
          </cell>
          <cell r="T3055">
            <v>1</v>
          </cell>
          <cell r="X3055" t="str">
            <v/>
          </cell>
        </row>
        <row r="3056">
          <cell r="B3056">
            <v>11</v>
          </cell>
          <cell r="F3056">
            <v>5</v>
          </cell>
          <cell r="R3056" t="str">
            <v>PARTIZAN DEGRADO</v>
          </cell>
          <cell r="T3056">
            <v>1</v>
          </cell>
          <cell r="X3056" t="str">
            <v/>
          </cell>
        </row>
        <row r="3057">
          <cell r="B3057">
            <v>11</v>
          </cell>
          <cell r="F3057">
            <v>5.5</v>
          </cell>
          <cell r="R3057" t="str">
            <v>SESTO ASENSIO</v>
          </cell>
          <cell r="W3057">
            <v>1</v>
          </cell>
          <cell r="X3057">
            <v>5.5</v>
          </cell>
        </row>
        <row r="3058">
          <cell r="B3058">
            <v>11</v>
          </cell>
          <cell r="F3058">
            <v>5.5</v>
          </cell>
          <cell r="R3058" t="str">
            <v>HERTHA VERNELLO</v>
          </cell>
          <cell r="X3058" t="str">
            <v/>
          </cell>
        </row>
        <row r="3059">
          <cell r="B3059">
            <v>11</v>
          </cell>
          <cell r="F3059">
            <v>5</v>
          </cell>
          <cell r="R3059" t="str">
            <v>AC ASPARAGHESE</v>
          </cell>
          <cell r="T3059">
            <v>1</v>
          </cell>
          <cell r="X3059" t="str">
            <v/>
          </cell>
        </row>
        <row r="3060">
          <cell r="B3060">
            <v>11</v>
          </cell>
          <cell r="F3060">
            <v>5.5</v>
          </cell>
          <cell r="R3060" t="str">
            <v>SAN GRIA</v>
          </cell>
          <cell r="T3060">
            <v>1</v>
          </cell>
          <cell r="W3060">
            <v>1</v>
          </cell>
          <cell r="X3060">
            <v>5.5</v>
          </cell>
        </row>
        <row r="3061">
          <cell r="B3061">
            <v>11</v>
          </cell>
          <cell r="F3061">
            <v>5.5</v>
          </cell>
          <cell r="R3061" t="str">
            <v>SESTO ASENSIO</v>
          </cell>
          <cell r="T3061">
            <v>1</v>
          </cell>
          <cell r="X3061" t="str">
            <v/>
          </cell>
        </row>
        <row r="3062">
          <cell r="B3062">
            <v>11</v>
          </cell>
          <cell r="F3062">
            <v>5</v>
          </cell>
          <cell r="R3062" t="str">
            <v>PESCICULINI FC</v>
          </cell>
          <cell r="T3062">
            <v>1</v>
          </cell>
          <cell r="X3062" t="str">
            <v/>
          </cell>
        </row>
        <row r="3063">
          <cell r="B3063">
            <v>11</v>
          </cell>
          <cell r="F3063">
            <v>5.5</v>
          </cell>
          <cell r="R3063" t="str">
            <v>PESCICULINI FC</v>
          </cell>
          <cell r="T3063">
            <v>1</v>
          </cell>
          <cell r="W3063">
            <v>1</v>
          </cell>
          <cell r="X3063">
            <v>5.5</v>
          </cell>
        </row>
        <row r="3064">
          <cell r="B3064">
            <v>11</v>
          </cell>
          <cell r="F3064">
            <v>5.5</v>
          </cell>
          <cell r="R3064" t="str">
            <v>PESCICULINI FC</v>
          </cell>
          <cell r="X3064" t="str">
            <v/>
          </cell>
        </row>
        <row r="3065">
          <cell r="B3065">
            <v>11</v>
          </cell>
          <cell r="F3065">
            <v>5</v>
          </cell>
          <cell r="R3065" t="str">
            <v>PESCICULINI FC</v>
          </cell>
          <cell r="X3065" t="str">
            <v/>
          </cell>
        </row>
        <row r="3066">
          <cell r="B3066">
            <v>11</v>
          </cell>
          <cell r="F3066">
            <v>5.5</v>
          </cell>
          <cell r="R3066" t="str">
            <v>HERTHA VERNELLO</v>
          </cell>
          <cell r="X3066" t="str">
            <v/>
          </cell>
        </row>
        <row r="3067">
          <cell r="B3067">
            <v>11</v>
          </cell>
          <cell r="F3067">
            <v>5</v>
          </cell>
          <cell r="R3067" t="str">
            <v>SAN GRIA</v>
          </cell>
          <cell r="T3067">
            <v>1</v>
          </cell>
          <cell r="X3067" t="str">
            <v/>
          </cell>
        </row>
        <row r="3068">
          <cell r="B3068">
            <v>11</v>
          </cell>
          <cell r="F3068">
            <v>5.5</v>
          </cell>
          <cell r="R3068" t="str">
            <v>AC ASPARAGHESE</v>
          </cell>
          <cell r="X3068" t="str">
            <v/>
          </cell>
        </row>
        <row r="3069">
          <cell r="B3069">
            <v>11</v>
          </cell>
          <cell r="F3069">
            <v>6</v>
          </cell>
          <cell r="R3069" t="str">
            <v>PARTIZAN DEGRADO</v>
          </cell>
          <cell r="W3069">
            <v>1</v>
          </cell>
          <cell r="X3069">
            <v>6</v>
          </cell>
        </row>
        <row r="3070">
          <cell r="B3070">
            <v>11</v>
          </cell>
          <cell r="F3070">
            <v>7.5</v>
          </cell>
          <cell r="R3070" t="str">
            <v>PESCICULINI FC</v>
          </cell>
          <cell r="T3070">
            <v>1</v>
          </cell>
          <cell r="W3070">
            <v>1</v>
          </cell>
          <cell r="X3070">
            <v>10.5</v>
          </cell>
        </row>
        <row r="3071">
          <cell r="B3071">
            <v>11</v>
          </cell>
          <cell r="F3071">
            <v>6.5</v>
          </cell>
          <cell r="R3071" t="str">
            <v/>
          </cell>
          <cell r="X3071" t="str">
            <v/>
          </cell>
        </row>
        <row r="3072">
          <cell r="B3072">
            <v>11</v>
          </cell>
          <cell r="F3072">
            <v>5.5</v>
          </cell>
          <cell r="R3072" t="str">
            <v/>
          </cell>
          <cell r="X3072" t="str">
            <v/>
          </cell>
        </row>
        <row r="3073">
          <cell r="B3073">
            <v>11</v>
          </cell>
          <cell r="F3073">
            <v>5</v>
          </cell>
          <cell r="R3073" t="str">
            <v/>
          </cell>
          <cell r="X3073" t="str">
            <v/>
          </cell>
        </row>
        <row r="3074">
          <cell r="B3074">
            <v>11</v>
          </cell>
          <cell r="F3074">
            <v>6.5</v>
          </cell>
          <cell r="R3074" t="str">
            <v/>
          </cell>
          <cell r="X3074" t="str">
            <v/>
          </cell>
        </row>
        <row r="3075">
          <cell r="B3075">
            <v>11</v>
          </cell>
          <cell r="F3075">
            <v>7</v>
          </cell>
          <cell r="R3075" t="str">
            <v/>
          </cell>
          <cell r="X3075" t="str">
            <v/>
          </cell>
        </row>
        <row r="3076">
          <cell r="B3076">
            <v>11</v>
          </cell>
          <cell r="F3076">
            <v>7</v>
          </cell>
          <cell r="R3076" t="str">
            <v>ATL IMPROVVISATO</v>
          </cell>
          <cell r="W3076">
            <v>1</v>
          </cell>
          <cell r="X3076">
            <v>10</v>
          </cell>
        </row>
        <row r="3077">
          <cell r="B3077">
            <v>11</v>
          </cell>
          <cell r="F3077">
            <v>5.5</v>
          </cell>
          <cell r="R3077" t="str">
            <v/>
          </cell>
          <cell r="X3077" t="str">
            <v/>
          </cell>
        </row>
        <row r="3078">
          <cell r="B3078">
            <v>11</v>
          </cell>
          <cell r="F3078">
            <v>5.5</v>
          </cell>
          <cell r="R3078" t="str">
            <v/>
          </cell>
          <cell r="X3078" t="str">
            <v/>
          </cell>
        </row>
        <row r="3079">
          <cell r="B3079">
            <v>11</v>
          </cell>
          <cell r="F3079">
            <v>6</v>
          </cell>
          <cell r="R3079" t="str">
            <v/>
          </cell>
          <cell r="X3079" t="str">
            <v/>
          </cell>
        </row>
        <row r="3080">
          <cell r="B3080">
            <v>11</v>
          </cell>
          <cell r="F3080">
            <v>6.5</v>
          </cell>
          <cell r="R3080" t="str">
            <v>APPAREGGIATO</v>
          </cell>
          <cell r="W3080">
            <v>1</v>
          </cell>
          <cell r="X3080">
            <v>6.5</v>
          </cell>
        </row>
        <row r="3081">
          <cell r="B3081">
            <v>11</v>
          </cell>
          <cell r="F3081">
            <v>6.5</v>
          </cell>
          <cell r="R3081" t="str">
            <v/>
          </cell>
          <cell r="X3081" t="str">
            <v/>
          </cell>
        </row>
        <row r="3082">
          <cell r="B3082">
            <v>11</v>
          </cell>
          <cell r="F3082">
            <v>6</v>
          </cell>
          <cell r="R3082" t="str">
            <v/>
          </cell>
          <cell r="X3082" t="str">
            <v/>
          </cell>
        </row>
        <row r="3083">
          <cell r="B3083">
            <v>11</v>
          </cell>
          <cell r="F3083">
            <v>6.5</v>
          </cell>
          <cell r="R3083" t="str">
            <v/>
          </cell>
          <cell r="X3083" t="str">
            <v/>
          </cell>
        </row>
        <row r="3084">
          <cell r="B3084">
            <v>11</v>
          </cell>
          <cell r="F3084">
            <v>5.5</v>
          </cell>
          <cell r="R3084" t="str">
            <v/>
          </cell>
          <cell r="X3084" t="str">
            <v/>
          </cell>
        </row>
        <row r="3085">
          <cell r="B3085">
            <v>11</v>
          </cell>
          <cell r="F3085">
            <v>6</v>
          </cell>
          <cell r="R3085" t="str">
            <v/>
          </cell>
          <cell r="X3085" t="str">
            <v/>
          </cell>
        </row>
        <row r="3086">
          <cell r="B3086">
            <v>11</v>
          </cell>
          <cell r="F3086">
            <v>6.5</v>
          </cell>
          <cell r="R3086" t="str">
            <v>AC ASPARAGHESE</v>
          </cell>
          <cell r="W3086">
            <v>1</v>
          </cell>
          <cell r="X3086">
            <v>7.5</v>
          </cell>
        </row>
        <row r="3087">
          <cell r="B3087">
            <v>11</v>
          </cell>
          <cell r="F3087">
            <v>6.5</v>
          </cell>
          <cell r="R3087" t="str">
            <v/>
          </cell>
          <cell r="X3087" t="str">
            <v/>
          </cell>
        </row>
        <row r="3088">
          <cell r="B3088">
            <v>11</v>
          </cell>
          <cell r="F3088">
            <v>6</v>
          </cell>
          <cell r="R3088" t="str">
            <v/>
          </cell>
          <cell r="X3088" t="str">
            <v/>
          </cell>
        </row>
        <row r="3089">
          <cell r="B3089">
            <v>11</v>
          </cell>
          <cell r="F3089">
            <v>6.5</v>
          </cell>
          <cell r="R3089" t="str">
            <v/>
          </cell>
          <cell r="X3089" t="str">
            <v/>
          </cell>
        </row>
        <row r="3090">
          <cell r="B3090">
            <v>11</v>
          </cell>
          <cell r="F3090">
            <v>6</v>
          </cell>
          <cell r="R3090" t="str">
            <v/>
          </cell>
          <cell r="X3090" t="str">
            <v/>
          </cell>
        </row>
        <row r="3091">
          <cell r="B3091">
            <v>11</v>
          </cell>
          <cell r="F3091">
            <v>7</v>
          </cell>
          <cell r="R3091" t="str">
            <v/>
          </cell>
          <cell r="X3091" t="str">
            <v/>
          </cell>
        </row>
        <row r="3092">
          <cell r="B3092">
            <v>11</v>
          </cell>
          <cell r="F3092">
            <v>6</v>
          </cell>
          <cell r="R3092" t="str">
            <v/>
          </cell>
          <cell r="X3092" t="str">
            <v/>
          </cell>
        </row>
        <row r="3093">
          <cell r="B3093">
            <v>11</v>
          </cell>
          <cell r="F3093">
            <v>6</v>
          </cell>
          <cell r="R3093" t="str">
            <v/>
          </cell>
          <cell r="X3093" t="str">
            <v/>
          </cell>
        </row>
        <row r="3094">
          <cell r="B3094">
            <v>11</v>
          </cell>
          <cell r="F3094">
            <v>6</v>
          </cell>
          <cell r="R3094" t="str">
            <v/>
          </cell>
          <cell r="X3094" t="str">
            <v/>
          </cell>
        </row>
        <row r="3095">
          <cell r="B3095">
            <v>11</v>
          </cell>
          <cell r="F3095">
            <v>5.5</v>
          </cell>
          <cell r="R3095" t="str">
            <v/>
          </cell>
          <cell r="X3095" t="str">
            <v/>
          </cell>
        </row>
        <row r="3096">
          <cell r="B3096">
            <v>11</v>
          </cell>
          <cell r="F3096">
            <v>6.5</v>
          </cell>
          <cell r="R3096" t="str">
            <v>HERTHA VERNELLO</v>
          </cell>
          <cell r="T3096">
            <v>1</v>
          </cell>
          <cell r="W3096">
            <v>1</v>
          </cell>
          <cell r="X3096">
            <v>7.5</v>
          </cell>
        </row>
        <row r="3097">
          <cell r="B3097">
            <v>11</v>
          </cell>
          <cell r="F3097">
            <v>6</v>
          </cell>
          <cell r="R3097" t="str">
            <v>PESCICULINI FC</v>
          </cell>
          <cell r="T3097">
            <v>1</v>
          </cell>
          <cell r="W3097">
            <v>1</v>
          </cell>
          <cell r="X3097">
            <v>6</v>
          </cell>
        </row>
        <row r="3098">
          <cell r="B3098">
            <v>11</v>
          </cell>
          <cell r="F3098">
            <v>6.5</v>
          </cell>
          <cell r="R3098" t="str">
            <v>PESCICULINI FC</v>
          </cell>
          <cell r="W3098">
            <v>1</v>
          </cell>
          <cell r="X3098">
            <v>6.5</v>
          </cell>
        </row>
        <row r="3099">
          <cell r="B3099">
            <v>11</v>
          </cell>
          <cell r="F3099">
            <v>6.5</v>
          </cell>
          <cell r="R3099" t="str">
            <v>AC ASPARAGHESE</v>
          </cell>
          <cell r="T3099">
            <v>1</v>
          </cell>
          <cell r="W3099">
            <v>1</v>
          </cell>
          <cell r="X3099">
            <v>7.5</v>
          </cell>
        </row>
        <row r="3100">
          <cell r="B3100">
            <v>11</v>
          </cell>
          <cell r="F3100">
            <v>6</v>
          </cell>
          <cell r="R3100" t="str">
            <v>APPAREGGIATO</v>
          </cell>
          <cell r="T3100">
            <v>1</v>
          </cell>
          <cell r="X3100" t="str">
            <v/>
          </cell>
        </row>
        <row r="3101">
          <cell r="B3101">
            <v>11</v>
          </cell>
          <cell r="F3101">
            <v>7</v>
          </cell>
          <cell r="R3101" t="str">
            <v/>
          </cell>
          <cell r="X3101" t="str">
            <v/>
          </cell>
        </row>
        <row r="3102">
          <cell r="B3102">
            <v>11</v>
          </cell>
          <cell r="F3102">
            <v>7</v>
          </cell>
          <cell r="R3102" t="str">
            <v>SAN GRIA</v>
          </cell>
          <cell r="T3102">
            <v>1</v>
          </cell>
          <cell r="W3102">
            <v>1</v>
          </cell>
          <cell r="X3102">
            <v>9.5</v>
          </cell>
        </row>
        <row r="3103">
          <cell r="B3103">
            <v>11</v>
          </cell>
          <cell r="F3103">
            <v>6.5</v>
          </cell>
          <cell r="R3103" t="str">
            <v>AC ASPARAGHESE</v>
          </cell>
          <cell r="T3103">
            <v>1</v>
          </cell>
          <cell r="W3103">
            <v>1</v>
          </cell>
          <cell r="X3103">
            <v>6.5</v>
          </cell>
        </row>
        <row r="3104">
          <cell r="B3104">
            <v>11</v>
          </cell>
          <cell r="F3104">
            <v>6.5</v>
          </cell>
          <cell r="R3104" t="str">
            <v>SAN GRIA</v>
          </cell>
          <cell r="W3104">
            <v>1</v>
          </cell>
          <cell r="X3104">
            <v>6</v>
          </cell>
        </row>
        <row r="3105">
          <cell r="B3105">
            <v>11</v>
          </cell>
          <cell r="F3105">
            <v>6</v>
          </cell>
          <cell r="R3105" t="str">
            <v>APPAREGGIATO</v>
          </cell>
          <cell r="X3105" t="str">
            <v/>
          </cell>
        </row>
        <row r="3106">
          <cell r="B3106">
            <v>11</v>
          </cell>
          <cell r="F3106">
            <v>6</v>
          </cell>
          <cell r="R3106" t="str">
            <v/>
          </cell>
          <cell r="X3106" t="str">
            <v/>
          </cell>
        </row>
        <row r="3107">
          <cell r="B3107">
            <v>11</v>
          </cell>
          <cell r="F3107">
            <v>6</v>
          </cell>
          <cell r="R3107" t="str">
            <v/>
          </cell>
          <cell r="X3107" t="str">
            <v/>
          </cell>
        </row>
        <row r="3108">
          <cell r="B3108">
            <v>11</v>
          </cell>
          <cell r="F3108">
            <v>6</v>
          </cell>
          <cell r="R3108" t="str">
            <v>PARTIZAN DEGRADO</v>
          </cell>
          <cell r="T3108">
            <v>1</v>
          </cell>
          <cell r="W3108">
            <v>1</v>
          </cell>
          <cell r="X3108">
            <v>6</v>
          </cell>
        </row>
        <row r="3109">
          <cell r="B3109">
            <v>11</v>
          </cell>
          <cell r="F3109">
            <v>6</v>
          </cell>
          <cell r="R3109" t="str">
            <v>PARTIZAN DEGRADO</v>
          </cell>
          <cell r="T3109">
            <v>1</v>
          </cell>
          <cell r="W3109">
            <v>1</v>
          </cell>
          <cell r="X3109">
            <v>6</v>
          </cell>
        </row>
        <row r="3110">
          <cell r="B3110">
            <v>11</v>
          </cell>
          <cell r="F3110">
            <v>6.5</v>
          </cell>
          <cell r="R3110" t="str">
            <v/>
          </cell>
          <cell r="X3110" t="str">
            <v/>
          </cell>
        </row>
        <row r="3111">
          <cell r="B3111">
            <v>11</v>
          </cell>
          <cell r="F3111">
            <v>6.5</v>
          </cell>
          <cell r="R3111" t="str">
            <v/>
          </cell>
          <cell r="X3111" t="str">
            <v/>
          </cell>
        </row>
        <row r="3112">
          <cell r="B3112">
            <v>11</v>
          </cell>
          <cell r="F3112">
            <v>7</v>
          </cell>
          <cell r="R3112" t="str">
            <v/>
          </cell>
          <cell r="X3112" t="str">
            <v/>
          </cell>
        </row>
        <row r="3113">
          <cell r="B3113">
            <v>11</v>
          </cell>
          <cell r="F3113">
            <v>6.5</v>
          </cell>
          <cell r="R3113" t="str">
            <v/>
          </cell>
          <cell r="X3113" t="str">
            <v/>
          </cell>
        </row>
        <row r="3114">
          <cell r="B3114">
            <v>11</v>
          </cell>
          <cell r="F3114">
            <v>6.5</v>
          </cell>
          <cell r="R3114" t="str">
            <v/>
          </cell>
          <cell r="X3114" t="str">
            <v/>
          </cell>
        </row>
        <row r="3115">
          <cell r="B3115">
            <v>11</v>
          </cell>
          <cell r="F3115">
            <v>6.5</v>
          </cell>
          <cell r="R3115" t="str">
            <v>AC ASPARAGHESE</v>
          </cell>
          <cell r="W3115">
            <v>1</v>
          </cell>
          <cell r="X3115">
            <v>7.5</v>
          </cell>
        </row>
        <row r="3116">
          <cell r="B3116">
            <v>11</v>
          </cell>
          <cell r="F3116">
            <v>7</v>
          </cell>
          <cell r="R3116" t="str">
            <v/>
          </cell>
          <cell r="X3116" t="str">
            <v/>
          </cell>
        </row>
        <row r="3117">
          <cell r="B3117">
            <v>11</v>
          </cell>
          <cell r="F3117">
            <v>7</v>
          </cell>
          <cell r="R3117" t="str">
            <v/>
          </cell>
          <cell r="X3117" t="str">
            <v/>
          </cell>
        </row>
        <row r="3118">
          <cell r="B3118">
            <v>11</v>
          </cell>
          <cell r="F3118">
            <v>5.5</v>
          </cell>
          <cell r="R3118" t="str">
            <v/>
          </cell>
          <cell r="X3118" t="str">
            <v/>
          </cell>
        </row>
        <row r="3119">
          <cell r="B3119">
            <v>11</v>
          </cell>
          <cell r="F3119">
            <v>7.5</v>
          </cell>
          <cell r="R3119" t="str">
            <v>AC ASPARAGHESE</v>
          </cell>
          <cell r="T3119">
            <v>1</v>
          </cell>
          <cell r="W3119">
            <v>1</v>
          </cell>
          <cell r="X3119">
            <v>10.5</v>
          </cell>
        </row>
        <row r="3120">
          <cell r="B3120">
            <v>11</v>
          </cell>
          <cell r="F3120">
            <v>6</v>
          </cell>
          <cell r="R3120" t="str">
            <v>PESCICULINI FC</v>
          </cell>
          <cell r="T3120">
            <v>1</v>
          </cell>
          <cell r="W3120">
            <v>1</v>
          </cell>
          <cell r="X3120">
            <v>6</v>
          </cell>
        </row>
        <row r="3121">
          <cell r="B3121">
            <v>11</v>
          </cell>
          <cell r="F3121">
            <v>8.5</v>
          </cell>
          <cell r="R3121" t="str">
            <v>HERTHA VERNELLO</v>
          </cell>
          <cell r="T3121">
            <v>1</v>
          </cell>
          <cell r="W3121">
            <v>1</v>
          </cell>
          <cell r="X3121">
            <v>16.5</v>
          </cell>
        </row>
        <row r="3122">
          <cell r="B3122">
            <v>11</v>
          </cell>
          <cell r="F3122">
            <v>7</v>
          </cell>
          <cell r="R3122" t="str">
            <v/>
          </cell>
          <cell r="X3122" t="str">
            <v/>
          </cell>
        </row>
        <row r="3123">
          <cell r="B3123">
            <v>11</v>
          </cell>
          <cell r="F3123">
            <v>7</v>
          </cell>
          <cell r="R3123" t="str">
            <v>SAN GRIA</v>
          </cell>
          <cell r="T3123">
            <v>1</v>
          </cell>
          <cell r="W3123">
            <v>1</v>
          </cell>
          <cell r="X3123">
            <v>7</v>
          </cell>
        </row>
        <row r="3124">
          <cell r="B3124">
            <v>11</v>
          </cell>
          <cell r="F3124">
            <v>6</v>
          </cell>
          <cell r="R3124" t="str">
            <v>HERTHA VERNELLO</v>
          </cell>
          <cell r="T3124">
            <v>1</v>
          </cell>
          <cell r="W3124">
            <v>1</v>
          </cell>
          <cell r="X3124">
            <v>6</v>
          </cell>
        </row>
        <row r="3125">
          <cell r="B3125">
            <v>11</v>
          </cell>
          <cell r="F3125">
            <v>7</v>
          </cell>
          <cell r="R3125" t="str">
            <v/>
          </cell>
          <cell r="X3125" t="str">
            <v/>
          </cell>
        </row>
        <row r="3126">
          <cell r="B3126">
            <v>11</v>
          </cell>
          <cell r="F3126">
            <v>6</v>
          </cell>
          <cell r="R3126" t="str">
            <v/>
          </cell>
          <cell r="X3126" t="str">
            <v/>
          </cell>
        </row>
        <row r="3127">
          <cell r="B3127">
            <v>11</v>
          </cell>
          <cell r="F3127">
            <v>6.5</v>
          </cell>
          <cell r="R3127" t="str">
            <v/>
          </cell>
          <cell r="X3127" t="str">
            <v/>
          </cell>
        </row>
        <row r="3128">
          <cell r="B3128">
            <v>11</v>
          </cell>
          <cell r="F3128">
            <v>6</v>
          </cell>
          <cell r="R3128" t="str">
            <v>PARTIZAN DEGRADO</v>
          </cell>
          <cell r="W3128">
            <v>1</v>
          </cell>
          <cell r="X3128">
            <v>6</v>
          </cell>
        </row>
        <row r="3129">
          <cell r="B3129">
            <v>11</v>
          </cell>
          <cell r="F3129">
            <v>6</v>
          </cell>
          <cell r="R3129" t="str">
            <v>PESCICULINI FC</v>
          </cell>
          <cell r="T3129">
            <v>1</v>
          </cell>
          <cell r="W3129">
            <v>1</v>
          </cell>
          <cell r="X3129">
            <v>6</v>
          </cell>
        </row>
        <row r="3130">
          <cell r="B3130">
            <v>11</v>
          </cell>
          <cell r="F3130">
            <v>6</v>
          </cell>
          <cell r="R3130" t="str">
            <v/>
          </cell>
          <cell r="X3130" t="str">
            <v/>
          </cell>
        </row>
        <row r="3131">
          <cell r="B3131">
            <v>11</v>
          </cell>
          <cell r="F3131">
            <v>6</v>
          </cell>
          <cell r="R3131" t="str">
            <v/>
          </cell>
          <cell r="X3131" t="str">
            <v/>
          </cell>
        </row>
        <row r="3132">
          <cell r="B3132">
            <v>11</v>
          </cell>
          <cell r="F3132">
            <v>6</v>
          </cell>
          <cell r="R3132" t="str">
            <v/>
          </cell>
          <cell r="X3132" t="str">
            <v/>
          </cell>
        </row>
        <row r="3133">
          <cell r="B3133">
            <v>11</v>
          </cell>
          <cell r="F3133">
            <v>6</v>
          </cell>
          <cell r="R3133" t="str">
            <v/>
          </cell>
          <cell r="X3133" t="str">
            <v/>
          </cell>
        </row>
        <row r="3134">
          <cell r="B3134">
            <v>11</v>
          </cell>
          <cell r="F3134">
            <v>6</v>
          </cell>
          <cell r="R3134" t="str">
            <v>APPAREGGIATO</v>
          </cell>
          <cell r="T3134">
            <v>1</v>
          </cell>
          <cell r="W3134">
            <v>1</v>
          </cell>
          <cell r="X3134">
            <v>6</v>
          </cell>
        </row>
        <row r="3135">
          <cell r="B3135">
            <v>11</v>
          </cell>
          <cell r="F3135">
            <v>6</v>
          </cell>
          <cell r="R3135" t="str">
            <v>PESCICULINI FC</v>
          </cell>
          <cell r="X3135" t="str">
            <v/>
          </cell>
        </row>
        <row r="3136">
          <cell r="B3136">
            <v>11</v>
          </cell>
          <cell r="F3136">
            <v>5.5</v>
          </cell>
          <cell r="R3136" t="str">
            <v>PARTIZAN DEGRADO</v>
          </cell>
          <cell r="W3136">
            <v>1</v>
          </cell>
          <cell r="X3136">
            <v>5.5</v>
          </cell>
        </row>
        <row r="3137">
          <cell r="B3137">
            <v>11</v>
          </cell>
          <cell r="F3137">
            <v>5.5</v>
          </cell>
          <cell r="R3137" t="str">
            <v/>
          </cell>
          <cell r="X3137" t="str">
            <v/>
          </cell>
        </row>
        <row r="3138">
          <cell r="B3138">
            <v>11</v>
          </cell>
          <cell r="F3138">
            <v>5.5</v>
          </cell>
          <cell r="R3138" t="str">
            <v/>
          </cell>
          <cell r="X3138" t="str">
            <v/>
          </cell>
        </row>
        <row r="3139">
          <cell r="B3139">
            <v>11</v>
          </cell>
          <cell r="F3139">
            <v>5</v>
          </cell>
          <cell r="R3139" t="str">
            <v/>
          </cell>
          <cell r="X3139" t="str">
            <v/>
          </cell>
        </row>
        <row r="3140">
          <cell r="B3140">
            <v>11</v>
          </cell>
          <cell r="F3140">
            <v>5.5</v>
          </cell>
          <cell r="R3140" t="str">
            <v/>
          </cell>
          <cell r="X3140" t="str">
            <v/>
          </cell>
        </row>
        <row r="3141">
          <cell r="B3141">
            <v>11</v>
          </cell>
          <cell r="F3141">
            <v>5.5</v>
          </cell>
          <cell r="R3141" t="str">
            <v/>
          </cell>
          <cell r="X3141" t="str">
            <v/>
          </cell>
        </row>
        <row r="3142">
          <cell r="B3142">
            <v>11</v>
          </cell>
          <cell r="F3142">
            <v>5.5</v>
          </cell>
          <cell r="R3142" t="str">
            <v>SAN GRIA</v>
          </cell>
          <cell r="T3142">
            <v>1</v>
          </cell>
          <cell r="X3142" t="str">
            <v/>
          </cell>
        </row>
        <row r="3143">
          <cell r="B3143">
            <v>11</v>
          </cell>
          <cell r="F3143">
            <v>5</v>
          </cell>
          <cell r="R3143" t="str">
            <v>APPAREGGIATO</v>
          </cell>
          <cell r="T3143">
            <v>1</v>
          </cell>
          <cell r="X3143" t="str">
            <v/>
          </cell>
        </row>
        <row r="3144">
          <cell r="B3144">
            <v>11</v>
          </cell>
          <cell r="F3144">
            <v>6</v>
          </cell>
          <cell r="R3144" t="str">
            <v/>
          </cell>
          <cell r="X3144" t="str">
            <v/>
          </cell>
        </row>
        <row r="3145">
          <cell r="B3145">
            <v>11</v>
          </cell>
          <cell r="F3145">
            <v>5.5</v>
          </cell>
          <cell r="R3145" t="str">
            <v/>
          </cell>
          <cell r="X3145" t="str">
            <v/>
          </cell>
        </row>
        <row r="3146">
          <cell r="B3146">
            <v>11</v>
          </cell>
          <cell r="F3146">
            <v>6</v>
          </cell>
          <cell r="R3146" t="str">
            <v/>
          </cell>
          <cell r="X3146" t="str">
            <v/>
          </cell>
        </row>
        <row r="3147">
          <cell r="B3147">
            <v>11</v>
          </cell>
          <cell r="F3147">
            <v>6</v>
          </cell>
          <cell r="R3147" t="str">
            <v>PARTIZAN DEGRADO</v>
          </cell>
          <cell r="W3147">
            <v>1</v>
          </cell>
          <cell r="X3147">
            <v>6</v>
          </cell>
        </row>
        <row r="3148">
          <cell r="B3148">
            <v>11</v>
          </cell>
          <cell r="F3148">
            <v>5.5</v>
          </cell>
          <cell r="R3148" t="str">
            <v/>
          </cell>
          <cell r="X3148" t="str">
            <v/>
          </cell>
        </row>
        <row r="3149">
          <cell r="B3149">
            <v>11</v>
          </cell>
          <cell r="F3149">
            <v>7</v>
          </cell>
          <cell r="R3149" t="str">
            <v/>
          </cell>
          <cell r="X3149" t="str">
            <v/>
          </cell>
        </row>
        <row r="3150">
          <cell r="B3150">
            <v>11</v>
          </cell>
          <cell r="F3150">
            <v>6</v>
          </cell>
          <cell r="R3150" t="str">
            <v>HERTHA VERNELLO</v>
          </cell>
          <cell r="W3150">
            <v>1</v>
          </cell>
          <cell r="X3150">
            <v>6</v>
          </cell>
        </row>
        <row r="3151">
          <cell r="B3151">
            <v>11</v>
          </cell>
          <cell r="F3151">
            <v>6.5</v>
          </cell>
          <cell r="R3151" t="str">
            <v/>
          </cell>
          <cell r="X3151" t="str">
            <v/>
          </cell>
        </row>
        <row r="3152">
          <cell r="B3152">
            <v>11</v>
          </cell>
          <cell r="F3152">
            <v>6</v>
          </cell>
          <cell r="R3152" t="str">
            <v/>
          </cell>
          <cell r="X3152" t="str">
            <v/>
          </cell>
        </row>
        <row r="3153">
          <cell r="B3153">
            <v>11</v>
          </cell>
          <cell r="F3153">
            <v>6.5</v>
          </cell>
          <cell r="R3153" t="str">
            <v/>
          </cell>
          <cell r="X3153" t="str">
            <v/>
          </cell>
        </row>
        <row r="3154">
          <cell r="B3154">
            <v>11</v>
          </cell>
          <cell r="F3154">
            <v>6.5</v>
          </cell>
          <cell r="R3154" t="str">
            <v/>
          </cell>
          <cell r="X3154" t="str">
            <v/>
          </cell>
        </row>
        <row r="3155">
          <cell r="B3155">
            <v>11</v>
          </cell>
          <cell r="F3155">
            <v>6.5</v>
          </cell>
          <cell r="R3155" t="str">
            <v/>
          </cell>
          <cell r="X3155" t="str">
            <v/>
          </cell>
        </row>
        <row r="3156">
          <cell r="B3156">
            <v>11</v>
          </cell>
          <cell r="F3156">
            <v>5.5</v>
          </cell>
          <cell r="R3156" t="str">
            <v/>
          </cell>
          <cell r="X3156" t="str">
            <v/>
          </cell>
        </row>
        <row r="3157">
          <cell r="B3157">
            <v>11</v>
          </cell>
          <cell r="F3157">
            <v>6</v>
          </cell>
          <cell r="R3157" t="str">
            <v/>
          </cell>
          <cell r="X3157" t="str">
            <v/>
          </cell>
        </row>
        <row r="3158">
          <cell r="B3158">
            <v>11</v>
          </cell>
          <cell r="F3158">
            <v>5</v>
          </cell>
          <cell r="R3158" t="str">
            <v/>
          </cell>
          <cell r="X3158" t="str">
            <v/>
          </cell>
        </row>
        <row r="3159">
          <cell r="B3159">
            <v>11</v>
          </cell>
          <cell r="F3159">
            <v>5.5</v>
          </cell>
          <cell r="R3159" t="str">
            <v/>
          </cell>
          <cell r="X3159" t="str">
            <v/>
          </cell>
        </row>
        <row r="3160">
          <cell r="B3160">
            <v>11</v>
          </cell>
          <cell r="F3160">
            <v>5.5</v>
          </cell>
          <cell r="R3160" t="str">
            <v/>
          </cell>
          <cell r="X3160" t="str">
            <v/>
          </cell>
        </row>
        <row r="3161">
          <cell r="B3161">
            <v>11</v>
          </cell>
          <cell r="F3161">
            <v>6</v>
          </cell>
          <cell r="R3161" t="str">
            <v/>
          </cell>
          <cell r="X3161" t="str">
            <v/>
          </cell>
        </row>
        <row r="3162">
          <cell r="B3162">
            <v>11</v>
          </cell>
          <cell r="F3162">
            <v>5.5</v>
          </cell>
          <cell r="R3162" t="str">
            <v>APPAREGGIATO</v>
          </cell>
          <cell r="T3162">
            <v>1</v>
          </cell>
          <cell r="X3162" t="str">
            <v/>
          </cell>
        </row>
        <row r="3163">
          <cell r="B3163">
            <v>12</v>
          </cell>
          <cell r="F3163">
            <v>5.5</v>
          </cell>
          <cell r="R3163" t="str">
            <v>SAN GRIA</v>
          </cell>
          <cell r="X3163" t="str">
            <v/>
          </cell>
        </row>
        <row r="3164">
          <cell r="B3164">
            <v>12</v>
          </cell>
          <cell r="F3164">
            <v>5</v>
          </cell>
          <cell r="R3164" t="str">
            <v/>
          </cell>
          <cell r="X3164" t="str">
            <v/>
          </cell>
        </row>
        <row r="3165">
          <cell r="B3165">
            <v>12</v>
          </cell>
          <cell r="F3165">
            <v>6</v>
          </cell>
          <cell r="R3165" t="str">
            <v/>
          </cell>
          <cell r="X3165" t="str">
            <v/>
          </cell>
        </row>
        <row r="3166">
          <cell r="B3166">
            <v>12</v>
          </cell>
          <cell r="F3166">
            <v>4.5</v>
          </cell>
          <cell r="R3166" t="str">
            <v/>
          </cell>
          <cell r="X3166" t="str">
            <v/>
          </cell>
        </row>
        <row r="3167">
          <cell r="B3167">
            <v>12</v>
          </cell>
          <cell r="F3167">
            <v>5.5</v>
          </cell>
          <cell r="R3167" t="str">
            <v>PARTIZAN DEGRADO</v>
          </cell>
          <cell r="X3167" t="str">
            <v/>
          </cell>
        </row>
        <row r="3168">
          <cell r="B3168">
            <v>12</v>
          </cell>
          <cell r="F3168">
            <v>6</v>
          </cell>
          <cell r="R3168" t="str">
            <v>HERTHA VERNELLO</v>
          </cell>
          <cell r="W3168">
            <v>1</v>
          </cell>
          <cell r="X3168">
            <v>7</v>
          </cell>
        </row>
        <row r="3169">
          <cell r="B3169">
            <v>12</v>
          </cell>
          <cell r="F3169">
            <v>5</v>
          </cell>
          <cell r="R3169" t="str">
            <v>ATL IMPROVVISATO</v>
          </cell>
          <cell r="X3169" t="str">
            <v/>
          </cell>
        </row>
        <row r="3170">
          <cell r="B3170">
            <v>12</v>
          </cell>
          <cell r="F3170">
            <v>6</v>
          </cell>
          <cell r="R3170" t="str">
            <v/>
          </cell>
          <cell r="X3170" t="str">
            <v/>
          </cell>
        </row>
        <row r="3171">
          <cell r="B3171">
            <v>12</v>
          </cell>
          <cell r="F3171">
            <v>5</v>
          </cell>
          <cell r="R3171" t="str">
            <v>ATL IMPROVVISATO</v>
          </cell>
          <cell r="X3171" t="str">
            <v/>
          </cell>
        </row>
        <row r="3172">
          <cell r="B3172">
            <v>12</v>
          </cell>
          <cell r="F3172">
            <v>6</v>
          </cell>
          <cell r="R3172" t="str">
            <v>SESTO ASENSIO</v>
          </cell>
          <cell r="X3172" t="str">
            <v/>
          </cell>
        </row>
        <row r="3173">
          <cell r="B3173">
            <v>12</v>
          </cell>
          <cell r="F3173">
            <v>5.5</v>
          </cell>
          <cell r="R3173" t="str">
            <v>AC ASPARAGHESE</v>
          </cell>
          <cell r="X3173" t="str">
            <v/>
          </cell>
        </row>
        <row r="3174">
          <cell r="B3174">
            <v>12</v>
          </cell>
          <cell r="F3174">
            <v>6</v>
          </cell>
          <cell r="R3174" t="str">
            <v>APPAREGGIATO</v>
          </cell>
          <cell r="X3174" t="str">
            <v/>
          </cell>
        </row>
        <row r="3175">
          <cell r="B3175">
            <v>12</v>
          </cell>
          <cell r="F3175">
            <v>7</v>
          </cell>
          <cell r="R3175" t="str">
            <v>AC ASPARAGHESE</v>
          </cell>
          <cell r="T3175">
            <v>1</v>
          </cell>
          <cell r="W3175">
            <v>1</v>
          </cell>
          <cell r="X3175">
            <v>10</v>
          </cell>
        </row>
        <row r="3176">
          <cell r="B3176">
            <v>12</v>
          </cell>
          <cell r="F3176">
            <v>6</v>
          </cell>
          <cell r="R3176" t="str">
            <v>PARTIZAN DEGRADO</v>
          </cell>
          <cell r="T3176">
            <v>1</v>
          </cell>
          <cell r="W3176">
            <v>1</v>
          </cell>
          <cell r="X3176">
            <v>6</v>
          </cell>
        </row>
        <row r="3177">
          <cell r="B3177">
            <v>12</v>
          </cell>
          <cell r="F3177">
            <v>5.5</v>
          </cell>
          <cell r="R3177" t="str">
            <v>PESCICULINI FC</v>
          </cell>
          <cell r="T3177">
            <v>1</v>
          </cell>
          <cell r="X3177" t="str">
            <v/>
          </cell>
        </row>
        <row r="3178">
          <cell r="B3178">
            <v>12</v>
          </cell>
          <cell r="F3178">
            <v>6.5</v>
          </cell>
          <cell r="R3178" t="str">
            <v/>
          </cell>
          <cell r="X3178" t="str">
            <v/>
          </cell>
        </row>
        <row r="3179">
          <cell r="B3179">
            <v>12</v>
          </cell>
          <cell r="F3179">
            <v>6</v>
          </cell>
          <cell r="R3179" t="str">
            <v/>
          </cell>
          <cell r="X3179" t="str">
            <v/>
          </cell>
        </row>
        <row r="3180">
          <cell r="B3180">
            <v>12</v>
          </cell>
          <cell r="F3180">
            <v>6.5</v>
          </cell>
          <cell r="R3180" t="str">
            <v/>
          </cell>
          <cell r="X3180" t="str">
            <v/>
          </cell>
        </row>
        <row r="3181">
          <cell r="B3181">
            <v>12</v>
          </cell>
          <cell r="F3181">
            <v>6.5</v>
          </cell>
          <cell r="R3181" t="str">
            <v/>
          </cell>
          <cell r="X3181" t="str">
            <v/>
          </cell>
        </row>
        <row r="3182">
          <cell r="B3182">
            <v>12</v>
          </cell>
          <cell r="F3182">
            <v>6</v>
          </cell>
          <cell r="R3182" t="str">
            <v>PARTIZAN DEGRADO</v>
          </cell>
          <cell r="X3182" t="str">
            <v/>
          </cell>
        </row>
        <row r="3183">
          <cell r="B3183">
            <v>12</v>
          </cell>
          <cell r="F3183">
            <v>6.5</v>
          </cell>
          <cell r="R3183" t="str">
            <v>HERTHA VERNELLO</v>
          </cell>
          <cell r="T3183">
            <v>1</v>
          </cell>
          <cell r="W3183">
            <v>1</v>
          </cell>
          <cell r="X3183">
            <v>6.5</v>
          </cell>
        </row>
        <row r="3184">
          <cell r="B3184">
            <v>12</v>
          </cell>
          <cell r="F3184">
            <v>8</v>
          </cell>
          <cell r="R3184" t="str">
            <v/>
          </cell>
          <cell r="X3184" t="str">
            <v/>
          </cell>
        </row>
        <row r="3185">
          <cell r="B3185">
            <v>12</v>
          </cell>
          <cell r="F3185">
            <v>6</v>
          </cell>
          <cell r="R3185" t="str">
            <v/>
          </cell>
          <cell r="X3185" t="str">
            <v/>
          </cell>
        </row>
        <row r="3186">
          <cell r="B3186">
            <v>12</v>
          </cell>
          <cell r="F3186">
            <v>5.5</v>
          </cell>
          <cell r="R3186" t="str">
            <v/>
          </cell>
          <cell r="X3186" t="str">
            <v/>
          </cell>
        </row>
        <row r="3187">
          <cell r="B3187">
            <v>12</v>
          </cell>
          <cell r="F3187">
            <v>6</v>
          </cell>
          <cell r="R3187" t="str">
            <v>PARTIZAN DEGRADO</v>
          </cell>
          <cell r="T3187">
            <v>1</v>
          </cell>
          <cell r="X3187" t="str">
            <v/>
          </cell>
        </row>
        <row r="3188">
          <cell r="B3188">
            <v>12</v>
          </cell>
          <cell r="F3188">
            <v>6.5</v>
          </cell>
          <cell r="R3188" t="str">
            <v>SESTO ASENSIO</v>
          </cell>
          <cell r="W3188">
            <v>1</v>
          </cell>
          <cell r="X3188">
            <v>9.5</v>
          </cell>
        </row>
        <row r="3189">
          <cell r="B3189">
            <v>12</v>
          </cell>
          <cell r="F3189">
            <v>6</v>
          </cell>
          <cell r="R3189" t="str">
            <v/>
          </cell>
          <cell r="X3189" t="str">
            <v/>
          </cell>
        </row>
        <row r="3190">
          <cell r="B3190">
            <v>12</v>
          </cell>
          <cell r="F3190">
            <v>5.5</v>
          </cell>
          <cell r="R3190" t="str">
            <v/>
          </cell>
          <cell r="X3190" t="str">
            <v/>
          </cell>
        </row>
        <row r="3191">
          <cell r="B3191">
            <v>12</v>
          </cell>
          <cell r="F3191">
            <v>5.5</v>
          </cell>
          <cell r="R3191" t="str">
            <v>SESTO ASENSIO</v>
          </cell>
          <cell r="T3191">
            <v>1</v>
          </cell>
          <cell r="X3191" t="str">
            <v/>
          </cell>
        </row>
        <row r="3192">
          <cell r="B3192">
            <v>12</v>
          </cell>
          <cell r="F3192">
            <v>5</v>
          </cell>
          <cell r="R3192" t="str">
            <v>ATL IMPROVVISATO</v>
          </cell>
          <cell r="X3192" t="str">
            <v/>
          </cell>
        </row>
        <row r="3193">
          <cell r="B3193">
            <v>12</v>
          </cell>
          <cell r="F3193">
            <v>5.5</v>
          </cell>
          <cell r="R3193" t="str">
            <v/>
          </cell>
          <cell r="X3193" t="str">
            <v/>
          </cell>
        </row>
        <row r="3194">
          <cell r="B3194">
            <v>12</v>
          </cell>
          <cell r="F3194">
            <v>5.5</v>
          </cell>
          <cell r="R3194" t="str">
            <v/>
          </cell>
          <cell r="X3194" t="str">
            <v/>
          </cell>
        </row>
        <row r="3195">
          <cell r="B3195">
            <v>12</v>
          </cell>
          <cell r="F3195">
            <v>6</v>
          </cell>
          <cell r="R3195" t="str">
            <v/>
          </cell>
          <cell r="X3195" t="str">
            <v/>
          </cell>
        </row>
        <row r="3196">
          <cell r="B3196">
            <v>12</v>
          </cell>
          <cell r="F3196">
            <v>6.5</v>
          </cell>
          <cell r="R3196" t="str">
            <v>PESCICULINI FC</v>
          </cell>
          <cell r="T3196">
            <v>1</v>
          </cell>
          <cell r="W3196">
            <v>1</v>
          </cell>
          <cell r="X3196">
            <v>7.5</v>
          </cell>
        </row>
        <row r="3197">
          <cell r="B3197">
            <v>12</v>
          </cell>
          <cell r="F3197">
            <v>6</v>
          </cell>
          <cell r="R3197" t="str">
            <v>ATL IMPROVVISATO</v>
          </cell>
          <cell r="W3197">
            <v>1</v>
          </cell>
          <cell r="X3197">
            <v>7</v>
          </cell>
        </row>
        <row r="3198">
          <cell r="B3198">
            <v>12</v>
          </cell>
          <cell r="F3198">
            <v>6.5</v>
          </cell>
          <cell r="R3198" t="str">
            <v/>
          </cell>
          <cell r="X3198" t="str">
            <v/>
          </cell>
        </row>
        <row r="3199">
          <cell r="B3199">
            <v>12</v>
          </cell>
          <cell r="F3199">
            <v>6</v>
          </cell>
          <cell r="R3199" t="str">
            <v/>
          </cell>
          <cell r="X3199" t="str">
            <v/>
          </cell>
        </row>
        <row r="3200">
          <cell r="B3200">
            <v>12</v>
          </cell>
          <cell r="F3200">
            <v>6</v>
          </cell>
          <cell r="R3200" t="str">
            <v/>
          </cell>
          <cell r="X3200" t="str">
            <v/>
          </cell>
        </row>
        <row r="3201">
          <cell r="B3201">
            <v>12</v>
          </cell>
          <cell r="F3201">
            <v>5.5</v>
          </cell>
          <cell r="R3201" t="str">
            <v/>
          </cell>
          <cell r="X3201" t="str">
            <v/>
          </cell>
        </row>
        <row r="3202">
          <cell r="B3202">
            <v>12</v>
          </cell>
          <cell r="F3202">
            <v>5.5</v>
          </cell>
          <cell r="R3202" t="str">
            <v/>
          </cell>
          <cell r="X3202" t="str">
            <v/>
          </cell>
        </row>
        <row r="3203">
          <cell r="B3203">
            <v>12</v>
          </cell>
          <cell r="F3203">
            <v>6</v>
          </cell>
          <cell r="R3203" t="str">
            <v>PARTIZAN DEGRADO</v>
          </cell>
          <cell r="W3203">
            <v>1</v>
          </cell>
          <cell r="X3203">
            <v>6</v>
          </cell>
        </row>
        <row r="3204">
          <cell r="B3204">
            <v>12</v>
          </cell>
          <cell r="F3204">
            <v>5.5</v>
          </cell>
          <cell r="R3204" t="str">
            <v/>
          </cell>
          <cell r="X3204" t="str">
            <v/>
          </cell>
        </row>
        <row r="3205">
          <cell r="B3205">
            <v>12</v>
          </cell>
          <cell r="F3205">
            <v>7</v>
          </cell>
          <cell r="R3205" t="str">
            <v/>
          </cell>
          <cell r="X3205" t="str">
            <v/>
          </cell>
        </row>
        <row r="3206">
          <cell r="B3206">
            <v>12</v>
          </cell>
          <cell r="F3206">
            <v>5.5</v>
          </cell>
          <cell r="R3206" t="str">
            <v/>
          </cell>
          <cell r="X3206" t="str">
            <v/>
          </cell>
        </row>
        <row r="3207">
          <cell r="B3207">
            <v>12</v>
          </cell>
          <cell r="F3207">
            <v>7.5</v>
          </cell>
          <cell r="R3207" t="str">
            <v/>
          </cell>
          <cell r="X3207" t="str">
            <v/>
          </cell>
        </row>
        <row r="3208">
          <cell r="B3208">
            <v>12</v>
          </cell>
          <cell r="F3208">
            <v>6</v>
          </cell>
          <cell r="R3208" t="str">
            <v>SAN GRIA</v>
          </cell>
          <cell r="T3208">
            <v>1</v>
          </cell>
          <cell r="W3208">
            <v>1</v>
          </cell>
          <cell r="X3208">
            <v>5</v>
          </cell>
        </row>
        <row r="3209">
          <cell r="B3209">
            <v>12</v>
          </cell>
          <cell r="F3209">
            <v>6.5</v>
          </cell>
          <cell r="R3209" t="str">
            <v/>
          </cell>
          <cell r="X3209" t="str">
            <v/>
          </cell>
        </row>
        <row r="3210">
          <cell r="B3210">
            <v>12</v>
          </cell>
          <cell r="F3210">
            <v>6</v>
          </cell>
          <cell r="R3210" t="str">
            <v>AC ASPARAGHESE</v>
          </cell>
          <cell r="T3210">
            <v>1</v>
          </cell>
          <cell r="W3210">
            <v>1</v>
          </cell>
          <cell r="X3210">
            <v>6</v>
          </cell>
        </row>
        <row r="3211">
          <cell r="B3211">
            <v>12</v>
          </cell>
          <cell r="F3211">
            <v>6.5</v>
          </cell>
          <cell r="R3211" t="str">
            <v>APPAREGGIATO</v>
          </cell>
          <cell r="T3211">
            <v>1</v>
          </cell>
          <cell r="W3211">
            <v>1</v>
          </cell>
          <cell r="X3211">
            <v>6.5</v>
          </cell>
        </row>
        <row r="3212">
          <cell r="B3212">
            <v>12</v>
          </cell>
          <cell r="F3212">
            <v>7</v>
          </cell>
          <cell r="R3212" t="str">
            <v>APPAREGGIATO</v>
          </cell>
          <cell r="T3212">
            <v>1</v>
          </cell>
          <cell r="W3212">
            <v>1</v>
          </cell>
          <cell r="X3212">
            <v>10</v>
          </cell>
        </row>
        <row r="3213">
          <cell r="B3213">
            <v>12</v>
          </cell>
          <cell r="F3213">
            <v>6</v>
          </cell>
          <cell r="R3213" t="str">
            <v/>
          </cell>
          <cell r="X3213" t="str">
            <v/>
          </cell>
        </row>
        <row r="3214">
          <cell r="B3214">
            <v>12</v>
          </cell>
          <cell r="F3214">
            <v>6</v>
          </cell>
          <cell r="R3214" t="str">
            <v/>
          </cell>
          <cell r="X3214" t="str">
            <v/>
          </cell>
        </row>
        <row r="3215">
          <cell r="B3215">
            <v>12</v>
          </cell>
          <cell r="F3215">
            <v>7.5</v>
          </cell>
          <cell r="R3215" t="str">
            <v/>
          </cell>
          <cell r="X3215" t="str">
            <v/>
          </cell>
        </row>
        <row r="3216">
          <cell r="B3216">
            <v>12</v>
          </cell>
          <cell r="F3216">
            <v>6.5</v>
          </cell>
          <cell r="R3216" t="str">
            <v>SAN GRIA</v>
          </cell>
          <cell r="W3216">
            <v>1</v>
          </cell>
          <cell r="X3216">
            <v>9.5</v>
          </cell>
        </row>
        <row r="3217">
          <cell r="B3217">
            <v>12</v>
          </cell>
          <cell r="F3217">
            <v>7</v>
          </cell>
          <cell r="R3217" t="str">
            <v>AC ASPARAGHESE</v>
          </cell>
          <cell r="T3217">
            <v>1</v>
          </cell>
          <cell r="W3217">
            <v>1</v>
          </cell>
          <cell r="X3217">
            <v>10</v>
          </cell>
        </row>
        <row r="3218">
          <cell r="B3218">
            <v>12</v>
          </cell>
          <cell r="F3218">
            <v>7</v>
          </cell>
          <cell r="R3218" t="str">
            <v>PARTIZAN DEGRADO</v>
          </cell>
          <cell r="W3218">
            <v>1</v>
          </cell>
          <cell r="X3218">
            <v>7</v>
          </cell>
        </row>
        <row r="3219">
          <cell r="B3219">
            <v>12</v>
          </cell>
          <cell r="F3219">
            <v>7.5</v>
          </cell>
          <cell r="R3219" t="str">
            <v/>
          </cell>
          <cell r="X3219" t="str">
            <v/>
          </cell>
        </row>
        <row r="3220">
          <cell r="B3220">
            <v>12</v>
          </cell>
          <cell r="F3220">
            <v>7</v>
          </cell>
          <cell r="R3220" t="str">
            <v/>
          </cell>
          <cell r="X3220" t="str">
            <v/>
          </cell>
        </row>
        <row r="3221">
          <cell r="B3221">
            <v>12</v>
          </cell>
          <cell r="F3221">
            <v>6</v>
          </cell>
          <cell r="R3221" t="str">
            <v>SAN GRIA</v>
          </cell>
          <cell r="X3221" t="str">
            <v/>
          </cell>
        </row>
        <row r="3222">
          <cell r="B3222">
            <v>12</v>
          </cell>
          <cell r="F3222">
            <v>6</v>
          </cell>
          <cell r="R3222" t="str">
            <v>AC ASPARAGHESE</v>
          </cell>
          <cell r="T3222">
            <v>1</v>
          </cell>
          <cell r="W3222">
            <v>1</v>
          </cell>
          <cell r="X3222">
            <v>6</v>
          </cell>
        </row>
        <row r="3223">
          <cell r="B3223">
            <v>12</v>
          </cell>
          <cell r="F3223">
            <v>5.5</v>
          </cell>
          <cell r="R3223" t="str">
            <v>PESCICULINI FC</v>
          </cell>
          <cell r="X3223" t="str">
            <v/>
          </cell>
        </row>
        <row r="3224">
          <cell r="B3224">
            <v>12</v>
          </cell>
          <cell r="F3224">
            <v>5.5</v>
          </cell>
          <cell r="R3224" t="str">
            <v>SESTO ASENSIO</v>
          </cell>
          <cell r="T3224">
            <v>1</v>
          </cell>
          <cell r="X3224" t="str">
            <v/>
          </cell>
        </row>
        <row r="3225">
          <cell r="B3225">
            <v>12</v>
          </cell>
          <cell r="F3225">
            <v>5.5</v>
          </cell>
          <cell r="R3225" t="str">
            <v>SESTO ASENSIO</v>
          </cell>
          <cell r="X3225" t="str">
            <v/>
          </cell>
        </row>
        <row r="3226">
          <cell r="B3226">
            <v>12</v>
          </cell>
          <cell r="F3226">
            <v>5</v>
          </cell>
          <cell r="R3226" t="str">
            <v>SAN GRIA</v>
          </cell>
          <cell r="T3226">
            <v>1</v>
          </cell>
          <cell r="W3226">
            <v>1</v>
          </cell>
          <cell r="X3226">
            <v>5</v>
          </cell>
        </row>
        <row r="3227">
          <cell r="B3227">
            <v>12</v>
          </cell>
          <cell r="F3227">
            <v>5</v>
          </cell>
          <cell r="R3227" t="str">
            <v/>
          </cell>
          <cell r="X3227" t="str">
            <v/>
          </cell>
        </row>
        <row r="3228">
          <cell r="B3228">
            <v>12</v>
          </cell>
          <cell r="F3228">
            <v>5</v>
          </cell>
          <cell r="R3228" t="str">
            <v/>
          </cell>
          <cell r="X3228" t="str">
            <v/>
          </cell>
        </row>
        <row r="3229">
          <cell r="B3229">
            <v>12</v>
          </cell>
          <cell r="F3229">
            <v>5.5</v>
          </cell>
          <cell r="R3229" t="str">
            <v/>
          </cell>
          <cell r="X3229" t="str">
            <v/>
          </cell>
        </row>
        <row r="3230">
          <cell r="B3230">
            <v>12</v>
          </cell>
          <cell r="F3230">
            <v>6.5</v>
          </cell>
          <cell r="R3230" t="str">
            <v/>
          </cell>
          <cell r="X3230" t="str">
            <v/>
          </cell>
        </row>
        <row r="3231">
          <cell r="B3231">
            <v>12</v>
          </cell>
          <cell r="F3231">
            <v>5.5</v>
          </cell>
          <cell r="R3231" t="str">
            <v/>
          </cell>
          <cell r="X3231" t="str">
            <v/>
          </cell>
        </row>
        <row r="3232">
          <cell r="B3232">
            <v>12</v>
          </cell>
          <cell r="F3232">
            <v>5.5</v>
          </cell>
          <cell r="R3232" t="str">
            <v/>
          </cell>
          <cell r="X3232" t="str">
            <v/>
          </cell>
        </row>
        <row r="3233">
          <cell r="B3233">
            <v>12</v>
          </cell>
          <cell r="F3233">
            <v>5.5</v>
          </cell>
          <cell r="R3233" t="str">
            <v/>
          </cell>
          <cell r="X3233" t="str">
            <v/>
          </cell>
        </row>
        <row r="3234">
          <cell r="B3234">
            <v>12</v>
          </cell>
          <cell r="F3234">
            <v>6</v>
          </cell>
          <cell r="R3234" t="str">
            <v>SAN GRIA</v>
          </cell>
          <cell r="W3234">
            <v>1</v>
          </cell>
          <cell r="X3234">
            <v>7</v>
          </cell>
        </row>
        <row r="3235">
          <cell r="B3235">
            <v>12</v>
          </cell>
          <cell r="F3235">
            <v>5.5</v>
          </cell>
          <cell r="R3235" t="str">
            <v>ATL IMPROVVISATO</v>
          </cell>
          <cell r="T3235">
            <v>1</v>
          </cell>
          <cell r="X3235" t="str">
            <v/>
          </cell>
        </row>
        <row r="3236">
          <cell r="B3236">
            <v>12</v>
          </cell>
          <cell r="F3236">
            <v>6</v>
          </cell>
          <cell r="R3236" t="str">
            <v/>
          </cell>
          <cell r="X3236" t="str">
            <v/>
          </cell>
        </row>
        <row r="3237">
          <cell r="B3237">
            <v>12</v>
          </cell>
          <cell r="F3237">
            <v>5</v>
          </cell>
          <cell r="R3237" t="str">
            <v>ATL IMPROVVISATO</v>
          </cell>
          <cell r="T3237">
            <v>1</v>
          </cell>
          <cell r="X3237" t="str">
            <v/>
          </cell>
        </row>
        <row r="3238">
          <cell r="B3238">
            <v>12</v>
          </cell>
          <cell r="F3238">
            <v>6.5</v>
          </cell>
          <cell r="R3238" t="str">
            <v>PARTIZAN DEGRADO</v>
          </cell>
          <cell r="W3238">
            <v>1</v>
          </cell>
          <cell r="X3238">
            <v>5.5</v>
          </cell>
        </row>
        <row r="3239">
          <cell r="B3239">
            <v>12</v>
          </cell>
          <cell r="F3239">
            <v>6</v>
          </cell>
          <cell r="R3239" t="str">
            <v>AC ASPARAGHESE</v>
          </cell>
          <cell r="W3239">
            <v>1</v>
          </cell>
          <cell r="X3239">
            <v>6</v>
          </cell>
        </row>
        <row r="3240">
          <cell r="B3240">
            <v>12</v>
          </cell>
          <cell r="F3240">
            <v>5.5</v>
          </cell>
          <cell r="R3240" t="str">
            <v>AC ASPARAGHESE</v>
          </cell>
          <cell r="X3240" t="str">
            <v/>
          </cell>
        </row>
        <row r="3241">
          <cell r="B3241">
            <v>12</v>
          </cell>
          <cell r="F3241">
            <v>5</v>
          </cell>
          <cell r="R3241" t="str">
            <v/>
          </cell>
          <cell r="X3241" t="str">
            <v/>
          </cell>
        </row>
        <row r="3242">
          <cell r="B3242">
            <v>12</v>
          </cell>
          <cell r="F3242">
            <v>6.5</v>
          </cell>
          <cell r="R3242" t="str">
            <v/>
          </cell>
          <cell r="X3242" t="str">
            <v/>
          </cell>
        </row>
        <row r="3243">
          <cell r="B3243">
            <v>12</v>
          </cell>
          <cell r="F3243">
            <v>6</v>
          </cell>
          <cell r="R3243" t="str">
            <v/>
          </cell>
          <cell r="X3243" t="str">
            <v/>
          </cell>
        </row>
        <row r="3244">
          <cell r="B3244">
            <v>12</v>
          </cell>
          <cell r="F3244">
            <v>6.5</v>
          </cell>
          <cell r="R3244" t="str">
            <v/>
          </cell>
          <cell r="X3244" t="str">
            <v/>
          </cell>
        </row>
        <row r="3245">
          <cell r="B3245">
            <v>12</v>
          </cell>
          <cell r="F3245">
            <v>6</v>
          </cell>
          <cell r="R3245" t="str">
            <v/>
          </cell>
          <cell r="X3245" t="str">
            <v/>
          </cell>
        </row>
        <row r="3246">
          <cell r="B3246">
            <v>12</v>
          </cell>
          <cell r="F3246">
            <v>7</v>
          </cell>
          <cell r="R3246" t="str">
            <v/>
          </cell>
          <cell r="X3246" t="str">
            <v/>
          </cell>
        </row>
        <row r="3247">
          <cell r="B3247">
            <v>12</v>
          </cell>
          <cell r="F3247">
            <v>5.5</v>
          </cell>
          <cell r="R3247" t="str">
            <v/>
          </cell>
          <cell r="X3247" t="str">
            <v/>
          </cell>
        </row>
        <row r="3248">
          <cell r="B3248">
            <v>12</v>
          </cell>
          <cell r="F3248">
            <v>6</v>
          </cell>
          <cell r="R3248" t="str">
            <v/>
          </cell>
          <cell r="X3248" t="str">
            <v/>
          </cell>
        </row>
        <row r="3249">
          <cell r="B3249">
            <v>12</v>
          </cell>
          <cell r="F3249">
            <v>6</v>
          </cell>
          <cell r="R3249" t="str">
            <v>APPAREGGIATO</v>
          </cell>
          <cell r="T3249">
            <v>1</v>
          </cell>
          <cell r="W3249">
            <v>1</v>
          </cell>
          <cell r="X3249">
            <v>6</v>
          </cell>
        </row>
        <row r="3250">
          <cell r="B3250">
            <v>12</v>
          </cell>
          <cell r="F3250">
            <v>6</v>
          </cell>
          <cell r="R3250" t="str">
            <v>PARTIZAN DEGRADO</v>
          </cell>
          <cell r="X3250" t="str">
            <v/>
          </cell>
        </row>
        <row r="3251">
          <cell r="B3251">
            <v>12</v>
          </cell>
          <cell r="F3251">
            <v>7</v>
          </cell>
          <cell r="R3251" t="str">
            <v>HERTHA VERNELLO</v>
          </cell>
          <cell r="T3251">
            <v>1</v>
          </cell>
          <cell r="W3251">
            <v>1</v>
          </cell>
          <cell r="X3251">
            <v>8</v>
          </cell>
        </row>
        <row r="3252">
          <cell r="B3252">
            <v>12</v>
          </cell>
          <cell r="F3252">
            <v>5</v>
          </cell>
          <cell r="R3252" t="str">
            <v>HERTHA VERNELLO</v>
          </cell>
          <cell r="X3252" t="str">
            <v/>
          </cell>
        </row>
        <row r="3253">
          <cell r="B3253">
            <v>12</v>
          </cell>
          <cell r="F3253">
            <v>6</v>
          </cell>
          <cell r="R3253" t="str">
            <v>PARTIZAN DEGRADO</v>
          </cell>
          <cell r="T3253">
            <v>1</v>
          </cell>
          <cell r="X3253" t="str">
            <v/>
          </cell>
        </row>
        <row r="3254">
          <cell r="B3254">
            <v>12</v>
          </cell>
          <cell r="F3254">
            <v>5.5</v>
          </cell>
          <cell r="R3254" t="str">
            <v>AC ASPARAGHESE</v>
          </cell>
          <cell r="T3254">
            <v>1</v>
          </cell>
          <cell r="X3254" t="str">
            <v/>
          </cell>
        </row>
        <row r="3255">
          <cell r="B3255">
            <v>12</v>
          </cell>
          <cell r="F3255">
            <v>6.5</v>
          </cell>
          <cell r="R3255" t="str">
            <v>APPAREGGIATO</v>
          </cell>
          <cell r="T3255">
            <v>1</v>
          </cell>
          <cell r="W3255">
            <v>1</v>
          </cell>
          <cell r="X3255">
            <v>9.5</v>
          </cell>
        </row>
        <row r="3256">
          <cell r="B3256">
            <v>12</v>
          </cell>
          <cell r="F3256">
            <v>6.5</v>
          </cell>
          <cell r="R3256" t="str">
            <v/>
          </cell>
          <cell r="X3256" t="str">
            <v/>
          </cell>
        </row>
        <row r="3257">
          <cell r="B3257">
            <v>12</v>
          </cell>
          <cell r="F3257">
            <v>5</v>
          </cell>
          <cell r="R3257" t="str">
            <v/>
          </cell>
          <cell r="X3257" t="str">
            <v/>
          </cell>
        </row>
        <row r="3258">
          <cell r="B3258">
            <v>12</v>
          </cell>
          <cell r="F3258">
            <v>4.5</v>
          </cell>
          <cell r="R3258" t="str">
            <v/>
          </cell>
          <cell r="X3258" t="str">
            <v/>
          </cell>
        </row>
        <row r="3259">
          <cell r="B3259">
            <v>12</v>
          </cell>
          <cell r="F3259">
            <v>6.5</v>
          </cell>
          <cell r="R3259" t="str">
            <v/>
          </cell>
          <cell r="X3259" t="str">
            <v/>
          </cell>
        </row>
        <row r="3260">
          <cell r="B3260">
            <v>12</v>
          </cell>
          <cell r="F3260">
            <v>6</v>
          </cell>
          <cell r="R3260" t="str">
            <v/>
          </cell>
          <cell r="X3260" t="str">
            <v/>
          </cell>
        </row>
        <row r="3261">
          <cell r="B3261">
            <v>12</v>
          </cell>
          <cell r="F3261">
            <v>5.5</v>
          </cell>
          <cell r="R3261" t="str">
            <v/>
          </cell>
          <cell r="X3261" t="str">
            <v/>
          </cell>
        </row>
        <row r="3262">
          <cell r="B3262">
            <v>12</v>
          </cell>
          <cell r="F3262">
            <v>5.5</v>
          </cell>
          <cell r="R3262" t="str">
            <v>HERTHA VERNELLO</v>
          </cell>
          <cell r="T3262">
            <v>1</v>
          </cell>
          <cell r="X3262" t="str">
            <v/>
          </cell>
        </row>
        <row r="3263">
          <cell r="B3263">
            <v>12</v>
          </cell>
          <cell r="F3263">
            <v>6.5</v>
          </cell>
          <cell r="R3263" t="str">
            <v>ATL IMPROVVISATO</v>
          </cell>
          <cell r="W3263">
            <v>1</v>
          </cell>
          <cell r="X3263">
            <v>6.5</v>
          </cell>
        </row>
        <row r="3264">
          <cell r="B3264">
            <v>12</v>
          </cell>
          <cell r="F3264">
            <v>6</v>
          </cell>
          <cell r="R3264" t="str">
            <v/>
          </cell>
          <cell r="X3264" t="str">
            <v/>
          </cell>
        </row>
        <row r="3265">
          <cell r="B3265">
            <v>12</v>
          </cell>
          <cell r="F3265">
            <v>7</v>
          </cell>
          <cell r="R3265" t="str">
            <v/>
          </cell>
          <cell r="X3265" t="str">
            <v/>
          </cell>
        </row>
        <row r="3266">
          <cell r="B3266">
            <v>12</v>
          </cell>
          <cell r="F3266">
            <v>6.5</v>
          </cell>
          <cell r="R3266" t="str">
            <v>SAN GRIA</v>
          </cell>
          <cell r="T3266">
            <v>1</v>
          </cell>
          <cell r="W3266">
            <v>1</v>
          </cell>
          <cell r="X3266">
            <v>7.5</v>
          </cell>
        </row>
        <row r="3267">
          <cell r="B3267">
            <v>12</v>
          </cell>
          <cell r="F3267">
            <v>5.5</v>
          </cell>
          <cell r="R3267" t="str">
            <v>SESTO ASENSIO</v>
          </cell>
          <cell r="T3267">
            <v>1</v>
          </cell>
          <cell r="W3267">
            <v>1</v>
          </cell>
          <cell r="X3267">
            <v>4.5</v>
          </cell>
        </row>
        <row r="3268">
          <cell r="B3268">
            <v>12</v>
          </cell>
          <cell r="F3268">
            <v>6</v>
          </cell>
          <cell r="R3268" t="str">
            <v>PARTIZAN DEGRADO</v>
          </cell>
          <cell r="T3268">
            <v>1</v>
          </cell>
          <cell r="W3268">
            <v>1</v>
          </cell>
          <cell r="X3268">
            <v>6</v>
          </cell>
        </row>
        <row r="3269">
          <cell r="B3269">
            <v>12</v>
          </cell>
          <cell r="F3269">
            <v>5.5</v>
          </cell>
          <cell r="R3269" t="str">
            <v>SAN GRIA</v>
          </cell>
          <cell r="T3269">
            <v>1</v>
          </cell>
          <cell r="W3269">
            <v>1</v>
          </cell>
          <cell r="X3269">
            <v>5.5</v>
          </cell>
        </row>
        <row r="3270">
          <cell r="B3270">
            <v>12</v>
          </cell>
          <cell r="F3270">
            <v>6</v>
          </cell>
          <cell r="R3270" t="str">
            <v>SESTO ASENSIO</v>
          </cell>
          <cell r="T3270">
            <v>1</v>
          </cell>
          <cell r="W3270">
            <v>1</v>
          </cell>
          <cell r="X3270">
            <v>6</v>
          </cell>
        </row>
        <row r="3271">
          <cell r="B3271">
            <v>12</v>
          </cell>
          <cell r="F3271">
            <v>6.5</v>
          </cell>
          <cell r="R3271" t="str">
            <v>ATL IMPROVVISATO</v>
          </cell>
          <cell r="T3271">
            <v>1</v>
          </cell>
          <cell r="W3271">
            <v>1</v>
          </cell>
          <cell r="X3271">
            <v>6.5</v>
          </cell>
        </row>
        <row r="3272">
          <cell r="B3272">
            <v>12</v>
          </cell>
          <cell r="F3272">
            <v>6.5</v>
          </cell>
          <cell r="R3272" t="str">
            <v>ATL IMPROVVISATO</v>
          </cell>
          <cell r="W3272">
            <v>1</v>
          </cell>
          <cell r="X3272">
            <v>6.5</v>
          </cell>
        </row>
        <row r="3273">
          <cell r="B3273">
            <v>12</v>
          </cell>
          <cell r="F3273">
            <v>4.5</v>
          </cell>
          <cell r="R3273" t="str">
            <v>SAN GRIA</v>
          </cell>
          <cell r="T3273">
            <v>1</v>
          </cell>
          <cell r="X3273" t="str">
            <v/>
          </cell>
        </row>
        <row r="3274">
          <cell r="B3274">
            <v>12</v>
          </cell>
          <cell r="F3274">
            <v>6</v>
          </cell>
          <cell r="R3274" t="str">
            <v/>
          </cell>
          <cell r="X3274" t="str">
            <v/>
          </cell>
        </row>
        <row r="3275">
          <cell r="B3275">
            <v>12</v>
          </cell>
          <cell r="F3275">
            <v>6</v>
          </cell>
          <cell r="R3275" t="str">
            <v>HERTHA VERNELLO</v>
          </cell>
          <cell r="T3275">
            <v>1</v>
          </cell>
          <cell r="W3275">
            <v>1</v>
          </cell>
          <cell r="X3275">
            <v>6</v>
          </cell>
        </row>
        <row r="3276">
          <cell r="B3276">
            <v>12</v>
          </cell>
          <cell r="F3276">
            <v>6</v>
          </cell>
          <cell r="R3276" t="str">
            <v>PESCICULINI FC</v>
          </cell>
          <cell r="T3276">
            <v>1</v>
          </cell>
          <cell r="W3276">
            <v>1</v>
          </cell>
          <cell r="X3276">
            <v>6</v>
          </cell>
        </row>
        <row r="3277">
          <cell r="B3277">
            <v>12</v>
          </cell>
          <cell r="F3277">
            <v>6</v>
          </cell>
          <cell r="R3277" t="str">
            <v>HERTHA VERNELLO</v>
          </cell>
          <cell r="T3277">
            <v>1</v>
          </cell>
          <cell r="W3277">
            <v>1</v>
          </cell>
          <cell r="X3277">
            <v>6</v>
          </cell>
        </row>
        <row r="3278">
          <cell r="B3278">
            <v>12</v>
          </cell>
          <cell r="F3278">
            <v>6.5</v>
          </cell>
          <cell r="R3278" t="str">
            <v>PESCICULINI FC</v>
          </cell>
          <cell r="T3278">
            <v>1</v>
          </cell>
          <cell r="W3278">
            <v>1</v>
          </cell>
          <cell r="X3278">
            <v>6.5</v>
          </cell>
        </row>
        <row r="3279">
          <cell r="B3279">
            <v>12</v>
          </cell>
          <cell r="F3279">
            <v>5.5</v>
          </cell>
          <cell r="R3279" t="str">
            <v>PESCICULINI FC</v>
          </cell>
          <cell r="X3279" t="str">
            <v/>
          </cell>
        </row>
        <row r="3280">
          <cell r="B3280">
            <v>12</v>
          </cell>
          <cell r="F3280">
            <v>6</v>
          </cell>
          <cell r="R3280" t="str">
            <v>ATL IMPROVVISATO</v>
          </cell>
          <cell r="T3280">
            <v>1</v>
          </cell>
          <cell r="W3280">
            <v>1</v>
          </cell>
          <cell r="X3280">
            <v>5</v>
          </cell>
        </row>
        <row r="3281">
          <cell r="B3281">
            <v>12</v>
          </cell>
          <cell r="F3281">
            <v>6</v>
          </cell>
          <cell r="R3281" t="str">
            <v>HERTHA VERNELLO</v>
          </cell>
          <cell r="T3281">
            <v>1</v>
          </cell>
          <cell r="W3281">
            <v>1</v>
          </cell>
          <cell r="X3281">
            <v>6</v>
          </cell>
        </row>
        <row r="3282">
          <cell r="B3282">
            <v>12</v>
          </cell>
          <cell r="F3282">
            <v>6</v>
          </cell>
          <cell r="R3282" t="str">
            <v>ATL IMPROVVISATO</v>
          </cell>
          <cell r="T3282">
            <v>1</v>
          </cell>
          <cell r="W3282">
            <v>1</v>
          </cell>
          <cell r="X3282">
            <v>6</v>
          </cell>
        </row>
        <row r="3283">
          <cell r="B3283">
            <v>12</v>
          </cell>
          <cell r="F3283">
            <v>5.5</v>
          </cell>
          <cell r="R3283" t="str">
            <v/>
          </cell>
          <cell r="X3283" t="str">
            <v/>
          </cell>
        </row>
        <row r="3284">
          <cell r="B3284">
            <v>12</v>
          </cell>
          <cell r="F3284">
            <v>5.5</v>
          </cell>
          <cell r="R3284" t="str">
            <v/>
          </cell>
          <cell r="X3284" t="str">
            <v/>
          </cell>
        </row>
        <row r="3285">
          <cell r="B3285">
            <v>12</v>
          </cell>
          <cell r="F3285">
            <v>7</v>
          </cell>
          <cell r="R3285" t="str">
            <v/>
          </cell>
          <cell r="X3285" t="str">
            <v/>
          </cell>
        </row>
        <row r="3286">
          <cell r="B3286">
            <v>12</v>
          </cell>
          <cell r="F3286">
            <v>6</v>
          </cell>
          <cell r="R3286" t="str">
            <v/>
          </cell>
          <cell r="X3286" t="str">
            <v/>
          </cell>
        </row>
        <row r="3287">
          <cell r="B3287">
            <v>12</v>
          </cell>
          <cell r="F3287">
            <v>5.5</v>
          </cell>
          <cell r="R3287" t="str">
            <v/>
          </cell>
          <cell r="X3287" t="str">
            <v/>
          </cell>
        </row>
        <row r="3288">
          <cell r="B3288">
            <v>12</v>
          </cell>
          <cell r="F3288">
            <v>6.5</v>
          </cell>
          <cell r="R3288" t="str">
            <v>ATL IMPROVVISATO</v>
          </cell>
          <cell r="T3288">
            <v>1</v>
          </cell>
          <cell r="W3288">
            <v>1</v>
          </cell>
          <cell r="X3288">
            <v>6.5</v>
          </cell>
        </row>
        <row r="3289">
          <cell r="B3289">
            <v>12</v>
          </cell>
          <cell r="F3289">
            <v>6.5</v>
          </cell>
          <cell r="R3289" t="str">
            <v>ATL IMPROVVISATO</v>
          </cell>
          <cell r="T3289">
            <v>1</v>
          </cell>
          <cell r="W3289">
            <v>1</v>
          </cell>
          <cell r="X3289">
            <v>6.5</v>
          </cell>
        </row>
        <row r="3290">
          <cell r="B3290">
            <v>12</v>
          </cell>
          <cell r="F3290">
            <v>5.5</v>
          </cell>
          <cell r="R3290" t="str">
            <v>APPAREGGIATO</v>
          </cell>
          <cell r="X3290" t="str">
            <v/>
          </cell>
        </row>
        <row r="3291">
          <cell r="B3291">
            <v>12</v>
          </cell>
          <cell r="F3291">
            <v>5.5</v>
          </cell>
          <cell r="R3291" t="str">
            <v>PARTIZAN DEGRADO</v>
          </cell>
          <cell r="T3291">
            <v>1</v>
          </cell>
          <cell r="X3291" t="str">
            <v/>
          </cell>
        </row>
        <row r="3292">
          <cell r="B3292">
            <v>12</v>
          </cell>
          <cell r="F3292">
            <v>5.5</v>
          </cell>
          <cell r="R3292" t="str">
            <v>SESTO ASENSIO</v>
          </cell>
          <cell r="X3292" t="str">
            <v/>
          </cell>
        </row>
        <row r="3293">
          <cell r="B3293">
            <v>12</v>
          </cell>
          <cell r="F3293">
            <v>6</v>
          </cell>
          <cell r="R3293" t="str">
            <v>SESTO ASENSIO</v>
          </cell>
          <cell r="T3293">
            <v>1</v>
          </cell>
          <cell r="W3293">
            <v>1</v>
          </cell>
          <cell r="X3293">
            <v>6</v>
          </cell>
        </row>
        <row r="3294">
          <cell r="B3294">
            <v>12</v>
          </cell>
          <cell r="F3294">
            <v>6.5</v>
          </cell>
          <cell r="R3294" t="str">
            <v>AC ASPARAGHESE</v>
          </cell>
          <cell r="W3294">
            <v>1</v>
          </cell>
          <cell r="X3294">
            <v>7.5</v>
          </cell>
        </row>
        <row r="3295">
          <cell r="B3295">
            <v>12</v>
          </cell>
          <cell r="F3295">
            <v>6</v>
          </cell>
          <cell r="R3295" t="str">
            <v>ATL IMPROVVISATO</v>
          </cell>
          <cell r="X3295" t="str">
            <v/>
          </cell>
        </row>
        <row r="3296">
          <cell r="B3296">
            <v>12</v>
          </cell>
          <cell r="F3296">
            <v>6.5</v>
          </cell>
          <cell r="R3296" t="str">
            <v/>
          </cell>
          <cell r="X3296" t="str">
            <v/>
          </cell>
        </row>
        <row r="3297">
          <cell r="B3297">
            <v>12</v>
          </cell>
          <cell r="F3297">
            <v>6</v>
          </cell>
          <cell r="R3297" t="str">
            <v/>
          </cell>
          <cell r="X3297" t="str">
            <v/>
          </cell>
        </row>
        <row r="3298">
          <cell r="B3298">
            <v>12</v>
          </cell>
          <cell r="F3298">
            <v>6</v>
          </cell>
          <cell r="R3298" t="str">
            <v/>
          </cell>
          <cell r="X3298" t="str">
            <v/>
          </cell>
        </row>
        <row r="3299">
          <cell r="B3299">
            <v>12</v>
          </cell>
          <cell r="F3299">
            <v>6</v>
          </cell>
          <cell r="R3299" t="str">
            <v/>
          </cell>
          <cell r="X3299" t="str">
            <v/>
          </cell>
        </row>
        <row r="3300">
          <cell r="B3300">
            <v>12</v>
          </cell>
          <cell r="F3300">
            <v>7</v>
          </cell>
          <cell r="R3300" t="str">
            <v/>
          </cell>
          <cell r="X3300" t="str">
            <v/>
          </cell>
        </row>
        <row r="3301">
          <cell r="B3301">
            <v>12</v>
          </cell>
          <cell r="F3301">
            <v>6</v>
          </cell>
          <cell r="R3301" t="str">
            <v>ATL IMPROVVISATO</v>
          </cell>
          <cell r="X3301" t="str">
            <v/>
          </cell>
        </row>
        <row r="3302">
          <cell r="B3302">
            <v>12</v>
          </cell>
          <cell r="F3302">
            <v>7</v>
          </cell>
          <cell r="R3302" t="str">
            <v>AC ASPARAGHESE</v>
          </cell>
          <cell r="T3302">
            <v>1</v>
          </cell>
          <cell r="W3302">
            <v>1</v>
          </cell>
          <cell r="X3302">
            <v>10.5</v>
          </cell>
        </row>
        <row r="3303">
          <cell r="B3303">
            <v>12</v>
          </cell>
          <cell r="F3303">
            <v>6.5</v>
          </cell>
          <cell r="R3303" t="str">
            <v>SESTO ASENSIO</v>
          </cell>
          <cell r="W3303">
            <v>1</v>
          </cell>
          <cell r="X3303">
            <v>6.5</v>
          </cell>
        </row>
        <row r="3304">
          <cell r="B3304">
            <v>12</v>
          </cell>
          <cell r="F3304">
            <v>6.5</v>
          </cell>
          <cell r="R3304" t="str">
            <v>HERTHA VERNELLO</v>
          </cell>
          <cell r="T3304">
            <v>1</v>
          </cell>
          <cell r="W3304">
            <v>1</v>
          </cell>
          <cell r="X3304">
            <v>6.5</v>
          </cell>
        </row>
        <row r="3305">
          <cell r="B3305">
            <v>12</v>
          </cell>
          <cell r="F3305">
            <v>6.5</v>
          </cell>
          <cell r="R3305" t="str">
            <v>APPAREGGIATO</v>
          </cell>
          <cell r="T3305">
            <v>1</v>
          </cell>
          <cell r="W3305">
            <v>1</v>
          </cell>
          <cell r="X3305">
            <v>6.5</v>
          </cell>
        </row>
        <row r="3306">
          <cell r="B3306">
            <v>12</v>
          </cell>
          <cell r="F3306">
            <v>6.5</v>
          </cell>
          <cell r="R3306" t="str">
            <v/>
          </cell>
          <cell r="X3306" t="str">
            <v/>
          </cell>
        </row>
        <row r="3307">
          <cell r="B3307">
            <v>12</v>
          </cell>
          <cell r="F3307">
            <v>6</v>
          </cell>
          <cell r="R3307" t="str">
            <v>ATL IMPROVVISATO</v>
          </cell>
          <cell r="T3307">
            <v>1</v>
          </cell>
          <cell r="W3307">
            <v>1</v>
          </cell>
          <cell r="X3307">
            <v>6</v>
          </cell>
        </row>
        <row r="3308">
          <cell r="B3308">
            <v>12</v>
          </cell>
          <cell r="F3308">
            <v>6.5</v>
          </cell>
          <cell r="R3308" t="str">
            <v>AC ASPARAGHESE</v>
          </cell>
          <cell r="T3308">
            <v>1</v>
          </cell>
          <cell r="X3308" t="str">
            <v/>
          </cell>
        </row>
        <row r="3309">
          <cell r="B3309">
            <v>12</v>
          </cell>
          <cell r="F3309">
            <v>5.5</v>
          </cell>
          <cell r="R3309" t="str">
            <v>APPAREGGIATO</v>
          </cell>
          <cell r="X3309" t="str">
            <v/>
          </cell>
        </row>
        <row r="3310">
          <cell r="B3310">
            <v>12</v>
          </cell>
          <cell r="F3310">
            <v>6</v>
          </cell>
          <cell r="R3310" t="str">
            <v>APPAREGGIATO</v>
          </cell>
          <cell r="X3310" t="str">
            <v/>
          </cell>
        </row>
        <row r="3311">
          <cell r="B3311">
            <v>12</v>
          </cell>
          <cell r="F3311">
            <v>5</v>
          </cell>
          <cell r="R3311" t="str">
            <v/>
          </cell>
          <cell r="X3311" t="str">
            <v/>
          </cell>
        </row>
        <row r="3312">
          <cell r="B3312">
            <v>12</v>
          </cell>
          <cell r="F3312">
            <v>5.5</v>
          </cell>
          <cell r="R3312" t="str">
            <v/>
          </cell>
          <cell r="X3312" t="str">
            <v/>
          </cell>
        </row>
        <row r="3313">
          <cell r="B3313">
            <v>12</v>
          </cell>
          <cell r="F3313">
            <v>5.5</v>
          </cell>
          <cell r="R3313" t="str">
            <v/>
          </cell>
          <cell r="X3313" t="str">
            <v/>
          </cell>
        </row>
        <row r="3314">
          <cell r="B3314">
            <v>12</v>
          </cell>
          <cell r="F3314">
            <v>5.5</v>
          </cell>
          <cell r="R3314" t="str">
            <v/>
          </cell>
          <cell r="X3314" t="str">
            <v/>
          </cell>
        </row>
        <row r="3315">
          <cell r="B3315">
            <v>12</v>
          </cell>
          <cell r="F3315">
            <v>5.5</v>
          </cell>
          <cell r="R3315" t="str">
            <v/>
          </cell>
          <cell r="X3315" t="str">
            <v/>
          </cell>
        </row>
        <row r="3316">
          <cell r="B3316">
            <v>12</v>
          </cell>
          <cell r="F3316">
            <v>6</v>
          </cell>
          <cell r="R3316" t="str">
            <v/>
          </cell>
          <cell r="X3316" t="str">
            <v/>
          </cell>
        </row>
        <row r="3317">
          <cell r="B3317">
            <v>12</v>
          </cell>
          <cell r="F3317">
            <v>6</v>
          </cell>
          <cell r="R3317" t="str">
            <v/>
          </cell>
          <cell r="X3317" t="str">
            <v/>
          </cell>
        </row>
        <row r="3318">
          <cell r="B3318">
            <v>12</v>
          </cell>
          <cell r="F3318">
            <v>6</v>
          </cell>
          <cell r="R3318" t="str">
            <v/>
          </cell>
          <cell r="X3318" t="str">
            <v/>
          </cell>
        </row>
        <row r="3319">
          <cell r="B3319">
            <v>12</v>
          </cell>
          <cell r="F3319">
            <v>5.5</v>
          </cell>
          <cell r="R3319" t="str">
            <v/>
          </cell>
          <cell r="X3319" t="str">
            <v/>
          </cell>
        </row>
        <row r="3320">
          <cell r="B3320">
            <v>12</v>
          </cell>
          <cell r="F3320">
            <v>5.5</v>
          </cell>
          <cell r="R3320" t="str">
            <v/>
          </cell>
          <cell r="X3320" t="str">
            <v/>
          </cell>
        </row>
        <row r="3321">
          <cell r="B3321">
            <v>12</v>
          </cell>
          <cell r="F3321">
            <v>6</v>
          </cell>
          <cell r="R3321" t="str">
            <v/>
          </cell>
          <cell r="X3321" t="str">
            <v/>
          </cell>
        </row>
        <row r="3322">
          <cell r="B3322">
            <v>12</v>
          </cell>
          <cell r="F3322">
            <v>5.5</v>
          </cell>
          <cell r="R3322" t="str">
            <v>APPAREGGIATO</v>
          </cell>
          <cell r="X3322" t="str">
            <v/>
          </cell>
        </row>
        <row r="3323">
          <cell r="B3323">
            <v>12</v>
          </cell>
          <cell r="F3323">
            <v>5</v>
          </cell>
          <cell r="R3323" t="str">
            <v>AC ASPARAGHESE</v>
          </cell>
          <cell r="X3323" t="str">
            <v/>
          </cell>
        </row>
        <row r="3324">
          <cell r="B3324">
            <v>12</v>
          </cell>
          <cell r="F3324">
            <v>8</v>
          </cell>
          <cell r="R3324" t="str">
            <v>APPAREGGIATO</v>
          </cell>
          <cell r="T3324">
            <v>1</v>
          </cell>
          <cell r="W3324">
            <v>1</v>
          </cell>
          <cell r="X3324">
            <v>12</v>
          </cell>
        </row>
        <row r="3325">
          <cell r="B3325">
            <v>12</v>
          </cell>
          <cell r="F3325">
            <v>6.5</v>
          </cell>
          <cell r="R3325" t="str">
            <v>SAN GRIA</v>
          </cell>
          <cell r="T3325">
            <v>1</v>
          </cell>
          <cell r="W3325">
            <v>1</v>
          </cell>
          <cell r="X3325">
            <v>6.5</v>
          </cell>
        </row>
        <row r="3326">
          <cell r="B3326">
            <v>12</v>
          </cell>
          <cell r="F3326">
            <v>6</v>
          </cell>
          <cell r="R3326" t="str">
            <v>SESTO ASENSIO</v>
          </cell>
          <cell r="T3326">
            <v>1</v>
          </cell>
          <cell r="W3326">
            <v>1</v>
          </cell>
          <cell r="X3326">
            <v>6</v>
          </cell>
        </row>
        <row r="3327">
          <cell r="B3327">
            <v>12</v>
          </cell>
          <cell r="F3327">
            <v>6</v>
          </cell>
          <cell r="R3327" t="str">
            <v>ATL IMPROVVISATO</v>
          </cell>
          <cell r="T3327">
            <v>1</v>
          </cell>
          <cell r="X3327" t="str">
            <v/>
          </cell>
        </row>
        <row r="3328">
          <cell r="B3328">
            <v>12</v>
          </cell>
          <cell r="F3328">
            <v>6.5</v>
          </cell>
          <cell r="R3328" t="str">
            <v/>
          </cell>
          <cell r="X3328" t="str">
            <v/>
          </cell>
        </row>
        <row r="3329">
          <cell r="B3329">
            <v>12</v>
          </cell>
          <cell r="F3329">
            <v>7</v>
          </cell>
          <cell r="R3329" t="str">
            <v>SESTO ASENSIO</v>
          </cell>
          <cell r="T3329">
            <v>1</v>
          </cell>
          <cell r="W3329">
            <v>1</v>
          </cell>
          <cell r="X3329">
            <v>11</v>
          </cell>
        </row>
        <row r="3330">
          <cell r="B3330">
            <v>12</v>
          </cell>
          <cell r="F3330">
            <v>6</v>
          </cell>
          <cell r="R3330" t="str">
            <v>SESTO ASENSIO</v>
          </cell>
          <cell r="T3330">
            <v>1</v>
          </cell>
          <cell r="X3330" t="str">
            <v/>
          </cell>
        </row>
        <row r="3331">
          <cell r="B3331">
            <v>12</v>
          </cell>
          <cell r="F3331">
            <v>6.5</v>
          </cell>
          <cell r="R3331" t="str">
            <v/>
          </cell>
          <cell r="X3331" t="str">
            <v/>
          </cell>
        </row>
        <row r="3332">
          <cell r="B3332">
            <v>12</v>
          </cell>
          <cell r="F3332">
            <v>6.5</v>
          </cell>
          <cell r="R3332" t="str">
            <v>SESTO ASENSIO</v>
          </cell>
          <cell r="T3332">
            <v>1</v>
          </cell>
          <cell r="W3332">
            <v>1</v>
          </cell>
          <cell r="X3332">
            <v>6.5</v>
          </cell>
        </row>
        <row r="3333">
          <cell r="B3333">
            <v>12</v>
          </cell>
          <cell r="F3333">
            <v>6</v>
          </cell>
          <cell r="R3333" t="str">
            <v/>
          </cell>
          <cell r="X3333" t="str">
            <v/>
          </cell>
        </row>
        <row r="3334">
          <cell r="B3334">
            <v>12</v>
          </cell>
          <cell r="F3334">
            <v>6.5</v>
          </cell>
          <cell r="R3334" t="str">
            <v>PARTIZAN DEGRADO</v>
          </cell>
          <cell r="T3334">
            <v>1</v>
          </cell>
          <cell r="W3334">
            <v>1</v>
          </cell>
          <cell r="X3334">
            <v>6.5</v>
          </cell>
        </row>
        <row r="3335">
          <cell r="B3335">
            <v>12</v>
          </cell>
          <cell r="F3335">
            <v>5</v>
          </cell>
          <cell r="R3335" t="str">
            <v>SAN GRIA</v>
          </cell>
          <cell r="T3335">
            <v>1</v>
          </cell>
          <cell r="X3335" t="str">
            <v/>
          </cell>
        </row>
        <row r="3336">
          <cell r="B3336">
            <v>12</v>
          </cell>
          <cell r="F3336">
            <v>6</v>
          </cell>
          <cell r="R3336" t="str">
            <v>PARTIZAN DEGRADO</v>
          </cell>
          <cell r="W3336">
            <v>1</v>
          </cell>
          <cell r="X3336">
            <v>6</v>
          </cell>
        </row>
        <row r="3337">
          <cell r="B3337">
            <v>12</v>
          </cell>
          <cell r="F3337">
            <v>6</v>
          </cell>
          <cell r="R3337" t="str">
            <v>ATL IMPROVVISATO</v>
          </cell>
          <cell r="X3337" t="str">
            <v/>
          </cell>
        </row>
        <row r="3338">
          <cell r="B3338">
            <v>12</v>
          </cell>
          <cell r="F3338">
            <v>6</v>
          </cell>
          <cell r="R3338" t="str">
            <v>PARTIZAN DEGRADO</v>
          </cell>
          <cell r="T3338">
            <v>1</v>
          </cell>
          <cell r="W3338">
            <v>1</v>
          </cell>
          <cell r="X3338">
            <v>6</v>
          </cell>
        </row>
        <row r="3339">
          <cell r="B3339">
            <v>12</v>
          </cell>
          <cell r="F3339">
            <v>6.5</v>
          </cell>
          <cell r="R3339" t="str">
            <v>AC ASPARAGHESE</v>
          </cell>
          <cell r="T3339">
            <v>1</v>
          </cell>
          <cell r="W3339">
            <v>1</v>
          </cell>
          <cell r="X3339">
            <v>7.5</v>
          </cell>
        </row>
        <row r="3340">
          <cell r="B3340">
            <v>12</v>
          </cell>
          <cell r="F3340">
            <v>6</v>
          </cell>
          <cell r="R3340" t="str">
            <v>HERTHA VERNELLO</v>
          </cell>
          <cell r="T3340">
            <v>1</v>
          </cell>
          <cell r="W3340">
            <v>1</v>
          </cell>
          <cell r="X3340">
            <v>6</v>
          </cell>
        </row>
        <row r="3341">
          <cell r="B3341">
            <v>12</v>
          </cell>
          <cell r="F3341">
            <v>6</v>
          </cell>
          <cell r="R3341" t="str">
            <v>SESTO ASENSIO</v>
          </cell>
          <cell r="T3341">
            <v>1</v>
          </cell>
          <cell r="X3341" t="str">
            <v/>
          </cell>
        </row>
        <row r="3342">
          <cell r="B3342">
            <v>12</v>
          </cell>
          <cell r="F3342">
            <v>6.5</v>
          </cell>
          <cell r="R3342" t="str">
            <v>SESTO ASENSIO</v>
          </cell>
          <cell r="W3342">
            <v>1</v>
          </cell>
          <cell r="X3342">
            <v>6.5</v>
          </cell>
        </row>
        <row r="3343">
          <cell r="B3343">
            <v>12</v>
          </cell>
          <cell r="F3343">
            <v>6.5</v>
          </cell>
          <cell r="R3343" t="str">
            <v>SESTO ASENSIO</v>
          </cell>
          <cell r="W3343">
            <v>1</v>
          </cell>
          <cell r="X3343">
            <v>6.5</v>
          </cell>
        </row>
        <row r="3344">
          <cell r="B3344">
            <v>12</v>
          </cell>
          <cell r="F3344">
            <v>6</v>
          </cell>
          <cell r="R3344" t="str">
            <v/>
          </cell>
          <cell r="X3344" t="str">
            <v/>
          </cell>
        </row>
        <row r="3345">
          <cell r="B3345">
            <v>12</v>
          </cell>
          <cell r="F3345">
            <v>7</v>
          </cell>
          <cell r="R3345" t="str">
            <v>SAN GRIA</v>
          </cell>
          <cell r="T3345">
            <v>1</v>
          </cell>
          <cell r="W3345">
            <v>1</v>
          </cell>
          <cell r="X3345">
            <v>8</v>
          </cell>
        </row>
        <row r="3346">
          <cell r="B3346">
            <v>12</v>
          </cell>
          <cell r="F3346">
            <v>7.5</v>
          </cell>
          <cell r="R3346" t="str">
            <v>SESTO ASENSIO</v>
          </cell>
          <cell r="T3346">
            <v>1</v>
          </cell>
          <cell r="W3346">
            <v>1</v>
          </cell>
          <cell r="X3346">
            <v>14.5</v>
          </cell>
        </row>
        <row r="3347">
          <cell r="B3347">
            <v>12</v>
          </cell>
          <cell r="F3347">
            <v>6</v>
          </cell>
          <cell r="R3347" t="str">
            <v>PESCICULINI FC</v>
          </cell>
          <cell r="T3347">
            <v>1</v>
          </cell>
          <cell r="W3347">
            <v>1</v>
          </cell>
          <cell r="X3347">
            <v>6</v>
          </cell>
        </row>
        <row r="3348">
          <cell r="B3348">
            <v>12</v>
          </cell>
          <cell r="F3348">
            <v>6</v>
          </cell>
          <cell r="R3348" t="str">
            <v>PESCICULINI FC</v>
          </cell>
          <cell r="T3348">
            <v>1</v>
          </cell>
          <cell r="W3348">
            <v>1</v>
          </cell>
          <cell r="X3348">
            <v>6</v>
          </cell>
        </row>
        <row r="3349">
          <cell r="B3349">
            <v>12</v>
          </cell>
          <cell r="F3349">
            <v>6</v>
          </cell>
          <cell r="R3349" t="str">
            <v>PESCICULINI FC</v>
          </cell>
          <cell r="W3349">
            <v>1</v>
          </cell>
          <cell r="X3349">
            <v>6</v>
          </cell>
        </row>
        <row r="3350">
          <cell r="B3350">
            <v>12</v>
          </cell>
          <cell r="F3350">
            <v>6</v>
          </cell>
          <cell r="R3350" t="str">
            <v>ATL IMPROVVISATO</v>
          </cell>
          <cell r="T3350">
            <v>1</v>
          </cell>
          <cell r="W3350">
            <v>1</v>
          </cell>
          <cell r="X3350">
            <v>6</v>
          </cell>
        </row>
        <row r="3351">
          <cell r="B3351">
            <v>12</v>
          </cell>
          <cell r="F3351">
            <v>7</v>
          </cell>
          <cell r="R3351" t="str">
            <v>HERTHA VERNELLO</v>
          </cell>
          <cell r="W3351">
            <v>1</v>
          </cell>
          <cell r="X3351">
            <v>10</v>
          </cell>
        </row>
        <row r="3352">
          <cell r="B3352">
            <v>12</v>
          </cell>
          <cell r="F3352">
            <v>6.5</v>
          </cell>
          <cell r="R3352" t="str">
            <v>SAN GRIA</v>
          </cell>
          <cell r="T3352">
            <v>1</v>
          </cell>
          <cell r="W3352">
            <v>1</v>
          </cell>
          <cell r="X3352">
            <v>7.5</v>
          </cell>
        </row>
        <row r="3353">
          <cell r="B3353">
            <v>12</v>
          </cell>
          <cell r="F3353">
            <v>6.5</v>
          </cell>
          <cell r="R3353" t="str">
            <v/>
          </cell>
          <cell r="X3353" t="str">
            <v/>
          </cell>
        </row>
        <row r="3354">
          <cell r="B3354">
            <v>12</v>
          </cell>
          <cell r="F3354">
            <v>6</v>
          </cell>
          <cell r="R3354" t="str">
            <v>PARTIZAN DEGRADO</v>
          </cell>
          <cell r="T3354">
            <v>1</v>
          </cell>
          <cell r="W3354">
            <v>1</v>
          </cell>
          <cell r="X3354">
            <v>6</v>
          </cell>
        </row>
        <row r="3355">
          <cell r="B3355">
            <v>12</v>
          </cell>
          <cell r="F3355">
            <v>5.5</v>
          </cell>
          <cell r="R3355" t="str">
            <v>PESCICULINI FC</v>
          </cell>
          <cell r="T3355">
            <v>1</v>
          </cell>
          <cell r="W3355">
            <v>1</v>
          </cell>
          <cell r="X3355">
            <v>5</v>
          </cell>
        </row>
        <row r="3356">
          <cell r="B3356">
            <v>12</v>
          </cell>
          <cell r="F3356">
            <v>6.5</v>
          </cell>
          <cell r="R3356" t="str">
            <v/>
          </cell>
          <cell r="X3356" t="str">
            <v/>
          </cell>
        </row>
        <row r="3357">
          <cell r="B3357">
            <v>12</v>
          </cell>
          <cell r="F3357">
            <v>5.5</v>
          </cell>
          <cell r="R3357" t="str">
            <v/>
          </cell>
          <cell r="X3357" t="str">
            <v/>
          </cell>
        </row>
        <row r="3358">
          <cell r="B3358">
            <v>12</v>
          </cell>
          <cell r="F3358">
            <v>6.5</v>
          </cell>
          <cell r="R3358" t="str">
            <v/>
          </cell>
          <cell r="X3358" t="str">
            <v/>
          </cell>
        </row>
        <row r="3359">
          <cell r="B3359">
            <v>12</v>
          </cell>
          <cell r="F3359">
            <v>6</v>
          </cell>
          <cell r="R3359" t="str">
            <v/>
          </cell>
          <cell r="X3359" t="str">
            <v/>
          </cell>
        </row>
        <row r="3360">
          <cell r="B3360">
            <v>12</v>
          </cell>
          <cell r="F3360">
            <v>6</v>
          </cell>
          <cell r="R3360" t="str">
            <v>ATL IMPROVVISATO</v>
          </cell>
          <cell r="T3360">
            <v>1</v>
          </cell>
          <cell r="W3360">
            <v>1</v>
          </cell>
          <cell r="X3360">
            <v>6</v>
          </cell>
        </row>
        <row r="3361">
          <cell r="B3361">
            <v>12</v>
          </cell>
          <cell r="F3361">
            <v>5</v>
          </cell>
          <cell r="R3361" t="str">
            <v/>
          </cell>
          <cell r="X3361" t="str">
            <v/>
          </cell>
        </row>
        <row r="3362">
          <cell r="B3362">
            <v>12</v>
          </cell>
          <cell r="F3362">
            <v>6.5</v>
          </cell>
          <cell r="R3362" t="str">
            <v/>
          </cell>
          <cell r="X3362" t="str">
            <v/>
          </cell>
        </row>
        <row r="3363">
          <cell r="B3363">
            <v>12</v>
          </cell>
          <cell r="F3363">
            <v>6</v>
          </cell>
          <cell r="R3363" t="str">
            <v/>
          </cell>
          <cell r="X3363" t="str">
            <v/>
          </cell>
        </row>
        <row r="3364">
          <cell r="B3364">
            <v>12</v>
          </cell>
          <cell r="F3364">
            <v>6</v>
          </cell>
          <cell r="R3364" t="str">
            <v/>
          </cell>
          <cell r="X3364" t="str">
            <v/>
          </cell>
        </row>
        <row r="3365">
          <cell r="B3365">
            <v>12</v>
          </cell>
          <cell r="F3365">
            <v>7.5</v>
          </cell>
          <cell r="R3365" t="str">
            <v>APPAREGGIATO</v>
          </cell>
          <cell r="T3365">
            <v>1</v>
          </cell>
          <cell r="W3365">
            <v>1</v>
          </cell>
          <cell r="X3365">
            <v>14</v>
          </cell>
        </row>
        <row r="3366">
          <cell r="B3366">
            <v>12</v>
          </cell>
          <cell r="F3366">
            <v>6.5</v>
          </cell>
          <cell r="R3366" t="str">
            <v/>
          </cell>
          <cell r="X3366" t="str">
            <v/>
          </cell>
        </row>
        <row r="3367">
          <cell r="B3367">
            <v>12</v>
          </cell>
          <cell r="F3367">
            <v>6</v>
          </cell>
          <cell r="R3367" t="str">
            <v>PARTIZAN DEGRADO</v>
          </cell>
          <cell r="T3367">
            <v>1</v>
          </cell>
          <cell r="W3367">
            <v>1</v>
          </cell>
          <cell r="X3367">
            <v>6</v>
          </cell>
        </row>
        <row r="3368">
          <cell r="B3368">
            <v>12</v>
          </cell>
          <cell r="F3368">
            <v>6</v>
          </cell>
          <cell r="R3368" t="str">
            <v/>
          </cell>
          <cell r="X3368" t="str">
            <v/>
          </cell>
        </row>
        <row r="3369">
          <cell r="B3369">
            <v>12</v>
          </cell>
          <cell r="F3369">
            <v>5.5</v>
          </cell>
          <cell r="R3369" t="str">
            <v/>
          </cell>
          <cell r="X3369" t="str">
            <v/>
          </cell>
        </row>
        <row r="3370">
          <cell r="B3370">
            <v>12</v>
          </cell>
          <cell r="F3370">
            <v>6</v>
          </cell>
          <cell r="R3370" t="str">
            <v/>
          </cell>
          <cell r="X3370" t="str">
            <v/>
          </cell>
        </row>
        <row r="3371">
          <cell r="B3371">
            <v>12</v>
          </cell>
          <cell r="F3371">
            <v>6</v>
          </cell>
          <cell r="R3371" t="str">
            <v/>
          </cell>
          <cell r="X3371" t="str">
            <v/>
          </cell>
        </row>
        <row r="3372">
          <cell r="B3372">
            <v>12</v>
          </cell>
          <cell r="F3372">
            <v>5</v>
          </cell>
          <cell r="R3372" t="str">
            <v>AC ASPARAGHESE</v>
          </cell>
          <cell r="X3372" t="str">
            <v/>
          </cell>
        </row>
        <row r="3373">
          <cell r="B3373">
            <v>12</v>
          </cell>
          <cell r="F3373">
            <v>6.5</v>
          </cell>
          <cell r="R3373" t="str">
            <v/>
          </cell>
          <cell r="X3373" t="str">
            <v/>
          </cell>
        </row>
        <row r="3374">
          <cell r="B3374">
            <v>12</v>
          </cell>
          <cell r="F3374">
            <v>5.5</v>
          </cell>
          <cell r="R3374" t="str">
            <v/>
          </cell>
          <cell r="X3374" t="str">
            <v/>
          </cell>
        </row>
        <row r="3375">
          <cell r="B3375">
            <v>12</v>
          </cell>
          <cell r="F3375">
            <v>5.5</v>
          </cell>
          <cell r="R3375" t="str">
            <v/>
          </cell>
          <cell r="X3375" t="str">
            <v/>
          </cell>
        </row>
        <row r="3376">
          <cell r="B3376">
            <v>12</v>
          </cell>
          <cell r="F3376">
            <v>6</v>
          </cell>
          <cell r="R3376" t="str">
            <v/>
          </cell>
          <cell r="X3376" t="str">
            <v/>
          </cell>
        </row>
        <row r="3377">
          <cell r="B3377">
            <v>12</v>
          </cell>
          <cell r="F3377">
            <v>5.5</v>
          </cell>
          <cell r="R3377" t="str">
            <v/>
          </cell>
          <cell r="X3377" t="str">
            <v/>
          </cell>
        </row>
        <row r="3378">
          <cell r="B3378">
            <v>12</v>
          </cell>
          <cell r="F3378">
            <v>7</v>
          </cell>
          <cell r="R3378" t="str">
            <v/>
          </cell>
          <cell r="X3378" t="str">
            <v/>
          </cell>
        </row>
        <row r="3379">
          <cell r="B3379">
            <v>12</v>
          </cell>
          <cell r="F3379">
            <v>7</v>
          </cell>
          <cell r="R3379" t="str">
            <v/>
          </cell>
          <cell r="X3379" t="str">
            <v/>
          </cell>
        </row>
        <row r="3380">
          <cell r="B3380">
            <v>12</v>
          </cell>
          <cell r="F3380">
            <v>7</v>
          </cell>
          <cell r="R3380" t="str">
            <v/>
          </cell>
          <cell r="X3380" t="str">
            <v/>
          </cell>
        </row>
        <row r="3381">
          <cell r="B3381">
            <v>12</v>
          </cell>
          <cell r="F3381">
            <v>7</v>
          </cell>
          <cell r="R3381" t="str">
            <v>HERTHA VERNELLO</v>
          </cell>
          <cell r="T3381">
            <v>1</v>
          </cell>
          <cell r="W3381">
            <v>1</v>
          </cell>
          <cell r="X3381">
            <v>6</v>
          </cell>
        </row>
        <row r="3382">
          <cell r="B3382">
            <v>12</v>
          </cell>
          <cell r="F3382">
            <v>6</v>
          </cell>
          <cell r="R3382" t="str">
            <v>AC ASPARAGHESE</v>
          </cell>
          <cell r="T3382">
            <v>1</v>
          </cell>
          <cell r="W3382">
            <v>1</v>
          </cell>
          <cell r="X3382">
            <v>6</v>
          </cell>
        </row>
        <row r="3383">
          <cell r="B3383">
            <v>12</v>
          </cell>
          <cell r="F3383">
            <v>6.5</v>
          </cell>
          <cell r="R3383" t="str">
            <v>PESCICULINI FC</v>
          </cell>
          <cell r="T3383">
            <v>1</v>
          </cell>
          <cell r="W3383">
            <v>1</v>
          </cell>
          <cell r="X3383">
            <v>6.5</v>
          </cell>
        </row>
        <row r="3384">
          <cell r="B3384">
            <v>12</v>
          </cell>
          <cell r="F3384">
            <v>7</v>
          </cell>
          <cell r="R3384" t="str">
            <v>APPAREGGIATO</v>
          </cell>
          <cell r="T3384">
            <v>1</v>
          </cell>
          <cell r="W3384">
            <v>1</v>
          </cell>
          <cell r="X3384">
            <v>10</v>
          </cell>
        </row>
        <row r="3385">
          <cell r="B3385">
            <v>12</v>
          </cell>
          <cell r="F3385">
            <v>6.5</v>
          </cell>
          <cell r="R3385" t="str">
            <v/>
          </cell>
          <cell r="X3385" t="str">
            <v/>
          </cell>
        </row>
        <row r="3386">
          <cell r="B3386">
            <v>12</v>
          </cell>
          <cell r="F3386">
            <v>5.5</v>
          </cell>
          <cell r="R3386" t="str">
            <v/>
          </cell>
          <cell r="X3386" t="str">
            <v/>
          </cell>
        </row>
        <row r="3387">
          <cell r="B3387">
            <v>12</v>
          </cell>
          <cell r="F3387">
            <v>6</v>
          </cell>
          <cell r="R3387" t="str">
            <v>SAN GRIA</v>
          </cell>
          <cell r="T3387">
            <v>1</v>
          </cell>
          <cell r="X3387" t="str">
            <v/>
          </cell>
        </row>
        <row r="3388">
          <cell r="B3388">
            <v>12</v>
          </cell>
          <cell r="F3388">
            <v>6.5</v>
          </cell>
          <cell r="R3388" t="str">
            <v>SAN GRIA</v>
          </cell>
          <cell r="W3388">
            <v>1</v>
          </cell>
          <cell r="X3388">
            <v>6.5</v>
          </cell>
        </row>
        <row r="3389">
          <cell r="B3389">
            <v>12</v>
          </cell>
          <cell r="F3389">
            <v>6.5</v>
          </cell>
          <cell r="R3389" t="str">
            <v>AC ASPARAGHESE</v>
          </cell>
          <cell r="T3389">
            <v>1</v>
          </cell>
          <cell r="W3389">
            <v>1</v>
          </cell>
          <cell r="X3389">
            <v>7.5</v>
          </cell>
        </row>
        <row r="3390">
          <cell r="B3390">
            <v>12</v>
          </cell>
          <cell r="F3390">
            <v>6.5</v>
          </cell>
          <cell r="R3390" t="str">
            <v>APPAREGGIATO</v>
          </cell>
          <cell r="W3390">
            <v>1</v>
          </cell>
          <cell r="X3390">
            <v>7.5</v>
          </cell>
        </row>
        <row r="3391">
          <cell r="B3391">
            <v>12</v>
          </cell>
          <cell r="F3391">
            <v>6</v>
          </cell>
          <cell r="R3391" t="str">
            <v/>
          </cell>
          <cell r="X3391" t="str">
            <v/>
          </cell>
        </row>
        <row r="3392">
          <cell r="B3392">
            <v>12</v>
          </cell>
          <cell r="F3392">
            <v>6.5</v>
          </cell>
          <cell r="R3392" t="str">
            <v/>
          </cell>
          <cell r="X3392" t="str">
            <v/>
          </cell>
        </row>
        <row r="3393">
          <cell r="B3393">
            <v>12</v>
          </cell>
          <cell r="F3393">
            <v>7</v>
          </cell>
          <cell r="R3393" t="str">
            <v>PARTIZAN DEGRADO</v>
          </cell>
          <cell r="T3393">
            <v>1</v>
          </cell>
          <cell r="W3393">
            <v>1</v>
          </cell>
          <cell r="X3393">
            <v>10</v>
          </cell>
        </row>
        <row r="3394">
          <cell r="B3394">
            <v>12</v>
          </cell>
          <cell r="F3394">
            <v>7</v>
          </cell>
          <cell r="R3394" t="str">
            <v>APPAREGGIATO</v>
          </cell>
          <cell r="T3394">
            <v>1</v>
          </cell>
          <cell r="W3394">
            <v>1</v>
          </cell>
          <cell r="X3394">
            <v>11</v>
          </cell>
        </row>
        <row r="3395">
          <cell r="B3395">
            <v>12</v>
          </cell>
          <cell r="F3395">
            <v>6</v>
          </cell>
          <cell r="R3395" t="str">
            <v/>
          </cell>
          <cell r="X3395" t="str">
            <v/>
          </cell>
        </row>
        <row r="3396">
          <cell r="B3396">
            <v>12</v>
          </cell>
          <cell r="F3396">
            <v>6</v>
          </cell>
          <cell r="R3396" t="str">
            <v>APPAREGGIATO</v>
          </cell>
          <cell r="X3396" t="str">
            <v/>
          </cell>
        </row>
        <row r="3397">
          <cell r="B3397">
            <v>12</v>
          </cell>
          <cell r="F3397">
            <v>5.5</v>
          </cell>
          <cell r="R3397" t="str">
            <v/>
          </cell>
          <cell r="X3397" t="str">
            <v/>
          </cell>
        </row>
        <row r="3398">
          <cell r="B3398">
            <v>12</v>
          </cell>
          <cell r="F3398">
            <v>4.5</v>
          </cell>
          <cell r="R3398" t="str">
            <v/>
          </cell>
          <cell r="X3398" t="str">
            <v/>
          </cell>
        </row>
        <row r="3399">
          <cell r="B3399">
            <v>12</v>
          </cell>
          <cell r="F3399">
            <v>6</v>
          </cell>
          <cell r="R3399" t="str">
            <v/>
          </cell>
          <cell r="X3399" t="str">
            <v/>
          </cell>
        </row>
        <row r="3400">
          <cell r="B3400">
            <v>12</v>
          </cell>
          <cell r="F3400">
            <v>5</v>
          </cell>
          <cell r="R3400" t="str">
            <v/>
          </cell>
          <cell r="X3400" t="str">
            <v/>
          </cell>
        </row>
        <row r="3401">
          <cell r="B3401">
            <v>12</v>
          </cell>
          <cell r="F3401">
            <v>5</v>
          </cell>
          <cell r="R3401" t="str">
            <v/>
          </cell>
          <cell r="X3401" t="str">
            <v/>
          </cell>
        </row>
        <row r="3402">
          <cell r="B3402">
            <v>12</v>
          </cell>
          <cell r="F3402">
            <v>7</v>
          </cell>
          <cell r="R3402" t="str">
            <v>AC ASPARAGHESE</v>
          </cell>
          <cell r="W3402">
            <v>1</v>
          </cell>
          <cell r="X3402">
            <v>9.5</v>
          </cell>
        </row>
        <row r="3403">
          <cell r="B3403">
            <v>12</v>
          </cell>
          <cell r="F3403">
            <v>7</v>
          </cell>
          <cell r="R3403" t="str">
            <v/>
          </cell>
          <cell r="X3403" t="str">
            <v/>
          </cell>
        </row>
        <row r="3404">
          <cell r="B3404">
            <v>12</v>
          </cell>
          <cell r="F3404">
            <v>6.5</v>
          </cell>
          <cell r="R3404" t="str">
            <v/>
          </cell>
          <cell r="X3404" t="str">
            <v/>
          </cell>
        </row>
        <row r="3405">
          <cell r="B3405">
            <v>12</v>
          </cell>
          <cell r="F3405">
            <v>6</v>
          </cell>
          <cell r="R3405" t="str">
            <v/>
          </cell>
          <cell r="X3405" t="str">
            <v/>
          </cell>
        </row>
        <row r="3406">
          <cell r="B3406">
            <v>12</v>
          </cell>
          <cell r="F3406">
            <v>6.5</v>
          </cell>
          <cell r="R3406" t="str">
            <v/>
          </cell>
          <cell r="X3406" t="str">
            <v/>
          </cell>
        </row>
        <row r="3407">
          <cell r="B3407">
            <v>12</v>
          </cell>
          <cell r="F3407">
            <v>5.5</v>
          </cell>
          <cell r="R3407" t="str">
            <v/>
          </cell>
          <cell r="X3407" t="str">
            <v/>
          </cell>
        </row>
        <row r="3408">
          <cell r="B3408">
            <v>12</v>
          </cell>
          <cell r="F3408">
            <v>5</v>
          </cell>
          <cell r="R3408" t="str">
            <v>AC ASPARAGHESE</v>
          </cell>
          <cell r="T3408">
            <v>1</v>
          </cell>
          <cell r="X3408" t="str">
            <v/>
          </cell>
        </row>
        <row r="3409">
          <cell r="B3409">
            <v>12</v>
          </cell>
          <cell r="F3409">
            <v>6</v>
          </cell>
          <cell r="R3409" t="str">
            <v>PESCICULINI FC</v>
          </cell>
          <cell r="T3409">
            <v>1</v>
          </cell>
          <cell r="W3409">
            <v>1</v>
          </cell>
          <cell r="X3409">
            <v>6</v>
          </cell>
        </row>
        <row r="3410">
          <cell r="B3410">
            <v>12</v>
          </cell>
          <cell r="F3410">
            <v>5.5</v>
          </cell>
          <cell r="R3410" t="str">
            <v>HERTHA VERNELLO</v>
          </cell>
          <cell r="T3410">
            <v>1</v>
          </cell>
          <cell r="X3410" t="str">
            <v/>
          </cell>
        </row>
        <row r="3411">
          <cell r="B3411">
            <v>12</v>
          </cell>
          <cell r="F3411">
            <v>5</v>
          </cell>
          <cell r="R3411" t="str">
            <v/>
          </cell>
          <cell r="X3411" t="str">
            <v/>
          </cell>
        </row>
        <row r="3412">
          <cell r="B3412">
            <v>12</v>
          </cell>
          <cell r="F3412">
            <v>5</v>
          </cell>
          <cell r="R3412" t="str">
            <v>HERTHA VERNELLO</v>
          </cell>
          <cell r="T3412">
            <v>1</v>
          </cell>
          <cell r="X3412" t="str">
            <v/>
          </cell>
        </row>
        <row r="3413">
          <cell r="B3413">
            <v>12</v>
          </cell>
          <cell r="F3413">
            <v>4.5</v>
          </cell>
          <cell r="R3413" t="str">
            <v>PESCICULINI FC</v>
          </cell>
          <cell r="T3413">
            <v>1</v>
          </cell>
          <cell r="X3413" t="str">
            <v/>
          </cell>
        </row>
        <row r="3414">
          <cell r="B3414">
            <v>12</v>
          </cell>
          <cell r="F3414">
            <v>4.5</v>
          </cell>
          <cell r="R3414" t="str">
            <v/>
          </cell>
          <cell r="X3414" t="str">
            <v/>
          </cell>
        </row>
        <row r="3415">
          <cell r="B3415">
            <v>12</v>
          </cell>
          <cell r="F3415">
            <v>5</v>
          </cell>
          <cell r="R3415" t="str">
            <v/>
          </cell>
          <cell r="X3415" t="str">
            <v/>
          </cell>
        </row>
        <row r="3416">
          <cell r="B3416">
            <v>12</v>
          </cell>
          <cell r="F3416">
            <v>5</v>
          </cell>
          <cell r="R3416" t="str">
            <v/>
          </cell>
          <cell r="X3416" t="str">
            <v/>
          </cell>
        </row>
        <row r="3417">
          <cell r="B3417">
            <v>12</v>
          </cell>
          <cell r="F3417">
            <v>5.5</v>
          </cell>
          <cell r="R3417" t="str">
            <v>PARTIZAN DEGRADO</v>
          </cell>
          <cell r="X3417" t="str">
            <v/>
          </cell>
        </row>
        <row r="3418">
          <cell r="B3418">
            <v>12</v>
          </cell>
          <cell r="F3418">
            <v>7</v>
          </cell>
          <cell r="R3418" t="str">
            <v>PESCICULINI FC</v>
          </cell>
          <cell r="W3418">
            <v>1</v>
          </cell>
          <cell r="X3418">
            <v>10</v>
          </cell>
        </row>
        <row r="3419">
          <cell r="B3419">
            <v>12</v>
          </cell>
          <cell r="F3419">
            <v>4.5</v>
          </cell>
          <cell r="R3419" t="str">
            <v/>
          </cell>
          <cell r="X3419" t="str">
            <v/>
          </cell>
        </row>
        <row r="3420">
          <cell r="B3420">
            <v>12</v>
          </cell>
          <cell r="F3420">
            <v>5</v>
          </cell>
          <cell r="R3420" t="str">
            <v/>
          </cell>
          <cell r="X3420" t="str">
            <v/>
          </cell>
        </row>
        <row r="3421">
          <cell r="B3421">
            <v>12</v>
          </cell>
          <cell r="F3421">
            <v>5</v>
          </cell>
          <cell r="R3421" t="str">
            <v/>
          </cell>
          <cell r="X3421" t="str">
            <v/>
          </cell>
        </row>
        <row r="3422">
          <cell r="B3422">
            <v>12</v>
          </cell>
          <cell r="F3422">
            <v>5</v>
          </cell>
          <cell r="R3422" t="str">
            <v>SESTO ASENSIO</v>
          </cell>
          <cell r="X3422" t="str">
            <v/>
          </cell>
        </row>
        <row r="3423">
          <cell r="B3423">
            <v>12</v>
          </cell>
          <cell r="F3423">
            <v>5.5</v>
          </cell>
          <cell r="R3423" t="str">
            <v/>
          </cell>
          <cell r="X3423" t="str">
            <v/>
          </cell>
        </row>
        <row r="3424">
          <cell r="B3424">
            <v>12</v>
          </cell>
          <cell r="F3424">
            <v>5</v>
          </cell>
          <cell r="R3424" t="str">
            <v/>
          </cell>
          <cell r="X3424" t="str">
            <v/>
          </cell>
        </row>
        <row r="3425">
          <cell r="B3425">
            <v>12</v>
          </cell>
          <cell r="F3425">
            <v>5.5</v>
          </cell>
          <cell r="R3425" t="str">
            <v/>
          </cell>
          <cell r="X3425" t="str">
            <v/>
          </cell>
        </row>
        <row r="3426">
          <cell r="B3426">
            <v>12</v>
          </cell>
          <cell r="F3426">
            <v>5.5</v>
          </cell>
          <cell r="R3426" t="str">
            <v>PESCICULINI FC</v>
          </cell>
          <cell r="T3426">
            <v>1</v>
          </cell>
          <cell r="W3426">
            <v>1</v>
          </cell>
          <cell r="X3426">
            <v>5.5</v>
          </cell>
        </row>
        <row r="3427">
          <cell r="B3427">
            <v>12</v>
          </cell>
          <cell r="F3427">
            <v>5.5</v>
          </cell>
          <cell r="R3427" t="str">
            <v>PARTIZAN DEGRADO</v>
          </cell>
          <cell r="X3427" t="str">
            <v/>
          </cell>
        </row>
        <row r="3428">
          <cell r="B3428">
            <v>12</v>
          </cell>
          <cell r="F3428">
            <v>5.5</v>
          </cell>
          <cell r="R3428" t="str">
            <v/>
          </cell>
          <cell r="X3428" t="str">
            <v/>
          </cell>
        </row>
        <row r="3429">
          <cell r="B3429">
            <v>12</v>
          </cell>
          <cell r="F3429">
            <v>5.5</v>
          </cell>
          <cell r="R3429" t="str">
            <v/>
          </cell>
          <cell r="X3429" t="str">
            <v/>
          </cell>
        </row>
        <row r="3430">
          <cell r="B3430">
            <v>12</v>
          </cell>
          <cell r="F3430">
            <v>6</v>
          </cell>
          <cell r="R3430" t="str">
            <v/>
          </cell>
          <cell r="X3430" t="str">
            <v/>
          </cell>
        </row>
        <row r="3431">
          <cell r="B3431">
            <v>12</v>
          </cell>
          <cell r="F3431">
            <v>5</v>
          </cell>
          <cell r="R3431" t="str">
            <v/>
          </cell>
          <cell r="X3431" t="str">
            <v/>
          </cell>
        </row>
        <row r="3432">
          <cell r="B3432">
            <v>12</v>
          </cell>
          <cell r="F3432">
            <v>5</v>
          </cell>
          <cell r="R3432" t="str">
            <v/>
          </cell>
          <cell r="X3432" t="str">
            <v/>
          </cell>
        </row>
        <row r="3433">
          <cell r="B3433">
            <v>12</v>
          </cell>
          <cell r="F3433">
            <v>6</v>
          </cell>
          <cell r="R3433" t="str">
            <v/>
          </cell>
          <cell r="X3433" t="str">
            <v/>
          </cell>
        </row>
        <row r="3434">
          <cell r="B3434">
            <v>12</v>
          </cell>
          <cell r="F3434">
            <v>6.5</v>
          </cell>
          <cell r="R3434" t="str">
            <v>SAN GRIA</v>
          </cell>
          <cell r="T3434">
            <v>1</v>
          </cell>
          <cell r="W3434">
            <v>1</v>
          </cell>
          <cell r="X3434">
            <v>6.5</v>
          </cell>
        </row>
        <row r="3435">
          <cell r="B3435">
            <v>12</v>
          </cell>
          <cell r="F3435">
            <v>5.5</v>
          </cell>
          <cell r="R3435" t="str">
            <v>APPAREGGIATO</v>
          </cell>
          <cell r="T3435">
            <v>1</v>
          </cell>
          <cell r="X3435" t="str">
            <v/>
          </cell>
        </row>
        <row r="3436">
          <cell r="B3436">
            <v>12</v>
          </cell>
          <cell r="F3436">
            <v>5</v>
          </cell>
          <cell r="R3436" t="str">
            <v/>
          </cell>
          <cell r="X3436" t="str">
            <v/>
          </cell>
        </row>
        <row r="3437">
          <cell r="B3437">
            <v>12</v>
          </cell>
          <cell r="F3437">
            <v>5.5</v>
          </cell>
          <cell r="R3437" t="str">
            <v/>
          </cell>
          <cell r="X3437" t="str">
            <v/>
          </cell>
        </row>
        <row r="3438">
          <cell r="B3438">
            <v>12</v>
          </cell>
          <cell r="F3438">
            <v>6</v>
          </cell>
          <cell r="R3438" t="str">
            <v/>
          </cell>
          <cell r="X3438" t="str">
            <v/>
          </cell>
        </row>
        <row r="3439">
          <cell r="B3439">
            <v>12</v>
          </cell>
          <cell r="F3439">
            <v>5.5</v>
          </cell>
          <cell r="R3439" t="str">
            <v>PARTIZAN DEGRADO</v>
          </cell>
          <cell r="T3439">
            <v>1</v>
          </cell>
          <cell r="X3439" t="str">
            <v/>
          </cell>
        </row>
        <row r="3440">
          <cell r="B3440">
            <v>12</v>
          </cell>
          <cell r="F3440">
            <v>5.5</v>
          </cell>
          <cell r="R3440" t="str">
            <v/>
          </cell>
          <cell r="X3440" t="str">
            <v/>
          </cell>
        </row>
        <row r="3441">
          <cell r="B3441">
            <v>12</v>
          </cell>
          <cell r="F3441">
            <v>5.5</v>
          </cell>
          <cell r="R3441" t="str">
            <v/>
          </cell>
          <cell r="X3441" t="str">
            <v/>
          </cell>
        </row>
        <row r="3442">
          <cell r="B3442">
            <v>12</v>
          </cell>
          <cell r="F3442">
            <v>6.5</v>
          </cell>
          <cell r="R3442" t="str">
            <v/>
          </cell>
          <cell r="X3442" t="str">
            <v/>
          </cell>
        </row>
        <row r="3443">
          <cell r="B3443">
            <v>12</v>
          </cell>
          <cell r="F3443">
            <v>6</v>
          </cell>
          <cell r="R3443" t="str">
            <v>HERTHA VERNELLO</v>
          </cell>
          <cell r="W3443">
            <v>1</v>
          </cell>
          <cell r="X3443">
            <v>6</v>
          </cell>
        </row>
        <row r="3444">
          <cell r="B3444">
            <v>12</v>
          </cell>
          <cell r="F3444">
            <v>5.5</v>
          </cell>
          <cell r="R3444" t="str">
            <v/>
          </cell>
          <cell r="X3444" t="str">
            <v/>
          </cell>
        </row>
        <row r="3445">
          <cell r="B3445">
            <v>12</v>
          </cell>
          <cell r="F3445">
            <v>5.5</v>
          </cell>
          <cell r="R3445" t="str">
            <v/>
          </cell>
          <cell r="X3445" t="str">
            <v/>
          </cell>
        </row>
        <row r="3446">
          <cell r="B3446">
            <v>12</v>
          </cell>
          <cell r="F3446">
            <v>6.5</v>
          </cell>
          <cell r="R3446" t="str">
            <v/>
          </cell>
          <cell r="X3446" t="str">
            <v/>
          </cell>
        </row>
        <row r="3447">
          <cell r="B3447">
            <v>12</v>
          </cell>
          <cell r="F3447">
            <v>5.5</v>
          </cell>
          <cell r="R3447" t="str">
            <v/>
          </cell>
          <cell r="X3447" t="str">
            <v/>
          </cell>
        </row>
        <row r="3448">
          <cell r="B3448">
            <v>12</v>
          </cell>
          <cell r="F3448">
            <v>6</v>
          </cell>
          <cell r="R3448" t="str">
            <v/>
          </cell>
          <cell r="X3448" t="str">
            <v/>
          </cell>
        </row>
        <row r="3449">
          <cell r="B3449">
            <v>12</v>
          </cell>
          <cell r="F3449">
            <v>6</v>
          </cell>
          <cell r="R3449" t="str">
            <v/>
          </cell>
          <cell r="X3449" t="str">
            <v/>
          </cell>
        </row>
        <row r="3450">
          <cell r="B3450">
            <v>12</v>
          </cell>
          <cell r="F3450">
            <v>6</v>
          </cell>
          <cell r="R3450" t="str">
            <v/>
          </cell>
          <cell r="X3450" t="str">
            <v/>
          </cell>
        </row>
        <row r="3451">
          <cell r="B3451">
            <v>12</v>
          </cell>
          <cell r="F3451">
            <v>5.5</v>
          </cell>
          <cell r="R3451" t="str">
            <v/>
          </cell>
          <cell r="X3451" t="str">
            <v/>
          </cell>
        </row>
        <row r="3452">
          <cell r="B3452">
            <v>12</v>
          </cell>
          <cell r="F3452">
            <v>5.5</v>
          </cell>
          <cell r="R3452" t="str">
            <v/>
          </cell>
          <cell r="X3452" t="str">
            <v/>
          </cell>
        </row>
        <row r="3453">
          <cell r="B3453">
            <v>12</v>
          </cell>
          <cell r="F3453">
            <v>6</v>
          </cell>
          <cell r="R3453" t="str">
            <v/>
          </cell>
          <cell r="X3453" t="str">
            <v/>
          </cell>
        </row>
        <row r="3454">
          <cell r="B3454">
            <v>12</v>
          </cell>
          <cell r="F3454">
            <v>6</v>
          </cell>
          <cell r="R3454" t="str">
            <v/>
          </cell>
          <cell r="X3454" t="str">
            <v/>
          </cell>
        </row>
        <row r="3455">
          <cell r="B3455">
            <v>12</v>
          </cell>
          <cell r="F3455">
            <v>6.5</v>
          </cell>
          <cell r="R3455" t="str">
            <v/>
          </cell>
          <cell r="X3455" t="str">
            <v/>
          </cell>
        </row>
        <row r="3456">
          <cell r="B3456">
            <v>12</v>
          </cell>
          <cell r="F3456">
            <v>5.5</v>
          </cell>
          <cell r="R3456" t="str">
            <v>APPAREGGIATO</v>
          </cell>
          <cell r="T3456">
            <v>1</v>
          </cell>
          <cell r="W3456">
            <v>1</v>
          </cell>
          <cell r="X3456">
            <v>8</v>
          </cell>
        </row>
        <row r="3457">
          <cell r="B3457">
            <v>13</v>
          </cell>
          <cell r="F3457">
            <v>7</v>
          </cell>
          <cell r="R3457" t="str">
            <v>SAN GRIA</v>
          </cell>
          <cell r="W3457">
            <v>1</v>
          </cell>
          <cell r="X3457">
            <v>8</v>
          </cell>
        </row>
        <row r="3458">
          <cell r="B3458">
            <v>13</v>
          </cell>
          <cell r="F3458">
            <v>6</v>
          </cell>
          <cell r="R3458" t="str">
            <v/>
          </cell>
          <cell r="X3458" t="str">
            <v/>
          </cell>
        </row>
        <row r="3459">
          <cell r="B3459">
            <v>13</v>
          </cell>
          <cell r="F3459">
            <v>7</v>
          </cell>
          <cell r="R3459" t="str">
            <v/>
          </cell>
          <cell r="X3459" t="str">
            <v/>
          </cell>
        </row>
        <row r="3460">
          <cell r="B3460">
            <v>13</v>
          </cell>
          <cell r="F3460">
            <v>6.5</v>
          </cell>
          <cell r="R3460" t="str">
            <v>PARTIZAN DEGRADO</v>
          </cell>
          <cell r="T3460">
            <v>1</v>
          </cell>
          <cell r="W3460">
            <v>1</v>
          </cell>
          <cell r="X3460">
            <v>6.5</v>
          </cell>
        </row>
        <row r="3461">
          <cell r="B3461">
            <v>13</v>
          </cell>
          <cell r="F3461">
            <v>6</v>
          </cell>
          <cell r="R3461" t="str">
            <v>HERTHA VERNELLO</v>
          </cell>
          <cell r="T3461">
            <v>1</v>
          </cell>
          <cell r="W3461">
            <v>1</v>
          </cell>
          <cell r="X3461">
            <v>6</v>
          </cell>
        </row>
        <row r="3462">
          <cell r="B3462">
            <v>13</v>
          </cell>
          <cell r="F3462">
            <v>6.5</v>
          </cell>
          <cell r="R3462" t="str">
            <v>ATL IMPROVVISATO</v>
          </cell>
          <cell r="W3462">
            <v>1</v>
          </cell>
          <cell r="X3462">
            <v>6</v>
          </cell>
        </row>
        <row r="3463">
          <cell r="B3463">
            <v>13</v>
          </cell>
          <cell r="F3463">
            <v>6.5</v>
          </cell>
          <cell r="R3463" t="str">
            <v>AC ASPARAGHESE</v>
          </cell>
          <cell r="W3463">
            <v>1</v>
          </cell>
          <cell r="X3463">
            <v>6.5</v>
          </cell>
        </row>
        <row r="3464">
          <cell r="B3464">
            <v>13</v>
          </cell>
          <cell r="F3464">
            <v>6</v>
          </cell>
          <cell r="R3464" t="str">
            <v>ATL IMPROVVISATO</v>
          </cell>
          <cell r="W3464">
            <v>1</v>
          </cell>
          <cell r="X3464">
            <v>6</v>
          </cell>
        </row>
        <row r="3465">
          <cell r="B3465">
            <v>13</v>
          </cell>
          <cell r="F3465">
            <v>6</v>
          </cell>
          <cell r="R3465" t="str">
            <v>SESTO ASENSIO</v>
          </cell>
          <cell r="X3465" t="str">
            <v/>
          </cell>
        </row>
        <row r="3466">
          <cell r="B3466">
            <v>13</v>
          </cell>
          <cell r="F3466">
            <v>6</v>
          </cell>
          <cell r="R3466" t="str">
            <v>APPAREGGIATO</v>
          </cell>
          <cell r="T3466">
            <v>1</v>
          </cell>
          <cell r="W3466">
            <v>1</v>
          </cell>
          <cell r="X3466">
            <v>6</v>
          </cell>
        </row>
        <row r="3467">
          <cell r="B3467">
            <v>13</v>
          </cell>
          <cell r="F3467">
            <v>6</v>
          </cell>
          <cell r="R3467" t="str">
            <v/>
          </cell>
          <cell r="X3467" t="str">
            <v/>
          </cell>
        </row>
        <row r="3468">
          <cell r="B3468">
            <v>13</v>
          </cell>
          <cell r="F3468">
            <v>6</v>
          </cell>
          <cell r="R3468" t="str">
            <v>AC ASPARAGHESE</v>
          </cell>
          <cell r="W3468">
            <v>1</v>
          </cell>
          <cell r="X3468">
            <v>6</v>
          </cell>
        </row>
        <row r="3469">
          <cell r="B3469">
            <v>13</v>
          </cell>
          <cell r="F3469">
            <v>7</v>
          </cell>
          <cell r="R3469" t="str">
            <v>PESCICULINI FC</v>
          </cell>
          <cell r="T3469">
            <v>1</v>
          </cell>
          <cell r="W3469">
            <v>1</v>
          </cell>
          <cell r="X3469">
            <v>10</v>
          </cell>
        </row>
        <row r="3470">
          <cell r="B3470">
            <v>13</v>
          </cell>
          <cell r="F3470">
            <v>6</v>
          </cell>
          <cell r="R3470" t="str">
            <v>PARTIZAN DEGRADO</v>
          </cell>
          <cell r="W3470">
            <v>1</v>
          </cell>
          <cell r="X3470">
            <v>6</v>
          </cell>
        </row>
        <row r="3471">
          <cell r="B3471">
            <v>13</v>
          </cell>
          <cell r="F3471">
            <v>7</v>
          </cell>
          <cell r="R3471" t="str">
            <v>PARTIZAN DEGRADO</v>
          </cell>
          <cell r="T3471">
            <v>1</v>
          </cell>
          <cell r="W3471">
            <v>1</v>
          </cell>
          <cell r="X3471">
            <v>8</v>
          </cell>
        </row>
        <row r="3472">
          <cell r="B3472">
            <v>13</v>
          </cell>
          <cell r="F3472">
            <v>6</v>
          </cell>
          <cell r="R3472" t="str">
            <v/>
          </cell>
          <cell r="X3472" t="str">
            <v/>
          </cell>
        </row>
        <row r="3473">
          <cell r="B3473">
            <v>13</v>
          </cell>
          <cell r="F3473">
            <v>5.5</v>
          </cell>
          <cell r="R3473" t="str">
            <v>PARTIZAN DEGRADO</v>
          </cell>
          <cell r="T3473">
            <v>1</v>
          </cell>
          <cell r="X3473" t="str">
            <v/>
          </cell>
        </row>
        <row r="3474">
          <cell r="B3474">
            <v>13</v>
          </cell>
          <cell r="F3474">
            <v>4.5</v>
          </cell>
          <cell r="R3474" t="str">
            <v/>
          </cell>
          <cell r="X3474" t="str">
            <v/>
          </cell>
        </row>
        <row r="3475">
          <cell r="B3475">
            <v>13</v>
          </cell>
          <cell r="F3475">
            <v>6</v>
          </cell>
          <cell r="R3475" t="str">
            <v/>
          </cell>
          <cell r="X3475" t="str">
            <v/>
          </cell>
        </row>
        <row r="3476">
          <cell r="B3476">
            <v>13</v>
          </cell>
          <cell r="F3476">
            <v>5.5</v>
          </cell>
          <cell r="R3476" t="str">
            <v/>
          </cell>
          <cell r="X3476" t="str">
            <v/>
          </cell>
        </row>
        <row r="3477">
          <cell r="B3477">
            <v>13</v>
          </cell>
          <cell r="F3477">
            <v>5</v>
          </cell>
          <cell r="R3477" t="str">
            <v>SAN GRIA</v>
          </cell>
          <cell r="X3477" t="str">
            <v/>
          </cell>
        </row>
        <row r="3478">
          <cell r="B3478">
            <v>13</v>
          </cell>
          <cell r="F3478">
            <v>5.5</v>
          </cell>
          <cell r="R3478" t="str">
            <v>HERTHA VERNELLO</v>
          </cell>
          <cell r="T3478">
            <v>1</v>
          </cell>
          <cell r="X3478" t="str">
            <v/>
          </cell>
        </row>
        <row r="3479">
          <cell r="B3479">
            <v>13</v>
          </cell>
          <cell r="F3479">
            <v>5</v>
          </cell>
          <cell r="R3479" t="str">
            <v/>
          </cell>
          <cell r="X3479" t="str">
            <v/>
          </cell>
        </row>
        <row r="3480">
          <cell r="B3480">
            <v>13</v>
          </cell>
          <cell r="F3480">
            <v>5.5</v>
          </cell>
          <cell r="R3480" t="str">
            <v/>
          </cell>
          <cell r="X3480" t="str">
            <v/>
          </cell>
        </row>
        <row r="3481">
          <cell r="B3481">
            <v>13</v>
          </cell>
          <cell r="F3481">
            <v>6.5</v>
          </cell>
          <cell r="R3481" t="str">
            <v>PARTIZAN DEGRADO</v>
          </cell>
          <cell r="T3481">
            <v>1</v>
          </cell>
          <cell r="W3481">
            <v>1</v>
          </cell>
          <cell r="X3481">
            <v>9.5</v>
          </cell>
        </row>
        <row r="3482">
          <cell r="B3482">
            <v>13</v>
          </cell>
          <cell r="F3482">
            <v>5</v>
          </cell>
          <cell r="R3482" t="str">
            <v>PARTIZAN DEGRADO</v>
          </cell>
          <cell r="T3482">
            <v>1</v>
          </cell>
          <cell r="X3482" t="str">
            <v/>
          </cell>
        </row>
        <row r="3483">
          <cell r="B3483">
            <v>13</v>
          </cell>
          <cell r="F3483">
            <v>6</v>
          </cell>
          <cell r="R3483" t="str">
            <v>SESTO ASENSIO</v>
          </cell>
          <cell r="T3483">
            <v>1</v>
          </cell>
          <cell r="X3483" t="str">
            <v/>
          </cell>
        </row>
        <row r="3484">
          <cell r="B3484">
            <v>13</v>
          </cell>
          <cell r="F3484">
            <v>6</v>
          </cell>
          <cell r="R3484" t="str">
            <v/>
          </cell>
          <cell r="X3484" t="str">
            <v/>
          </cell>
        </row>
        <row r="3485">
          <cell r="B3485">
            <v>13</v>
          </cell>
          <cell r="F3485">
            <v>5.5</v>
          </cell>
          <cell r="R3485" t="str">
            <v/>
          </cell>
          <cell r="X3485" t="str">
            <v/>
          </cell>
        </row>
        <row r="3486">
          <cell r="B3486">
            <v>13</v>
          </cell>
          <cell r="F3486">
            <v>5.5</v>
          </cell>
          <cell r="R3486" t="str">
            <v>SESTO ASENSIO</v>
          </cell>
          <cell r="T3486">
            <v>1</v>
          </cell>
          <cell r="X3486" t="str">
            <v/>
          </cell>
        </row>
        <row r="3487">
          <cell r="B3487">
            <v>13</v>
          </cell>
          <cell r="F3487">
            <v>6</v>
          </cell>
          <cell r="R3487" t="str">
            <v>AC ASPARAGHESE</v>
          </cell>
          <cell r="T3487">
            <v>1</v>
          </cell>
          <cell r="W3487">
            <v>1</v>
          </cell>
          <cell r="X3487">
            <v>6</v>
          </cell>
        </row>
        <row r="3488">
          <cell r="B3488">
            <v>13</v>
          </cell>
          <cell r="F3488">
            <v>6</v>
          </cell>
          <cell r="R3488" t="str">
            <v>ATL IMPROVVISATO</v>
          </cell>
          <cell r="X3488" t="str">
            <v/>
          </cell>
        </row>
        <row r="3489">
          <cell r="B3489">
            <v>13</v>
          </cell>
          <cell r="F3489">
            <v>5.5</v>
          </cell>
          <cell r="R3489" t="str">
            <v/>
          </cell>
          <cell r="X3489" t="str">
            <v/>
          </cell>
        </row>
        <row r="3490">
          <cell r="B3490">
            <v>13</v>
          </cell>
          <cell r="F3490">
            <v>6</v>
          </cell>
          <cell r="R3490" t="str">
            <v>ATL IMPROVVISATO</v>
          </cell>
          <cell r="W3490">
            <v>1</v>
          </cell>
          <cell r="X3490">
            <v>6</v>
          </cell>
        </row>
        <row r="3491">
          <cell r="B3491">
            <v>13</v>
          </cell>
          <cell r="F3491">
            <v>5.5</v>
          </cell>
          <cell r="R3491" t="str">
            <v/>
          </cell>
          <cell r="X3491" t="str">
            <v/>
          </cell>
        </row>
        <row r="3492">
          <cell r="B3492">
            <v>13</v>
          </cell>
          <cell r="F3492">
            <v>5.5</v>
          </cell>
          <cell r="R3492" t="str">
            <v/>
          </cell>
          <cell r="X3492" t="str">
            <v/>
          </cell>
        </row>
        <row r="3493">
          <cell r="B3493">
            <v>13</v>
          </cell>
          <cell r="F3493">
            <v>7</v>
          </cell>
          <cell r="R3493" t="str">
            <v>PESCICULINI FC</v>
          </cell>
          <cell r="T3493">
            <v>1</v>
          </cell>
          <cell r="W3493">
            <v>1</v>
          </cell>
          <cell r="X3493">
            <v>8</v>
          </cell>
        </row>
        <row r="3494">
          <cell r="B3494">
            <v>13</v>
          </cell>
          <cell r="F3494">
            <v>5.5</v>
          </cell>
          <cell r="R3494" t="str">
            <v/>
          </cell>
          <cell r="X3494" t="str">
            <v/>
          </cell>
        </row>
        <row r="3495">
          <cell r="B3495">
            <v>13</v>
          </cell>
          <cell r="F3495">
            <v>5.5</v>
          </cell>
          <cell r="R3495" t="str">
            <v/>
          </cell>
          <cell r="X3495" t="str">
            <v/>
          </cell>
        </row>
        <row r="3496">
          <cell r="B3496">
            <v>13</v>
          </cell>
          <cell r="F3496">
            <v>6</v>
          </cell>
          <cell r="R3496" t="str">
            <v/>
          </cell>
          <cell r="X3496" t="str">
            <v/>
          </cell>
        </row>
        <row r="3497">
          <cell r="B3497">
            <v>13</v>
          </cell>
          <cell r="F3497">
            <v>6</v>
          </cell>
          <cell r="R3497" t="str">
            <v/>
          </cell>
          <cell r="X3497" t="str">
            <v/>
          </cell>
        </row>
        <row r="3498">
          <cell r="B3498">
            <v>13</v>
          </cell>
          <cell r="F3498">
            <v>5.5</v>
          </cell>
          <cell r="R3498" t="str">
            <v/>
          </cell>
          <cell r="X3498" t="str">
            <v/>
          </cell>
        </row>
        <row r="3499">
          <cell r="B3499">
            <v>13</v>
          </cell>
          <cell r="F3499">
            <v>5.5</v>
          </cell>
          <cell r="R3499" t="str">
            <v>PARTIZAN DEGRADO</v>
          </cell>
          <cell r="X3499" t="str">
            <v/>
          </cell>
        </row>
        <row r="3500">
          <cell r="B3500">
            <v>13</v>
          </cell>
          <cell r="F3500">
            <v>7</v>
          </cell>
          <cell r="R3500" t="str">
            <v/>
          </cell>
          <cell r="X3500" t="str">
            <v/>
          </cell>
        </row>
        <row r="3501">
          <cell r="B3501">
            <v>13</v>
          </cell>
          <cell r="F3501">
            <v>6</v>
          </cell>
          <cell r="R3501" t="str">
            <v/>
          </cell>
          <cell r="X3501" t="str">
            <v/>
          </cell>
        </row>
        <row r="3502">
          <cell r="B3502">
            <v>13</v>
          </cell>
          <cell r="F3502">
            <v>6</v>
          </cell>
          <cell r="R3502" t="str">
            <v>SAN GRIA</v>
          </cell>
          <cell r="T3502">
            <v>1</v>
          </cell>
          <cell r="X3502" t="str">
            <v/>
          </cell>
        </row>
        <row r="3503">
          <cell r="B3503">
            <v>13</v>
          </cell>
          <cell r="F3503">
            <v>6</v>
          </cell>
          <cell r="R3503" t="str">
            <v>AC ASPARAGHESE</v>
          </cell>
          <cell r="T3503">
            <v>1</v>
          </cell>
          <cell r="W3503">
            <v>1</v>
          </cell>
          <cell r="X3503">
            <v>6</v>
          </cell>
        </row>
        <row r="3504">
          <cell r="B3504">
            <v>13</v>
          </cell>
          <cell r="F3504">
            <v>6</v>
          </cell>
          <cell r="R3504" t="str">
            <v/>
          </cell>
          <cell r="X3504" t="str">
            <v/>
          </cell>
        </row>
        <row r="3505">
          <cell r="B3505">
            <v>13</v>
          </cell>
          <cell r="F3505">
            <v>7</v>
          </cell>
          <cell r="R3505" t="str">
            <v/>
          </cell>
          <cell r="X3505" t="str">
            <v/>
          </cell>
        </row>
        <row r="3506">
          <cell r="B3506">
            <v>13</v>
          </cell>
          <cell r="F3506">
            <v>6</v>
          </cell>
          <cell r="R3506" t="str">
            <v/>
          </cell>
          <cell r="X3506" t="str">
            <v/>
          </cell>
        </row>
        <row r="3507">
          <cell r="B3507">
            <v>13</v>
          </cell>
          <cell r="F3507">
            <v>6</v>
          </cell>
          <cell r="R3507" t="str">
            <v>APPAREGGIATO</v>
          </cell>
          <cell r="T3507">
            <v>1</v>
          </cell>
          <cell r="X3507" t="str">
            <v/>
          </cell>
        </row>
        <row r="3508">
          <cell r="B3508">
            <v>13</v>
          </cell>
          <cell r="F3508">
            <v>6.5</v>
          </cell>
          <cell r="R3508" t="str">
            <v/>
          </cell>
          <cell r="X3508" t="str">
            <v/>
          </cell>
        </row>
        <row r="3509">
          <cell r="B3509">
            <v>13</v>
          </cell>
          <cell r="F3509">
            <v>6.5</v>
          </cell>
          <cell r="R3509" t="str">
            <v/>
          </cell>
          <cell r="X3509" t="str">
            <v/>
          </cell>
        </row>
        <row r="3510">
          <cell r="B3510">
            <v>13</v>
          </cell>
          <cell r="F3510">
            <v>6</v>
          </cell>
          <cell r="R3510" t="str">
            <v>SAN GRIA</v>
          </cell>
          <cell r="X3510" t="str">
            <v/>
          </cell>
        </row>
        <row r="3511">
          <cell r="B3511">
            <v>13</v>
          </cell>
          <cell r="F3511">
            <v>7</v>
          </cell>
          <cell r="R3511" t="str">
            <v>AC ASPARAGHESE</v>
          </cell>
          <cell r="T3511">
            <v>1</v>
          </cell>
          <cell r="W3511">
            <v>1</v>
          </cell>
          <cell r="X3511">
            <v>8</v>
          </cell>
        </row>
        <row r="3512">
          <cell r="B3512">
            <v>13</v>
          </cell>
          <cell r="F3512">
            <v>6</v>
          </cell>
          <cell r="R3512" t="str">
            <v>PARTIZAN DEGRADO</v>
          </cell>
          <cell r="X3512" t="str">
            <v/>
          </cell>
        </row>
        <row r="3513">
          <cell r="B3513">
            <v>13</v>
          </cell>
          <cell r="F3513">
            <v>5.5</v>
          </cell>
          <cell r="R3513" t="str">
            <v/>
          </cell>
          <cell r="X3513" t="str">
            <v/>
          </cell>
        </row>
        <row r="3514">
          <cell r="B3514">
            <v>13</v>
          </cell>
          <cell r="F3514">
            <v>5.5</v>
          </cell>
          <cell r="R3514" t="str">
            <v/>
          </cell>
          <cell r="X3514" t="str">
            <v/>
          </cell>
        </row>
        <row r="3515">
          <cell r="B3515">
            <v>13</v>
          </cell>
          <cell r="F3515">
            <v>7</v>
          </cell>
          <cell r="R3515" t="str">
            <v>AC ASPARAGHESE</v>
          </cell>
          <cell r="T3515">
            <v>1</v>
          </cell>
          <cell r="W3515">
            <v>1</v>
          </cell>
          <cell r="X3515">
            <v>11</v>
          </cell>
        </row>
        <row r="3516">
          <cell r="B3516">
            <v>13</v>
          </cell>
          <cell r="F3516">
            <v>6.5</v>
          </cell>
          <cell r="R3516" t="str">
            <v>PESCICULINI FC</v>
          </cell>
          <cell r="X3516" t="str">
            <v/>
          </cell>
        </row>
        <row r="3517">
          <cell r="B3517">
            <v>13</v>
          </cell>
          <cell r="F3517">
            <v>7</v>
          </cell>
          <cell r="R3517" t="str">
            <v>SESTO ASENSIO</v>
          </cell>
          <cell r="W3517">
            <v>1</v>
          </cell>
          <cell r="X3517">
            <v>7</v>
          </cell>
        </row>
        <row r="3518">
          <cell r="B3518">
            <v>13</v>
          </cell>
          <cell r="F3518">
            <v>6</v>
          </cell>
          <cell r="R3518" t="str">
            <v>SAN GRIA</v>
          </cell>
          <cell r="T3518">
            <v>1</v>
          </cell>
          <cell r="W3518">
            <v>1</v>
          </cell>
          <cell r="X3518">
            <v>5.5</v>
          </cell>
        </row>
        <row r="3519">
          <cell r="B3519">
            <v>13</v>
          </cell>
          <cell r="F3519">
            <v>6</v>
          </cell>
          <cell r="R3519" t="str">
            <v/>
          </cell>
          <cell r="X3519" t="str">
            <v/>
          </cell>
        </row>
        <row r="3520">
          <cell r="B3520">
            <v>13</v>
          </cell>
          <cell r="F3520">
            <v>6</v>
          </cell>
          <cell r="R3520" t="str">
            <v/>
          </cell>
          <cell r="X3520" t="str">
            <v/>
          </cell>
        </row>
        <row r="3521">
          <cell r="B3521">
            <v>13</v>
          </cell>
          <cell r="F3521">
            <v>7</v>
          </cell>
          <cell r="R3521" t="str">
            <v/>
          </cell>
          <cell r="X3521" t="str">
            <v/>
          </cell>
        </row>
        <row r="3522">
          <cell r="B3522">
            <v>13</v>
          </cell>
          <cell r="F3522">
            <v>6</v>
          </cell>
          <cell r="R3522" t="str">
            <v/>
          </cell>
          <cell r="X3522" t="str">
            <v/>
          </cell>
        </row>
        <row r="3523">
          <cell r="B3523">
            <v>13</v>
          </cell>
          <cell r="F3523">
            <v>6.5</v>
          </cell>
          <cell r="R3523" t="str">
            <v/>
          </cell>
          <cell r="X3523" t="str">
            <v/>
          </cell>
        </row>
        <row r="3524">
          <cell r="B3524">
            <v>13</v>
          </cell>
          <cell r="F3524">
            <v>7</v>
          </cell>
          <cell r="R3524" t="str">
            <v/>
          </cell>
          <cell r="X3524" t="str">
            <v/>
          </cell>
        </row>
        <row r="3525">
          <cell r="B3525">
            <v>13</v>
          </cell>
          <cell r="F3525">
            <v>6</v>
          </cell>
          <cell r="R3525" t="str">
            <v>SAN GRIA</v>
          </cell>
          <cell r="W3525">
            <v>1</v>
          </cell>
          <cell r="X3525">
            <v>6</v>
          </cell>
        </row>
        <row r="3526">
          <cell r="B3526">
            <v>13</v>
          </cell>
          <cell r="F3526">
            <v>6.5</v>
          </cell>
          <cell r="R3526" t="str">
            <v>ATL IMPROVVISATO</v>
          </cell>
          <cell r="T3526">
            <v>1</v>
          </cell>
          <cell r="W3526">
            <v>1</v>
          </cell>
          <cell r="X3526">
            <v>6.5</v>
          </cell>
        </row>
        <row r="3527">
          <cell r="B3527">
            <v>13</v>
          </cell>
          <cell r="F3527">
            <v>6</v>
          </cell>
          <cell r="R3527" t="str">
            <v/>
          </cell>
          <cell r="X3527" t="str">
            <v/>
          </cell>
        </row>
        <row r="3528">
          <cell r="B3528">
            <v>13</v>
          </cell>
          <cell r="F3528">
            <v>6.5</v>
          </cell>
          <cell r="R3528" t="str">
            <v/>
          </cell>
          <cell r="X3528" t="str">
            <v/>
          </cell>
        </row>
        <row r="3529">
          <cell r="B3529">
            <v>13</v>
          </cell>
          <cell r="F3529">
            <v>8</v>
          </cell>
          <cell r="R3529" t="str">
            <v>ATL IMPROVVISATO</v>
          </cell>
          <cell r="T3529">
            <v>1</v>
          </cell>
          <cell r="W3529">
            <v>1</v>
          </cell>
          <cell r="X3529">
            <v>15</v>
          </cell>
        </row>
        <row r="3530">
          <cell r="B3530">
            <v>13</v>
          </cell>
          <cell r="F3530">
            <v>6.5</v>
          </cell>
          <cell r="R3530" t="str">
            <v>PARTIZAN DEGRADO</v>
          </cell>
          <cell r="X3530" t="str">
            <v/>
          </cell>
        </row>
        <row r="3531">
          <cell r="B3531">
            <v>13</v>
          </cell>
          <cell r="F3531">
            <v>6</v>
          </cell>
          <cell r="R3531" t="str">
            <v>AC ASPARAGHESE</v>
          </cell>
          <cell r="X3531" t="str">
            <v/>
          </cell>
        </row>
        <row r="3532">
          <cell r="B3532">
            <v>13</v>
          </cell>
          <cell r="F3532">
            <v>5</v>
          </cell>
          <cell r="R3532" t="str">
            <v>AC ASPARAGHESE</v>
          </cell>
          <cell r="X3532" t="str">
            <v/>
          </cell>
        </row>
        <row r="3533">
          <cell r="B3533">
            <v>13</v>
          </cell>
          <cell r="F3533">
            <v>5.5</v>
          </cell>
          <cell r="R3533" t="str">
            <v/>
          </cell>
          <cell r="X3533" t="str">
            <v/>
          </cell>
        </row>
        <row r="3534">
          <cell r="B3534">
            <v>13</v>
          </cell>
          <cell r="F3534">
            <v>5.5</v>
          </cell>
          <cell r="R3534" t="str">
            <v/>
          </cell>
          <cell r="X3534" t="str">
            <v/>
          </cell>
        </row>
        <row r="3535">
          <cell r="B3535">
            <v>13</v>
          </cell>
          <cell r="F3535">
            <v>5</v>
          </cell>
          <cell r="R3535" t="str">
            <v/>
          </cell>
          <cell r="X3535" t="str">
            <v/>
          </cell>
        </row>
        <row r="3536">
          <cell r="B3536">
            <v>13</v>
          </cell>
          <cell r="F3536">
            <v>6</v>
          </cell>
          <cell r="R3536" t="str">
            <v/>
          </cell>
          <cell r="X3536" t="str">
            <v/>
          </cell>
        </row>
        <row r="3537">
          <cell r="B3537">
            <v>13</v>
          </cell>
          <cell r="F3537">
            <v>6</v>
          </cell>
          <cell r="R3537" t="str">
            <v/>
          </cell>
          <cell r="X3537" t="str">
            <v/>
          </cell>
        </row>
        <row r="3538">
          <cell r="B3538">
            <v>13</v>
          </cell>
          <cell r="F3538">
            <v>5.5</v>
          </cell>
          <cell r="R3538" t="str">
            <v/>
          </cell>
          <cell r="X3538" t="str">
            <v/>
          </cell>
        </row>
        <row r="3539">
          <cell r="B3539">
            <v>13</v>
          </cell>
          <cell r="F3539">
            <v>5</v>
          </cell>
          <cell r="R3539" t="str">
            <v/>
          </cell>
          <cell r="X3539" t="str">
            <v/>
          </cell>
        </row>
        <row r="3540">
          <cell r="B3540">
            <v>13</v>
          </cell>
          <cell r="F3540">
            <v>5.5</v>
          </cell>
          <cell r="R3540" t="str">
            <v>APPAREGGIATO</v>
          </cell>
          <cell r="T3540">
            <v>1</v>
          </cell>
          <cell r="X3540" t="str">
            <v/>
          </cell>
        </row>
        <row r="3541">
          <cell r="B3541">
            <v>13</v>
          </cell>
          <cell r="F3541">
            <v>5.5</v>
          </cell>
          <cell r="R3541" t="str">
            <v>PARTIZAN DEGRADO</v>
          </cell>
          <cell r="X3541" t="str">
            <v/>
          </cell>
        </row>
        <row r="3542">
          <cell r="B3542">
            <v>13</v>
          </cell>
          <cell r="F3542">
            <v>5.5</v>
          </cell>
          <cell r="R3542" t="str">
            <v>HERTHA VERNELLO</v>
          </cell>
          <cell r="T3542">
            <v>1</v>
          </cell>
          <cell r="X3542" t="str">
            <v/>
          </cell>
        </row>
        <row r="3543">
          <cell r="B3543">
            <v>13</v>
          </cell>
          <cell r="F3543">
            <v>5.5</v>
          </cell>
          <cell r="R3543" t="str">
            <v>HERTHA VERNELLO</v>
          </cell>
          <cell r="X3543" t="str">
            <v/>
          </cell>
        </row>
        <row r="3544">
          <cell r="B3544">
            <v>13</v>
          </cell>
          <cell r="F3544">
            <v>6.5</v>
          </cell>
          <cell r="R3544" t="str">
            <v>PARTIZAN DEGRADO</v>
          </cell>
          <cell r="T3544">
            <v>1</v>
          </cell>
          <cell r="W3544">
            <v>1</v>
          </cell>
          <cell r="X3544">
            <v>5.5</v>
          </cell>
        </row>
        <row r="3545">
          <cell r="B3545">
            <v>13</v>
          </cell>
          <cell r="F3545">
            <v>6.5</v>
          </cell>
          <cell r="R3545" t="str">
            <v>AC ASPARAGHESE</v>
          </cell>
          <cell r="T3545">
            <v>1</v>
          </cell>
          <cell r="W3545">
            <v>1</v>
          </cell>
          <cell r="X3545">
            <v>6.5</v>
          </cell>
        </row>
        <row r="3546">
          <cell r="B3546">
            <v>13</v>
          </cell>
          <cell r="F3546">
            <v>6.5</v>
          </cell>
          <cell r="R3546" t="str">
            <v>APPAREGGIATO</v>
          </cell>
          <cell r="T3546">
            <v>1</v>
          </cell>
          <cell r="W3546">
            <v>1</v>
          </cell>
          <cell r="X3546">
            <v>6.5</v>
          </cell>
        </row>
        <row r="3547">
          <cell r="B3547">
            <v>13</v>
          </cell>
          <cell r="F3547">
            <v>5.5</v>
          </cell>
          <cell r="R3547" t="str">
            <v/>
          </cell>
          <cell r="X3547" t="str">
            <v/>
          </cell>
        </row>
        <row r="3548">
          <cell r="B3548">
            <v>13</v>
          </cell>
          <cell r="F3548">
            <v>6</v>
          </cell>
          <cell r="R3548" t="str">
            <v/>
          </cell>
          <cell r="X3548" t="str">
            <v/>
          </cell>
        </row>
        <row r="3549">
          <cell r="B3549">
            <v>13</v>
          </cell>
          <cell r="F3549">
            <v>7</v>
          </cell>
          <cell r="R3549" t="str">
            <v/>
          </cell>
          <cell r="X3549" t="str">
            <v/>
          </cell>
        </row>
        <row r="3550">
          <cell r="B3550">
            <v>13</v>
          </cell>
          <cell r="F3550">
            <v>6</v>
          </cell>
          <cell r="R3550" t="str">
            <v/>
          </cell>
          <cell r="X3550" t="str">
            <v/>
          </cell>
        </row>
        <row r="3551">
          <cell r="B3551">
            <v>13</v>
          </cell>
          <cell r="F3551">
            <v>6.5</v>
          </cell>
          <cell r="R3551" t="str">
            <v/>
          </cell>
          <cell r="X3551" t="str">
            <v/>
          </cell>
        </row>
        <row r="3552">
          <cell r="B3552">
            <v>13</v>
          </cell>
          <cell r="F3552">
            <v>6</v>
          </cell>
          <cell r="R3552" t="str">
            <v/>
          </cell>
          <cell r="X3552" t="str">
            <v/>
          </cell>
        </row>
        <row r="3553">
          <cell r="B3553">
            <v>13</v>
          </cell>
          <cell r="F3553">
            <v>6.5</v>
          </cell>
          <cell r="R3553" t="str">
            <v>ATL IMPROVVISATO</v>
          </cell>
          <cell r="T3553">
            <v>1</v>
          </cell>
          <cell r="W3553">
            <v>1</v>
          </cell>
          <cell r="X3553">
            <v>6.5</v>
          </cell>
        </row>
        <row r="3554">
          <cell r="B3554">
            <v>13</v>
          </cell>
          <cell r="F3554">
            <v>6</v>
          </cell>
          <cell r="R3554" t="str">
            <v/>
          </cell>
          <cell r="X3554" t="str">
            <v/>
          </cell>
        </row>
        <row r="3555">
          <cell r="B3555">
            <v>13</v>
          </cell>
          <cell r="F3555">
            <v>6.5</v>
          </cell>
          <cell r="R3555" t="str">
            <v/>
          </cell>
          <cell r="X3555" t="str">
            <v/>
          </cell>
        </row>
        <row r="3556">
          <cell r="B3556">
            <v>13</v>
          </cell>
          <cell r="F3556">
            <v>7</v>
          </cell>
          <cell r="R3556" t="str">
            <v>SAN GRIA</v>
          </cell>
          <cell r="T3556">
            <v>1</v>
          </cell>
          <cell r="W3556">
            <v>1</v>
          </cell>
          <cell r="X3556">
            <v>10</v>
          </cell>
        </row>
        <row r="3557">
          <cell r="B3557">
            <v>13</v>
          </cell>
          <cell r="F3557">
            <v>6</v>
          </cell>
          <cell r="R3557" t="str">
            <v>SESTO ASENSIO</v>
          </cell>
          <cell r="T3557">
            <v>1</v>
          </cell>
          <cell r="W3557">
            <v>1</v>
          </cell>
          <cell r="X3557">
            <v>7</v>
          </cell>
        </row>
        <row r="3558">
          <cell r="B3558">
            <v>13</v>
          </cell>
          <cell r="F3558">
            <v>6</v>
          </cell>
          <cell r="R3558" t="str">
            <v>SESTO ASENSIO</v>
          </cell>
          <cell r="T3558">
            <v>1</v>
          </cell>
          <cell r="W3558">
            <v>1</v>
          </cell>
          <cell r="X3558">
            <v>6</v>
          </cell>
        </row>
        <row r="3559">
          <cell r="B3559">
            <v>13</v>
          </cell>
          <cell r="F3559">
            <v>6.5</v>
          </cell>
          <cell r="R3559" t="str">
            <v>SAN GRIA</v>
          </cell>
          <cell r="T3559">
            <v>1</v>
          </cell>
          <cell r="W3559">
            <v>1</v>
          </cell>
          <cell r="X3559">
            <v>6.5</v>
          </cell>
        </row>
        <row r="3560">
          <cell r="B3560">
            <v>13</v>
          </cell>
          <cell r="F3560">
            <v>6</v>
          </cell>
          <cell r="R3560" t="str">
            <v>ATL IMPROVVISATO</v>
          </cell>
          <cell r="T3560">
            <v>1</v>
          </cell>
          <cell r="W3560">
            <v>1</v>
          </cell>
          <cell r="X3560">
            <v>6</v>
          </cell>
        </row>
        <row r="3561">
          <cell r="B3561">
            <v>13</v>
          </cell>
          <cell r="F3561">
            <v>6</v>
          </cell>
          <cell r="R3561" t="str">
            <v>ATL IMPROVVISATO</v>
          </cell>
          <cell r="X3561" t="str">
            <v/>
          </cell>
        </row>
        <row r="3562">
          <cell r="B3562">
            <v>13</v>
          </cell>
          <cell r="F3562">
            <v>6</v>
          </cell>
          <cell r="R3562" t="str">
            <v>PESCICULINI FC</v>
          </cell>
          <cell r="W3562">
            <v>1</v>
          </cell>
          <cell r="X3562">
            <v>6</v>
          </cell>
        </row>
        <row r="3563">
          <cell r="B3563">
            <v>13</v>
          </cell>
          <cell r="F3563">
            <v>6.5</v>
          </cell>
          <cell r="R3563" t="str">
            <v/>
          </cell>
          <cell r="X3563" t="str">
            <v/>
          </cell>
        </row>
        <row r="3564">
          <cell r="B3564">
            <v>13</v>
          </cell>
          <cell r="F3564">
            <v>6.5</v>
          </cell>
          <cell r="R3564" t="str">
            <v>SAN GRIA</v>
          </cell>
          <cell r="T3564">
            <v>1</v>
          </cell>
          <cell r="W3564">
            <v>1</v>
          </cell>
          <cell r="X3564">
            <v>6.5</v>
          </cell>
        </row>
        <row r="3565">
          <cell r="B3565">
            <v>13</v>
          </cell>
          <cell r="F3565">
            <v>5.5</v>
          </cell>
          <cell r="R3565" t="str">
            <v/>
          </cell>
          <cell r="X3565" t="str">
            <v/>
          </cell>
        </row>
        <row r="3566">
          <cell r="B3566">
            <v>13</v>
          </cell>
          <cell r="F3566">
            <v>6.5</v>
          </cell>
          <cell r="R3566" t="str">
            <v/>
          </cell>
          <cell r="X3566" t="str">
            <v/>
          </cell>
        </row>
        <row r="3567">
          <cell r="B3567">
            <v>13</v>
          </cell>
          <cell r="F3567">
            <v>5.5</v>
          </cell>
          <cell r="R3567" t="str">
            <v>HERTHA VERNELLO</v>
          </cell>
          <cell r="T3567">
            <v>1</v>
          </cell>
          <cell r="W3567">
            <v>1</v>
          </cell>
          <cell r="X3567">
            <v>5.5</v>
          </cell>
        </row>
        <row r="3568">
          <cell r="B3568">
            <v>13</v>
          </cell>
          <cell r="F3568">
            <v>6.5</v>
          </cell>
          <cell r="R3568" t="str">
            <v>PESCICULINI FC</v>
          </cell>
          <cell r="T3568">
            <v>1</v>
          </cell>
          <cell r="W3568">
            <v>1</v>
          </cell>
          <cell r="X3568">
            <v>7.5</v>
          </cell>
        </row>
        <row r="3569">
          <cell r="B3569">
            <v>13</v>
          </cell>
          <cell r="F3569">
            <v>7.5</v>
          </cell>
          <cell r="R3569" t="str">
            <v>HERTHA VERNELLO</v>
          </cell>
          <cell r="T3569">
            <v>1</v>
          </cell>
          <cell r="W3569">
            <v>1</v>
          </cell>
          <cell r="X3569">
            <v>14.5</v>
          </cell>
        </row>
        <row r="3570">
          <cell r="B3570">
            <v>13</v>
          </cell>
          <cell r="F3570">
            <v>5.5</v>
          </cell>
          <cell r="R3570" t="str">
            <v>PESCICULINI FC</v>
          </cell>
          <cell r="T3570">
            <v>1</v>
          </cell>
          <cell r="X3570" t="str">
            <v/>
          </cell>
        </row>
        <row r="3571">
          <cell r="B3571">
            <v>13</v>
          </cell>
          <cell r="F3571">
            <v>7</v>
          </cell>
          <cell r="R3571" t="str">
            <v>PESCICULINI FC</v>
          </cell>
          <cell r="W3571">
            <v>1</v>
          </cell>
          <cell r="X3571">
            <v>8</v>
          </cell>
        </row>
        <row r="3572">
          <cell r="B3572">
            <v>13</v>
          </cell>
          <cell r="F3572">
            <v>6</v>
          </cell>
          <cell r="R3572" t="str">
            <v/>
          </cell>
          <cell r="X3572" t="str">
            <v/>
          </cell>
        </row>
        <row r="3573">
          <cell r="B3573">
            <v>13</v>
          </cell>
          <cell r="F3573">
            <v>6.5</v>
          </cell>
          <cell r="R3573" t="str">
            <v>HERTHA VERNELLO</v>
          </cell>
          <cell r="W3573">
            <v>1</v>
          </cell>
          <cell r="X3573">
            <v>7.5</v>
          </cell>
        </row>
        <row r="3574">
          <cell r="B3574">
            <v>13</v>
          </cell>
          <cell r="F3574">
            <v>6</v>
          </cell>
          <cell r="R3574" t="str">
            <v>ATL IMPROVVISATO</v>
          </cell>
          <cell r="T3574">
            <v>1</v>
          </cell>
          <cell r="X3574" t="str">
            <v/>
          </cell>
        </row>
        <row r="3575">
          <cell r="B3575">
            <v>13</v>
          </cell>
          <cell r="F3575">
            <v>6</v>
          </cell>
          <cell r="R3575" t="str">
            <v/>
          </cell>
          <cell r="X3575" t="str">
            <v/>
          </cell>
        </row>
        <row r="3576">
          <cell r="B3576">
            <v>13</v>
          </cell>
          <cell r="F3576">
            <v>6.5</v>
          </cell>
          <cell r="R3576" t="str">
            <v>PARTIZAN DEGRADO</v>
          </cell>
          <cell r="W3576">
            <v>1</v>
          </cell>
          <cell r="X3576">
            <v>6.5</v>
          </cell>
        </row>
        <row r="3577">
          <cell r="B3577">
            <v>13</v>
          </cell>
          <cell r="F3577">
            <v>5</v>
          </cell>
          <cell r="R3577" t="str">
            <v/>
          </cell>
          <cell r="X3577" t="str">
            <v/>
          </cell>
        </row>
        <row r="3578">
          <cell r="B3578">
            <v>13</v>
          </cell>
          <cell r="F3578">
            <v>6.5</v>
          </cell>
          <cell r="R3578" t="str">
            <v/>
          </cell>
          <cell r="X3578" t="str">
            <v/>
          </cell>
        </row>
        <row r="3579">
          <cell r="B3579">
            <v>13</v>
          </cell>
          <cell r="F3579">
            <v>6</v>
          </cell>
          <cell r="R3579" t="str">
            <v/>
          </cell>
          <cell r="X3579" t="str">
            <v/>
          </cell>
        </row>
        <row r="3580">
          <cell r="B3580">
            <v>13</v>
          </cell>
          <cell r="F3580">
            <v>6</v>
          </cell>
          <cell r="R3580" t="str">
            <v>ATL IMPROVVISATO</v>
          </cell>
          <cell r="X3580" t="str">
            <v/>
          </cell>
        </row>
        <row r="3581">
          <cell r="B3581">
            <v>13</v>
          </cell>
          <cell r="F3581">
            <v>6.5</v>
          </cell>
          <cell r="R3581" t="str">
            <v>ATL IMPROVVISATO</v>
          </cell>
          <cell r="T3581">
            <v>1</v>
          </cell>
          <cell r="W3581">
            <v>1</v>
          </cell>
          <cell r="X3581">
            <v>6.5</v>
          </cell>
        </row>
        <row r="3582">
          <cell r="B3582">
            <v>13</v>
          </cell>
          <cell r="F3582">
            <v>6</v>
          </cell>
          <cell r="R3582" t="str">
            <v>APPAREGGIATO</v>
          </cell>
          <cell r="W3582">
            <v>1</v>
          </cell>
          <cell r="X3582">
            <v>6</v>
          </cell>
        </row>
        <row r="3583">
          <cell r="B3583">
            <v>13</v>
          </cell>
          <cell r="F3583">
            <v>6</v>
          </cell>
          <cell r="R3583" t="str">
            <v>SESTO ASENSIO</v>
          </cell>
          <cell r="W3583">
            <v>1</v>
          </cell>
          <cell r="X3583">
            <v>6</v>
          </cell>
        </row>
        <row r="3584">
          <cell r="B3584">
            <v>13</v>
          </cell>
          <cell r="F3584">
            <v>7.5</v>
          </cell>
          <cell r="R3584" t="str">
            <v>SESTO ASENSIO</v>
          </cell>
          <cell r="T3584">
            <v>1</v>
          </cell>
          <cell r="W3584">
            <v>1</v>
          </cell>
          <cell r="X3584">
            <v>14.5</v>
          </cell>
        </row>
        <row r="3585">
          <cell r="B3585">
            <v>13</v>
          </cell>
          <cell r="F3585">
            <v>5.5</v>
          </cell>
          <cell r="R3585" t="str">
            <v>AC ASPARAGHESE</v>
          </cell>
          <cell r="X3585" t="str">
            <v/>
          </cell>
        </row>
        <row r="3586">
          <cell r="B3586">
            <v>13</v>
          </cell>
          <cell r="F3586">
            <v>6</v>
          </cell>
          <cell r="R3586" t="str">
            <v>AC ASPARAGHESE</v>
          </cell>
          <cell r="X3586" t="str">
            <v/>
          </cell>
        </row>
        <row r="3587">
          <cell r="B3587">
            <v>13</v>
          </cell>
          <cell r="F3587">
            <v>6</v>
          </cell>
          <cell r="R3587" t="str">
            <v>ATL IMPROVVISATO</v>
          </cell>
          <cell r="X3587" t="str">
            <v/>
          </cell>
        </row>
        <row r="3588">
          <cell r="B3588">
            <v>13</v>
          </cell>
          <cell r="F3588">
            <v>6</v>
          </cell>
          <cell r="R3588" t="str">
            <v/>
          </cell>
          <cell r="X3588" t="str">
            <v/>
          </cell>
        </row>
        <row r="3589">
          <cell r="B3589">
            <v>13</v>
          </cell>
          <cell r="F3589">
            <v>5.5</v>
          </cell>
          <cell r="R3589" t="str">
            <v/>
          </cell>
          <cell r="X3589" t="str">
            <v/>
          </cell>
        </row>
        <row r="3590">
          <cell r="B3590">
            <v>13</v>
          </cell>
          <cell r="F3590">
            <v>5.5</v>
          </cell>
          <cell r="R3590" t="str">
            <v/>
          </cell>
          <cell r="X3590" t="str">
            <v/>
          </cell>
        </row>
        <row r="3591">
          <cell r="B3591">
            <v>13</v>
          </cell>
          <cell r="F3591">
            <v>6</v>
          </cell>
          <cell r="R3591" t="str">
            <v>AC ASPARAGHESE</v>
          </cell>
          <cell r="T3591">
            <v>1</v>
          </cell>
          <cell r="W3591">
            <v>1</v>
          </cell>
          <cell r="X3591">
            <v>6</v>
          </cell>
        </row>
        <row r="3592">
          <cell r="B3592">
            <v>13</v>
          </cell>
          <cell r="F3592">
            <v>6</v>
          </cell>
          <cell r="R3592" t="str">
            <v/>
          </cell>
          <cell r="X3592" t="str">
            <v/>
          </cell>
        </row>
        <row r="3593">
          <cell r="B3593">
            <v>13</v>
          </cell>
          <cell r="F3593">
            <v>6</v>
          </cell>
          <cell r="R3593" t="str">
            <v>HERTHA VERNELLO</v>
          </cell>
          <cell r="T3593">
            <v>1</v>
          </cell>
          <cell r="W3593">
            <v>1</v>
          </cell>
          <cell r="X3593">
            <v>6</v>
          </cell>
        </row>
        <row r="3594">
          <cell r="B3594">
            <v>13</v>
          </cell>
          <cell r="F3594">
            <v>5.5</v>
          </cell>
          <cell r="R3594" t="str">
            <v>HERTHA VERNELLO</v>
          </cell>
          <cell r="X3594" t="str">
            <v/>
          </cell>
        </row>
        <row r="3595">
          <cell r="B3595">
            <v>13</v>
          </cell>
          <cell r="F3595">
            <v>6</v>
          </cell>
          <cell r="R3595" t="str">
            <v>ATL IMPROVVISATO</v>
          </cell>
          <cell r="X3595" t="str">
            <v/>
          </cell>
        </row>
        <row r="3596">
          <cell r="B3596">
            <v>13</v>
          </cell>
          <cell r="F3596">
            <v>6</v>
          </cell>
          <cell r="R3596" t="str">
            <v>APPAREGGIATO</v>
          </cell>
          <cell r="T3596">
            <v>1</v>
          </cell>
          <cell r="X3596" t="str">
            <v/>
          </cell>
        </row>
        <row r="3597">
          <cell r="B3597">
            <v>13</v>
          </cell>
          <cell r="F3597">
            <v>6</v>
          </cell>
          <cell r="R3597" t="str">
            <v>SESTO ASENSIO</v>
          </cell>
          <cell r="W3597">
            <v>1</v>
          </cell>
          <cell r="X3597">
            <v>6</v>
          </cell>
        </row>
        <row r="3598">
          <cell r="B3598">
            <v>13</v>
          </cell>
          <cell r="F3598">
            <v>5.5</v>
          </cell>
          <cell r="R3598" t="str">
            <v>ATL IMPROVVISATO</v>
          </cell>
          <cell r="T3598">
            <v>1</v>
          </cell>
          <cell r="X3598" t="str">
            <v/>
          </cell>
        </row>
        <row r="3599">
          <cell r="B3599">
            <v>13</v>
          </cell>
          <cell r="F3599">
            <v>6</v>
          </cell>
          <cell r="R3599" t="str">
            <v>APPAREGGIATO</v>
          </cell>
          <cell r="T3599">
            <v>1</v>
          </cell>
          <cell r="W3599">
            <v>1</v>
          </cell>
          <cell r="X3599">
            <v>6</v>
          </cell>
        </row>
        <row r="3600">
          <cell r="B3600">
            <v>13</v>
          </cell>
          <cell r="F3600">
            <v>7.5</v>
          </cell>
          <cell r="R3600" t="str">
            <v>AC ASPARAGHESE</v>
          </cell>
          <cell r="T3600">
            <v>1</v>
          </cell>
          <cell r="W3600">
            <v>1</v>
          </cell>
          <cell r="X3600">
            <v>9.5</v>
          </cell>
        </row>
        <row r="3601">
          <cell r="B3601">
            <v>13</v>
          </cell>
          <cell r="F3601">
            <v>6.5</v>
          </cell>
          <cell r="R3601" t="str">
            <v>APPAREGGIATO</v>
          </cell>
          <cell r="T3601">
            <v>1</v>
          </cell>
          <cell r="W3601">
            <v>1</v>
          </cell>
          <cell r="X3601">
            <v>6.5</v>
          </cell>
        </row>
        <row r="3602">
          <cell r="B3602">
            <v>13</v>
          </cell>
          <cell r="F3602">
            <v>6.5</v>
          </cell>
          <cell r="R3602" t="str">
            <v>APPAREGGIATO</v>
          </cell>
          <cell r="W3602">
            <v>1</v>
          </cell>
          <cell r="X3602">
            <v>6.5</v>
          </cell>
        </row>
        <row r="3603">
          <cell r="B3603">
            <v>13</v>
          </cell>
          <cell r="F3603">
            <v>6</v>
          </cell>
          <cell r="R3603" t="str">
            <v/>
          </cell>
          <cell r="X3603" t="str">
            <v/>
          </cell>
        </row>
        <row r="3604">
          <cell r="B3604">
            <v>13</v>
          </cell>
          <cell r="F3604">
            <v>6</v>
          </cell>
          <cell r="R3604" t="str">
            <v/>
          </cell>
          <cell r="X3604" t="str">
            <v/>
          </cell>
        </row>
        <row r="3605">
          <cell r="B3605">
            <v>13</v>
          </cell>
          <cell r="F3605">
            <v>6</v>
          </cell>
          <cell r="R3605" t="str">
            <v/>
          </cell>
          <cell r="X3605" t="str">
            <v/>
          </cell>
        </row>
        <row r="3606">
          <cell r="B3606">
            <v>13</v>
          </cell>
          <cell r="F3606">
            <v>7</v>
          </cell>
          <cell r="R3606" t="str">
            <v/>
          </cell>
          <cell r="X3606" t="str">
            <v/>
          </cell>
        </row>
        <row r="3607">
          <cell r="B3607">
            <v>13</v>
          </cell>
          <cell r="F3607">
            <v>7.5</v>
          </cell>
          <cell r="R3607" t="str">
            <v/>
          </cell>
          <cell r="X3607" t="str">
            <v/>
          </cell>
        </row>
        <row r="3608">
          <cell r="B3608">
            <v>13</v>
          </cell>
          <cell r="F3608">
            <v>5.5</v>
          </cell>
          <cell r="R3608" t="str">
            <v/>
          </cell>
          <cell r="X3608" t="str">
            <v/>
          </cell>
        </row>
        <row r="3609">
          <cell r="B3609">
            <v>13</v>
          </cell>
          <cell r="F3609">
            <v>5.5</v>
          </cell>
          <cell r="R3609" t="str">
            <v/>
          </cell>
          <cell r="X3609" t="str">
            <v/>
          </cell>
        </row>
        <row r="3610">
          <cell r="B3610">
            <v>13</v>
          </cell>
          <cell r="F3610">
            <v>4.5</v>
          </cell>
          <cell r="R3610" t="str">
            <v/>
          </cell>
          <cell r="X3610" t="str">
            <v/>
          </cell>
        </row>
        <row r="3611">
          <cell r="B3611">
            <v>13</v>
          </cell>
          <cell r="F3611">
            <v>7</v>
          </cell>
          <cell r="R3611" t="str">
            <v/>
          </cell>
          <cell r="X3611" t="str">
            <v/>
          </cell>
        </row>
        <row r="3612">
          <cell r="B3612">
            <v>13</v>
          </cell>
          <cell r="F3612">
            <v>5.5</v>
          </cell>
          <cell r="R3612" t="str">
            <v>APPAREGGIATO</v>
          </cell>
          <cell r="X3612" t="str">
            <v/>
          </cell>
        </row>
        <row r="3613">
          <cell r="B3613">
            <v>13</v>
          </cell>
          <cell r="F3613">
            <v>7</v>
          </cell>
          <cell r="R3613" t="str">
            <v>APPAREGGIATO</v>
          </cell>
          <cell r="T3613">
            <v>1</v>
          </cell>
          <cell r="W3613">
            <v>1</v>
          </cell>
          <cell r="X3613">
            <v>8</v>
          </cell>
        </row>
        <row r="3614">
          <cell r="B3614">
            <v>13</v>
          </cell>
          <cell r="F3614">
            <v>6.5</v>
          </cell>
          <cell r="R3614" t="str">
            <v>SESTO ASENSIO</v>
          </cell>
          <cell r="T3614">
            <v>1</v>
          </cell>
          <cell r="W3614">
            <v>1</v>
          </cell>
          <cell r="X3614">
            <v>6</v>
          </cell>
        </row>
        <row r="3615">
          <cell r="B3615">
            <v>13</v>
          </cell>
          <cell r="F3615">
            <v>6.5</v>
          </cell>
          <cell r="R3615" t="str">
            <v>SAN GRIA</v>
          </cell>
          <cell r="T3615">
            <v>1</v>
          </cell>
          <cell r="W3615">
            <v>1</v>
          </cell>
          <cell r="X3615">
            <v>7</v>
          </cell>
        </row>
        <row r="3616">
          <cell r="B3616">
            <v>13</v>
          </cell>
          <cell r="F3616">
            <v>6</v>
          </cell>
          <cell r="R3616" t="str">
            <v>ATL IMPROVVISATO</v>
          </cell>
          <cell r="T3616">
            <v>1</v>
          </cell>
          <cell r="W3616">
            <v>1</v>
          </cell>
          <cell r="X3616">
            <v>6</v>
          </cell>
        </row>
        <row r="3617">
          <cell r="B3617">
            <v>13</v>
          </cell>
          <cell r="F3617">
            <v>6.5</v>
          </cell>
          <cell r="R3617" t="str">
            <v/>
          </cell>
          <cell r="X3617" t="str">
            <v/>
          </cell>
        </row>
        <row r="3618">
          <cell r="B3618">
            <v>13</v>
          </cell>
          <cell r="F3618">
            <v>6</v>
          </cell>
          <cell r="R3618" t="str">
            <v>PARTIZAN DEGRADO</v>
          </cell>
          <cell r="T3618">
            <v>1</v>
          </cell>
          <cell r="W3618">
            <v>1</v>
          </cell>
          <cell r="X3618">
            <v>6</v>
          </cell>
        </row>
        <row r="3619">
          <cell r="B3619">
            <v>13</v>
          </cell>
          <cell r="F3619">
            <v>6</v>
          </cell>
          <cell r="R3619" t="str">
            <v>SESTO ASENSIO</v>
          </cell>
          <cell r="T3619">
            <v>1</v>
          </cell>
          <cell r="W3619">
            <v>1</v>
          </cell>
          <cell r="X3619">
            <v>6</v>
          </cell>
        </row>
        <row r="3620">
          <cell r="B3620">
            <v>13</v>
          </cell>
          <cell r="F3620">
            <v>6.5</v>
          </cell>
          <cell r="R3620" t="str">
            <v>SESTO ASENSIO</v>
          </cell>
          <cell r="T3620">
            <v>1</v>
          </cell>
          <cell r="W3620">
            <v>1</v>
          </cell>
          <cell r="X3620">
            <v>6.5</v>
          </cell>
        </row>
        <row r="3621">
          <cell r="B3621">
            <v>13</v>
          </cell>
          <cell r="F3621">
            <v>6</v>
          </cell>
          <cell r="R3621" t="str">
            <v>HERTHA VERNELLO</v>
          </cell>
          <cell r="T3621">
            <v>1</v>
          </cell>
          <cell r="W3621">
            <v>1</v>
          </cell>
          <cell r="X3621">
            <v>6</v>
          </cell>
        </row>
        <row r="3622">
          <cell r="B3622">
            <v>13</v>
          </cell>
          <cell r="F3622">
            <v>6</v>
          </cell>
          <cell r="R3622" t="str">
            <v/>
          </cell>
          <cell r="X3622" t="str">
            <v/>
          </cell>
        </row>
        <row r="3623">
          <cell r="B3623">
            <v>13</v>
          </cell>
          <cell r="F3623">
            <v>6</v>
          </cell>
          <cell r="R3623" t="str">
            <v/>
          </cell>
          <cell r="X3623" t="str">
            <v/>
          </cell>
        </row>
        <row r="3624">
          <cell r="B3624">
            <v>13</v>
          </cell>
          <cell r="F3624">
            <v>7</v>
          </cell>
          <cell r="R3624" t="str">
            <v>SAN GRIA</v>
          </cell>
          <cell r="T3624">
            <v>1</v>
          </cell>
          <cell r="W3624">
            <v>1</v>
          </cell>
          <cell r="X3624">
            <v>11</v>
          </cell>
        </row>
        <row r="3625">
          <cell r="B3625">
            <v>13</v>
          </cell>
          <cell r="F3625">
            <v>5</v>
          </cell>
          <cell r="R3625" t="str">
            <v>PARTIZAN DEGRADO</v>
          </cell>
          <cell r="X3625" t="str">
            <v/>
          </cell>
        </row>
        <row r="3626">
          <cell r="B3626">
            <v>13</v>
          </cell>
          <cell r="F3626">
            <v>6.5</v>
          </cell>
          <cell r="R3626" t="str">
            <v>ATL IMPROVVISATO</v>
          </cell>
          <cell r="T3626">
            <v>1</v>
          </cell>
          <cell r="W3626">
            <v>1</v>
          </cell>
          <cell r="X3626">
            <v>7.5</v>
          </cell>
        </row>
        <row r="3627">
          <cell r="B3627">
            <v>13</v>
          </cell>
          <cell r="F3627">
            <v>7</v>
          </cell>
          <cell r="R3627" t="str">
            <v>PARTIZAN DEGRADO</v>
          </cell>
          <cell r="W3627">
            <v>1</v>
          </cell>
          <cell r="X3627">
            <v>7</v>
          </cell>
        </row>
        <row r="3628">
          <cell r="B3628">
            <v>13</v>
          </cell>
          <cell r="F3628">
            <v>6.5</v>
          </cell>
          <cell r="R3628" t="str">
            <v>AC ASPARAGHESE</v>
          </cell>
          <cell r="T3628">
            <v>1</v>
          </cell>
          <cell r="W3628">
            <v>1</v>
          </cell>
          <cell r="X3628">
            <v>6.5</v>
          </cell>
        </row>
        <row r="3629">
          <cell r="B3629">
            <v>13</v>
          </cell>
          <cell r="F3629">
            <v>6.5</v>
          </cell>
          <cell r="R3629" t="str">
            <v>SESTO ASENSIO</v>
          </cell>
          <cell r="T3629">
            <v>1</v>
          </cell>
          <cell r="W3629">
            <v>1</v>
          </cell>
          <cell r="X3629">
            <v>6.5</v>
          </cell>
        </row>
        <row r="3630">
          <cell r="B3630">
            <v>13</v>
          </cell>
          <cell r="F3630">
            <v>6</v>
          </cell>
          <cell r="R3630" t="str">
            <v>SESTO ASENSIO</v>
          </cell>
          <cell r="T3630">
            <v>1</v>
          </cell>
          <cell r="X3630" t="str">
            <v/>
          </cell>
        </row>
        <row r="3631">
          <cell r="B3631">
            <v>13</v>
          </cell>
          <cell r="F3631">
            <v>6</v>
          </cell>
          <cell r="R3631" t="str">
            <v>HERTHA VERNELLO</v>
          </cell>
          <cell r="T3631">
            <v>1</v>
          </cell>
          <cell r="W3631">
            <v>1</v>
          </cell>
          <cell r="X3631">
            <v>5.5</v>
          </cell>
        </row>
        <row r="3632">
          <cell r="B3632">
            <v>13</v>
          </cell>
          <cell r="F3632">
            <v>6.5</v>
          </cell>
          <cell r="R3632" t="str">
            <v>SAN GRIA</v>
          </cell>
          <cell r="T3632">
            <v>1</v>
          </cell>
          <cell r="W3632">
            <v>1</v>
          </cell>
          <cell r="X3632">
            <v>6.5</v>
          </cell>
        </row>
        <row r="3633">
          <cell r="B3633">
            <v>13</v>
          </cell>
          <cell r="F3633">
            <v>7</v>
          </cell>
          <cell r="R3633" t="str">
            <v>SESTO ASENSIO</v>
          </cell>
          <cell r="T3633">
            <v>1</v>
          </cell>
          <cell r="W3633">
            <v>1</v>
          </cell>
          <cell r="X3633">
            <v>11</v>
          </cell>
        </row>
        <row r="3634">
          <cell r="B3634">
            <v>13</v>
          </cell>
          <cell r="F3634">
            <v>6</v>
          </cell>
          <cell r="R3634" t="str">
            <v>PESCICULINI FC</v>
          </cell>
          <cell r="T3634">
            <v>1</v>
          </cell>
          <cell r="W3634">
            <v>1</v>
          </cell>
          <cell r="X3634">
            <v>6</v>
          </cell>
        </row>
        <row r="3635">
          <cell r="B3635">
            <v>13</v>
          </cell>
          <cell r="F3635">
            <v>6</v>
          </cell>
          <cell r="R3635" t="str">
            <v>PESCICULINI FC</v>
          </cell>
          <cell r="T3635">
            <v>1</v>
          </cell>
          <cell r="X3635" t="str">
            <v/>
          </cell>
        </row>
        <row r="3636">
          <cell r="B3636">
            <v>13</v>
          </cell>
          <cell r="F3636">
            <v>6</v>
          </cell>
          <cell r="R3636" t="str">
            <v>HERTHA VERNELLO</v>
          </cell>
          <cell r="W3636">
            <v>1</v>
          </cell>
          <cell r="X3636">
            <v>6</v>
          </cell>
        </row>
        <row r="3637">
          <cell r="B3637">
            <v>13</v>
          </cell>
          <cell r="F3637">
            <v>6.5</v>
          </cell>
          <cell r="R3637" t="str">
            <v>SAN GRIA</v>
          </cell>
          <cell r="T3637">
            <v>1</v>
          </cell>
          <cell r="W3637">
            <v>1</v>
          </cell>
          <cell r="X3637">
            <v>7.5</v>
          </cell>
        </row>
        <row r="3638">
          <cell r="B3638">
            <v>13</v>
          </cell>
          <cell r="F3638">
            <v>5</v>
          </cell>
          <cell r="R3638" t="str">
            <v/>
          </cell>
          <cell r="X3638" t="str">
            <v/>
          </cell>
        </row>
        <row r="3639">
          <cell r="B3639">
            <v>13</v>
          </cell>
          <cell r="F3639">
            <v>6</v>
          </cell>
          <cell r="R3639" t="str">
            <v>PARTIZAN DEGRADO</v>
          </cell>
          <cell r="T3639">
            <v>1</v>
          </cell>
          <cell r="X3639" t="str">
            <v/>
          </cell>
        </row>
        <row r="3640">
          <cell r="B3640">
            <v>13</v>
          </cell>
          <cell r="F3640">
            <v>5.5</v>
          </cell>
          <cell r="R3640" t="str">
            <v>PESCICULINI FC</v>
          </cell>
          <cell r="T3640">
            <v>1</v>
          </cell>
          <cell r="W3640">
            <v>1</v>
          </cell>
          <cell r="X3640">
            <v>5.5</v>
          </cell>
        </row>
        <row r="3641">
          <cell r="B3641">
            <v>13</v>
          </cell>
          <cell r="F3641">
            <v>5</v>
          </cell>
          <cell r="R3641" t="str">
            <v/>
          </cell>
          <cell r="X3641" t="str">
            <v/>
          </cell>
        </row>
        <row r="3642">
          <cell r="B3642">
            <v>13</v>
          </cell>
          <cell r="F3642">
            <v>4.5</v>
          </cell>
          <cell r="R3642" t="str">
            <v/>
          </cell>
          <cell r="X3642" t="str">
            <v/>
          </cell>
        </row>
        <row r="3643">
          <cell r="B3643">
            <v>13</v>
          </cell>
          <cell r="F3643">
            <v>5</v>
          </cell>
          <cell r="R3643" t="str">
            <v/>
          </cell>
          <cell r="X3643" t="str">
            <v/>
          </cell>
        </row>
        <row r="3644">
          <cell r="B3644">
            <v>13</v>
          </cell>
          <cell r="F3644">
            <v>5.5</v>
          </cell>
          <cell r="R3644" t="str">
            <v>ATL IMPROVVISATO</v>
          </cell>
          <cell r="T3644">
            <v>1</v>
          </cell>
          <cell r="X3644" t="str">
            <v/>
          </cell>
        </row>
        <row r="3645">
          <cell r="B3645">
            <v>13</v>
          </cell>
          <cell r="F3645">
            <v>5.5</v>
          </cell>
          <cell r="R3645" t="str">
            <v/>
          </cell>
          <cell r="X3645" t="str">
            <v/>
          </cell>
        </row>
        <row r="3646">
          <cell r="B3646">
            <v>13</v>
          </cell>
          <cell r="F3646">
            <v>5</v>
          </cell>
          <cell r="R3646" t="str">
            <v/>
          </cell>
          <cell r="X3646" t="str">
            <v/>
          </cell>
        </row>
        <row r="3647">
          <cell r="B3647">
            <v>13</v>
          </cell>
          <cell r="F3647">
            <v>5.5</v>
          </cell>
          <cell r="R3647" t="str">
            <v/>
          </cell>
          <cell r="X3647" t="str">
            <v/>
          </cell>
        </row>
        <row r="3648">
          <cell r="B3648">
            <v>13</v>
          </cell>
          <cell r="F3648">
            <v>5.5</v>
          </cell>
          <cell r="R3648" t="str">
            <v/>
          </cell>
          <cell r="X3648" t="str">
            <v/>
          </cell>
        </row>
        <row r="3649">
          <cell r="B3649">
            <v>13</v>
          </cell>
          <cell r="F3649">
            <v>6</v>
          </cell>
          <cell r="R3649" t="str">
            <v/>
          </cell>
          <cell r="X3649" t="str">
            <v/>
          </cell>
        </row>
        <row r="3650">
          <cell r="B3650">
            <v>13</v>
          </cell>
          <cell r="F3650">
            <v>5.5</v>
          </cell>
          <cell r="R3650" t="str">
            <v/>
          </cell>
          <cell r="X3650" t="str">
            <v/>
          </cell>
        </row>
        <row r="3651">
          <cell r="B3651">
            <v>13</v>
          </cell>
          <cell r="F3651">
            <v>6</v>
          </cell>
          <cell r="R3651" t="str">
            <v>APPAREGGIATO</v>
          </cell>
          <cell r="T3651">
            <v>1</v>
          </cell>
          <cell r="W3651">
            <v>1</v>
          </cell>
          <cell r="X3651">
            <v>6</v>
          </cell>
        </row>
        <row r="3652">
          <cell r="B3652">
            <v>13</v>
          </cell>
          <cell r="F3652">
            <v>6</v>
          </cell>
          <cell r="R3652" t="str">
            <v/>
          </cell>
          <cell r="X3652" t="str">
            <v/>
          </cell>
        </row>
        <row r="3653">
          <cell r="B3653">
            <v>13</v>
          </cell>
          <cell r="F3653">
            <v>6</v>
          </cell>
          <cell r="R3653" t="str">
            <v>PARTIZAN DEGRADO</v>
          </cell>
          <cell r="W3653">
            <v>1</v>
          </cell>
          <cell r="X3653">
            <v>6</v>
          </cell>
        </row>
        <row r="3654">
          <cell r="B3654">
            <v>13</v>
          </cell>
          <cell r="F3654">
            <v>5.5</v>
          </cell>
          <cell r="R3654" t="str">
            <v/>
          </cell>
          <cell r="X3654" t="str">
            <v/>
          </cell>
        </row>
        <row r="3655">
          <cell r="B3655">
            <v>13</v>
          </cell>
          <cell r="F3655">
            <v>5.5</v>
          </cell>
          <cell r="R3655" t="str">
            <v/>
          </cell>
          <cell r="X3655" t="str">
            <v/>
          </cell>
        </row>
        <row r="3656">
          <cell r="B3656">
            <v>13</v>
          </cell>
          <cell r="F3656">
            <v>5.5</v>
          </cell>
          <cell r="R3656" t="str">
            <v/>
          </cell>
          <cell r="X3656" t="str">
            <v/>
          </cell>
        </row>
        <row r="3657">
          <cell r="B3657">
            <v>13</v>
          </cell>
          <cell r="F3657">
            <v>5.5</v>
          </cell>
          <cell r="R3657" t="str">
            <v>AC ASPARAGHESE</v>
          </cell>
          <cell r="X3657" t="str">
            <v/>
          </cell>
        </row>
        <row r="3658">
          <cell r="B3658">
            <v>13</v>
          </cell>
          <cell r="F3658">
            <v>5.5</v>
          </cell>
          <cell r="R3658" t="str">
            <v/>
          </cell>
          <cell r="X3658" t="str">
            <v/>
          </cell>
        </row>
        <row r="3659">
          <cell r="B3659">
            <v>13</v>
          </cell>
          <cell r="F3659">
            <v>5</v>
          </cell>
          <cell r="R3659" t="str">
            <v/>
          </cell>
          <cell r="X3659" t="str">
            <v/>
          </cell>
        </row>
        <row r="3660">
          <cell r="B3660">
            <v>13</v>
          </cell>
          <cell r="F3660">
            <v>6.5</v>
          </cell>
          <cell r="R3660" t="str">
            <v/>
          </cell>
          <cell r="X3660" t="str">
            <v/>
          </cell>
        </row>
        <row r="3661">
          <cell r="B3661">
            <v>13</v>
          </cell>
          <cell r="F3661">
            <v>6</v>
          </cell>
          <cell r="R3661" t="str">
            <v/>
          </cell>
          <cell r="X3661" t="str">
            <v/>
          </cell>
        </row>
        <row r="3662">
          <cell r="B3662">
            <v>13</v>
          </cell>
          <cell r="F3662">
            <v>6</v>
          </cell>
          <cell r="R3662" t="str">
            <v/>
          </cell>
          <cell r="X3662" t="str">
            <v/>
          </cell>
        </row>
        <row r="3663">
          <cell r="B3663">
            <v>13</v>
          </cell>
          <cell r="F3663">
            <v>6.5</v>
          </cell>
          <cell r="R3663" t="str">
            <v/>
          </cell>
          <cell r="X3663" t="str">
            <v/>
          </cell>
        </row>
        <row r="3664">
          <cell r="B3664">
            <v>13</v>
          </cell>
          <cell r="F3664">
            <v>6</v>
          </cell>
          <cell r="R3664" t="str">
            <v/>
          </cell>
          <cell r="X3664" t="str">
            <v/>
          </cell>
        </row>
        <row r="3665">
          <cell r="B3665">
            <v>13</v>
          </cell>
          <cell r="F3665">
            <v>6.5</v>
          </cell>
          <cell r="R3665" t="str">
            <v>HERTHA VERNELLO</v>
          </cell>
          <cell r="T3665">
            <v>1</v>
          </cell>
          <cell r="W3665">
            <v>1</v>
          </cell>
          <cell r="X3665">
            <v>5.5</v>
          </cell>
        </row>
        <row r="3666">
          <cell r="B3666">
            <v>13</v>
          </cell>
          <cell r="F3666">
            <v>6</v>
          </cell>
          <cell r="R3666" t="str">
            <v>AC ASPARAGHESE</v>
          </cell>
          <cell r="T3666">
            <v>1</v>
          </cell>
          <cell r="W3666">
            <v>1</v>
          </cell>
          <cell r="X3666">
            <v>6</v>
          </cell>
        </row>
        <row r="3667">
          <cell r="B3667">
            <v>13</v>
          </cell>
          <cell r="F3667">
            <v>5.5</v>
          </cell>
          <cell r="R3667" t="str">
            <v>PESCICULINI FC</v>
          </cell>
          <cell r="T3667">
            <v>1</v>
          </cell>
          <cell r="X3667" t="str">
            <v/>
          </cell>
        </row>
        <row r="3668">
          <cell r="B3668">
            <v>13</v>
          </cell>
          <cell r="F3668">
            <v>6</v>
          </cell>
          <cell r="R3668" t="str">
            <v>PESCICULINI FC</v>
          </cell>
          <cell r="T3668">
            <v>1</v>
          </cell>
          <cell r="W3668">
            <v>1</v>
          </cell>
          <cell r="X3668">
            <v>6</v>
          </cell>
        </row>
        <row r="3669">
          <cell r="B3669">
            <v>13</v>
          </cell>
          <cell r="F3669">
            <v>5.5</v>
          </cell>
          <cell r="R3669" t="str">
            <v>APPAREGGIATO</v>
          </cell>
          <cell r="T3669">
            <v>1</v>
          </cell>
          <cell r="X3669" t="str">
            <v/>
          </cell>
        </row>
        <row r="3670">
          <cell r="B3670">
            <v>13</v>
          </cell>
          <cell r="F3670">
            <v>6</v>
          </cell>
          <cell r="R3670" t="str">
            <v/>
          </cell>
          <cell r="X3670" t="str">
            <v/>
          </cell>
        </row>
        <row r="3671">
          <cell r="B3671">
            <v>13</v>
          </cell>
          <cell r="F3671">
            <v>5</v>
          </cell>
          <cell r="R3671" t="str">
            <v>AC ASPARAGHESE</v>
          </cell>
          <cell r="T3671">
            <v>1</v>
          </cell>
          <cell r="X3671" t="str">
            <v/>
          </cell>
        </row>
        <row r="3672">
          <cell r="B3672">
            <v>13</v>
          </cell>
          <cell r="F3672">
            <v>6.5</v>
          </cell>
          <cell r="R3672" t="str">
            <v>SAN GRIA</v>
          </cell>
          <cell r="T3672">
            <v>1</v>
          </cell>
          <cell r="W3672">
            <v>1</v>
          </cell>
          <cell r="X3672">
            <v>6.5</v>
          </cell>
        </row>
        <row r="3673">
          <cell r="B3673">
            <v>13</v>
          </cell>
          <cell r="F3673">
            <v>5</v>
          </cell>
          <cell r="R3673" t="str">
            <v>SAN GRIA</v>
          </cell>
          <cell r="X3673" t="str">
            <v/>
          </cell>
        </row>
        <row r="3674">
          <cell r="B3674">
            <v>13</v>
          </cell>
          <cell r="F3674">
            <v>6</v>
          </cell>
          <cell r="R3674" t="str">
            <v>APPAREGGIATO</v>
          </cell>
          <cell r="X3674" t="str">
            <v/>
          </cell>
        </row>
        <row r="3675">
          <cell r="B3675">
            <v>13</v>
          </cell>
          <cell r="F3675">
            <v>6</v>
          </cell>
          <cell r="R3675" t="str">
            <v/>
          </cell>
          <cell r="X3675" t="str">
            <v/>
          </cell>
        </row>
        <row r="3676">
          <cell r="B3676">
            <v>13</v>
          </cell>
          <cell r="F3676">
            <v>6</v>
          </cell>
          <cell r="R3676" t="str">
            <v/>
          </cell>
          <cell r="X3676" t="str">
            <v/>
          </cell>
        </row>
        <row r="3677">
          <cell r="B3677">
            <v>13</v>
          </cell>
          <cell r="F3677">
            <v>5</v>
          </cell>
          <cell r="R3677" t="str">
            <v>PARTIZAN DEGRADO</v>
          </cell>
          <cell r="T3677">
            <v>1</v>
          </cell>
          <cell r="X3677" t="str">
            <v/>
          </cell>
        </row>
        <row r="3678">
          <cell r="B3678">
            <v>13</v>
          </cell>
          <cell r="F3678">
            <v>6</v>
          </cell>
          <cell r="R3678" t="str">
            <v>ATL IMPROVVISATO</v>
          </cell>
          <cell r="T3678">
            <v>1</v>
          </cell>
          <cell r="W3678">
            <v>1</v>
          </cell>
          <cell r="X3678">
            <v>6</v>
          </cell>
        </row>
        <row r="3679">
          <cell r="B3679">
            <v>13</v>
          </cell>
          <cell r="F3679">
            <v>5.5</v>
          </cell>
          <cell r="R3679" t="str">
            <v>APPAREGGIATO</v>
          </cell>
          <cell r="T3679">
            <v>1</v>
          </cell>
          <cell r="X3679" t="str">
            <v/>
          </cell>
        </row>
        <row r="3680">
          <cell r="B3680">
            <v>13</v>
          </cell>
          <cell r="F3680">
            <v>5.5</v>
          </cell>
          <cell r="R3680" t="str">
            <v/>
          </cell>
          <cell r="X3680" t="str">
            <v/>
          </cell>
        </row>
        <row r="3681">
          <cell r="B3681">
            <v>13</v>
          </cell>
          <cell r="F3681">
            <v>6</v>
          </cell>
          <cell r="R3681" t="str">
            <v>APPAREGGIATO</v>
          </cell>
          <cell r="W3681">
            <v>1</v>
          </cell>
          <cell r="X3681">
            <v>6</v>
          </cell>
        </row>
        <row r="3682">
          <cell r="B3682">
            <v>13</v>
          </cell>
          <cell r="F3682">
            <v>6</v>
          </cell>
          <cell r="R3682" t="str">
            <v/>
          </cell>
          <cell r="X3682" t="str">
            <v/>
          </cell>
        </row>
        <row r="3683">
          <cell r="B3683">
            <v>13</v>
          </cell>
          <cell r="F3683">
            <v>5</v>
          </cell>
          <cell r="R3683" t="str">
            <v/>
          </cell>
          <cell r="X3683" t="str">
            <v/>
          </cell>
        </row>
        <row r="3684">
          <cell r="B3684">
            <v>13</v>
          </cell>
          <cell r="F3684">
            <v>5</v>
          </cell>
          <cell r="R3684" t="str">
            <v/>
          </cell>
          <cell r="X3684" t="str">
            <v/>
          </cell>
        </row>
        <row r="3685">
          <cell r="B3685">
            <v>13</v>
          </cell>
          <cell r="F3685">
            <v>6</v>
          </cell>
          <cell r="R3685" t="str">
            <v>AC ASPARAGHESE</v>
          </cell>
          <cell r="X3685" t="str">
            <v/>
          </cell>
        </row>
        <row r="3686">
          <cell r="B3686">
            <v>13</v>
          </cell>
          <cell r="F3686">
            <v>6</v>
          </cell>
          <cell r="R3686" t="str">
            <v/>
          </cell>
          <cell r="X3686" t="str">
            <v/>
          </cell>
        </row>
        <row r="3687">
          <cell r="B3687">
            <v>13</v>
          </cell>
          <cell r="F3687">
            <v>5.5</v>
          </cell>
          <cell r="R3687" t="str">
            <v/>
          </cell>
          <cell r="X3687" t="str">
            <v/>
          </cell>
        </row>
        <row r="3688">
          <cell r="B3688">
            <v>13</v>
          </cell>
          <cell r="F3688">
            <v>5</v>
          </cell>
          <cell r="R3688" t="str">
            <v/>
          </cell>
          <cell r="X3688" t="str">
            <v/>
          </cell>
        </row>
        <row r="3689">
          <cell r="B3689">
            <v>13</v>
          </cell>
          <cell r="F3689">
            <v>5.5</v>
          </cell>
          <cell r="R3689" t="str">
            <v/>
          </cell>
          <cell r="X3689" t="str">
            <v/>
          </cell>
        </row>
        <row r="3690">
          <cell r="B3690">
            <v>13</v>
          </cell>
          <cell r="F3690">
            <v>5</v>
          </cell>
          <cell r="R3690" t="str">
            <v>AC ASPARAGHESE</v>
          </cell>
          <cell r="T3690">
            <v>1</v>
          </cell>
          <cell r="X3690" t="str">
            <v/>
          </cell>
        </row>
        <row r="3691">
          <cell r="B3691">
            <v>13</v>
          </cell>
          <cell r="F3691">
            <v>5.5</v>
          </cell>
          <cell r="R3691" t="str">
            <v/>
          </cell>
          <cell r="X3691" t="str">
            <v/>
          </cell>
        </row>
        <row r="3692">
          <cell r="B3692">
            <v>13</v>
          </cell>
          <cell r="F3692">
            <v>6</v>
          </cell>
          <cell r="R3692" t="str">
            <v>HERTHA VERNELLO</v>
          </cell>
          <cell r="T3692">
            <v>1</v>
          </cell>
          <cell r="W3692">
            <v>1</v>
          </cell>
          <cell r="X3692">
            <v>6</v>
          </cell>
        </row>
        <row r="3693">
          <cell r="B3693">
            <v>13</v>
          </cell>
          <cell r="F3693">
            <v>5.5</v>
          </cell>
          <cell r="R3693" t="str">
            <v>PESCICULINI FC</v>
          </cell>
          <cell r="T3693">
            <v>1</v>
          </cell>
          <cell r="X3693" t="str">
            <v/>
          </cell>
        </row>
        <row r="3694">
          <cell r="B3694">
            <v>13</v>
          </cell>
          <cell r="F3694">
            <v>6</v>
          </cell>
          <cell r="R3694" t="str">
            <v>APPAREGGIATO</v>
          </cell>
          <cell r="X3694" t="str">
            <v/>
          </cell>
        </row>
        <row r="3695">
          <cell r="B3695">
            <v>13</v>
          </cell>
          <cell r="F3695">
            <v>6</v>
          </cell>
          <cell r="R3695" t="str">
            <v>HERTHA VERNELLO</v>
          </cell>
          <cell r="T3695">
            <v>1</v>
          </cell>
          <cell r="W3695">
            <v>1</v>
          </cell>
          <cell r="X3695">
            <v>6</v>
          </cell>
        </row>
        <row r="3696">
          <cell r="B3696">
            <v>13</v>
          </cell>
          <cell r="F3696">
            <v>6</v>
          </cell>
          <cell r="R3696" t="str">
            <v>PESCICULINI FC</v>
          </cell>
          <cell r="W3696">
            <v>1</v>
          </cell>
          <cell r="X3696">
            <v>6</v>
          </cell>
        </row>
        <row r="3697">
          <cell r="B3697">
            <v>13</v>
          </cell>
          <cell r="F3697">
            <v>5.5</v>
          </cell>
          <cell r="R3697" t="str">
            <v/>
          </cell>
          <cell r="X3697" t="str">
            <v/>
          </cell>
        </row>
        <row r="3698">
          <cell r="B3698">
            <v>13</v>
          </cell>
          <cell r="F3698">
            <v>5.5</v>
          </cell>
          <cell r="R3698" t="str">
            <v/>
          </cell>
          <cell r="X3698" t="str">
            <v/>
          </cell>
        </row>
        <row r="3699">
          <cell r="B3699">
            <v>13</v>
          </cell>
          <cell r="F3699">
            <v>5.5</v>
          </cell>
          <cell r="R3699" t="str">
            <v/>
          </cell>
          <cell r="X3699" t="str">
            <v/>
          </cell>
        </row>
        <row r="3700">
          <cell r="B3700">
            <v>13</v>
          </cell>
          <cell r="F3700">
            <v>6</v>
          </cell>
          <cell r="R3700" t="str">
            <v/>
          </cell>
          <cell r="X3700" t="str">
            <v/>
          </cell>
        </row>
        <row r="3701">
          <cell r="B3701">
            <v>13</v>
          </cell>
          <cell r="F3701">
            <v>5.5</v>
          </cell>
          <cell r="R3701" t="str">
            <v>PARTIZAN DEGRADO</v>
          </cell>
          <cell r="X3701" t="str">
            <v/>
          </cell>
        </row>
        <row r="3702">
          <cell r="B3702">
            <v>13</v>
          </cell>
          <cell r="F3702">
            <v>6</v>
          </cell>
          <cell r="R3702" t="str">
            <v>PESCICULINI FC</v>
          </cell>
          <cell r="W3702">
            <v>1</v>
          </cell>
          <cell r="X3702">
            <v>7</v>
          </cell>
        </row>
        <row r="3703">
          <cell r="B3703">
            <v>13</v>
          </cell>
          <cell r="F3703">
            <v>5</v>
          </cell>
          <cell r="R3703" t="str">
            <v/>
          </cell>
          <cell r="X3703" t="str">
            <v/>
          </cell>
        </row>
        <row r="3704">
          <cell r="B3704">
            <v>13</v>
          </cell>
          <cell r="F3704">
            <v>4.5</v>
          </cell>
          <cell r="R3704" t="str">
            <v/>
          </cell>
          <cell r="X3704" t="str">
            <v/>
          </cell>
        </row>
        <row r="3705">
          <cell r="B3705">
            <v>13</v>
          </cell>
          <cell r="F3705">
            <v>5</v>
          </cell>
          <cell r="R3705" t="str">
            <v/>
          </cell>
          <cell r="X3705" t="str">
            <v/>
          </cell>
        </row>
        <row r="3706">
          <cell r="B3706">
            <v>13</v>
          </cell>
          <cell r="F3706">
            <v>6</v>
          </cell>
          <cell r="R3706" t="str">
            <v>SESTO ASENSIO</v>
          </cell>
          <cell r="X3706" t="str">
            <v/>
          </cell>
        </row>
        <row r="3707">
          <cell r="B3707">
            <v>13</v>
          </cell>
          <cell r="F3707">
            <v>5.5</v>
          </cell>
          <cell r="R3707" t="str">
            <v/>
          </cell>
          <cell r="X3707" t="str">
            <v/>
          </cell>
        </row>
        <row r="3708">
          <cell r="B3708">
            <v>13</v>
          </cell>
          <cell r="F3708">
            <v>6.5</v>
          </cell>
          <cell r="R3708" t="str">
            <v/>
          </cell>
          <cell r="X3708" t="str">
            <v/>
          </cell>
        </row>
        <row r="3709">
          <cell r="B3709">
            <v>13</v>
          </cell>
          <cell r="F3709">
            <v>5.5</v>
          </cell>
          <cell r="R3709" t="str">
            <v/>
          </cell>
          <cell r="X3709" t="str">
            <v/>
          </cell>
        </row>
        <row r="3710">
          <cell r="B3710">
            <v>13</v>
          </cell>
          <cell r="F3710">
            <v>6</v>
          </cell>
          <cell r="R3710" t="str">
            <v>PESCICULINI FC</v>
          </cell>
          <cell r="T3710">
            <v>1</v>
          </cell>
          <cell r="W3710">
            <v>1</v>
          </cell>
          <cell r="X3710">
            <v>7</v>
          </cell>
        </row>
        <row r="3711">
          <cell r="B3711">
            <v>13</v>
          </cell>
          <cell r="F3711">
            <v>6.5</v>
          </cell>
          <cell r="R3711" t="str">
            <v>PARTIZAN DEGRADO</v>
          </cell>
          <cell r="T3711">
            <v>1</v>
          </cell>
          <cell r="W3711">
            <v>1</v>
          </cell>
          <cell r="X3711">
            <v>6.5</v>
          </cell>
        </row>
        <row r="3712">
          <cell r="B3712">
            <v>13</v>
          </cell>
          <cell r="F3712">
            <v>6.5</v>
          </cell>
          <cell r="R3712" t="str">
            <v/>
          </cell>
          <cell r="X3712" t="str">
            <v/>
          </cell>
        </row>
        <row r="3713">
          <cell r="B3713">
            <v>13</v>
          </cell>
          <cell r="F3713">
            <v>6</v>
          </cell>
          <cell r="R3713" t="str">
            <v/>
          </cell>
          <cell r="X3713" t="str">
            <v/>
          </cell>
        </row>
        <row r="3714">
          <cell r="B3714">
            <v>13</v>
          </cell>
          <cell r="F3714">
            <v>7</v>
          </cell>
          <cell r="R3714" t="str">
            <v/>
          </cell>
          <cell r="X3714" t="str">
            <v/>
          </cell>
        </row>
        <row r="3715">
          <cell r="B3715">
            <v>13</v>
          </cell>
          <cell r="F3715">
            <v>6</v>
          </cell>
          <cell r="R3715" t="str">
            <v/>
          </cell>
          <cell r="X3715" t="str">
            <v/>
          </cell>
        </row>
        <row r="3716">
          <cell r="B3716">
            <v>13</v>
          </cell>
          <cell r="F3716">
            <v>6</v>
          </cell>
          <cell r="R3716" t="str">
            <v>SAN GRIA</v>
          </cell>
          <cell r="T3716">
            <v>1</v>
          </cell>
          <cell r="X3716" t="str">
            <v/>
          </cell>
        </row>
        <row r="3717">
          <cell r="B3717">
            <v>13</v>
          </cell>
          <cell r="F3717">
            <v>7</v>
          </cell>
          <cell r="R3717" t="str">
            <v>APPAREGGIATO</v>
          </cell>
          <cell r="W3717">
            <v>1</v>
          </cell>
          <cell r="X3717">
            <v>11</v>
          </cell>
        </row>
        <row r="3718">
          <cell r="B3718">
            <v>13</v>
          </cell>
          <cell r="F3718">
            <v>7</v>
          </cell>
          <cell r="R3718" t="str">
            <v/>
          </cell>
          <cell r="X3718" t="str">
            <v/>
          </cell>
        </row>
        <row r="3719">
          <cell r="B3719">
            <v>13</v>
          </cell>
          <cell r="F3719">
            <v>6</v>
          </cell>
          <cell r="R3719" t="str">
            <v/>
          </cell>
          <cell r="X3719" t="str">
            <v/>
          </cell>
        </row>
        <row r="3720">
          <cell r="B3720">
            <v>13</v>
          </cell>
          <cell r="F3720">
            <v>6</v>
          </cell>
          <cell r="R3720" t="str">
            <v/>
          </cell>
          <cell r="X3720" t="str">
            <v/>
          </cell>
        </row>
        <row r="3721">
          <cell r="B3721">
            <v>13</v>
          </cell>
          <cell r="F3721">
            <v>7.5</v>
          </cell>
          <cell r="R3721" t="str">
            <v>PARTIZAN DEGRADO</v>
          </cell>
          <cell r="T3721">
            <v>1</v>
          </cell>
          <cell r="W3721">
            <v>1</v>
          </cell>
          <cell r="X3721">
            <v>10</v>
          </cell>
        </row>
        <row r="3722">
          <cell r="B3722">
            <v>13</v>
          </cell>
          <cell r="F3722">
            <v>6</v>
          </cell>
          <cell r="R3722" t="str">
            <v/>
          </cell>
          <cell r="X3722" t="str">
            <v/>
          </cell>
        </row>
        <row r="3723">
          <cell r="B3723">
            <v>13</v>
          </cell>
          <cell r="F3723">
            <v>6</v>
          </cell>
          <cell r="R3723" t="str">
            <v/>
          </cell>
          <cell r="X3723" t="str">
            <v/>
          </cell>
        </row>
        <row r="3724">
          <cell r="B3724">
            <v>13</v>
          </cell>
          <cell r="F3724">
            <v>6</v>
          </cell>
          <cell r="R3724" t="str">
            <v/>
          </cell>
          <cell r="X3724" t="str">
            <v/>
          </cell>
        </row>
        <row r="3725">
          <cell r="B3725">
            <v>13</v>
          </cell>
          <cell r="F3725">
            <v>5.5</v>
          </cell>
          <cell r="R3725" t="str">
            <v/>
          </cell>
          <cell r="X3725" t="str">
            <v/>
          </cell>
        </row>
        <row r="3726">
          <cell r="B3726">
            <v>13</v>
          </cell>
          <cell r="F3726">
            <v>6</v>
          </cell>
          <cell r="R3726" t="str">
            <v/>
          </cell>
          <cell r="X3726" t="str">
            <v/>
          </cell>
        </row>
        <row r="3727">
          <cell r="B3727">
            <v>13</v>
          </cell>
          <cell r="F3727">
            <v>5.5</v>
          </cell>
          <cell r="R3727" t="str">
            <v/>
          </cell>
          <cell r="X3727" t="str">
            <v/>
          </cell>
        </row>
        <row r="3728">
          <cell r="B3728">
            <v>13</v>
          </cell>
          <cell r="F3728">
            <v>5.5</v>
          </cell>
          <cell r="R3728" t="str">
            <v/>
          </cell>
          <cell r="X3728" t="str">
            <v/>
          </cell>
        </row>
        <row r="3729">
          <cell r="B3729">
            <v>13</v>
          </cell>
          <cell r="F3729">
            <v>6.5</v>
          </cell>
          <cell r="R3729" t="str">
            <v/>
          </cell>
          <cell r="X3729" t="str">
            <v/>
          </cell>
        </row>
        <row r="3730">
          <cell r="B3730">
            <v>13</v>
          </cell>
          <cell r="F3730">
            <v>5.5</v>
          </cell>
          <cell r="R3730" t="str">
            <v/>
          </cell>
          <cell r="X3730" t="str">
            <v/>
          </cell>
        </row>
        <row r="3731">
          <cell r="B3731">
            <v>13</v>
          </cell>
          <cell r="F3731">
            <v>5.5</v>
          </cell>
          <cell r="R3731" t="str">
            <v/>
          </cell>
          <cell r="X3731" t="str">
            <v/>
          </cell>
        </row>
        <row r="3732">
          <cell r="B3732">
            <v>13</v>
          </cell>
          <cell r="F3732">
            <v>5.5</v>
          </cell>
          <cell r="R3732" t="str">
            <v/>
          </cell>
          <cell r="X3732" t="str">
            <v/>
          </cell>
        </row>
        <row r="3733">
          <cell r="B3733">
            <v>13</v>
          </cell>
          <cell r="F3733">
            <v>5.5</v>
          </cell>
          <cell r="R3733" t="str">
            <v/>
          </cell>
          <cell r="X3733" t="str">
            <v/>
          </cell>
        </row>
        <row r="3734">
          <cell r="B3734">
            <v>13</v>
          </cell>
          <cell r="F3734">
            <v>5.5</v>
          </cell>
          <cell r="R3734" t="str">
            <v/>
          </cell>
          <cell r="X3734" t="str">
            <v/>
          </cell>
        </row>
        <row r="3735">
          <cell r="B3735">
            <v>13</v>
          </cell>
          <cell r="F3735">
            <v>6.5</v>
          </cell>
          <cell r="R3735" t="str">
            <v/>
          </cell>
          <cell r="X3735" t="str">
            <v/>
          </cell>
        </row>
        <row r="3736">
          <cell r="B3736">
            <v>13</v>
          </cell>
          <cell r="F3736">
            <v>6</v>
          </cell>
          <cell r="R3736" t="str">
            <v>APPAREGGIATO</v>
          </cell>
          <cell r="W3736">
            <v>1</v>
          </cell>
          <cell r="X3736">
            <v>6</v>
          </cell>
        </row>
        <row r="3737">
          <cell r="B3737">
            <v>14</v>
          </cell>
          <cell r="F3737">
            <v>6</v>
          </cell>
          <cell r="R3737" t="str">
            <v>SAN GRIA</v>
          </cell>
          <cell r="T3737">
            <v>1</v>
          </cell>
          <cell r="W3737">
            <v>1</v>
          </cell>
          <cell r="X3737">
            <v>3</v>
          </cell>
        </row>
        <row r="3738">
          <cell r="B3738">
            <v>14</v>
          </cell>
          <cell r="F3738">
            <v>5</v>
          </cell>
          <cell r="R3738" t="str">
            <v/>
          </cell>
          <cell r="X3738" t="str">
            <v/>
          </cell>
        </row>
        <row r="3739">
          <cell r="B3739">
            <v>14</v>
          </cell>
          <cell r="F3739">
            <v>5.5</v>
          </cell>
          <cell r="R3739" t="str">
            <v/>
          </cell>
          <cell r="X3739" t="str">
            <v/>
          </cell>
        </row>
        <row r="3740">
          <cell r="B3740">
            <v>14</v>
          </cell>
          <cell r="F3740">
            <v>5.5</v>
          </cell>
          <cell r="R3740" t="str">
            <v/>
          </cell>
          <cell r="X3740" t="str">
            <v/>
          </cell>
        </row>
        <row r="3741">
          <cell r="B3741">
            <v>14</v>
          </cell>
          <cell r="F3741">
            <v>5.5</v>
          </cell>
          <cell r="R3741" t="str">
            <v>PARTIZAN DEGRADO</v>
          </cell>
          <cell r="T3741">
            <v>1</v>
          </cell>
          <cell r="X3741" t="str">
            <v/>
          </cell>
        </row>
        <row r="3742">
          <cell r="B3742">
            <v>14</v>
          </cell>
          <cell r="F3742">
            <v>5.5</v>
          </cell>
          <cell r="R3742" t="str">
            <v>HERTHA VERNELLO</v>
          </cell>
          <cell r="T3742">
            <v>1</v>
          </cell>
          <cell r="X3742" t="str">
            <v/>
          </cell>
        </row>
        <row r="3743">
          <cell r="B3743">
            <v>14</v>
          </cell>
          <cell r="F3743">
            <v>5</v>
          </cell>
          <cell r="R3743" t="str">
            <v>ATL IMPROVVISATO</v>
          </cell>
          <cell r="X3743" t="str">
            <v/>
          </cell>
        </row>
        <row r="3744">
          <cell r="B3744">
            <v>14</v>
          </cell>
          <cell r="F3744">
            <v>6</v>
          </cell>
          <cell r="R3744" t="str">
            <v/>
          </cell>
          <cell r="X3744" t="str">
            <v/>
          </cell>
        </row>
        <row r="3745">
          <cell r="B3745">
            <v>14</v>
          </cell>
          <cell r="F3745">
            <v>5</v>
          </cell>
          <cell r="R3745" t="str">
            <v>AC ASPARAGHESE</v>
          </cell>
          <cell r="T3745">
            <v>1</v>
          </cell>
          <cell r="X3745" t="str">
            <v/>
          </cell>
        </row>
        <row r="3746">
          <cell r="B3746">
            <v>14</v>
          </cell>
          <cell r="F3746">
            <v>6</v>
          </cell>
          <cell r="R3746" t="str">
            <v>ATL IMPROVVISATO</v>
          </cell>
          <cell r="T3746">
            <v>1</v>
          </cell>
          <cell r="W3746">
            <v>1</v>
          </cell>
          <cell r="X3746">
            <v>6</v>
          </cell>
        </row>
        <row r="3747">
          <cell r="B3747">
            <v>14</v>
          </cell>
          <cell r="F3747">
            <v>5.5</v>
          </cell>
          <cell r="R3747" t="str">
            <v>SESTO ASENSIO</v>
          </cell>
          <cell r="T3747">
            <v>1</v>
          </cell>
          <cell r="X3747" t="str">
            <v/>
          </cell>
        </row>
        <row r="3748">
          <cell r="B3748">
            <v>14</v>
          </cell>
          <cell r="F3748">
            <v>5.5</v>
          </cell>
          <cell r="R3748" t="str">
            <v>APPAREGGIATO</v>
          </cell>
          <cell r="T3748">
            <v>1</v>
          </cell>
          <cell r="W3748">
            <v>1</v>
          </cell>
          <cell r="X3748">
            <v>5.5</v>
          </cell>
        </row>
        <row r="3749">
          <cell r="B3749">
            <v>14</v>
          </cell>
          <cell r="F3749">
            <v>6.5</v>
          </cell>
          <cell r="R3749" t="str">
            <v>AC ASPARAGHESE</v>
          </cell>
          <cell r="T3749">
            <v>1</v>
          </cell>
          <cell r="W3749">
            <v>1</v>
          </cell>
          <cell r="X3749">
            <v>9.5</v>
          </cell>
        </row>
        <row r="3750">
          <cell r="B3750">
            <v>14</v>
          </cell>
          <cell r="F3750">
            <v>5.5</v>
          </cell>
          <cell r="R3750" t="str">
            <v>PARTIZAN DEGRADO</v>
          </cell>
          <cell r="T3750">
            <v>1</v>
          </cell>
          <cell r="X3750" t="str">
            <v/>
          </cell>
        </row>
        <row r="3751">
          <cell r="B3751">
            <v>14</v>
          </cell>
          <cell r="F3751">
            <v>5</v>
          </cell>
          <cell r="R3751" t="str">
            <v>PESCICULINI FC</v>
          </cell>
          <cell r="T3751">
            <v>1</v>
          </cell>
          <cell r="X3751" t="str">
            <v/>
          </cell>
        </row>
        <row r="3752">
          <cell r="B3752">
            <v>14</v>
          </cell>
          <cell r="F3752">
            <v>5</v>
          </cell>
          <cell r="R3752" t="str">
            <v>PARTIZAN DEGRADO</v>
          </cell>
          <cell r="X3752" t="str">
            <v/>
          </cell>
        </row>
        <row r="3753">
          <cell r="B3753">
            <v>14</v>
          </cell>
          <cell r="F3753">
            <v>7.5</v>
          </cell>
          <cell r="R3753" t="str">
            <v/>
          </cell>
          <cell r="X3753" t="str">
            <v/>
          </cell>
        </row>
        <row r="3754">
          <cell r="B3754">
            <v>14</v>
          </cell>
          <cell r="F3754">
            <v>6.5</v>
          </cell>
          <cell r="R3754" t="str">
            <v/>
          </cell>
          <cell r="X3754" t="str">
            <v/>
          </cell>
        </row>
        <row r="3755">
          <cell r="B3755">
            <v>14</v>
          </cell>
          <cell r="F3755">
            <v>7</v>
          </cell>
          <cell r="R3755" t="str">
            <v>PARTIZAN DEGRADO</v>
          </cell>
          <cell r="W3755">
            <v>1</v>
          </cell>
          <cell r="X3755">
            <v>7</v>
          </cell>
        </row>
        <row r="3756">
          <cell r="B3756">
            <v>14</v>
          </cell>
          <cell r="F3756">
            <v>5.5</v>
          </cell>
          <cell r="R3756" t="str">
            <v/>
          </cell>
          <cell r="X3756" t="str">
            <v/>
          </cell>
        </row>
        <row r="3757">
          <cell r="B3757">
            <v>14</v>
          </cell>
          <cell r="F3757">
            <v>5.5</v>
          </cell>
          <cell r="R3757" t="str">
            <v/>
          </cell>
          <cell r="X3757" t="str">
            <v/>
          </cell>
        </row>
        <row r="3758">
          <cell r="B3758">
            <v>14</v>
          </cell>
          <cell r="F3758">
            <v>6</v>
          </cell>
          <cell r="R3758" t="str">
            <v>HERTHA VERNELLO</v>
          </cell>
          <cell r="T3758">
            <v>1</v>
          </cell>
          <cell r="W3758">
            <v>1</v>
          </cell>
          <cell r="X3758">
            <v>5.5</v>
          </cell>
        </row>
        <row r="3759">
          <cell r="B3759">
            <v>14</v>
          </cell>
          <cell r="F3759">
            <v>6.5</v>
          </cell>
          <cell r="R3759" t="str">
            <v/>
          </cell>
          <cell r="X3759" t="str">
            <v/>
          </cell>
        </row>
        <row r="3760">
          <cell r="B3760">
            <v>14</v>
          </cell>
          <cell r="F3760">
            <v>6</v>
          </cell>
          <cell r="R3760" t="str">
            <v/>
          </cell>
          <cell r="X3760" t="str">
            <v/>
          </cell>
        </row>
        <row r="3761">
          <cell r="B3761">
            <v>14</v>
          </cell>
          <cell r="F3761">
            <v>6</v>
          </cell>
          <cell r="R3761" t="str">
            <v/>
          </cell>
          <cell r="X3761" t="str">
            <v/>
          </cell>
        </row>
        <row r="3762">
          <cell r="B3762">
            <v>14</v>
          </cell>
          <cell r="F3762">
            <v>6</v>
          </cell>
          <cell r="R3762" t="str">
            <v/>
          </cell>
          <cell r="X3762" t="str">
            <v/>
          </cell>
        </row>
        <row r="3763">
          <cell r="B3763">
            <v>14</v>
          </cell>
          <cell r="F3763">
            <v>6</v>
          </cell>
          <cell r="R3763" t="str">
            <v>PARTIZAN DEGRADO</v>
          </cell>
          <cell r="T3763">
            <v>1</v>
          </cell>
          <cell r="W3763">
            <v>1</v>
          </cell>
          <cell r="X3763">
            <v>6</v>
          </cell>
        </row>
        <row r="3764">
          <cell r="B3764">
            <v>14</v>
          </cell>
          <cell r="F3764">
            <v>6.5</v>
          </cell>
          <cell r="R3764" t="str">
            <v>PARTIZAN DEGRADO</v>
          </cell>
          <cell r="T3764">
            <v>1</v>
          </cell>
          <cell r="W3764">
            <v>1</v>
          </cell>
          <cell r="X3764">
            <v>9.5</v>
          </cell>
        </row>
        <row r="3765">
          <cell r="B3765">
            <v>14</v>
          </cell>
          <cell r="F3765">
            <v>5.5</v>
          </cell>
          <cell r="R3765" t="str">
            <v>SESTO ASENSIO</v>
          </cell>
          <cell r="X3765" t="str">
            <v/>
          </cell>
        </row>
        <row r="3766">
          <cell r="B3766">
            <v>14</v>
          </cell>
          <cell r="F3766">
            <v>5.5</v>
          </cell>
          <cell r="R3766" t="str">
            <v>AC ASPARAGHESE</v>
          </cell>
          <cell r="T3766">
            <v>1</v>
          </cell>
          <cell r="X3766" t="str">
            <v/>
          </cell>
        </row>
        <row r="3767">
          <cell r="B3767">
            <v>14</v>
          </cell>
          <cell r="F3767">
            <v>5.5</v>
          </cell>
          <cell r="R3767" t="str">
            <v>SESTO ASENSIO</v>
          </cell>
          <cell r="T3767">
            <v>1</v>
          </cell>
          <cell r="X3767" t="str">
            <v/>
          </cell>
        </row>
        <row r="3768">
          <cell r="B3768">
            <v>14</v>
          </cell>
          <cell r="F3768">
            <v>6</v>
          </cell>
          <cell r="R3768" t="str">
            <v>ATL IMPROVVISATO</v>
          </cell>
          <cell r="W3768">
            <v>1</v>
          </cell>
          <cell r="X3768">
            <v>7</v>
          </cell>
        </row>
        <row r="3769">
          <cell r="B3769">
            <v>14</v>
          </cell>
          <cell r="F3769">
            <v>6.5</v>
          </cell>
          <cell r="R3769" t="str">
            <v/>
          </cell>
          <cell r="X3769" t="str">
            <v/>
          </cell>
        </row>
        <row r="3770">
          <cell r="B3770">
            <v>14</v>
          </cell>
          <cell r="F3770">
            <v>6.5</v>
          </cell>
          <cell r="R3770" t="str">
            <v/>
          </cell>
          <cell r="X3770" t="str">
            <v/>
          </cell>
        </row>
        <row r="3771">
          <cell r="B3771">
            <v>14</v>
          </cell>
          <cell r="F3771">
            <v>6</v>
          </cell>
          <cell r="R3771" t="str">
            <v/>
          </cell>
          <cell r="X3771" t="str">
            <v/>
          </cell>
        </row>
        <row r="3772">
          <cell r="B3772">
            <v>14</v>
          </cell>
          <cell r="F3772">
            <v>6.5</v>
          </cell>
          <cell r="R3772" t="str">
            <v/>
          </cell>
          <cell r="X3772" t="str">
            <v/>
          </cell>
        </row>
        <row r="3773">
          <cell r="B3773">
            <v>14</v>
          </cell>
          <cell r="F3773">
            <v>7</v>
          </cell>
          <cell r="R3773" t="str">
            <v>PESCICULINI FC</v>
          </cell>
          <cell r="T3773">
            <v>1</v>
          </cell>
          <cell r="W3773">
            <v>1</v>
          </cell>
          <cell r="X3773">
            <v>7</v>
          </cell>
        </row>
        <row r="3774">
          <cell r="B3774">
            <v>14</v>
          </cell>
          <cell r="F3774">
            <v>6</v>
          </cell>
          <cell r="R3774" t="str">
            <v>ATL IMPROVVISATO</v>
          </cell>
          <cell r="W3774">
            <v>1</v>
          </cell>
          <cell r="X3774">
            <v>6</v>
          </cell>
        </row>
        <row r="3775">
          <cell r="B3775">
            <v>14</v>
          </cell>
          <cell r="F3775">
            <v>6.5</v>
          </cell>
          <cell r="R3775" t="str">
            <v/>
          </cell>
          <cell r="X3775" t="str">
            <v/>
          </cell>
        </row>
        <row r="3776">
          <cell r="B3776">
            <v>14</v>
          </cell>
          <cell r="F3776">
            <v>7</v>
          </cell>
          <cell r="R3776" t="str">
            <v/>
          </cell>
          <cell r="X3776" t="str">
            <v/>
          </cell>
        </row>
        <row r="3777">
          <cell r="B3777">
            <v>14</v>
          </cell>
          <cell r="F3777">
            <v>6</v>
          </cell>
          <cell r="R3777" t="str">
            <v/>
          </cell>
          <cell r="X3777" t="str">
            <v/>
          </cell>
        </row>
        <row r="3778">
          <cell r="B3778">
            <v>14</v>
          </cell>
          <cell r="F3778">
            <v>6</v>
          </cell>
          <cell r="R3778" t="str">
            <v/>
          </cell>
          <cell r="X3778" t="str">
            <v/>
          </cell>
        </row>
        <row r="3779">
          <cell r="B3779">
            <v>14</v>
          </cell>
          <cell r="F3779">
            <v>7</v>
          </cell>
          <cell r="R3779" t="str">
            <v>PARTIZAN DEGRADO</v>
          </cell>
          <cell r="W3779">
            <v>1</v>
          </cell>
          <cell r="X3779">
            <v>6.5</v>
          </cell>
        </row>
        <row r="3780">
          <cell r="B3780">
            <v>14</v>
          </cell>
          <cell r="F3780">
            <v>7</v>
          </cell>
          <cell r="R3780" t="str">
            <v/>
          </cell>
          <cell r="X3780" t="str">
            <v/>
          </cell>
        </row>
        <row r="3781">
          <cell r="B3781">
            <v>14</v>
          </cell>
          <cell r="F3781">
            <v>6</v>
          </cell>
          <cell r="R3781" t="str">
            <v/>
          </cell>
          <cell r="X3781" t="str">
            <v/>
          </cell>
        </row>
        <row r="3782">
          <cell r="B3782">
            <v>14</v>
          </cell>
          <cell r="F3782">
            <v>6.5</v>
          </cell>
          <cell r="R3782" t="str">
            <v>SAN GRIA</v>
          </cell>
          <cell r="X3782" t="str">
            <v/>
          </cell>
        </row>
        <row r="3783">
          <cell r="B3783">
            <v>14</v>
          </cell>
          <cell r="F3783">
            <v>5</v>
          </cell>
          <cell r="R3783" t="str">
            <v>AC ASPARAGHESE</v>
          </cell>
          <cell r="X3783" t="str">
            <v/>
          </cell>
        </row>
        <row r="3784">
          <cell r="B3784">
            <v>14</v>
          </cell>
          <cell r="F3784">
            <v>5</v>
          </cell>
          <cell r="R3784" t="str">
            <v/>
          </cell>
          <cell r="X3784" t="str">
            <v/>
          </cell>
        </row>
        <row r="3785">
          <cell r="B3785">
            <v>14</v>
          </cell>
          <cell r="F3785">
            <v>5.5</v>
          </cell>
          <cell r="R3785" t="str">
            <v/>
          </cell>
          <cell r="X3785" t="str">
            <v/>
          </cell>
        </row>
        <row r="3786">
          <cell r="B3786">
            <v>14</v>
          </cell>
          <cell r="F3786">
            <v>5</v>
          </cell>
          <cell r="R3786" t="str">
            <v>APPAREGGIATO</v>
          </cell>
          <cell r="X3786" t="str">
            <v/>
          </cell>
        </row>
        <row r="3787">
          <cell r="B3787">
            <v>14</v>
          </cell>
          <cell r="F3787">
            <v>5.5</v>
          </cell>
          <cell r="R3787" t="str">
            <v>APPAREGGIATO</v>
          </cell>
          <cell r="W3787">
            <v>1</v>
          </cell>
          <cell r="X3787">
            <v>5.5</v>
          </cell>
        </row>
        <row r="3788">
          <cell r="B3788">
            <v>14</v>
          </cell>
          <cell r="F3788">
            <v>6</v>
          </cell>
          <cell r="R3788" t="str">
            <v/>
          </cell>
          <cell r="X3788" t="str">
            <v/>
          </cell>
        </row>
        <row r="3789">
          <cell r="B3789">
            <v>14</v>
          </cell>
          <cell r="F3789">
            <v>5</v>
          </cell>
          <cell r="R3789" t="str">
            <v>PARTIZAN DEGRADO</v>
          </cell>
          <cell r="X3789" t="str">
            <v/>
          </cell>
        </row>
        <row r="3790">
          <cell r="B3790">
            <v>14</v>
          </cell>
          <cell r="F3790">
            <v>5.5</v>
          </cell>
          <cell r="R3790" t="str">
            <v>AC ASPARAGHESE</v>
          </cell>
          <cell r="T3790">
            <v>1</v>
          </cell>
          <cell r="W3790">
            <v>1</v>
          </cell>
          <cell r="X3790">
            <v>5.5</v>
          </cell>
        </row>
        <row r="3791">
          <cell r="B3791">
            <v>14</v>
          </cell>
          <cell r="F3791">
            <v>5.5</v>
          </cell>
          <cell r="R3791" t="str">
            <v/>
          </cell>
          <cell r="X3791" t="str">
            <v/>
          </cell>
        </row>
        <row r="3792">
          <cell r="B3792">
            <v>14</v>
          </cell>
          <cell r="F3792">
            <v>6</v>
          </cell>
          <cell r="R3792" t="str">
            <v/>
          </cell>
          <cell r="X3792" t="str">
            <v/>
          </cell>
        </row>
        <row r="3793">
          <cell r="B3793">
            <v>14</v>
          </cell>
          <cell r="F3793">
            <v>5.5</v>
          </cell>
          <cell r="R3793" t="str">
            <v>SAN GRIA</v>
          </cell>
          <cell r="X3793" t="str">
            <v/>
          </cell>
        </row>
        <row r="3794">
          <cell r="B3794">
            <v>14</v>
          </cell>
          <cell r="F3794">
            <v>5</v>
          </cell>
          <cell r="R3794" t="str">
            <v>AC ASPARAGHESE</v>
          </cell>
          <cell r="X3794" t="str">
            <v/>
          </cell>
        </row>
        <row r="3795">
          <cell r="B3795">
            <v>14</v>
          </cell>
          <cell r="F3795">
            <v>6</v>
          </cell>
          <cell r="R3795" t="str">
            <v>PESCICULINI FC</v>
          </cell>
          <cell r="X3795" t="str">
            <v/>
          </cell>
        </row>
        <row r="3796">
          <cell r="B3796">
            <v>14</v>
          </cell>
          <cell r="F3796">
            <v>6</v>
          </cell>
          <cell r="R3796" t="str">
            <v>PESCICULINI FC</v>
          </cell>
          <cell r="W3796">
            <v>1</v>
          </cell>
          <cell r="X3796">
            <v>7</v>
          </cell>
        </row>
        <row r="3797">
          <cell r="B3797">
            <v>14</v>
          </cell>
          <cell r="F3797">
            <v>7</v>
          </cell>
          <cell r="R3797" t="str">
            <v>SESTO ASENSIO</v>
          </cell>
          <cell r="T3797">
            <v>1</v>
          </cell>
          <cell r="W3797">
            <v>1</v>
          </cell>
          <cell r="X3797">
            <v>7</v>
          </cell>
        </row>
        <row r="3798">
          <cell r="B3798">
            <v>14</v>
          </cell>
          <cell r="F3798">
            <v>6.5</v>
          </cell>
          <cell r="R3798" t="str">
            <v>SESTO ASENSIO</v>
          </cell>
          <cell r="W3798">
            <v>1</v>
          </cell>
          <cell r="X3798">
            <v>6.5</v>
          </cell>
        </row>
        <row r="3799">
          <cell r="B3799">
            <v>14</v>
          </cell>
          <cell r="F3799">
            <v>6.5</v>
          </cell>
          <cell r="R3799" t="str">
            <v/>
          </cell>
          <cell r="X3799" t="str">
            <v/>
          </cell>
        </row>
        <row r="3800">
          <cell r="B3800">
            <v>14</v>
          </cell>
          <cell r="F3800">
            <v>6.5</v>
          </cell>
          <cell r="R3800" t="str">
            <v/>
          </cell>
          <cell r="X3800" t="str">
            <v/>
          </cell>
        </row>
        <row r="3801">
          <cell r="B3801">
            <v>14</v>
          </cell>
          <cell r="F3801">
            <v>6.5</v>
          </cell>
          <cell r="R3801" t="str">
            <v/>
          </cell>
          <cell r="X3801" t="str">
            <v/>
          </cell>
        </row>
        <row r="3802">
          <cell r="B3802">
            <v>14</v>
          </cell>
          <cell r="F3802">
            <v>6</v>
          </cell>
          <cell r="R3802" t="str">
            <v/>
          </cell>
          <cell r="X3802" t="str">
            <v/>
          </cell>
        </row>
        <row r="3803">
          <cell r="B3803">
            <v>14</v>
          </cell>
          <cell r="F3803">
            <v>6</v>
          </cell>
          <cell r="R3803" t="str">
            <v/>
          </cell>
          <cell r="X3803" t="str">
            <v/>
          </cell>
        </row>
        <row r="3804">
          <cell r="B3804">
            <v>14</v>
          </cell>
          <cell r="F3804">
            <v>7</v>
          </cell>
          <cell r="R3804" t="str">
            <v/>
          </cell>
          <cell r="X3804" t="str">
            <v/>
          </cell>
        </row>
        <row r="3805">
          <cell r="B3805">
            <v>14</v>
          </cell>
          <cell r="F3805">
            <v>6.5</v>
          </cell>
          <cell r="R3805" t="str">
            <v>SAN GRIA</v>
          </cell>
          <cell r="W3805">
            <v>1</v>
          </cell>
          <cell r="X3805">
            <v>7.5</v>
          </cell>
        </row>
        <row r="3806">
          <cell r="B3806">
            <v>14</v>
          </cell>
          <cell r="F3806">
            <v>6.5</v>
          </cell>
          <cell r="R3806" t="str">
            <v>ATL IMPROVVISATO</v>
          </cell>
          <cell r="T3806">
            <v>1</v>
          </cell>
          <cell r="W3806">
            <v>1</v>
          </cell>
          <cell r="X3806">
            <v>6.5</v>
          </cell>
        </row>
        <row r="3807">
          <cell r="B3807">
            <v>14</v>
          </cell>
          <cell r="F3807">
            <v>7</v>
          </cell>
          <cell r="R3807" t="str">
            <v/>
          </cell>
          <cell r="X3807" t="str">
            <v/>
          </cell>
        </row>
        <row r="3808">
          <cell r="B3808">
            <v>14</v>
          </cell>
          <cell r="F3808">
            <v>7</v>
          </cell>
          <cell r="R3808" t="str">
            <v/>
          </cell>
          <cell r="X3808" t="str">
            <v/>
          </cell>
        </row>
        <row r="3809">
          <cell r="B3809">
            <v>14</v>
          </cell>
          <cell r="F3809">
            <v>6</v>
          </cell>
          <cell r="R3809" t="str">
            <v>ATL IMPROVVISATO</v>
          </cell>
          <cell r="T3809">
            <v>1</v>
          </cell>
          <cell r="W3809">
            <v>1</v>
          </cell>
          <cell r="X3809">
            <v>6</v>
          </cell>
        </row>
        <row r="3810">
          <cell r="B3810">
            <v>14</v>
          </cell>
          <cell r="F3810">
            <v>4.5</v>
          </cell>
          <cell r="R3810" t="str">
            <v>PARTIZAN DEGRADO</v>
          </cell>
          <cell r="X3810" t="str">
            <v/>
          </cell>
        </row>
        <row r="3811">
          <cell r="B3811">
            <v>14</v>
          </cell>
          <cell r="F3811">
            <v>5.5</v>
          </cell>
          <cell r="R3811" t="str">
            <v>AC ASPARAGHESE</v>
          </cell>
          <cell r="W3811">
            <v>1</v>
          </cell>
          <cell r="X3811">
            <v>5.5</v>
          </cell>
        </row>
        <row r="3812">
          <cell r="B3812">
            <v>14</v>
          </cell>
          <cell r="F3812">
            <v>5</v>
          </cell>
          <cell r="R3812" t="str">
            <v>AC ASPARAGHESE</v>
          </cell>
          <cell r="X3812" t="str">
            <v/>
          </cell>
        </row>
        <row r="3813">
          <cell r="B3813">
            <v>14</v>
          </cell>
          <cell r="F3813">
            <v>5</v>
          </cell>
          <cell r="R3813" t="str">
            <v/>
          </cell>
          <cell r="X3813" t="str">
            <v/>
          </cell>
        </row>
        <row r="3814">
          <cell r="B3814">
            <v>14</v>
          </cell>
          <cell r="F3814">
            <v>5.5</v>
          </cell>
          <cell r="R3814" t="str">
            <v/>
          </cell>
          <cell r="X3814" t="str">
            <v/>
          </cell>
        </row>
        <row r="3815">
          <cell r="B3815">
            <v>14</v>
          </cell>
          <cell r="F3815">
            <v>5</v>
          </cell>
          <cell r="R3815" t="str">
            <v/>
          </cell>
          <cell r="X3815" t="str">
            <v/>
          </cell>
        </row>
        <row r="3816">
          <cell r="B3816">
            <v>14</v>
          </cell>
          <cell r="F3816">
            <v>5.5</v>
          </cell>
          <cell r="R3816" t="str">
            <v/>
          </cell>
          <cell r="X3816" t="str">
            <v/>
          </cell>
        </row>
        <row r="3817">
          <cell r="B3817">
            <v>14</v>
          </cell>
          <cell r="F3817">
            <v>5.5</v>
          </cell>
          <cell r="R3817" t="str">
            <v/>
          </cell>
          <cell r="X3817" t="str">
            <v/>
          </cell>
        </row>
        <row r="3818">
          <cell r="B3818">
            <v>14</v>
          </cell>
          <cell r="F3818">
            <v>6</v>
          </cell>
          <cell r="R3818" t="str">
            <v/>
          </cell>
          <cell r="X3818" t="str">
            <v/>
          </cell>
        </row>
        <row r="3819">
          <cell r="B3819">
            <v>14</v>
          </cell>
          <cell r="F3819">
            <v>5.5</v>
          </cell>
          <cell r="R3819" t="str">
            <v/>
          </cell>
          <cell r="X3819" t="str">
            <v/>
          </cell>
        </row>
        <row r="3820">
          <cell r="B3820">
            <v>14</v>
          </cell>
          <cell r="F3820">
            <v>5.5</v>
          </cell>
          <cell r="R3820" t="str">
            <v/>
          </cell>
          <cell r="X3820" t="str">
            <v/>
          </cell>
        </row>
        <row r="3821">
          <cell r="B3821">
            <v>14</v>
          </cell>
          <cell r="F3821">
            <v>5</v>
          </cell>
          <cell r="R3821" t="str">
            <v>APPAREGGIATO</v>
          </cell>
          <cell r="T3821">
            <v>1</v>
          </cell>
          <cell r="X3821" t="str">
            <v/>
          </cell>
        </row>
        <row r="3822">
          <cell r="B3822">
            <v>14</v>
          </cell>
          <cell r="F3822">
            <v>5.5</v>
          </cell>
          <cell r="R3822" t="str">
            <v>PARTIZAN DEGRADO</v>
          </cell>
          <cell r="X3822" t="str">
            <v/>
          </cell>
        </row>
        <row r="3823">
          <cell r="B3823">
            <v>14</v>
          </cell>
          <cell r="F3823">
            <v>5</v>
          </cell>
          <cell r="R3823" t="str">
            <v>HERTHA VERNELLO</v>
          </cell>
          <cell r="T3823">
            <v>1</v>
          </cell>
          <cell r="X3823" t="str">
            <v/>
          </cell>
        </row>
        <row r="3824">
          <cell r="B3824">
            <v>14</v>
          </cell>
          <cell r="F3824">
            <v>5.5</v>
          </cell>
          <cell r="R3824" t="str">
            <v>HERTHA VERNELLO</v>
          </cell>
          <cell r="W3824">
            <v>1</v>
          </cell>
          <cell r="X3824">
            <v>5.5</v>
          </cell>
        </row>
        <row r="3825">
          <cell r="B3825">
            <v>14</v>
          </cell>
          <cell r="F3825">
            <v>6</v>
          </cell>
          <cell r="R3825" t="str">
            <v>PARTIZAN DEGRADO</v>
          </cell>
          <cell r="T3825">
            <v>1</v>
          </cell>
          <cell r="W3825">
            <v>1</v>
          </cell>
          <cell r="X3825">
            <v>5</v>
          </cell>
        </row>
        <row r="3826">
          <cell r="B3826">
            <v>14</v>
          </cell>
          <cell r="F3826">
            <v>6.5</v>
          </cell>
          <cell r="R3826" t="str">
            <v>AC ASPARAGHESE</v>
          </cell>
          <cell r="T3826">
            <v>1</v>
          </cell>
          <cell r="W3826">
            <v>1</v>
          </cell>
          <cell r="X3826">
            <v>6.5</v>
          </cell>
        </row>
        <row r="3827">
          <cell r="B3827">
            <v>14</v>
          </cell>
          <cell r="F3827">
            <v>6</v>
          </cell>
          <cell r="R3827" t="str">
            <v>APPAREGGIATO</v>
          </cell>
          <cell r="T3827">
            <v>1</v>
          </cell>
          <cell r="W3827">
            <v>1</v>
          </cell>
          <cell r="X3827">
            <v>6</v>
          </cell>
        </row>
        <row r="3828">
          <cell r="B3828">
            <v>14</v>
          </cell>
          <cell r="F3828">
            <v>6</v>
          </cell>
          <cell r="R3828" t="str">
            <v/>
          </cell>
          <cell r="X3828" t="str">
            <v/>
          </cell>
        </row>
        <row r="3829">
          <cell r="B3829">
            <v>14</v>
          </cell>
          <cell r="F3829">
            <v>7</v>
          </cell>
          <cell r="R3829" t="str">
            <v/>
          </cell>
          <cell r="X3829" t="str">
            <v/>
          </cell>
        </row>
        <row r="3830">
          <cell r="B3830">
            <v>14</v>
          </cell>
          <cell r="F3830">
            <v>6</v>
          </cell>
          <cell r="R3830" t="str">
            <v/>
          </cell>
          <cell r="X3830" t="str">
            <v/>
          </cell>
        </row>
        <row r="3831">
          <cell r="B3831">
            <v>14</v>
          </cell>
          <cell r="F3831">
            <v>6</v>
          </cell>
          <cell r="R3831" t="str">
            <v/>
          </cell>
          <cell r="X3831" t="str">
            <v/>
          </cell>
        </row>
        <row r="3832">
          <cell r="B3832">
            <v>14</v>
          </cell>
          <cell r="F3832">
            <v>7</v>
          </cell>
          <cell r="R3832" t="str">
            <v/>
          </cell>
          <cell r="X3832" t="str">
            <v/>
          </cell>
        </row>
        <row r="3833">
          <cell r="B3833">
            <v>14</v>
          </cell>
          <cell r="F3833">
            <v>6</v>
          </cell>
          <cell r="R3833" t="str">
            <v/>
          </cell>
          <cell r="X3833" t="str">
            <v/>
          </cell>
        </row>
        <row r="3834">
          <cell r="B3834">
            <v>14</v>
          </cell>
          <cell r="F3834">
            <v>6.5</v>
          </cell>
          <cell r="R3834" t="str">
            <v/>
          </cell>
          <cell r="X3834" t="str">
            <v/>
          </cell>
        </row>
        <row r="3835">
          <cell r="B3835">
            <v>14</v>
          </cell>
          <cell r="F3835">
            <v>6.5</v>
          </cell>
          <cell r="R3835" t="str">
            <v/>
          </cell>
          <cell r="X3835" t="str">
            <v/>
          </cell>
        </row>
        <row r="3836">
          <cell r="B3836">
            <v>14</v>
          </cell>
          <cell r="F3836">
            <v>5.5</v>
          </cell>
          <cell r="R3836" t="str">
            <v/>
          </cell>
          <cell r="X3836" t="str">
            <v/>
          </cell>
        </row>
        <row r="3837">
          <cell r="B3837">
            <v>14</v>
          </cell>
          <cell r="F3837">
            <v>6</v>
          </cell>
          <cell r="R3837" t="str">
            <v/>
          </cell>
          <cell r="X3837" t="str">
            <v/>
          </cell>
        </row>
        <row r="3838">
          <cell r="B3838">
            <v>14</v>
          </cell>
          <cell r="F3838">
            <v>6.5</v>
          </cell>
          <cell r="R3838" t="str">
            <v>SAN GRIA</v>
          </cell>
          <cell r="T3838">
            <v>1</v>
          </cell>
          <cell r="W3838">
            <v>1</v>
          </cell>
          <cell r="X3838">
            <v>6.5</v>
          </cell>
        </row>
        <row r="3839">
          <cell r="B3839">
            <v>14</v>
          </cell>
          <cell r="F3839">
            <v>6</v>
          </cell>
          <cell r="R3839" t="str">
            <v>SESTO ASENSIO</v>
          </cell>
          <cell r="T3839">
            <v>1</v>
          </cell>
          <cell r="W3839">
            <v>1</v>
          </cell>
          <cell r="X3839">
            <v>7</v>
          </cell>
        </row>
        <row r="3840">
          <cell r="B3840">
            <v>14</v>
          </cell>
          <cell r="F3840">
            <v>7</v>
          </cell>
          <cell r="R3840" t="str">
            <v>PARTIZAN DEGRADO</v>
          </cell>
          <cell r="T3840">
            <v>1</v>
          </cell>
          <cell r="W3840">
            <v>1</v>
          </cell>
          <cell r="X3840">
            <v>10</v>
          </cell>
        </row>
        <row r="3841">
          <cell r="B3841">
            <v>14</v>
          </cell>
          <cell r="F3841">
            <v>6</v>
          </cell>
          <cell r="R3841" t="str">
            <v>SAN GRIA</v>
          </cell>
          <cell r="T3841">
            <v>1</v>
          </cell>
          <cell r="W3841">
            <v>1</v>
          </cell>
          <cell r="X3841">
            <v>5.5</v>
          </cell>
        </row>
        <row r="3842">
          <cell r="B3842">
            <v>14</v>
          </cell>
          <cell r="F3842">
            <v>6.5</v>
          </cell>
          <cell r="R3842" t="str">
            <v>SESTO ASENSIO</v>
          </cell>
          <cell r="T3842">
            <v>1</v>
          </cell>
          <cell r="W3842">
            <v>1</v>
          </cell>
          <cell r="X3842">
            <v>6.5</v>
          </cell>
        </row>
        <row r="3843">
          <cell r="B3843">
            <v>14</v>
          </cell>
          <cell r="F3843">
            <v>7</v>
          </cell>
          <cell r="R3843" t="str">
            <v>ATL IMPROVVISATO</v>
          </cell>
          <cell r="T3843">
            <v>1</v>
          </cell>
          <cell r="W3843">
            <v>1</v>
          </cell>
          <cell r="X3843">
            <v>9</v>
          </cell>
        </row>
        <row r="3844">
          <cell r="B3844">
            <v>14</v>
          </cell>
          <cell r="F3844">
            <v>6.5</v>
          </cell>
          <cell r="R3844" t="str">
            <v>ATL IMPROVVISATO</v>
          </cell>
          <cell r="W3844">
            <v>1</v>
          </cell>
          <cell r="X3844">
            <v>6.5</v>
          </cell>
        </row>
        <row r="3845">
          <cell r="B3845">
            <v>14</v>
          </cell>
          <cell r="F3845">
            <v>7</v>
          </cell>
          <cell r="R3845" t="str">
            <v>SAN GRIA</v>
          </cell>
          <cell r="T3845">
            <v>1</v>
          </cell>
          <cell r="W3845">
            <v>1</v>
          </cell>
          <cell r="X3845">
            <v>10</v>
          </cell>
        </row>
        <row r="3846">
          <cell r="B3846">
            <v>14</v>
          </cell>
          <cell r="F3846">
            <v>6</v>
          </cell>
          <cell r="R3846" t="str">
            <v/>
          </cell>
          <cell r="X3846" t="str">
            <v/>
          </cell>
        </row>
        <row r="3847">
          <cell r="B3847">
            <v>14</v>
          </cell>
          <cell r="F3847">
            <v>6</v>
          </cell>
          <cell r="R3847" t="str">
            <v/>
          </cell>
          <cell r="X3847" t="str">
            <v/>
          </cell>
        </row>
        <row r="3848">
          <cell r="B3848">
            <v>14</v>
          </cell>
          <cell r="F3848">
            <v>7</v>
          </cell>
          <cell r="R3848" t="str">
            <v/>
          </cell>
          <cell r="X3848" t="str">
            <v/>
          </cell>
        </row>
        <row r="3849">
          <cell r="B3849">
            <v>14</v>
          </cell>
          <cell r="F3849">
            <v>7</v>
          </cell>
          <cell r="R3849" t="str">
            <v>PESCICULINI FC</v>
          </cell>
          <cell r="T3849">
            <v>1</v>
          </cell>
          <cell r="W3849">
            <v>1</v>
          </cell>
          <cell r="X3849">
            <v>7</v>
          </cell>
        </row>
        <row r="3850">
          <cell r="B3850">
            <v>14</v>
          </cell>
          <cell r="F3850">
            <v>7</v>
          </cell>
          <cell r="R3850" t="str">
            <v>HERTHA VERNELLO</v>
          </cell>
          <cell r="T3850">
            <v>1</v>
          </cell>
          <cell r="W3850">
            <v>1</v>
          </cell>
          <cell r="X3850">
            <v>11</v>
          </cell>
        </row>
        <row r="3851">
          <cell r="B3851">
            <v>14</v>
          </cell>
          <cell r="F3851">
            <v>7</v>
          </cell>
          <cell r="R3851" t="str">
            <v>PESCICULINI FC</v>
          </cell>
          <cell r="T3851">
            <v>1</v>
          </cell>
          <cell r="W3851">
            <v>1</v>
          </cell>
          <cell r="X3851">
            <v>10</v>
          </cell>
        </row>
        <row r="3852">
          <cell r="B3852">
            <v>14</v>
          </cell>
          <cell r="F3852">
            <v>6</v>
          </cell>
          <cell r="R3852" t="str">
            <v>PESCICULINI FC</v>
          </cell>
          <cell r="W3852">
            <v>1</v>
          </cell>
          <cell r="X3852">
            <v>6</v>
          </cell>
        </row>
        <row r="3853">
          <cell r="B3853">
            <v>14</v>
          </cell>
          <cell r="F3853">
            <v>6.5</v>
          </cell>
          <cell r="R3853" t="str">
            <v>ATL IMPROVVISATO</v>
          </cell>
          <cell r="X3853" t="str">
            <v/>
          </cell>
        </row>
        <row r="3854">
          <cell r="B3854">
            <v>14</v>
          </cell>
          <cell r="F3854">
            <v>6</v>
          </cell>
          <cell r="R3854" t="str">
            <v>HERTHA VERNELLO</v>
          </cell>
          <cell r="T3854">
            <v>1</v>
          </cell>
          <cell r="W3854">
            <v>1</v>
          </cell>
          <cell r="X3854">
            <v>5.5</v>
          </cell>
        </row>
        <row r="3855">
          <cell r="B3855">
            <v>14</v>
          </cell>
          <cell r="F3855">
            <v>5.5</v>
          </cell>
          <cell r="R3855" t="str">
            <v>ATL IMPROVVISATO</v>
          </cell>
          <cell r="T3855">
            <v>1</v>
          </cell>
          <cell r="X3855" t="str">
            <v/>
          </cell>
        </row>
        <row r="3856">
          <cell r="B3856">
            <v>14</v>
          </cell>
          <cell r="F3856">
            <v>5.5</v>
          </cell>
          <cell r="R3856" t="str">
            <v/>
          </cell>
          <cell r="X3856" t="str">
            <v/>
          </cell>
        </row>
        <row r="3857">
          <cell r="B3857">
            <v>14</v>
          </cell>
          <cell r="F3857">
            <v>5</v>
          </cell>
          <cell r="R3857" t="str">
            <v/>
          </cell>
          <cell r="X3857" t="str">
            <v/>
          </cell>
        </row>
        <row r="3858">
          <cell r="B3858">
            <v>14</v>
          </cell>
          <cell r="F3858">
            <v>5.5</v>
          </cell>
          <cell r="R3858" t="str">
            <v/>
          </cell>
          <cell r="X3858" t="str">
            <v/>
          </cell>
        </row>
        <row r="3859">
          <cell r="B3859">
            <v>14</v>
          </cell>
          <cell r="F3859">
            <v>5.5</v>
          </cell>
          <cell r="R3859" t="str">
            <v/>
          </cell>
          <cell r="X3859" t="str">
            <v/>
          </cell>
        </row>
        <row r="3860">
          <cell r="B3860">
            <v>14</v>
          </cell>
          <cell r="F3860">
            <v>6</v>
          </cell>
          <cell r="R3860" t="str">
            <v/>
          </cell>
          <cell r="X3860" t="str">
            <v/>
          </cell>
        </row>
        <row r="3861">
          <cell r="B3861">
            <v>14</v>
          </cell>
          <cell r="F3861">
            <v>6</v>
          </cell>
          <cell r="R3861" t="str">
            <v>ATL IMPROVVISATO</v>
          </cell>
          <cell r="W3861">
            <v>1</v>
          </cell>
          <cell r="X3861">
            <v>6</v>
          </cell>
        </row>
        <row r="3862">
          <cell r="B3862">
            <v>14</v>
          </cell>
          <cell r="F3862">
            <v>5.5</v>
          </cell>
          <cell r="R3862" t="str">
            <v>ATL IMPROVVISATO</v>
          </cell>
          <cell r="T3862">
            <v>1</v>
          </cell>
          <cell r="X3862" t="str">
            <v/>
          </cell>
        </row>
        <row r="3863">
          <cell r="B3863">
            <v>14</v>
          </cell>
          <cell r="F3863">
            <v>5</v>
          </cell>
          <cell r="R3863" t="str">
            <v>APPAREGGIATO</v>
          </cell>
          <cell r="X3863" t="str">
            <v/>
          </cell>
        </row>
        <row r="3864">
          <cell r="B3864">
            <v>14</v>
          </cell>
          <cell r="F3864">
            <v>6</v>
          </cell>
          <cell r="R3864" t="str">
            <v>PARTIZAN DEGRADO</v>
          </cell>
          <cell r="X3864" t="str">
            <v/>
          </cell>
        </row>
        <row r="3865">
          <cell r="B3865">
            <v>14</v>
          </cell>
          <cell r="F3865">
            <v>7</v>
          </cell>
          <cell r="R3865" t="str">
            <v>SESTO ASENSIO</v>
          </cell>
          <cell r="T3865">
            <v>1</v>
          </cell>
          <cell r="W3865">
            <v>1</v>
          </cell>
          <cell r="X3865">
            <v>10</v>
          </cell>
        </row>
        <row r="3866">
          <cell r="B3866">
            <v>14</v>
          </cell>
          <cell r="F3866">
            <v>6</v>
          </cell>
          <cell r="R3866" t="str">
            <v>AC ASPARAGHESE</v>
          </cell>
          <cell r="W3866">
            <v>1</v>
          </cell>
          <cell r="X3866">
            <v>6</v>
          </cell>
        </row>
        <row r="3867">
          <cell r="B3867">
            <v>14</v>
          </cell>
          <cell r="F3867">
            <v>6</v>
          </cell>
          <cell r="R3867" t="str">
            <v>HERTHA VERNELLO</v>
          </cell>
          <cell r="W3867">
            <v>1</v>
          </cell>
          <cell r="X3867">
            <v>6</v>
          </cell>
        </row>
        <row r="3868">
          <cell r="B3868">
            <v>14</v>
          </cell>
          <cell r="F3868">
            <v>6.5</v>
          </cell>
          <cell r="R3868" t="str">
            <v>AC ASPARAGHESE</v>
          </cell>
          <cell r="T3868">
            <v>1</v>
          </cell>
          <cell r="W3868">
            <v>1</v>
          </cell>
          <cell r="X3868">
            <v>5.5</v>
          </cell>
        </row>
        <row r="3869">
          <cell r="B3869">
            <v>14</v>
          </cell>
          <cell r="F3869">
            <v>5</v>
          </cell>
          <cell r="R3869" t="str">
            <v>SESTO ASENSIO</v>
          </cell>
          <cell r="T3869">
            <v>1</v>
          </cell>
          <cell r="X3869" t="str">
            <v/>
          </cell>
        </row>
        <row r="3870">
          <cell r="B3870">
            <v>14</v>
          </cell>
          <cell r="F3870">
            <v>6.5</v>
          </cell>
          <cell r="R3870" t="str">
            <v>ATL IMPROVVISATO</v>
          </cell>
          <cell r="W3870">
            <v>1</v>
          </cell>
          <cell r="X3870">
            <v>6.5</v>
          </cell>
        </row>
        <row r="3871">
          <cell r="B3871">
            <v>14</v>
          </cell>
          <cell r="F3871">
            <v>6</v>
          </cell>
          <cell r="R3871" t="str">
            <v/>
          </cell>
          <cell r="X3871" t="str">
            <v/>
          </cell>
        </row>
        <row r="3872">
          <cell r="B3872">
            <v>14</v>
          </cell>
          <cell r="F3872">
            <v>6</v>
          </cell>
          <cell r="R3872" t="str">
            <v/>
          </cell>
          <cell r="X3872" t="str">
            <v/>
          </cell>
        </row>
        <row r="3873">
          <cell r="B3873">
            <v>14</v>
          </cell>
          <cell r="F3873">
            <v>5</v>
          </cell>
          <cell r="R3873" t="str">
            <v/>
          </cell>
          <cell r="X3873" t="str">
            <v/>
          </cell>
        </row>
        <row r="3874">
          <cell r="B3874">
            <v>14</v>
          </cell>
          <cell r="F3874">
            <v>6.5</v>
          </cell>
          <cell r="R3874" t="str">
            <v>AC ASPARAGHESE</v>
          </cell>
          <cell r="T3874">
            <v>1</v>
          </cell>
          <cell r="W3874">
            <v>1</v>
          </cell>
          <cell r="X3874">
            <v>6.5</v>
          </cell>
        </row>
        <row r="3875">
          <cell r="B3875">
            <v>14</v>
          </cell>
          <cell r="F3875">
            <v>6.5</v>
          </cell>
          <cell r="R3875" t="str">
            <v/>
          </cell>
          <cell r="X3875" t="str">
            <v/>
          </cell>
        </row>
        <row r="3876">
          <cell r="B3876">
            <v>14</v>
          </cell>
          <cell r="F3876">
            <v>7</v>
          </cell>
          <cell r="R3876" t="str">
            <v>HERTHA VERNELLO</v>
          </cell>
          <cell r="T3876">
            <v>1</v>
          </cell>
          <cell r="W3876">
            <v>1</v>
          </cell>
          <cell r="X3876">
            <v>10</v>
          </cell>
        </row>
        <row r="3877">
          <cell r="B3877">
            <v>14</v>
          </cell>
          <cell r="F3877">
            <v>6</v>
          </cell>
          <cell r="R3877" t="str">
            <v>HERTHA VERNELLO</v>
          </cell>
          <cell r="T3877">
            <v>1</v>
          </cell>
          <cell r="W3877">
            <v>1</v>
          </cell>
          <cell r="X3877">
            <v>6</v>
          </cell>
        </row>
        <row r="3878">
          <cell r="B3878">
            <v>14</v>
          </cell>
          <cell r="F3878">
            <v>6.5</v>
          </cell>
          <cell r="R3878" t="str">
            <v>APPAREGGIATO</v>
          </cell>
          <cell r="T3878">
            <v>1</v>
          </cell>
          <cell r="W3878">
            <v>1</v>
          </cell>
          <cell r="X3878">
            <v>6.5</v>
          </cell>
        </row>
        <row r="3879">
          <cell r="B3879">
            <v>14</v>
          </cell>
          <cell r="F3879">
            <v>6</v>
          </cell>
          <cell r="R3879" t="str">
            <v>SESTO ASENSIO</v>
          </cell>
          <cell r="X3879" t="str">
            <v/>
          </cell>
        </row>
        <row r="3880">
          <cell r="B3880">
            <v>14</v>
          </cell>
          <cell r="F3880">
            <v>6</v>
          </cell>
          <cell r="R3880" t="str">
            <v/>
          </cell>
          <cell r="X3880" t="str">
            <v/>
          </cell>
        </row>
        <row r="3881">
          <cell r="B3881">
            <v>14</v>
          </cell>
          <cell r="F3881">
            <v>6</v>
          </cell>
          <cell r="R3881" t="str">
            <v>ATL IMPROVVISATO</v>
          </cell>
          <cell r="T3881">
            <v>1</v>
          </cell>
          <cell r="W3881">
            <v>1</v>
          </cell>
          <cell r="X3881">
            <v>6</v>
          </cell>
        </row>
        <row r="3882">
          <cell r="B3882">
            <v>14</v>
          </cell>
          <cell r="F3882">
            <v>5.5</v>
          </cell>
          <cell r="R3882" t="str">
            <v>APPAREGGIATO</v>
          </cell>
          <cell r="T3882">
            <v>1</v>
          </cell>
          <cell r="W3882">
            <v>1</v>
          </cell>
          <cell r="X3882">
            <v>5.5</v>
          </cell>
        </row>
        <row r="3883">
          <cell r="B3883">
            <v>14</v>
          </cell>
          <cell r="F3883">
            <v>6</v>
          </cell>
          <cell r="R3883" t="str">
            <v>AC ASPARAGHESE</v>
          </cell>
          <cell r="X3883" t="str">
            <v/>
          </cell>
        </row>
        <row r="3884">
          <cell r="B3884">
            <v>14</v>
          </cell>
          <cell r="F3884">
            <v>5.5</v>
          </cell>
          <cell r="R3884" t="str">
            <v>APPAREGGIATO</v>
          </cell>
          <cell r="T3884">
            <v>1</v>
          </cell>
          <cell r="X3884" t="str">
            <v/>
          </cell>
        </row>
        <row r="3885">
          <cell r="B3885">
            <v>14</v>
          </cell>
          <cell r="F3885">
            <v>5.5</v>
          </cell>
          <cell r="R3885" t="str">
            <v>APPAREGGIATO</v>
          </cell>
          <cell r="T3885">
            <v>1</v>
          </cell>
          <cell r="W3885">
            <v>1</v>
          </cell>
          <cell r="X3885">
            <v>5.5</v>
          </cell>
        </row>
        <row r="3886">
          <cell r="B3886">
            <v>14</v>
          </cell>
          <cell r="F3886">
            <v>5.5</v>
          </cell>
          <cell r="R3886" t="str">
            <v/>
          </cell>
          <cell r="X3886" t="str">
            <v/>
          </cell>
        </row>
        <row r="3887">
          <cell r="B3887">
            <v>14</v>
          </cell>
          <cell r="F3887">
            <v>5</v>
          </cell>
          <cell r="R3887" t="str">
            <v/>
          </cell>
          <cell r="X3887" t="str">
            <v/>
          </cell>
        </row>
        <row r="3888">
          <cell r="B3888">
            <v>14</v>
          </cell>
          <cell r="F3888">
            <v>6</v>
          </cell>
          <cell r="R3888" t="str">
            <v/>
          </cell>
          <cell r="X3888" t="str">
            <v/>
          </cell>
        </row>
        <row r="3889">
          <cell r="B3889">
            <v>14</v>
          </cell>
          <cell r="F3889">
            <v>5.5</v>
          </cell>
          <cell r="R3889" t="str">
            <v/>
          </cell>
          <cell r="X3889" t="str">
            <v/>
          </cell>
        </row>
        <row r="3890">
          <cell r="B3890">
            <v>14</v>
          </cell>
          <cell r="F3890">
            <v>6</v>
          </cell>
          <cell r="R3890" t="str">
            <v/>
          </cell>
          <cell r="X3890" t="str">
            <v/>
          </cell>
        </row>
        <row r="3891">
          <cell r="B3891">
            <v>14</v>
          </cell>
          <cell r="F3891">
            <v>5</v>
          </cell>
          <cell r="R3891" t="str">
            <v/>
          </cell>
          <cell r="X3891" t="str">
            <v/>
          </cell>
        </row>
        <row r="3892">
          <cell r="B3892">
            <v>14</v>
          </cell>
          <cell r="F3892">
            <v>6</v>
          </cell>
          <cell r="R3892" t="str">
            <v/>
          </cell>
          <cell r="X3892" t="str">
            <v/>
          </cell>
        </row>
        <row r="3893">
          <cell r="B3893">
            <v>14</v>
          </cell>
          <cell r="F3893">
            <v>5.5</v>
          </cell>
          <cell r="R3893" t="str">
            <v/>
          </cell>
          <cell r="X3893" t="str">
            <v/>
          </cell>
        </row>
        <row r="3894">
          <cell r="B3894">
            <v>14</v>
          </cell>
          <cell r="F3894">
            <v>6</v>
          </cell>
          <cell r="R3894" t="str">
            <v/>
          </cell>
          <cell r="X3894" t="str">
            <v/>
          </cell>
        </row>
        <row r="3895">
          <cell r="B3895">
            <v>14</v>
          </cell>
          <cell r="F3895">
            <v>5.5</v>
          </cell>
          <cell r="R3895" t="str">
            <v/>
          </cell>
          <cell r="X3895" t="str">
            <v/>
          </cell>
        </row>
        <row r="3896">
          <cell r="B3896">
            <v>14</v>
          </cell>
          <cell r="F3896">
            <v>5.5</v>
          </cell>
          <cell r="R3896" t="str">
            <v/>
          </cell>
          <cell r="X3896" t="str">
            <v/>
          </cell>
        </row>
        <row r="3897">
          <cell r="B3897">
            <v>14</v>
          </cell>
          <cell r="F3897">
            <v>5</v>
          </cell>
          <cell r="R3897" t="str">
            <v>APPAREGGIATO</v>
          </cell>
          <cell r="X3897" t="str">
            <v/>
          </cell>
        </row>
        <row r="3898">
          <cell r="B3898">
            <v>14</v>
          </cell>
          <cell r="F3898">
            <v>5.5</v>
          </cell>
          <cell r="R3898" t="str">
            <v>AC ASPARAGHESE</v>
          </cell>
          <cell r="X3898" t="str">
            <v/>
          </cell>
        </row>
        <row r="3899">
          <cell r="B3899">
            <v>14</v>
          </cell>
          <cell r="F3899">
            <v>6</v>
          </cell>
          <cell r="R3899" t="str">
            <v>APPAREGGIATO</v>
          </cell>
          <cell r="T3899">
            <v>1</v>
          </cell>
          <cell r="W3899">
            <v>1</v>
          </cell>
          <cell r="X3899">
            <v>3.5</v>
          </cell>
        </row>
        <row r="3900">
          <cell r="B3900">
            <v>14</v>
          </cell>
          <cell r="F3900">
            <v>5.5</v>
          </cell>
          <cell r="R3900" t="str">
            <v>SAN GRIA</v>
          </cell>
          <cell r="T3900">
            <v>1</v>
          </cell>
          <cell r="W3900">
            <v>1</v>
          </cell>
          <cell r="X3900">
            <v>5.5</v>
          </cell>
        </row>
        <row r="3901">
          <cell r="B3901">
            <v>14</v>
          </cell>
          <cell r="F3901">
            <v>6</v>
          </cell>
          <cell r="R3901" t="str">
            <v>SESTO ASENSIO</v>
          </cell>
          <cell r="T3901">
            <v>1</v>
          </cell>
          <cell r="X3901" t="str">
            <v/>
          </cell>
        </row>
        <row r="3902">
          <cell r="B3902">
            <v>14</v>
          </cell>
          <cell r="F3902">
            <v>5.5</v>
          </cell>
          <cell r="R3902" t="str">
            <v>ATL IMPROVVISATO</v>
          </cell>
          <cell r="T3902">
            <v>1</v>
          </cell>
          <cell r="X3902" t="str">
            <v/>
          </cell>
        </row>
        <row r="3903">
          <cell r="B3903">
            <v>14</v>
          </cell>
          <cell r="F3903">
            <v>6</v>
          </cell>
          <cell r="R3903" t="str">
            <v/>
          </cell>
          <cell r="X3903" t="str">
            <v/>
          </cell>
        </row>
        <row r="3904">
          <cell r="B3904">
            <v>14</v>
          </cell>
          <cell r="F3904">
            <v>8</v>
          </cell>
          <cell r="R3904" t="str">
            <v>SESTO ASENSIO</v>
          </cell>
          <cell r="T3904">
            <v>1</v>
          </cell>
          <cell r="W3904">
            <v>1</v>
          </cell>
          <cell r="X3904">
            <v>15</v>
          </cell>
        </row>
        <row r="3905">
          <cell r="B3905">
            <v>14</v>
          </cell>
          <cell r="F3905">
            <v>6.5</v>
          </cell>
          <cell r="R3905" t="str">
            <v>SESTO ASENSIO</v>
          </cell>
          <cell r="T3905">
            <v>1</v>
          </cell>
          <cell r="W3905">
            <v>1</v>
          </cell>
          <cell r="X3905">
            <v>6.5</v>
          </cell>
        </row>
        <row r="3906">
          <cell r="B3906">
            <v>14</v>
          </cell>
          <cell r="F3906">
            <v>6</v>
          </cell>
          <cell r="R3906" t="str">
            <v>HERTHA VERNELLO</v>
          </cell>
          <cell r="T3906">
            <v>1</v>
          </cell>
          <cell r="W3906">
            <v>1</v>
          </cell>
          <cell r="X3906">
            <v>6</v>
          </cell>
        </row>
        <row r="3907">
          <cell r="B3907">
            <v>14</v>
          </cell>
          <cell r="F3907">
            <v>6.5</v>
          </cell>
          <cell r="R3907" t="str">
            <v>SESTO ASENSIO</v>
          </cell>
          <cell r="T3907">
            <v>1</v>
          </cell>
          <cell r="W3907">
            <v>1</v>
          </cell>
          <cell r="X3907">
            <v>7.5</v>
          </cell>
        </row>
        <row r="3908">
          <cell r="B3908">
            <v>14</v>
          </cell>
          <cell r="F3908">
            <v>6.5</v>
          </cell>
          <cell r="R3908" t="str">
            <v/>
          </cell>
          <cell r="X3908" t="str">
            <v/>
          </cell>
        </row>
        <row r="3909">
          <cell r="B3909">
            <v>14</v>
          </cell>
          <cell r="F3909">
            <v>7</v>
          </cell>
          <cell r="R3909" t="str">
            <v>PARTIZAN DEGRADO</v>
          </cell>
          <cell r="T3909">
            <v>1</v>
          </cell>
          <cell r="W3909">
            <v>1</v>
          </cell>
          <cell r="X3909">
            <v>10</v>
          </cell>
        </row>
        <row r="3910">
          <cell r="B3910">
            <v>14</v>
          </cell>
          <cell r="F3910">
            <v>5.5</v>
          </cell>
          <cell r="R3910" t="str">
            <v>SAN GRIA</v>
          </cell>
          <cell r="T3910">
            <v>1</v>
          </cell>
          <cell r="W3910">
            <v>1</v>
          </cell>
          <cell r="X3910">
            <v>5.5</v>
          </cell>
        </row>
        <row r="3911">
          <cell r="B3911">
            <v>14</v>
          </cell>
          <cell r="F3911">
            <v>5.5</v>
          </cell>
          <cell r="R3911" t="str">
            <v>PARTIZAN DEGRADO</v>
          </cell>
          <cell r="X3911" t="str">
            <v/>
          </cell>
        </row>
        <row r="3912">
          <cell r="B3912">
            <v>14</v>
          </cell>
          <cell r="F3912">
            <v>6</v>
          </cell>
          <cell r="R3912" t="str">
            <v>ATL IMPROVVISATO</v>
          </cell>
          <cell r="T3912">
            <v>1</v>
          </cell>
          <cell r="X3912" t="str">
            <v/>
          </cell>
        </row>
        <row r="3913">
          <cell r="B3913">
            <v>14</v>
          </cell>
          <cell r="F3913">
            <v>6.5</v>
          </cell>
          <cell r="R3913" t="str">
            <v>PARTIZAN DEGRADO</v>
          </cell>
          <cell r="W3913">
            <v>1</v>
          </cell>
          <cell r="X3913">
            <v>6.5</v>
          </cell>
        </row>
        <row r="3914">
          <cell r="B3914">
            <v>14</v>
          </cell>
          <cell r="F3914">
            <v>6</v>
          </cell>
          <cell r="R3914" t="str">
            <v>AC ASPARAGHESE</v>
          </cell>
          <cell r="T3914">
            <v>1</v>
          </cell>
          <cell r="W3914">
            <v>1</v>
          </cell>
          <cell r="X3914">
            <v>6</v>
          </cell>
        </row>
        <row r="3915">
          <cell r="B3915">
            <v>14</v>
          </cell>
          <cell r="F3915">
            <v>6.5</v>
          </cell>
          <cell r="R3915" t="str">
            <v>SESTO ASENSIO</v>
          </cell>
          <cell r="W3915">
            <v>1</v>
          </cell>
          <cell r="X3915">
            <v>6</v>
          </cell>
        </row>
        <row r="3916">
          <cell r="B3916">
            <v>14</v>
          </cell>
          <cell r="F3916">
            <v>5.5</v>
          </cell>
          <cell r="R3916" t="str">
            <v>HERTHA VERNELLO</v>
          </cell>
          <cell r="T3916">
            <v>1</v>
          </cell>
          <cell r="W3916">
            <v>1</v>
          </cell>
          <cell r="X3916">
            <v>5.5</v>
          </cell>
        </row>
        <row r="3917">
          <cell r="B3917">
            <v>14</v>
          </cell>
          <cell r="F3917">
            <v>6</v>
          </cell>
          <cell r="R3917" t="str">
            <v>SESTO ASENSIO</v>
          </cell>
          <cell r="X3917" t="str">
            <v/>
          </cell>
        </row>
        <row r="3918">
          <cell r="B3918">
            <v>14</v>
          </cell>
          <cell r="F3918">
            <v>6</v>
          </cell>
          <cell r="R3918" t="str">
            <v/>
          </cell>
          <cell r="X3918" t="str">
            <v/>
          </cell>
        </row>
        <row r="3919">
          <cell r="B3919">
            <v>14</v>
          </cell>
          <cell r="F3919">
            <v>6.5</v>
          </cell>
          <cell r="R3919" t="str">
            <v>SAN GRIA</v>
          </cell>
          <cell r="T3919">
            <v>1</v>
          </cell>
          <cell r="W3919">
            <v>1</v>
          </cell>
          <cell r="X3919">
            <v>6.5</v>
          </cell>
        </row>
        <row r="3920">
          <cell r="B3920">
            <v>14</v>
          </cell>
          <cell r="F3920">
            <v>7.5</v>
          </cell>
          <cell r="R3920" t="str">
            <v>SESTO ASENSIO</v>
          </cell>
          <cell r="W3920">
            <v>1</v>
          </cell>
          <cell r="X3920">
            <v>8.5</v>
          </cell>
        </row>
        <row r="3921">
          <cell r="B3921">
            <v>14</v>
          </cell>
          <cell r="F3921">
            <v>5.5</v>
          </cell>
          <cell r="R3921" t="str">
            <v>PESCICULINI FC</v>
          </cell>
          <cell r="T3921">
            <v>1</v>
          </cell>
          <cell r="W3921">
            <v>1</v>
          </cell>
          <cell r="X3921">
            <v>5.5</v>
          </cell>
        </row>
        <row r="3922">
          <cell r="B3922">
            <v>14</v>
          </cell>
          <cell r="F3922">
            <v>8</v>
          </cell>
          <cell r="R3922" t="str">
            <v>SAN GRIA</v>
          </cell>
          <cell r="T3922">
            <v>1</v>
          </cell>
          <cell r="W3922">
            <v>1</v>
          </cell>
          <cell r="X3922">
            <v>15</v>
          </cell>
        </row>
        <row r="3923">
          <cell r="B3923">
            <v>14</v>
          </cell>
          <cell r="F3923">
            <v>5.5</v>
          </cell>
          <cell r="R3923" t="str">
            <v>HERTHA VERNELLO</v>
          </cell>
          <cell r="T3923">
            <v>1</v>
          </cell>
          <cell r="X3923" t="str">
            <v/>
          </cell>
        </row>
        <row r="3924">
          <cell r="B3924">
            <v>14</v>
          </cell>
          <cell r="F3924">
            <v>6</v>
          </cell>
          <cell r="R3924" t="str">
            <v/>
          </cell>
          <cell r="X3924" t="str">
            <v/>
          </cell>
        </row>
        <row r="3925">
          <cell r="B3925">
            <v>14</v>
          </cell>
          <cell r="F3925">
            <v>6</v>
          </cell>
          <cell r="R3925" t="str">
            <v>PARTIZAN DEGRADO</v>
          </cell>
          <cell r="T3925">
            <v>1</v>
          </cell>
          <cell r="X3925" t="str">
            <v/>
          </cell>
        </row>
        <row r="3926">
          <cell r="B3926">
            <v>14</v>
          </cell>
          <cell r="F3926">
            <v>6.5</v>
          </cell>
          <cell r="R3926" t="str">
            <v>PESCICULINI FC</v>
          </cell>
          <cell r="T3926">
            <v>1</v>
          </cell>
          <cell r="W3926">
            <v>1</v>
          </cell>
          <cell r="X3926">
            <v>6.5</v>
          </cell>
        </row>
        <row r="3927">
          <cell r="B3927">
            <v>14</v>
          </cell>
          <cell r="F3927">
            <v>6</v>
          </cell>
          <cell r="R3927" t="str">
            <v/>
          </cell>
          <cell r="X3927" t="str">
            <v/>
          </cell>
        </row>
        <row r="3928">
          <cell r="B3928">
            <v>14</v>
          </cell>
          <cell r="F3928">
            <v>6.5</v>
          </cell>
          <cell r="R3928" t="str">
            <v/>
          </cell>
          <cell r="X3928" t="str">
            <v/>
          </cell>
        </row>
        <row r="3929">
          <cell r="B3929">
            <v>14</v>
          </cell>
          <cell r="F3929">
            <v>6</v>
          </cell>
          <cell r="R3929" t="str">
            <v>ATL IMPROVVISATO</v>
          </cell>
          <cell r="T3929">
            <v>1</v>
          </cell>
          <cell r="W3929">
            <v>1</v>
          </cell>
          <cell r="X3929">
            <v>6</v>
          </cell>
        </row>
        <row r="3930">
          <cell r="B3930">
            <v>14</v>
          </cell>
          <cell r="F3930">
            <v>6</v>
          </cell>
          <cell r="R3930" t="str">
            <v/>
          </cell>
          <cell r="X3930" t="str">
            <v/>
          </cell>
        </row>
        <row r="3931">
          <cell r="B3931">
            <v>14</v>
          </cell>
          <cell r="F3931">
            <v>6.5</v>
          </cell>
          <cell r="R3931" t="str">
            <v/>
          </cell>
          <cell r="X3931" t="str">
            <v/>
          </cell>
        </row>
        <row r="3932">
          <cell r="B3932">
            <v>14</v>
          </cell>
          <cell r="F3932">
            <v>6</v>
          </cell>
          <cell r="R3932" t="str">
            <v/>
          </cell>
          <cell r="X3932" t="str">
            <v/>
          </cell>
        </row>
        <row r="3933">
          <cell r="B3933">
            <v>14</v>
          </cell>
          <cell r="F3933">
            <v>6</v>
          </cell>
          <cell r="R3933" t="str">
            <v/>
          </cell>
          <cell r="X3933" t="str">
            <v/>
          </cell>
        </row>
        <row r="3934">
          <cell r="B3934">
            <v>14</v>
          </cell>
          <cell r="F3934">
            <v>6</v>
          </cell>
          <cell r="R3934" t="str">
            <v/>
          </cell>
          <cell r="X3934" t="str">
            <v/>
          </cell>
        </row>
        <row r="3935">
          <cell r="B3935">
            <v>14</v>
          </cell>
          <cell r="F3935">
            <v>6.5</v>
          </cell>
          <cell r="R3935" t="str">
            <v/>
          </cell>
          <cell r="X3935" t="str">
            <v/>
          </cell>
        </row>
        <row r="3936">
          <cell r="B3936">
            <v>14</v>
          </cell>
          <cell r="F3936">
            <v>5.5</v>
          </cell>
          <cell r="R3936" t="str">
            <v>APPAREGGIATO</v>
          </cell>
          <cell r="X3936" t="str">
            <v/>
          </cell>
        </row>
        <row r="3937">
          <cell r="B3937">
            <v>14</v>
          </cell>
          <cell r="F3937">
            <v>6</v>
          </cell>
          <cell r="R3937" t="str">
            <v/>
          </cell>
          <cell r="X3937" t="str">
            <v/>
          </cell>
        </row>
        <row r="3938">
          <cell r="B3938">
            <v>14</v>
          </cell>
          <cell r="F3938">
            <v>6</v>
          </cell>
          <cell r="R3938" t="str">
            <v>PARTIZAN DEGRADO</v>
          </cell>
          <cell r="W3938">
            <v>1</v>
          </cell>
          <cell r="X3938">
            <v>6</v>
          </cell>
        </row>
        <row r="3939">
          <cell r="B3939">
            <v>14</v>
          </cell>
          <cell r="F3939">
            <v>5.5</v>
          </cell>
          <cell r="R3939" t="str">
            <v/>
          </cell>
          <cell r="X3939" t="str">
            <v/>
          </cell>
        </row>
        <row r="3940">
          <cell r="B3940">
            <v>14</v>
          </cell>
          <cell r="F3940">
            <v>6</v>
          </cell>
          <cell r="R3940" t="str">
            <v/>
          </cell>
          <cell r="X3940" t="str">
            <v/>
          </cell>
        </row>
        <row r="3941">
          <cell r="B3941">
            <v>14</v>
          </cell>
          <cell r="F3941">
            <v>6</v>
          </cell>
          <cell r="R3941" t="str">
            <v/>
          </cell>
          <cell r="X3941" t="str">
            <v/>
          </cell>
        </row>
        <row r="3942">
          <cell r="B3942">
            <v>14</v>
          </cell>
          <cell r="F3942">
            <v>5.5</v>
          </cell>
          <cell r="R3942" t="str">
            <v/>
          </cell>
          <cell r="X3942" t="str">
            <v/>
          </cell>
        </row>
        <row r="3943">
          <cell r="B3943">
            <v>14</v>
          </cell>
          <cell r="F3943">
            <v>6</v>
          </cell>
          <cell r="R3943" t="str">
            <v/>
          </cell>
          <cell r="X3943" t="str">
            <v/>
          </cell>
        </row>
        <row r="3944">
          <cell r="B3944">
            <v>14</v>
          </cell>
          <cell r="F3944">
            <v>6.5</v>
          </cell>
          <cell r="R3944" t="str">
            <v/>
          </cell>
          <cell r="X3944" t="str">
            <v/>
          </cell>
        </row>
        <row r="3945">
          <cell r="B3945">
            <v>14</v>
          </cell>
          <cell r="F3945">
            <v>6</v>
          </cell>
          <cell r="R3945" t="str">
            <v/>
          </cell>
          <cell r="X3945" t="str">
            <v/>
          </cell>
        </row>
        <row r="3946">
          <cell r="B3946">
            <v>14</v>
          </cell>
          <cell r="F3946">
            <v>6</v>
          </cell>
          <cell r="R3946" t="str">
            <v/>
          </cell>
          <cell r="X3946" t="str">
            <v/>
          </cell>
        </row>
        <row r="3947">
          <cell r="B3947">
            <v>14</v>
          </cell>
          <cell r="F3947">
            <v>5.5</v>
          </cell>
          <cell r="R3947" t="str">
            <v/>
          </cell>
          <cell r="X3947" t="str">
            <v/>
          </cell>
        </row>
        <row r="3948">
          <cell r="B3948">
            <v>14</v>
          </cell>
          <cell r="F3948">
            <v>6</v>
          </cell>
          <cell r="R3948" t="str">
            <v/>
          </cell>
          <cell r="X3948" t="str">
            <v/>
          </cell>
        </row>
        <row r="3949">
          <cell r="B3949">
            <v>14</v>
          </cell>
          <cell r="F3949">
            <v>4.5</v>
          </cell>
          <cell r="R3949" t="str">
            <v/>
          </cell>
          <cell r="X3949" t="str">
            <v/>
          </cell>
        </row>
        <row r="3950">
          <cell r="B3950">
            <v>14</v>
          </cell>
          <cell r="F3950">
            <v>6</v>
          </cell>
          <cell r="R3950" t="str">
            <v/>
          </cell>
          <cell r="X3950" t="str">
            <v/>
          </cell>
        </row>
        <row r="3951">
          <cell r="B3951">
            <v>14</v>
          </cell>
          <cell r="F3951">
            <v>5.5</v>
          </cell>
          <cell r="R3951" t="str">
            <v/>
          </cell>
          <cell r="X3951" t="str">
            <v/>
          </cell>
        </row>
        <row r="3952">
          <cell r="B3952">
            <v>14</v>
          </cell>
          <cell r="F3952">
            <v>7</v>
          </cell>
          <cell r="R3952" t="str">
            <v>HERTHA VERNELLO</v>
          </cell>
          <cell r="T3952">
            <v>1</v>
          </cell>
          <cell r="W3952">
            <v>1</v>
          </cell>
          <cell r="X3952">
            <v>6</v>
          </cell>
        </row>
        <row r="3953">
          <cell r="B3953">
            <v>14</v>
          </cell>
          <cell r="F3953">
            <v>5</v>
          </cell>
          <cell r="R3953" t="str">
            <v>AC ASPARAGHESE</v>
          </cell>
          <cell r="T3953">
            <v>1</v>
          </cell>
          <cell r="X3953" t="str">
            <v/>
          </cell>
        </row>
        <row r="3954">
          <cell r="B3954">
            <v>14</v>
          </cell>
          <cell r="F3954">
            <v>5.5</v>
          </cell>
          <cell r="R3954" t="str">
            <v>PESCICULINI FC</v>
          </cell>
          <cell r="T3954">
            <v>1</v>
          </cell>
          <cell r="W3954">
            <v>1</v>
          </cell>
          <cell r="X3954">
            <v>5.5</v>
          </cell>
        </row>
        <row r="3955">
          <cell r="B3955">
            <v>14</v>
          </cell>
          <cell r="F3955">
            <v>5.5</v>
          </cell>
          <cell r="R3955" t="str">
            <v>PESCICULINI FC</v>
          </cell>
          <cell r="T3955">
            <v>1</v>
          </cell>
          <cell r="W3955">
            <v>1</v>
          </cell>
          <cell r="X3955">
            <v>5</v>
          </cell>
        </row>
        <row r="3956">
          <cell r="B3956">
            <v>14</v>
          </cell>
          <cell r="F3956">
            <v>4.5</v>
          </cell>
          <cell r="R3956" t="str">
            <v/>
          </cell>
          <cell r="X3956" t="str">
            <v/>
          </cell>
        </row>
        <row r="3957">
          <cell r="B3957">
            <v>14</v>
          </cell>
          <cell r="F3957">
            <v>5.5</v>
          </cell>
          <cell r="R3957" t="str">
            <v/>
          </cell>
          <cell r="X3957" t="str">
            <v/>
          </cell>
        </row>
        <row r="3958">
          <cell r="B3958">
            <v>14</v>
          </cell>
          <cell r="F3958">
            <v>4.5</v>
          </cell>
          <cell r="R3958" t="str">
            <v/>
          </cell>
          <cell r="X3958" t="str">
            <v/>
          </cell>
        </row>
        <row r="3959">
          <cell r="B3959">
            <v>14</v>
          </cell>
          <cell r="F3959">
            <v>5.5</v>
          </cell>
          <cell r="R3959" t="str">
            <v/>
          </cell>
          <cell r="X3959" t="str">
            <v/>
          </cell>
        </row>
        <row r="3960">
          <cell r="B3960">
            <v>14</v>
          </cell>
          <cell r="F3960">
            <v>6</v>
          </cell>
          <cell r="R3960" t="str">
            <v>AC ASPARAGHESE</v>
          </cell>
          <cell r="T3960">
            <v>1</v>
          </cell>
          <cell r="W3960">
            <v>1</v>
          </cell>
          <cell r="X3960">
            <v>6</v>
          </cell>
        </row>
        <row r="3961">
          <cell r="B3961">
            <v>14</v>
          </cell>
          <cell r="F3961">
            <v>5.5</v>
          </cell>
          <cell r="R3961" t="str">
            <v>SAN GRIA</v>
          </cell>
          <cell r="T3961">
            <v>1</v>
          </cell>
          <cell r="W3961">
            <v>1</v>
          </cell>
          <cell r="X3961">
            <v>5.5</v>
          </cell>
        </row>
        <row r="3962">
          <cell r="B3962">
            <v>14</v>
          </cell>
          <cell r="F3962">
            <v>5.5</v>
          </cell>
          <cell r="R3962" t="str">
            <v>SAN GRIA</v>
          </cell>
          <cell r="T3962">
            <v>1</v>
          </cell>
          <cell r="X3962" t="str">
            <v/>
          </cell>
        </row>
        <row r="3963">
          <cell r="B3963">
            <v>14</v>
          </cell>
          <cell r="F3963">
            <v>5.5</v>
          </cell>
          <cell r="R3963" t="str">
            <v/>
          </cell>
          <cell r="X3963" t="str">
            <v/>
          </cell>
        </row>
        <row r="3964">
          <cell r="B3964">
            <v>14</v>
          </cell>
          <cell r="F3964">
            <v>5.5</v>
          </cell>
          <cell r="R3964" t="str">
            <v/>
          </cell>
          <cell r="X3964" t="str">
            <v/>
          </cell>
        </row>
        <row r="3965">
          <cell r="B3965">
            <v>14</v>
          </cell>
          <cell r="F3965">
            <v>5.5</v>
          </cell>
          <cell r="R3965" t="str">
            <v>ATL IMPROVVISATO</v>
          </cell>
          <cell r="T3965">
            <v>1</v>
          </cell>
          <cell r="X3965" t="str">
            <v/>
          </cell>
        </row>
        <row r="3966">
          <cell r="B3966">
            <v>14</v>
          </cell>
          <cell r="F3966">
            <v>6</v>
          </cell>
          <cell r="R3966" t="str">
            <v>PARTIZAN DEGRADO</v>
          </cell>
          <cell r="T3966">
            <v>1</v>
          </cell>
          <cell r="W3966">
            <v>1</v>
          </cell>
          <cell r="X3966">
            <v>6</v>
          </cell>
        </row>
        <row r="3967">
          <cell r="B3967">
            <v>14</v>
          </cell>
          <cell r="F3967">
            <v>5.5</v>
          </cell>
          <cell r="R3967" t="str">
            <v>APPAREGGIATO</v>
          </cell>
          <cell r="T3967">
            <v>1</v>
          </cell>
          <cell r="W3967">
            <v>1</v>
          </cell>
          <cell r="X3967">
            <v>5.5</v>
          </cell>
        </row>
        <row r="3968">
          <cell r="B3968">
            <v>14</v>
          </cell>
          <cell r="F3968">
            <v>5</v>
          </cell>
          <cell r="R3968" t="str">
            <v/>
          </cell>
          <cell r="X3968" t="str">
            <v/>
          </cell>
        </row>
        <row r="3969">
          <cell r="B3969">
            <v>14</v>
          </cell>
          <cell r="F3969">
            <v>6.5</v>
          </cell>
          <cell r="R3969" t="str">
            <v>APPAREGGIATO</v>
          </cell>
          <cell r="T3969">
            <v>1</v>
          </cell>
          <cell r="W3969">
            <v>1</v>
          </cell>
          <cell r="X3969">
            <v>6.5</v>
          </cell>
        </row>
        <row r="3970">
          <cell r="B3970">
            <v>14</v>
          </cell>
          <cell r="F3970">
            <v>6</v>
          </cell>
          <cell r="R3970" t="str">
            <v/>
          </cell>
          <cell r="X3970" t="str">
            <v/>
          </cell>
        </row>
        <row r="3971">
          <cell r="B3971">
            <v>14</v>
          </cell>
          <cell r="F3971">
            <v>6</v>
          </cell>
          <cell r="R3971" t="str">
            <v/>
          </cell>
          <cell r="X3971" t="str">
            <v/>
          </cell>
        </row>
        <row r="3972">
          <cell r="B3972">
            <v>14</v>
          </cell>
          <cell r="F3972">
            <v>6.5</v>
          </cell>
          <cell r="R3972" t="str">
            <v/>
          </cell>
          <cell r="X3972" t="str">
            <v/>
          </cell>
        </row>
        <row r="3973">
          <cell r="B3973">
            <v>14</v>
          </cell>
          <cell r="F3973">
            <v>7.5</v>
          </cell>
          <cell r="R3973" t="str">
            <v/>
          </cell>
          <cell r="X3973" t="str">
            <v/>
          </cell>
        </row>
        <row r="3974">
          <cell r="B3974">
            <v>14</v>
          </cell>
          <cell r="F3974">
            <v>6.5</v>
          </cell>
          <cell r="R3974" t="str">
            <v>AC ASPARAGHESE</v>
          </cell>
          <cell r="W3974">
            <v>1</v>
          </cell>
          <cell r="X3974">
            <v>6</v>
          </cell>
        </row>
        <row r="3975">
          <cell r="B3975">
            <v>14</v>
          </cell>
          <cell r="F3975">
            <v>6</v>
          </cell>
          <cell r="R3975" t="str">
            <v/>
          </cell>
          <cell r="X3975" t="str">
            <v/>
          </cell>
        </row>
        <row r="3976">
          <cell r="B3976">
            <v>14</v>
          </cell>
          <cell r="F3976">
            <v>7.5</v>
          </cell>
          <cell r="R3976" t="str">
            <v/>
          </cell>
          <cell r="X3976" t="str">
            <v/>
          </cell>
        </row>
        <row r="3977">
          <cell r="B3977">
            <v>14</v>
          </cell>
          <cell r="F3977">
            <v>7</v>
          </cell>
          <cell r="R3977" t="str">
            <v/>
          </cell>
          <cell r="X3977" t="str">
            <v/>
          </cell>
        </row>
        <row r="3978">
          <cell r="B3978">
            <v>14</v>
          </cell>
          <cell r="F3978">
            <v>6</v>
          </cell>
          <cell r="R3978" t="str">
            <v/>
          </cell>
          <cell r="X3978" t="str">
            <v/>
          </cell>
        </row>
        <row r="3979">
          <cell r="B3979">
            <v>14</v>
          </cell>
          <cell r="F3979">
            <v>6</v>
          </cell>
          <cell r="R3979" t="str">
            <v/>
          </cell>
          <cell r="X3979" t="str">
            <v/>
          </cell>
        </row>
        <row r="3980">
          <cell r="B3980">
            <v>14</v>
          </cell>
          <cell r="F3980">
            <v>5.5</v>
          </cell>
          <cell r="R3980" t="str">
            <v>AC ASPARAGHESE</v>
          </cell>
          <cell r="T3980">
            <v>1</v>
          </cell>
          <cell r="W3980">
            <v>1</v>
          </cell>
          <cell r="X3980">
            <v>5.5</v>
          </cell>
        </row>
        <row r="3981">
          <cell r="B3981">
            <v>14</v>
          </cell>
          <cell r="F3981">
            <v>6.5</v>
          </cell>
          <cell r="R3981" t="str">
            <v/>
          </cell>
          <cell r="X3981" t="str">
            <v/>
          </cell>
        </row>
        <row r="3982">
          <cell r="B3982">
            <v>14</v>
          </cell>
          <cell r="F3982">
            <v>6.5</v>
          </cell>
          <cell r="R3982" t="str">
            <v>PESCICULINI FC</v>
          </cell>
          <cell r="T3982">
            <v>1</v>
          </cell>
          <cell r="W3982">
            <v>1</v>
          </cell>
          <cell r="X3982">
            <v>7.5</v>
          </cell>
        </row>
        <row r="3983">
          <cell r="B3983">
            <v>14</v>
          </cell>
          <cell r="F3983">
            <v>6</v>
          </cell>
          <cell r="R3983" t="str">
            <v>APPAREGGIATO</v>
          </cell>
          <cell r="X3983" t="str">
            <v/>
          </cell>
        </row>
        <row r="3984">
          <cell r="B3984">
            <v>14</v>
          </cell>
          <cell r="F3984">
            <v>6</v>
          </cell>
          <cell r="R3984" t="str">
            <v>HERTHA VERNELLO</v>
          </cell>
          <cell r="W3984">
            <v>1</v>
          </cell>
          <cell r="X3984">
            <v>5.5</v>
          </cell>
        </row>
        <row r="3985">
          <cell r="B3985">
            <v>14</v>
          </cell>
          <cell r="F3985">
            <v>5.5</v>
          </cell>
          <cell r="R3985" t="str">
            <v/>
          </cell>
          <cell r="X3985" t="str">
            <v/>
          </cell>
        </row>
        <row r="3986">
          <cell r="B3986">
            <v>14</v>
          </cell>
          <cell r="F3986">
            <v>5.5</v>
          </cell>
          <cell r="R3986" t="str">
            <v/>
          </cell>
          <cell r="X3986" t="str">
            <v/>
          </cell>
        </row>
        <row r="3987">
          <cell r="B3987">
            <v>14</v>
          </cell>
          <cell r="F3987">
            <v>5</v>
          </cell>
          <cell r="R3987" t="str">
            <v/>
          </cell>
          <cell r="X3987" t="str">
            <v/>
          </cell>
        </row>
        <row r="3988">
          <cell r="B3988">
            <v>14</v>
          </cell>
          <cell r="F3988">
            <v>5.5</v>
          </cell>
          <cell r="R3988" t="str">
            <v>PARTIZAN DEGRADO</v>
          </cell>
          <cell r="X3988" t="str">
            <v/>
          </cell>
        </row>
        <row r="3989">
          <cell r="B3989">
            <v>14</v>
          </cell>
          <cell r="F3989">
            <v>7</v>
          </cell>
          <cell r="R3989" t="str">
            <v>PESCICULINI FC</v>
          </cell>
          <cell r="T3989">
            <v>1</v>
          </cell>
          <cell r="W3989">
            <v>1</v>
          </cell>
          <cell r="X3989">
            <v>11</v>
          </cell>
        </row>
        <row r="3990">
          <cell r="B3990">
            <v>14</v>
          </cell>
          <cell r="F3990">
            <v>5.5</v>
          </cell>
          <cell r="R3990" t="str">
            <v/>
          </cell>
          <cell r="X3990" t="str">
            <v/>
          </cell>
        </row>
        <row r="3991">
          <cell r="B3991">
            <v>14</v>
          </cell>
          <cell r="F3991">
            <v>5</v>
          </cell>
          <cell r="R3991" t="str">
            <v/>
          </cell>
          <cell r="X3991" t="str">
            <v/>
          </cell>
        </row>
        <row r="3992">
          <cell r="B3992">
            <v>14</v>
          </cell>
          <cell r="F3992">
            <v>6</v>
          </cell>
          <cell r="R3992" t="str">
            <v/>
          </cell>
          <cell r="X3992" t="str">
            <v/>
          </cell>
        </row>
        <row r="3993">
          <cell r="B3993">
            <v>14</v>
          </cell>
          <cell r="F3993">
            <v>6.5</v>
          </cell>
          <cell r="R3993" t="str">
            <v>SESTO ASENSIO</v>
          </cell>
          <cell r="W3993">
            <v>1</v>
          </cell>
          <cell r="X3993">
            <v>9.5</v>
          </cell>
        </row>
        <row r="3994">
          <cell r="B3994">
            <v>14</v>
          </cell>
          <cell r="F3994">
            <v>6</v>
          </cell>
          <cell r="R3994" t="str">
            <v/>
          </cell>
          <cell r="X3994" t="str">
            <v/>
          </cell>
        </row>
        <row r="3995">
          <cell r="B3995">
            <v>14</v>
          </cell>
          <cell r="F3995">
            <v>5.5</v>
          </cell>
          <cell r="R3995" t="str">
            <v>PESCICULINI FC</v>
          </cell>
          <cell r="T3995">
            <v>1</v>
          </cell>
          <cell r="X3995" t="str">
            <v/>
          </cell>
        </row>
        <row r="3996">
          <cell r="B3996">
            <v>14</v>
          </cell>
          <cell r="F3996">
            <v>5.5</v>
          </cell>
          <cell r="R3996" t="str">
            <v>PARTIZAN DEGRADO</v>
          </cell>
          <cell r="T3996">
            <v>1</v>
          </cell>
          <cell r="X3996" t="str">
            <v/>
          </cell>
        </row>
        <row r="3997">
          <cell r="B3997">
            <v>14</v>
          </cell>
          <cell r="F3997">
            <v>6</v>
          </cell>
          <cell r="R3997" t="str">
            <v/>
          </cell>
          <cell r="X3997" t="str">
            <v/>
          </cell>
        </row>
        <row r="3998">
          <cell r="B3998">
            <v>14</v>
          </cell>
          <cell r="F3998">
            <v>6</v>
          </cell>
          <cell r="R3998" t="str">
            <v/>
          </cell>
          <cell r="X3998" t="str">
            <v/>
          </cell>
        </row>
        <row r="3999">
          <cell r="B3999">
            <v>14</v>
          </cell>
          <cell r="F3999">
            <v>5.5</v>
          </cell>
          <cell r="R3999" t="str">
            <v/>
          </cell>
          <cell r="X3999" t="str">
            <v/>
          </cell>
        </row>
        <row r="4000">
          <cell r="B4000">
            <v>14</v>
          </cell>
          <cell r="F4000">
            <v>6</v>
          </cell>
          <cell r="R4000" t="str">
            <v/>
          </cell>
          <cell r="X4000" t="str">
            <v/>
          </cell>
        </row>
        <row r="4001">
          <cell r="B4001">
            <v>14</v>
          </cell>
          <cell r="F4001">
            <v>6</v>
          </cell>
          <cell r="R4001" t="str">
            <v/>
          </cell>
          <cell r="X4001" t="str">
            <v/>
          </cell>
        </row>
        <row r="4002">
          <cell r="B4002">
            <v>14</v>
          </cell>
          <cell r="F4002">
            <v>6</v>
          </cell>
          <cell r="R4002" t="str">
            <v>APPAREGGIATO</v>
          </cell>
          <cell r="T4002">
            <v>1</v>
          </cell>
          <cell r="W4002">
            <v>1</v>
          </cell>
          <cell r="X4002">
            <v>6</v>
          </cell>
        </row>
        <row r="4003">
          <cell r="B4003">
            <v>14</v>
          </cell>
          <cell r="F4003">
            <v>5.5</v>
          </cell>
          <cell r="R4003" t="str">
            <v/>
          </cell>
          <cell r="X4003" t="str">
            <v/>
          </cell>
        </row>
        <row r="4004">
          <cell r="B4004">
            <v>14</v>
          </cell>
          <cell r="F4004">
            <v>6</v>
          </cell>
          <cell r="R4004" t="str">
            <v/>
          </cell>
          <cell r="X4004" t="str">
            <v/>
          </cell>
        </row>
        <row r="4005">
          <cell r="B4005">
            <v>14</v>
          </cell>
          <cell r="F4005">
            <v>7</v>
          </cell>
          <cell r="R4005" t="str">
            <v/>
          </cell>
          <cell r="X4005" t="str">
            <v/>
          </cell>
        </row>
        <row r="4006">
          <cell r="B4006">
            <v>14</v>
          </cell>
          <cell r="F4006">
            <v>6</v>
          </cell>
          <cell r="R4006" t="str">
            <v>PARTIZAN DEGRADO</v>
          </cell>
          <cell r="T4006">
            <v>1</v>
          </cell>
          <cell r="W4006">
            <v>1</v>
          </cell>
          <cell r="X4006">
            <v>6</v>
          </cell>
        </row>
        <row r="4007">
          <cell r="B4007">
            <v>14</v>
          </cell>
          <cell r="F4007">
            <v>6</v>
          </cell>
          <cell r="R4007" t="str">
            <v/>
          </cell>
          <cell r="X4007" t="str">
            <v/>
          </cell>
        </row>
        <row r="4008">
          <cell r="B4008">
            <v>14</v>
          </cell>
          <cell r="F4008">
            <v>7</v>
          </cell>
          <cell r="R4008" t="str">
            <v/>
          </cell>
          <cell r="X4008" t="str">
            <v/>
          </cell>
        </row>
        <row r="4009">
          <cell r="B4009">
            <v>14</v>
          </cell>
          <cell r="F4009">
            <v>5.5</v>
          </cell>
          <cell r="R4009" t="str">
            <v>HERTHA VERNELLO</v>
          </cell>
          <cell r="X4009" t="str">
            <v/>
          </cell>
        </row>
        <row r="4010">
          <cell r="B4010">
            <v>14</v>
          </cell>
          <cell r="F4010">
            <v>6.5</v>
          </cell>
          <cell r="R4010" t="str">
            <v/>
          </cell>
          <cell r="X4010" t="str">
            <v/>
          </cell>
        </row>
        <row r="4011">
          <cell r="B4011">
            <v>14</v>
          </cell>
          <cell r="F4011">
            <v>6.5</v>
          </cell>
          <cell r="R4011" t="str">
            <v/>
          </cell>
          <cell r="X4011" t="str">
            <v/>
          </cell>
        </row>
        <row r="4012">
          <cell r="B4012">
            <v>14</v>
          </cell>
          <cell r="F4012">
            <v>7</v>
          </cell>
          <cell r="R4012" t="str">
            <v/>
          </cell>
          <cell r="X4012" t="str">
            <v/>
          </cell>
        </row>
        <row r="4013">
          <cell r="B4013">
            <v>14</v>
          </cell>
          <cell r="F4013">
            <v>7</v>
          </cell>
          <cell r="R4013" t="str">
            <v/>
          </cell>
          <cell r="X4013" t="str">
            <v/>
          </cell>
        </row>
        <row r="4014">
          <cell r="B4014">
            <v>14</v>
          </cell>
          <cell r="F4014">
            <v>6.5</v>
          </cell>
          <cell r="R4014" t="str">
            <v/>
          </cell>
          <cell r="X4014" t="str">
            <v/>
          </cell>
        </row>
        <row r="4015">
          <cell r="B4015">
            <v>14</v>
          </cell>
          <cell r="F4015">
            <v>6.5</v>
          </cell>
          <cell r="R4015" t="str">
            <v/>
          </cell>
          <cell r="X4015" t="str">
            <v/>
          </cell>
        </row>
        <row r="4016">
          <cell r="B4016">
            <v>14</v>
          </cell>
          <cell r="F4016">
            <v>7.5</v>
          </cell>
          <cell r="R4016" t="str">
            <v/>
          </cell>
          <cell r="X4016" t="str">
            <v/>
          </cell>
        </row>
        <row r="4017">
          <cell r="B4017">
            <v>14</v>
          </cell>
          <cell r="F4017">
            <v>6</v>
          </cell>
          <cell r="R4017" t="str">
            <v/>
          </cell>
          <cell r="X4017" t="str">
            <v/>
          </cell>
        </row>
        <row r="4018">
          <cell r="B4018">
            <v>14</v>
          </cell>
          <cell r="F4018">
            <v>7</v>
          </cell>
          <cell r="R4018" t="str">
            <v/>
          </cell>
          <cell r="X4018" t="str">
            <v/>
          </cell>
        </row>
        <row r="4019">
          <cell r="B4019">
            <v>14</v>
          </cell>
          <cell r="F4019">
            <v>7.5</v>
          </cell>
          <cell r="R4019" t="str">
            <v>APPAREGGIATO</v>
          </cell>
          <cell r="W4019">
            <v>1</v>
          </cell>
          <cell r="X4019">
            <v>12.5</v>
          </cell>
        </row>
        <row r="4020">
          <cell r="B4020">
            <v>15</v>
          </cell>
          <cell r="F4020">
            <v>5.5</v>
          </cell>
          <cell r="R4020" t="str">
            <v/>
          </cell>
          <cell r="X4020" t="str">
            <v/>
          </cell>
        </row>
        <row r="4021">
          <cell r="B4021">
            <v>15</v>
          </cell>
          <cell r="F4021">
            <v>6</v>
          </cell>
          <cell r="R4021" t="str">
            <v>SAN GRIA</v>
          </cell>
          <cell r="T4021">
            <v>1</v>
          </cell>
          <cell r="W4021">
            <v>1</v>
          </cell>
          <cell r="X4021">
            <v>5</v>
          </cell>
        </row>
        <row r="4022">
          <cell r="B4022">
            <v>15</v>
          </cell>
          <cell r="F4022">
            <v>6</v>
          </cell>
          <cell r="R4022" t="str">
            <v/>
          </cell>
          <cell r="X4022" t="str">
            <v/>
          </cell>
        </row>
        <row r="4023">
          <cell r="B4023">
            <v>15</v>
          </cell>
          <cell r="F4023">
            <v>6</v>
          </cell>
          <cell r="R4023" t="str">
            <v/>
          </cell>
          <cell r="X4023" t="str">
            <v/>
          </cell>
        </row>
        <row r="4024">
          <cell r="B4024">
            <v>15</v>
          </cell>
          <cell r="F4024">
            <v>6.5</v>
          </cell>
          <cell r="R4024" t="str">
            <v/>
          </cell>
          <cell r="X4024" t="str">
            <v/>
          </cell>
        </row>
        <row r="4025">
          <cell r="B4025">
            <v>15</v>
          </cell>
          <cell r="F4025">
            <v>5.5</v>
          </cell>
          <cell r="R4025" t="str">
            <v/>
          </cell>
          <cell r="X4025" t="str">
            <v/>
          </cell>
        </row>
        <row r="4026">
          <cell r="B4026">
            <v>15</v>
          </cell>
          <cell r="F4026">
            <v>6</v>
          </cell>
          <cell r="R4026" t="str">
            <v/>
          </cell>
          <cell r="X4026" t="str">
            <v/>
          </cell>
        </row>
        <row r="4027">
          <cell r="B4027">
            <v>15</v>
          </cell>
          <cell r="F4027">
            <v>6</v>
          </cell>
          <cell r="R4027" t="str">
            <v>PARTIZAN DEGRADO</v>
          </cell>
          <cell r="T4027">
            <v>1</v>
          </cell>
          <cell r="W4027">
            <v>1</v>
          </cell>
          <cell r="X4027">
            <v>6</v>
          </cell>
        </row>
        <row r="4028">
          <cell r="B4028">
            <v>15</v>
          </cell>
          <cell r="F4028">
            <v>6.5</v>
          </cell>
          <cell r="R4028" t="str">
            <v/>
          </cell>
          <cell r="X4028" t="str">
            <v/>
          </cell>
        </row>
        <row r="4029">
          <cell r="B4029">
            <v>15</v>
          </cell>
          <cell r="F4029">
            <v>6</v>
          </cell>
          <cell r="R4029" t="str">
            <v/>
          </cell>
          <cell r="X4029" t="str">
            <v/>
          </cell>
        </row>
        <row r="4030">
          <cell r="B4030">
            <v>15</v>
          </cell>
          <cell r="F4030">
            <v>6</v>
          </cell>
          <cell r="R4030" t="str">
            <v>AC ASPARAGHESE</v>
          </cell>
          <cell r="T4030">
            <v>1</v>
          </cell>
          <cell r="W4030">
            <v>1</v>
          </cell>
          <cell r="X4030">
            <v>6</v>
          </cell>
        </row>
        <row r="4031">
          <cell r="B4031">
            <v>15</v>
          </cell>
          <cell r="F4031">
            <v>6.5</v>
          </cell>
          <cell r="R4031" t="str">
            <v>SESTO ASENSIO</v>
          </cell>
          <cell r="W4031">
            <v>1</v>
          </cell>
          <cell r="X4031">
            <v>6.5</v>
          </cell>
        </row>
        <row r="4032">
          <cell r="B4032">
            <v>15</v>
          </cell>
          <cell r="F4032">
            <v>6</v>
          </cell>
          <cell r="R4032" t="str">
            <v>APPAREGGIATO</v>
          </cell>
          <cell r="T4032">
            <v>1</v>
          </cell>
          <cell r="W4032">
            <v>1</v>
          </cell>
          <cell r="X4032">
            <v>6</v>
          </cell>
        </row>
        <row r="4033">
          <cell r="B4033">
            <v>15</v>
          </cell>
          <cell r="F4033">
            <v>7.5</v>
          </cell>
          <cell r="R4033" t="str">
            <v>AC ASPARAGHESE</v>
          </cell>
          <cell r="T4033">
            <v>1</v>
          </cell>
          <cell r="W4033">
            <v>1</v>
          </cell>
          <cell r="X4033">
            <v>14.5</v>
          </cell>
        </row>
        <row r="4034">
          <cell r="B4034">
            <v>15</v>
          </cell>
          <cell r="F4034">
            <v>5.5</v>
          </cell>
          <cell r="R4034" t="str">
            <v>PESCICULINI FC</v>
          </cell>
          <cell r="T4034">
            <v>1</v>
          </cell>
          <cell r="X4034" t="str">
            <v/>
          </cell>
        </row>
        <row r="4035">
          <cell r="B4035">
            <v>15</v>
          </cell>
          <cell r="F4035">
            <v>6</v>
          </cell>
          <cell r="R4035" t="str">
            <v>PARTIZAN DEGRADO</v>
          </cell>
          <cell r="T4035">
            <v>1</v>
          </cell>
          <cell r="X4035" t="str">
            <v/>
          </cell>
        </row>
        <row r="4036">
          <cell r="B4036">
            <v>15</v>
          </cell>
          <cell r="F4036">
            <v>6.5</v>
          </cell>
          <cell r="R4036" t="str">
            <v/>
          </cell>
          <cell r="X4036" t="str">
            <v/>
          </cell>
        </row>
        <row r="4037">
          <cell r="B4037">
            <v>15</v>
          </cell>
          <cell r="F4037">
            <v>6</v>
          </cell>
          <cell r="R4037" t="str">
            <v/>
          </cell>
          <cell r="X4037" t="str">
            <v/>
          </cell>
        </row>
        <row r="4038">
          <cell r="B4038">
            <v>15</v>
          </cell>
          <cell r="F4038">
            <v>5.5</v>
          </cell>
          <cell r="R4038" t="str">
            <v/>
          </cell>
          <cell r="X4038" t="str">
            <v/>
          </cell>
        </row>
        <row r="4039">
          <cell r="B4039">
            <v>15</v>
          </cell>
          <cell r="F4039">
            <v>4.5</v>
          </cell>
          <cell r="R4039" t="str">
            <v/>
          </cell>
          <cell r="X4039" t="str">
            <v/>
          </cell>
        </row>
        <row r="4040">
          <cell r="B4040">
            <v>15</v>
          </cell>
          <cell r="F4040">
            <v>5.5</v>
          </cell>
          <cell r="R4040" t="str">
            <v>PARTIZAN DEGRADO</v>
          </cell>
          <cell r="T4040">
            <v>1</v>
          </cell>
          <cell r="X4040" t="str">
            <v/>
          </cell>
        </row>
        <row r="4041">
          <cell r="B4041">
            <v>15</v>
          </cell>
          <cell r="F4041">
            <v>6.5</v>
          </cell>
          <cell r="R4041" t="str">
            <v>SAN GRIA</v>
          </cell>
          <cell r="W4041">
            <v>1</v>
          </cell>
          <cell r="X4041">
            <v>6.5</v>
          </cell>
        </row>
        <row r="4042">
          <cell r="B4042">
            <v>15</v>
          </cell>
          <cell r="F4042">
            <v>6</v>
          </cell>
          <cell r="R4042" t="str">
            <v>HERTHA VERNELLO</v>
          </cell>
          <cell r="T4042">
            <v>1</v>
          </cell>
          <cell r="W4042">
            <v>1</v>
          </cell>
          <cell r="X4042">
            <v>5.5</v>
          </cell>
        </row>
        <row r="4043">
          <cell r="B4043">
            <v>15</v>
          </cell>
          <cell r="F4043">
            <v>5</v>
          </cell>
          <cell r="R4043" t="str">
            <v/>
          </cell>
          <cell r="X4043" t="str">
            <v/>
          </cell>
        </row>
        <row r="4044">
          <cell r="B4044">
            <v>15</v>
          </cell>
          <cell r="F4044">
            <v>5.5</v>
          </cell>
          <cell r="R4044" t="str">
            <v/>
          </cell>
          <cell r="X4044" t="str">
            <v/>
          </cell>
        </row>
        <row r="4045">
          <cell r="B4045">
            <v>15</v>
          </cell>
          <cell r="F4045">
            <v>6</v>
          </cell>
          <cell r="R4045" t="str">
            <v/>
          </cell>
          <cell r="X4045" t="str">
            <v/>
          </cell>
        </row>
        <row r="4046">
          <cell r="B4046">
            <v>15</v>
          </cell>
          <cell r="F4046">
            <v>6</v>
          </cell>
          <cell r="R4046" t="str">
            <v>PARTIZAN DEGRADO</v>
          </cell>
          <cell r="T4046">
            <v>1</v>
          </cell>
          <cell r="W4046">
            <v>1</v>
          </cell>
          <cell r="X4046">
            <v>6</v>
          </cell>
        </row>
        <row r="4047">
          <cell r="B4047">
            <v>15</v>
          </cell>
          <cell r="F4047">
            <v>5</v>
          </cell>
          <cell r="R4047" t="str">
            <v/>
          </cell>
          <cell r="X4047" t="str">
            <v/>
          </cell>
        </row>
        <row r="4048">
          <cell r="B4048">
            <v>15</v>
          </cell>
          <cell r="F4048">
            <v>5.5</v>
          </cell>
          <cell r="R4048" t="str">
            <v>SESTO ASENSIO</v>
          </cell>
          <cell r="T4048">
            <v>1</v>
          </cell>
          <cell r="X4048" t="str">
            <v/>
          </cell>
        </row>
        <row r="4049">
          <cell r="B4049">
            <v>15</v>
          </cell>
          <cell r="F4049">
            <v>5.5</v>
          </cell>
          <cell r="R4049" t="str">
            <v>AC ASPARAGHESE</v>
          </cell>
          <cell r="T4049">
            <v>1</v>
          </cell>
          <cell r="X4049" t="str">
            <v/>
          </cell>
        </row>
        <row r="4050">
          <cell r="B4050">
            <v>15</v>
          </cell>
          <cell r="F4050">
            <v>7</v>
          </cell>
          <cell r="R4050" t="str">
            <v>ATL IMPROVVISATO</v>
          </cell>
          <cell r="X4050" t="str">
            <v/>
          </cell>
        </row>
        <row r="4051">
          <cell r="B4051">
            <v>15</v>
          </cell>
          <cell r="F4051">
            <v>5</v>
          </cell>
          <cell r="R4051" t="str">
            <v/>
          </cell>
          <cell r="X4051" t="str">
            <v/>
          </cell>
        </row>
        <row r="4052">
          <cell r="B4052">
            <v>15</v>
          </cell>
          <cell r="F4052">
            <v>6</v>
          </cell>
          <cell r="R4052" t="str">
            <v/>
          </cell>
          <cell r="X4052" t="str">
            <v/>
          </cell>
        </row>
        <row r="4053">
          <cell r="B4053">
            <v>15</v>
          </cell>
          <cell r="F4053">
            <v>6</v>
          </cell>
          <cell r="R4053" t="str">
            <v/>
          </cell>
          <cell r="X4053" t="str">
            <v/>
          </cell>
        </row>
        <row r="4054">
          <cell r="B4054">
            <v>15</v>
          </cell>
          <cell r="F4054">
            <v>5.5</v>
          </cell>
          <cell r="R4054" t="str">
            <v/>
          </cell>
          <cell r="X4054" t="str">
            <v/>
          </cell>
        </row>
        <row r="4055">
          <cell r="B4055">
            <v>15</v>
          </cell>
          <cell r="F4055">
            <v>6.5</v>
          </cell>
          <cell r="R4055" t="str">
            <v>PESCICULINI FC</v>
          </cell>
          <cell r="T4055">
            <v>1</v>
          </cell>
          <cell r="W4055">
            <v>1</v>
          </cell>
          <cell r="X4055">
            <v>6.5</v>
          </cell>
        </row>
        <row r="4056">
          <cell r="B4056">
            <v>15</v>
          </cell>
          <cell r="F4056">
            <v>6</v>
          </cell>
          <cell r="R4056" t="str">
            <v>ATL IMPROVVISATO</v>
          </cell>
          <cell r="T4056">
            <v>1</v>
          </cell>
          <cell r="W4056">
            <v>1</v>
          </cell>
          <cell r="X4056">
            <v>6</v>
          </cell>
        </row>
        <row r="4057">
          <cell r="B4057">
            <v>15</v>
          </cell>
          <cell r="F4057">
            <v>5.5</v>
          </cell>
          <cell r="R4057" t="str">
            <v/>
          </cell>
          <cell r="X4057" t="str">
            <v/>
          </cell>
        </row>
        <row r="4058">
          <cell r="B4058">
            <v>15</v>
          </cell>
          <cell r="F4058">
            <v>7</v>
          </cell>
          <cell r="R4058" t="str">
            <v/>
          </cell>
          <cell r="X4058" t="str">
            <v/>
          </cell>
        </row>
        <row r="4059">
          <cell r="B4059">
            <v>15</v>
          </cell>
          <cell r="F4059">
            <v>5.5</v>
          </cell>
          <cell r="R4059" t="str">
            <v/>
          </cell>
          <cell r="X4059" t="str">
            <v/>
          </cell>
        </row>
        <row r="4060">
          <cell r="B4060">
            <v>15</v>
          </cell>
          <cell r="F4060">
            <v>6</v>
          </cell>
          <cell r="R4060" t="str">
            <v/>
          </cell>
          <cell r="X4060" t="str">
            <v/>
          </cell>
        </row>
        <row r="4061">
          <cell r="B4061">
            <v>15</v>
          </cell>
          <cell r="F4061">
            <v>6</v>
          </cell>
          <cell r="R4061" t="str">
            <v>PARTIZAN DEGRADO</v>
          </cell>
          <cell r="X4061" t="str">
            <v/>
          </cell>
        </row>
        <row r="4062">
          <cell r="B4062">
            <v>15</v>
          </cell>
          <cell r="F4062">
            <v>7</v>
          </cell>
          <cell r="R4062" t="str">
            <v/>
          </cell>
          <cell r="X4062" t="str">
            <v/>
          </cell>
        </row>
        <row r="4063">
          <cell r="B4063">
            <v>15</v>
          </cell>
          <cell r="F4063">
            <v>5.5</v>
          </cell>
          <cell r="R4063" t="str">
            <v/>
          </cell>
          <cell r="X4063" t="str">
            <v/>
          </cell>
        </row>
        <row r="4064">
          <cell r="B4064">
            <v>15</v>
          </cell>
          <cell r="F4064">
            <v>6</v>
          </cell>
          <cell r="R4064" t="str">
            <v>SAN GRIA</v>
          </cell>
          <cell r="X4064" t="str">
            <v/>
          </cell>
        </row>
        <row r="4065">
          <cell r="B4065">
            <v>15</v>
          </cell>
          <cell r="F4065">
            <v>6</v>
          </cell>
          <cell r="R4065" t="str">
            <v/>
          </cell>
          <cell r="X4065" t="str">
            <v/>
          </cell>
        </row>
        <row r="4066">
          <cell r="B4066">
            <v>15</v>
          </cell>
          <cell r="F4066">
            <v>5</v>
          </cell>
          <cell r="R4066" t="str">
            <v>APPAREGGIATO</v>
          </cell>
          <cell r="T4066">
            <v>1</v>
          </cell>
          <cell r="X4066" t="str">
            <v/>
          </cell>
        </row>
        <row r="4067">
          <cell r="B4067">
            <v>15</v>
          </cell>
          <cell r="F4067">
            <v>6.5</v>
          </cell>
          <cell r="R4067" t="str">
            <v>APPAREGGIATO</v>
          </cell>
          <cell r="X4067" t="str">
            <v/>
          </cell>
        </row>
        <row r="4068">
          <cell r="B4068">
            <v>15</v>
          </cell>
          <cell r="F4068">
            <v>6.5</v>
          </cell>
          <cell r="R4068" t="str">
            <v/>
          </cell>
          <cell r="X4068" t="str">
            <v/>
          </cell>
        </row>
        <row r="4069">
          <cell r="B4069">
            <v>15</v>
          </cell>
          <cell r="F4069">
            <v>6</v>
          </cell>
          <cell r="R4069" t="str">
            <v/>
          </cell>
          <cell r="X4069" t="str">
            <v/>
          </cell>
        </row>
        <row r="4070">
          <cell r="B4070">
            <v>15</v>
          </cell>
          <cell r="F4070">
            <v>5.5</v>
          </cell>
          <cell r="R4070" t="str">
            <v/>
          </cell>
          <cell r="X4070" t="str">
            <v/>
          </cell>
        </row>
        <row r="4071">
          <cell r="B4071">
            <v>15</v>
          </cell>
          <cell r="F4071">
            <v>5.5</v>
          </cell>
          <cell r="R4071" t="str">
            <v>SAN GRIA</v>
          </cell>
          <cell r="X4071" t="str">
            <v/>
          </cell>
        </row>
        <row r="4072">
          <cell r="B4072">
            <v>15</v>
          </cell>
          <cell r="F4072">
            <v>5.5</v>
          </cell>
          <cell r="R4072" t="str">
            <v>AC ASPARAGHESE</v>
          </cell>
          <cell r="T4072">
            <v>1</v>
          </cell>
          <cell r="X4072" t="str">
            <v/>
          </cell>
        </row>
        <row r="4073">
          <cell r="B4073">
            <v>15</v>
          </cell>
          <cell r="F4073">
            <v>5</v>
          </cell>
          <cell r="R4073" t="str">
            <v>PARTIZAN DEGRADO</v>
          </cell>
          <cell r="X4073" t="str">
            <v/>
          </cell>
        </row>
        <row r="4074">
          <cell r="B4074">
            <v>15</v>
          </cell>
          <cell r="F4074">
            <v>5.5</v>
          </cell>
          <cell r="R4074" t="str">
            <v/>
          </cell>
          <cell r="X4074" t="str">
            <v/>
          </cell>
        </row>
        <row r="4075">
          <cell r="B4075">
            <v>15</v>
          </cell>
          <cell r="F4075">
            <v>5.5</v>
          </cell>
          <cell r="R4075" t="str">
            <v/>
          </cell>
          <cell r="X4075" t="str">
            <v/>
          </cell>
        </row>
        <row r="4076">
          <cell r="B4076">
            <v>15</v>
          </cell>
          <cell r="F4076">
            <v>5.5</v>
          </cell>
          <cell r="R4076" t="str">
            <v>AC ASPARAGHESE</v>
          </cell>
          <cell r="X4076" t="str">
            <v/>
          </cell>
        </row>
        <row r="4077">
          <cell r="B4077">
            <v>15</v>
          </cell>
          <cell r="F4077">
            <v>6</v>
          </cell>
          <cell r="R4077" t="str">
            <v>PESCICULINI FC</v>
          </cell>
          <cell r="X4077" t="str">
            <v/>
          </cell>
        </row>
        <row r="4078">
          <cell r="B4078">
            <v>15</v>
          </cell>
          <cell r="F4078">
            <v>6</v>
          </cell>
          <cell r="R4078" t="str">
            <v>PESCICULINI FC</v>
          </cell>
          <cell r="T4078">
            <v>1</v>
          </cell>
          <cell r="X4078" t="str">
            <v/>
          </cell>
        </row>
        <row r="4079">
          <cell r="B4079">
            <v>15</v>
          </cell>
          <cell r="F4079">
            <v>5</v>
          </cell>
          <cell r="R4079" t="str">
            <v>SESTO ASENSIO</v>
          </cell>
          <cell r="T4079">
            <v>1</v>
          </cell>
          <cell r="X4079" t="str">
            <v/>
          </cell>
        </row>
        <row r="4080">
          <cell r="B4080">
            <v>15</v>
          </cell>
          <cell r="F4080">
            <v>6</v>
          </cell>
          <cell r="R4080" t="str">
            <v>SAN GRIA</v>
          </cell>
          <cell r="W4080">
            <v>1</v>
          </cell>
          <cell r="X4080">
            <v>6</v>
          </cell>
        </row>
        <row r="4081">
          <cell r="B4081">
            <v>15</v>
          </cell>
          <cell r="F4081">
            <v>5.5</v>
          </cell>
          <cell r="R4081" t="str">
            <v/>
          </cell>
          <cell r="X4081" t="str">
            <v/>
          </cell>
        </row>
        <row r="4082">
          <cell r="B4082">
            <v>15</v>
          </cell>
          <cell r="F4082">
            <v>6</v>
          </cell>
          <cell r="R4082" t="str">
            <v/>
          </cell>
          <cell r="X4082" t="str">
            <v/>
          </cell>
        </row>
        <row r="4083">
          <cell r="B4083">
            <v>15</v>
          </cell>
          <cell r="F4083">
            <v>6</v>
          </cell>
          <cell r="R4083" t="str">
            <v>SESTO ASENSIO</v>
          </cell>
          <cell r="W4083">
            <v>1</v>
          </cell>
          <cell r="X4083">
            <v>6</v>
          </cell>
        </row>
        <row r="4084">
          <cell r="B4084">
            <v>15</v>
          </cell>
          <cell r="F4084">
            <v>5.5</v>
          </cell>
          <cell r="R4084" t="str">
            <v/>
          </cell>
          <cell r="X4084" t="str">
            <v/>
          </cell>
        </row>
        <row r="4085">
          <cell r="B4085">
            <v>15</v>
          </cell>
          <cell r="F4085">
            <v>5.5</v>
          </cell>
          <cell r="R4085" t="str">
            <v/>
          </cell>
          <cell r="X4085" t="str">
            <v/>
          </cell>
        </row>
        <row r="4086">
          <cell r="B4086">
            <v>15</v>
          </cell>
          <cell r="F4086">
            <v>6</v>
          </cell>
          <cell r="R4086" t="str">
            <v/>
          </cell>
          <cell r="X4086" t="str">
            <v/>
          </cell>
        </row>
        <row r="4087">
          <cell r="B4087">
            <v>15</v>
          </cell>
          <cell r="F4087">
            <v>5.5</v>
          </cell>
          <cell r="R4087" t="str">
            <v>SAN GRIA</v>
          </cell>
          <cell r="T4087">
            <v>1</v>
          </cell>
          <cell r="W4087">
            <v>1</v>
          </cell>
          <cell r="X4087">
            <v>5.5</v>
          </cell>
        </row>
        <row r="4088">
          <cell r="B4088">
            <v>15</v>
          </cell>
          <cell r="F4088">
            <v>5.5</v>
          </cell>
          <cell r="R4088" t="str">
            <v>SAN GRIA</v>
          </cell>
          <cell r="X4088" t="str">
            <v/>
          </cell>
        </row>
        <row r="4089">
          <cell r="B4089">
            <v>15</v>
          </cell>
          <cell r="F4089">
            <v>6</v>
          </cell>
          <cell r="R4089" t="str">
            <v>ATL IMPROVVISATO</v>
          </cell>
          <cell r="T4089">
            <v>1</v>
          </cell>
          <cell r="W4089">
            <v>1</v>
          </cell>
          <cell r="X4089">
            <v>6</v>
          </cell>
        </row>
        <row r="4090">
          <cell r="B4090">
            <v>15</v>
          </cell>
          <cell r="F4090">
            <v>5.5</v>
          </cell>
          <cell r="R4090" t="str">
            <v/>
          </cell>
          <cell r="X4090" t="str">
            <v/>
          </cell>
        </row>
        <row r="4091">
          <cell r="B4091">
            <v>15</v>
          </cell>
          <cell r="F4091">
            <v>6</v>
          </cell>
          <cell r="R4091" t="str">
            <v/>
          </cell>
          <cell r="X4091" t="str">
            <v/>
          </cell>
        </row>
        <row r="4092">
          <cell r="B4092">
            <v>15</v>
          </cell>
          <cell r="F4092">
            <v>5.5</v>
          </cell>
          <cell r="R4092" t="str">
            <v/>
          </cell>
          <cell r="X4092" t="str">
            <v/>
          </cell>
        </row>
        <row r="4093">
          <cell r="B4093">
            <v>15</v>
          </cell>
          <cell r="F4093">
            <v>5.5</v>
          </cell>
          <cell r="R4093" t="str">
            <v>ATL IMPROVVISATO</v>
          </cell>
          <cell r="T4093">
            <v>1</v>
          </cell>
          <cell r="W4093">
            <v>1</v>
          </cell>
          <cell r="X4093">
            <v>5.5</v>
          </cell>
        </row>
        <row r="4094">
          <cell r="B4094">
            <v>15</v>
          </cell>
          <cell r="F4094">
            <v>5.5</v>
          </cell>
          <cell r="R4094" t="str">
            <v>PARTIZAN DEGRADO</v>
          </cell>
          <cell r="T4094">
            <v>1</v>
          </cell>
          <cell r="W4094">
            <v>1</v>
          </cell>
          <cell r="X4094">
            <v>3.5</v>
          </cell>
        </row>
        <row r="4095">
          <cell r="B4095">
            <v>15</v>
          </cell>
          <cell r="F4095">
            <v>5.5</v>
          </cell>
          <cell r="R4095" t="str">
            <v>AC ASPARAGHESE</v>
          </cell>
          <cell r="X4095" t="str">
            <v/>
          </cell>
        </row>
        <row r="4096">
          <cell r="B4096">
            <v>15</v>
          </cell>
          <cell r="F4096">
            <v>5.5</v>
          </cell>
          <cell r="R4096" t="str">
            <v>AC ASPARAGHESE</v>
          </cell>
          <cell r="W4096">
            <v>1</v>
          </cell>
          <cell r="X4096">
            <v>5.5</v>
          </cell>
        </row>
        <row r="4097">
          <cell r="B4097">
            <v>15</v>
          </cell>
          <cell r="F4097">
            <v>6</v>
          </cell>
          <cell r="R4097" t="str">
            <v/>
          </cell>
          <cell r="X4097" t="str">
            <v/>
          </cell>
        </row>
        <row r="4098">
          <cell r="B4098">
            <v>15</v>
          </cell>
          <cell r="F4098">
            <v>5.5</v>
          </cell>
          <cell r="R4098" t="str">
            <v/>
          </cell>
          <cell r="X4098" t="str">
            <v/>
          </cell>
        </row>
        <row r="4099">
          <cell r="B4099">
            <v>15</v>
          </cell>
          <cell r="F4099">
            <v>5.5</v>
          </cell>
          <cell r="R4099" t="str">
            <v/>
          </cell>
          <cell r="X4099" t="str">
            <v/>
          </cell>
        </row>
        <row r="4100">
          <cell r="B4100">
            <v>15</v>
          </cell>
          <cell r="F4100">
            <v>5</v>
          </cell>
          <cell r="R4100" t="str">
            <v/>
          </cell>
          <cell r="X4100" t="str">
            <v/>
          </cell>
        </row>
        <row r="4101">
          <cell r="B4101">
            <v>15</v>
          </cell>
          <cell r="F4101">
            <v>6</v>
          </cell>
          <cell r="R4101" t="str">
            <v/>
          </cell>
          <cell r="X4101" t="str">
            <v/>
          </cell>
        </row>
        <row r="4102">
          <cell r="B4102">
            <v>15</v>
          </cell>
          <cell r="F4102">
            <v>5</v>
          </cell>
          <cell r="R4102" t="str">
            <v/>
          </cell>
          <cell r="X4102" t="str">
            <v/>
          </cell>
        </row>
        <row r="4103">
          <cell r="B4103">
            <v>15</v>
          </cell>
          <cell r="F4103">
            <v>5.5</v>
          </cell>
          <cell r="R4103" t="str">
            <v/>
          </cell>
          <cell r="X4103" t="str">
            <v/>
          </cell>
        </row>
        <row r="4104">
          <cell r="B4104">
            <v>15</v>
          </cell>
          <cell r="F4104">
            <v>5.5</v>
          </cell>
          <cell r="R4104" t="str">
            <v>APPAREGGIATO</v>
          </cell>
          <cell r="T4104">
            <v>1</v>
          </cell>
          <cell r="X4104" t="str">
            <v/>
          </cell>
        </row>
        <row r="4105">
          <cell r="B4105">
            <v>15</v>
          </cell>
          <cell r="F4105">
            <v>6.5</v>
          </cell>
          <cell r="R4105" t="str">
            <v>PARTIZAN DEGRADO</v>
          </cell>
          <cell r="W4105">
            <v>1</v>
          </cell>
          <cell r="X4105">
            <v>6.5</v>
          </cell>
        </row>
        <row r="4106">
          <cell r="B4106">
            <v>15</v>
          </cell>
          <cell r="F4106">
            <v>5.5</v>
          </cell>
          <cell r="R4106" t="str">
            <v>HERTHA VERNELLO</v>
          </cell>
          <cell r="T4106">
            <v>1</v>
          </cell>
          <cell r="X4106" t="str">
            <v/>
          </cell>
        </row>
        <row r="4107">
          <cell r="B4107">
            <v>15</v>
          </cell>
          <cell r="F4107">
            <v>5.5</v>
          </cell>
          <cell r="R4107" t="str">
            <v>SAN GRIA</v>
          </cell>
          <cell r="T4107">
            <v>1</v>
          </cell>
          <cell r="W4107">
            <v>1</v>
          </cell>
          <cell r="X4107">
            <v>5.5</v>
          </cell>
        </row>
        <row r="4108">
          <cell r="B4108">
            <v>15</v>
          </cell>
          <cell r="F4108">
            <v>5</v>
          </cell>
          <cell r="R4108" t="str">
            <v>PARTIZAN DEGRADO</v>
          </cell>
          <cell r="X4108" t="str">
            <v/>
          </cell>
        </row>
        <row r="4109">
          <cell r="B4109">
            <v>15</v>
          </cell>
          <cell r="F4109">
            <v>6</v>
          </cell>
          <cell r="R4109" t="str">
            <v>AC ASPARAGHESE</v>
          </cell>
          <cell r="T4109">
            <v>1</v>
          </cell>
          <cell r="W4109">
            <v>1</v>
          </cell>
          <cell r="X4109">
            <v>6</v>
          </cell>
        </row>
        <row r="4110">
          <cell r="B4110">
            <v>15</v>
          </cell>
          <cell r="F4110">
            <v>6</v>
          </cell>
          <cell r="R4110" t="str">
            <v>APPAREGGIATO</v>
          </cell>
          <cell r="W4110">
            <v>1</v>
          </cell>
          <cell r="X4110">
            <v>7</v>
          </cell>
        </row>
        <row r="4111">
          <cell r="B4111">
            <v>15</v>
          </cell>
          <cell r="F4111">
            <v>5</v>
          </cell>
          <cell r="R4111" t="str">
            <v/>
          </cell>
          <cell r="X4111" t="str">
            <v/>
          </cell>
        </row>
        <row r="4112">
          <cell r="B4112">
            <v>15</v>
          </cell>
          <cell r="F4112">
            <v>5.5</v>
          </cell>
          <cell r="R4112" t="str">
            <v/>
          </cell>
          <cell r="X4112" t="str">
            <v/>
          </cell>
        </row>
        <row r="4113">
          <cell r="B4113">
            <v>15</v>
          </cell>
          <cell r="F4113">
            <v>5.5</v>
          </cell>
          <cell r="R4113" t="str">
            <v/>
          </cell>
          <cell r="X4113" t="str">
            <v/>
          </cell>
        </row>
        <row r="4114">
          <cell r="B4114">
            <v>15</v>
          </cell>
          <cell r="F4114">
            <v>6</v>
          </cell>
          <cell r="R4114" t="str">
            <v/>
          </cell>
          <cell r="X4114" t="str">
            <v/>
          </cell>
        </row>
        <row r="4115">
          <cell r="B4115">
            <v>15</v>
          </cell>
          <cell r="F4115">
            <v>5.5</v>
          </cell>
          <cell r="R4115" t="str">
            <v/>
          </cell>
          <cell r="X4115" t="str">
            <v/>
          </cell>
        </row>
        <row r="4116">
          <cell r="B4116">
            <v>15</v>
          </cell>
          <cell r="F4116">
            <v>5.5</v>
          </cell>
          <cell r="R4116" t="str">
            <v>ATL IMPROVVISATO</v>
          </cell>
          <cell r="T4116">
            <v>1</v>
          </cell>
          <cell r="X4116" t="str">
            <v/>
          </cell>
        </row>
        <row r="4117">
          <cell r="B4117">
            <v>15</v>
          </cell>
          <cell r="F4117">
            <v>6.5</v>
          </cell>
          <cell r="R4117" t="str">
            <v/>
          </cell>
          <cell r="X4117" t="str">
            <v/>
          </cell>
        </row>
        <row r="4118">
          <cell r="B4118">
            <v>15</v>
          </cell>
          <cell r="F4118">
            <v>6.5</v>
          </cell>
          <cell r="R4118" t="str">
            <v/>
          </cell>
          <cell r="X4118" t="str">
            <v/>
          </cell>
        </row>
        <row r="4119">
          <cell r="B4119">
            <v>15</v>
          </cell>
          <cell r="F4119">
            <v>5</v>
          </cell>
          <cell r="R4119" t="str">
            <v>SAN GRIA</v>
          </cell>
          <cell r="T4119">
            <v>1</v>
          </cell>
          <cell r="X4119" t="str">
            <v/>
          </cell>
        </row>
        <row r="4120">
          <cell r="B4120">
            <v>15</v>
          </cell>
          <cell r="F4120">
            <v>6</v>
          </cell>
          <cell r="R4120" t="str">
            <v>SESTO ASENSIO</v>
          </cell>
          <cell r="T4120">
            <v>1</v>
          </cell>
          <cell r="W4120">
            <v>1</v>
          </cell>
          <cell r="X4120">
            <v>5</v>
          </cell>
        </row>
        <row r="4121">
          <cell r="B4121">
            <v>15</v>
          </cell>
          <cell r="F4121">
            <v>6</v>
          </cell>
          <cell r="R4121" t="str">
            <v>PARTIZAN DEGRADO</v>
          </cell>
          <cell r="T4121">
            <v>1</v>
          </cell>
          <cell r="W4121">
            <v>1</v>
          </cell>
          <cell r="X4121">
            <v>6</v>
          </cell>
        </row>
        <row r="4122">
          <cell r="B4122">
            <v>15</v>
          </cell>
          <cell r="F4122">
            <v>7</v>
          </cell>
          <cell r="R4122" t="str">
            <v>PESCICULINI FC</v>
          </cell>
          <cell r="T4122">
            <v>1</v>
          </cell>
          <cell r="W4122">
            <v>1</v>
          </cell>
          <cell r="X4122">
            <v>9.5</v>
          </cell>
        </row>
        <row r="4123">
          <cell r="B4123">
            <v>15</v>
          </cell>
          <cell r="F4123">
            <v>6</v>
          </cell>
          <cell r="R4123" t="str">
            <v>SAN GRIA</v>
          </cell>
          <cell r="T4123">
            <v>1</v>
          </cell>
          <cell r="W4123">
            <v>1</v>
          </cell>
          <cell r="X4123">
            <v>5.5</v>
          </cell>
        </row>
        <row r="4124">
          <cell r="B4124">
            <v>15</v>
          </cell>
          <cell r="F4124">
            <v>6.5</v>
          </cell>
          <cell r="R4124" t="str">
            <v>SESTO ASENSIO</v>
          </cell>
          <cell r="T4124">
            <v>1</v>
          </cell>
          <cell r="W4124">
            <v>1</v>
          </cell>
          <cell r="X4124">
            <v>6.5</v>
          </cell>
        </row>
        <row r="4125">
          <cell r="B4125">
            <v>15</v>
          </cell>
          <cell r="F4125">
            <v>6.5</v>
          </cell>
          <cell r="R4125" t="str">
            <v/>
          </cell>
          <cell r="X4125" t="str">
            <v/>
          </cell>
        </row>
        <row r="4126">
          <cell r="B4126">
            <v>15</v>
          </cell>
          <cell r="F4126">
            <v>6</v>
          </cell>
          <cell r="R4126" t="str">
            <v/>
          </cell>
          <cell r="X4126" t="str">
            <v/>
          </cell>
        </row>
        <row r="4127">
          <cell r="B4127">
            <v>15</v>
          </cell>
          <cell r="F4127">
            <v>6</v>
          </cell>
          <cell r="R4127" t="str">
            <v/>
          </cell>
          <cell r="X4127" t="str">
            <v/>
          </cell>
        </row>
        <row r="4128">
          <cell r="B4128">
            <v>15</v>
          </cell>
          <cell r="F4128">
            <v>6.5</v>
          </cell>
          <cell r="R4128" t="str">
            <v>HERTHA VERNELLO</v>
          </cell>
          <cell r="T4128">
            <v>1</v>
          </cell>
          <cell r="W4128">
            <v>1</v>
          </cell>
          <cell r="X4128">
            <v>6.5</v>
          </cell>
        </row>
        <row r="4129">
          <cell r="B4129">
            <v>15</v>
          </cell>
          <cell r="F4129">
            <v>6</v>
          </cell>
          <cell r="R4129" t="str">
            <v>PESCICULINI FC</v>
          </cell>
          <cell r="T4129">
            <v>1</v>
          </cell>
          <cell r="X4129" t="str">
            <v/>
          </cell>
        </row>
        <row r="4130">
          <cell r="B4130">
            <v>15</v>
          </cell>
          <cell r="F4130">
            <v>7.5</v>
          </cell>
          <cell r="R4130" t="str">
            <v>HERTHA VERNELLO</v>
          </cell>
          <cell r="T4130">
            <v>1</v>
          </cell>
          <cell r="W4130">
            <v>1</v>
          </cell>
          <cell r="X4130">
            <v>12.5</v>
          </cell>
        </row>
        <row r="4131">
          <cell r="B4131">
            <v>15</v>
          </cell>
          <cell r="F4131">
            <v>6</v>
          </cell>
          <cell r="R4131" t="str">
            <v>PESCICULINI FC</v>
          </cell>
          <cell r="T4131">
            <v>1</v>
          </cell>
          <cell r="X4131" t="str">
            <v/>
          </cell>
        </row>
        <row r="4132">
          <cell r="B4132">
            <v>15</v>
          </cell>
          <cell r="F4132">
            <v>6.5</v>
          </cell>
          <cell r="R4132" t="str">
            <v>PESCICULINI FC</v>
          </cell>
          <cell r="W4132">
            <v>1</v>
          </cell>
          <cell r="X4132">
            <v>6.5</v>
          </cell>
        </row>
        <row r="4133">
          <cell r="B4133">
            <v>15</v>
          </cell>
          <cell r="F4133">
            <v>6.5</v>
          </cell>
          <cell r="R4133" t="str">
            <v>ATL IMPROVVISATO</v>
          </cell>
          <cell r="W4133">
            <v>1</v>
          </cell>
          <cell r="X4133">
            <v>7.5</v>
          </cell>
        </row>
        <row r="4134">
          <cell r="B4134">
            <v>15</v>
          </cell>
          <cell r="F4134">
            <v>6</v>
          </cell>
          <cell r="R4134" t="str">
            <v>SAN GRIA</v>
          </cell>
          <cell r="W4134">
            <v>1</v>
          </cell>
          <cell r="X4134">
            <v>6</v>
          </cell>
        </row>
        <row r="4135">
          <cell r="B4135">
            <v>15</v>
          </cell>
          <cell r="F4135">
            <v>6</v>
          </cell>
          <cell r="R4135" t="str">
            <v>ATL IMPROVVISATO</v>
          </cell>
          <cell r="T4135">
            <v>1</v>
          </cell>
          <cell r="W4135">
            <v>1</v>
          </cell>
          <cell r="X4135">
            <v>6</v>
          </cell>
        </row>
        <row r="4136">
          <cell r="B4136">
            <v>15</v>
          </cell>
          <cell r="F4136">
            <v>6.5</v>
          </cell>
          <cell r="R4136" t="str">
            <v>HERTHA VERNELLO</v>
          </cell>
          <cell r="T4136">
            <v>1</v>
          </cell>
          <cell r="W4136">
            <v>1</v>
          </cell>
          <cell r="X4136">
            <v>6.5</v>
          </cell>
        </row>
        <row r="4137">
          <cell r="B4137">
            <v>15</v>
          </cell>
          <cell r="F4137">
            <v>7</v>
          </cell>
          <cell r="R4137" t="str">
            <v/>
          </cell>
          <cell r="X4137" t="str">
            <v/>
          </cell>
        </row>
        <row r="4138">
          <cell r="B4138">
            <v>15</v>
          </cell>
          <cell r="F4138">
            <v>7</v>
          </cell>
          <cell r="R4138" t="str">
            <v/>
          </cell>
          <cell r="X4138" t="str">
            <v/>
          </cell>
        </row>
        <row r="4139">
          <cell r="B4139">
            <v>15</v>
          </cell>
          <cell r="F4139">
            <v>6.5</v>
          </cell>
          <cell r="R4139" t="str">
            <v/>
          </cell>
          <cell r="X4139" t="str">
            <v/>
          </cell>
        </row>
        <row r="4140">
          <cell r="B4140">
            <v>15</v>
          </cell>
          <cell r="F4140">
            <v>7</v>
          </cell>
          <cell r="R4140" t="str">
            <v>ATL IMPROVVISATO</v>
          </cell>
          <cell r="W4140">
            <v>1</v>
          </cell>
          <cell r="X4140">
            <v>7</v>
          </cell>
        </row>
        <row r="4141">
          <cell r="B4141">
            <v>15</v>
          </cell>
          <cell r="F4141">
            <v>6</v>
          </cell>
          <cell r="R4141" t="str">
            <v>ATL IMPROVVISATO</v>
          </cell>
          <cell r="T4141">
            <v>1</v>
          </cell>
          <cell r="W4141">
            <v>1</v>
          </cell>
          <cell r="X4141">
            <v>6</v>
          </cell>
        </row>
        <row r="4142">
          <cell r="B4142">
            <v>15</v>
          </cell>
          <cell r="F4142">
            <v>5.5</v>
          </cell>
          <cell r="R4142" t="str">
            <v>APPAREGGIATO</v>
          </cell>
          <cell r="X4142" t="str">
            <v/>
          </cell>
        </row>
        <row r="4143">
          <cell r="B4143">
            <v>15</v>
          </cell>
          <cell r="F4143">
            <v>6</v>
          </cell>
          <cell r="R4143" t="str">
            <v>PARTIZAN DEGRADO</v>
          </cell>
          <cell r="T4143">
            <v>1</v>
          </cell>
          <cell r="W4143">
            <v>1</v>
          </cell>
          <cell r="X4143">
            <v>6</v>
          </cell>
        </row>
        <row r="4144">
          <cell r="B4144">
            <v>15</v>
          </cell>
          <cell r="F4144">
            <v>6.5</v>
          </cell>
          <cell r="R4144" t="str">
            <v>SESTO ASENSIO</v>
          </cell>
          <cell r="T4144">
            <v>1</v>
          </cell>
          <cell r="W4144">
            <v>1</v>
          </cell>
          <cell r="X4144">
            <v>7.5</v>
          </cell>
        </row>
        <row r="4145">
          <cell r="B4145">
            <v>15</v>
          </cell>
          <cell r="F4145">
            <v>5</v>
          </cell>
          <cell r="R4145" t="str">
            <v>AC ASPARAGHESE</v>
          </cell>
          <cell r="X4145" t="str">
            <v/>
          </cell>
        </row>
        <row r="4146">
          <cell r="B4146">
            <v>15</v>
          </cell>
          <cell r="F4146">
            <v>6.5</v>
          </cell>
          <cell r="R4146" t="str">
            <v>HERTHA VERNELLO</v>
          </cell>
          <cell r="W4146">
            <v>1</v>
          </cell>
          <cell r="X4146">
            <v>6.5</v>
          </cell>
        </row>
        <row r="4147">
          <cell r="B4147">
            <v>15</v>
          </cell>
          <cell r="F4147">
            <v>7</v>
          </cell>
          <cell r="R4147" t="str">
            <v>AC ASPARAGHESE</v>
          </cell>
          <cell r="T4147">
            <v>1</v>
          </cell>
          <cell r="W4147">
            <v>1</v>
          </cell>
          <cell r="X4147">
            <v>8</v>
          </cell>
        </row>
        <row r="4148">
          <cell r="B4148">
            <v>15</v>
          </cell>
          <cell r="F4148">
            <v>6.5</v>
          </cell>
          <cell r="R4148" t="str">
            <v>ATL IMPROVVISATO</v>
          </cell>
          <cell r="T4148">
            <v>1</v>
          </cell>
          <cell r="W4148">
            <v>1</v>
          </cell>
          <cell r="X4148">
            <v>6.5</v>
          </cell>
        </row>
        <row r="4149">
          <cell r="B4149">
            <v>15</v>
          </cell>
          <cell r="F4149">
            <v>6</v>
          </cell>
          <cell r="R4149" t="str">
            <v/>
          </cell>
          <cell r="X4149" t="str">
            <v/>
          </cell>
        </row>
        <row r="4150">
          <cell r="B4150">
            <v>15</v>
          </cell>
          <cell r="F4150">
            <v>6</v>
          </cell>
          <cell r="R4150" t="str">
            <v/>
          </cell>
          <cell r="X4150" t="str">
            <v/>
          </cell>
        </row>
        <row r="4151">
          <cell r="B4151">
            <v>15</v>
          </cell>
          <cell r="F4151">
            <v>6.5</v>
          </cell>
          <cell r="R4151" t="str">
            <v/>
          </cell>
          <cell r="X4151" t="str">
            <v/>
          </cell>
        </row>
        <row r="4152">
          <cell r="B4152">
            <v>15</v>
          </cell>
          <cell r="F4152">
            <v>6</v>
          </cell>
          <cell r="R4152" t="str">
            <v/>
          </cell>
          <cell r="X4152" t="str">
            <v/>
          </cell>
        </row>
        <row r="4153">
          <cell r="B4153">
            <v>15</v>
          </cell>
          <cell r="F4153">
            <v>6.5</v>
          </cell>
          <cell r="R4153" t="str">
            <v>AC ASPARAGHESE</v>
          </cell>
          <cell r="T4153">
            <v>1</v>
          </cell>
          <cell r="W4153">
            <v>1</v>
          </cell>
          <cell r="X4153">
            <v>6.5</v>
          </cell>
        </row>
        <row r="4154">
          <cell r="B4154">
            <v>15</v>
          </cell>
          <cell r="F4154">
            <v>5</v>
          </cell>
          <cell r="R4154" t="str">
            <v/>
          </cell>
          <cell r="X4154" t="str">
            <v/>
          </cell>
        </row>
        <row r="4155">
          <cell r="B4155">
            <v>15</v>
          </cell>
          <cell r="F4155">
            <v>4.5</v>
          </cell>
          <cell r="R4155" t="str">
            <v>APPAREGGIATO</v>
          </cell>
          <cell r="T4155">
            <v>1</v>
          </cell>
          <cell r="X4155" t="str">
            <v/>
          </cell>
        </row>
        <row r="4156">
          <cell r="B4156">
            <v>15</v>
          </cell>
          <cell r="F4156">
            <v>7</v>
          </cell>
          <cell r="R4156" t="str">
            <v>SESTO ASENSIO</v>
          </cell>
          <cell r="W4156">
            <v>1</v>
          </cell>
          <cell r="X4156">
            <v>8</v>
          </cell>
        </row>
        <row r="4157">
          <cell r="B4157">
            <v>15</v>
          </cell>
          <cell r="F4157">
            <v>6</v>
          </cell>
          <cell r="R4157" t="str">
            <v>HERTHA VERNELLO</v>
          </cell>
          <cell r="T4157">
            <v>1</v>
          </cell>
          <cell r="W4157">
            <v>1</v>
          </cell>
          <cell r="X4157">
            <v>6</v>
          </cell>
        </row>
        <row r="4158">
          <cell r="B4158">
            <v>15</v>
          </cell>
          <cell r="F4158">
            <v>7</v>
          </cell>
          <cell r="R4158" t="str">
            <v/>
          </cell>
          <cell r="X4158" t="str">
            <v/>
          </cell>
        </row>
        <row r="4159">
          <cell r="B4159">
            <v>15</v>
          </cell>
          <cell r="F4159">
            <v>6</v>
          </cell>
          <cell r="R4159" t="str">
            <v>ATL IMPROVVISATO</v>
          </cell>
          <cell r="T4159">
            <v>1</v>
          </cell>
          <cell r="W4159">
            <v>1</v>
          </cell>
          <cell r="X4159">
            <v>5.5</v>
          </cell>
        </row>
        <row r="4160">
          <cell r="B4160">
            <v>15</v>
          </cell>
          <cell r="F4160">
            <v>5.5</v>
          </cell>
          <cell r="R4160" t="str">
            <v>APPAREGGIATO</v>
          </cell>
          <cell r="T4160">
            <v>1</v>
          </cell>
          <cell r="X4160" t="str">
            <v/>
          </cell>
        </row>
        <row r="4161">
          <cell r="B4161">
            <v>15</v>
          </cell>
          <cell r="F4161">
            <v>6</v>
          </cell>
          <cell r="R4161" t="str">
            <v>AC ASPARAGHESE</v>
          </cell>
          <cell r="X4161" t="str">
            <v/>
          </cell>
        </row>
        <row r="4162">
          <cell r="B4162">
            <v>15</v>
          </cell>
          <cell r="F4162">
            <v>6</v>
          </cell>
          <cell r="R4162" t="str">
            <v>APPAREGGIATO</v>
          </cell>
          <cell r="T4162">
            <v>1</v>
          </cell>
          <cell r="W4162">
            <v>1</v>
          </cell>
          <cell r="X4162">
            <v>6</v>
          </cell>
        </row>
        <row r="4163">
          <cell r="B4163">
            <v>15</v>
          </cell>
          <cell r="F4163">
            <v>6.5</v>
          </cell>
          <cell r="R4163" t="str">
            <v>APPAREGGIATO</v>
          </cell>
          <cell r="T4163">
            <v>1</v>
          </cell>
          <cell r="W4163">
            <v>1</v>
          </cell>
          <cell r="X4163">
            <v>6</v>
          </cell>
        </row>
        <row r="4164">
          <cell r="B4164">
            <v>15</v>
          </cell>
          <cell r="F4164">
            <v>6</v>
          </cell>
          <cell r="R4164" t="str">
            <v/>
          </cell>
          <cell r="X4164" t="str">
            <v/>
          </cell>
        </row>
        <row r="4165">
          <cell r="B4165">
            <v>15</v>
          </cell>
          <cell r="F4165">
            <v>6.5</v>
          </cell>
          <cell r="R4165" t="str">
            <v/>
          </cell>
          <cell r="X4165" t="str">
            <v/>
          </cell>
        </row>
        <row r="4166">
          <cell r="B4166">
            <v>15</v>
          </cell>
          <cell r="F4166">
            <v>6</v>
          </cell>
          <cell r="R4166" t="str">
            <v/>
          </cell>
          <cell r="X4166" t="str">
            <v/>
          </cell>
        </row>
        <row r="4167">
          <cell r="B4167">
            <v>15</v>
          </cell>
          <cell r="F4167">
            <v>6.5</v>
          </cell>
          <cell r="R4167" t="str">
            <v/>
          </cell>
          <cell r="X4167" t="str">
            <v/>
          </cell>
        </row>
        <row r="4168">
          <cell r="B4168">
            <v>15</v>
          </cell>
          <cell r="F4168">
            <v>6</v>
          </cell>
          <cell r="R4168" t="str">
            <v/>
          </cell>
          <cell r="X4168" t="str">
            <v/>
          </cell>
        </row>
        <row r="4169">
          <cell r="B4169">
            <v>15</v>
          </cell>
          <cell r="F4169">
            <v>6.5</v>
          </cell>
          <cell r="R4169" t="str">
            <v/>
          </cell>
          <cell r="X4169" t="str">
            <v/>
          </cell>
        </row>
        <row r="4170">
          <cell r="B4170">
            <v>15</v>
          </cell>
          <cell r="F4170">
            <v>6.5</v>
          </cell>
          <cell r="R4170" t="str">
            <v/>
          </cell>
          <cell r="X4170" t="str">
            <v/>
          </cell>
        </row>
        <row r="4171">
          <cell r="B4171">
            <v>15</v>
          </cell>
          <cell r="F4171">
            <v>6</v>
          </cell>
          <cell r="R4171" t="str">
            <v/>
          </cell>
          <cell r="X4171" t="str">
            <v/>
          </cell>
        </row>
        <row r="4172">
          <cell r="B4172">
            <v>15</v>
          </cell>
          <cell r="F4172">
            <v>6</v>
          </cell>
          <cell r="R4172" t="str">
            <v/>
          </cell>
          <cell r="X4172" t="str">
            <v/>
          </cell>
        </row>
        <row r="4173">
          <cell r="B4173">
            <v>15</v>
          </cell>
          <cell r="F4173">
            <v>6.5</v>
          </cell>
          <cell r="R4173" t="str">
            <v/>
          </cell>
          <cell r="X4173" t="str">
            <v/>
          </cell>
        </row>
        <row r="4174">
          <cell r="B4174">
            <v>15</v>
          </cell>
          <cell r="F4174">
            <v>7</v>
          </cell>
          <cell r="R4174" t="str">
            <v>APPAREGGIATO</v>
          </cell>
          <cell r="W4174">
            <v>1</v>
          </cell>
          <cell r="X4174">
            <v>11</v>
          </cell>
        </row>
        <row r="4175">
          <cell r="B4175">
            <v>15</v>
          </cell>
          <cell r="F4175">
            <v>6</v>
          </cell>
          <cell r="R4175" t="str">
            <v>AC ASPARAGHESE</v>
          </cell>
          <cell r="W4175">
            <v>1</v>
          </cell>
          <cell r="X4175">
            <v>6</v>
          </cell>
        </row>
        <row r="4176">
          <cell r="B4176">
            <v>15</v>
          </cell>
          <cell r="F4176">
            <v>6</v>
          </cell>
          <cell r="R4176" t="str">
            <v>APPAREGGIATO</v>
          </cell>
          <cell r="T4176">
            <v>1</v>
          </cell>
          <cell r="W4176">
            <v>1</v>
          </cell>
          <cell r="X4176">
            <v>4</v>
          </cell>
        </row>
        <row r="4177">
          <cell r="B4177">
            <v>15</v>
          </cell>
          <cell r="F4177">
            <v>5.5</v>
          </cell>
          <cell r="R4177" t="str">
            <v>SAN GRIA</v>
          </cell>
          <cell r="T4177">
            <v>1</v>
          </cell>
          <cell r="X4177" t="str">
            <v/>
          </cell>
        </row>
        <row r="4178">
          <cell r="B4178">
            <v>15</v>
          </cell>
          <cell r="F4178">
            <v>5.5</v>
          </cell>
          <cell r="R4178" t="str">
            <v>SESTO ASENSIO</v>
          </cell>
          <cell r="T4178">
            <v>1</v>
          </cell>
          <cell r="X4178" t="str">
            <v/>
          </cell>
        </row>
        <row r="4179">
          <cell r="B4179">
            <v>15</v>
          </cell>
          <cell r="F4179">
            <v>6.5</v>
          </cell>
          <cell r="R4179" t="str">
            <v>ATL IMPROVVISATO</v>
          </cell>
          <cell r="T4179">
            <v>1</v>
          </cell>
          <cell r="W4179">
            <v>1</v>
          </cell>
          <cell r="X4179">
            <v>6.5</v>
          </cell>
        </row>
        <row r="4180">
          <cell r="B4180">
            <v>15</v>
          </cell>
          <cell r="F4180">
            <v>5.5</v>
          </cell>
          <cell r="R4180" t="str">
            <v/>
          </cell>
          <cell r="X4180" t="str">
            <v/>
          </cell>
        </row>
        <row r="4181">
          <cell r="B4181">
            <v>15</v>
          </cell>
          <cell r="F4181">
            <v>7.5</v>
          </cell>
          <cell r="R4181" t="str">
            <v/>
          </cell>
          <cell r="X4181" t="str">
            <v/>
          </cell>
        </row>
        <row r="4182">
          <cell r="B4182">
            <v>15</v>
          </cell>
          <cell r="F4182">
            <v>6</v>
          </cell>
          <cell r="R4182" t="str">
            <v>SESTO ASENSIO</v>
          </cell>
          <cell r="T4182">
            <v>1</v>
          </cell>
          <cell r="W4182">
            <v>1</v>
          </cell>
          <cell r="X4182">
            <v>6</v>
          </cell>
        </row>
        <row r="4183">
          <cell r="B4183">
            <v>15</v>
          </cell>
          <cell r="F4183">
            <v>6</v>
          </cell>
          <cell r="R4183" t="str">
            <v>SESTO ASENSIO</v>
          </cell>
          <cell r="T4183">
            <v>1</v>
          </cell>
          <cell r="W4183">
            <v>1</v>
          </cell>
          <cell r="X4183">
            <v>6</v>
          </cell>
        </row>
        <row r="4184">
          <cell r="B4184">
            <v>15</v>
          </cell>
          <cell r="F4184">
            <v>5.5</v>
          </cell>
          <cell r="R4184" t="str">
            <v>SESTO ASENSIO</v>
          </cell>
          <cell r="T4184">
            <v>1</v>
          </cell>
          <cell r="X4184" t="str">
            <v/>
          </cell>
        </row>
        <row r="4185">
          <cell r="B4185">
            <v>15</v>
          </cell>
          <cell r="F4185">
            <v>6</v>
          </cell>
          <cell r="R4185" t="str">
            <v/>
          </cell>
          <cell r="X4185" t="str">
            <v/>
          </cell>
        </row>
        <row r="4186">
          <cell r="B4186">
            <v>15</v>
          </cell>
          <cell r="F4186">
            <v>6.5</v>
          </cell>
          <cell r="R4186" t="str">
            <v>HERTHA VERNELLO</v>
          </cell>
          <cell r="T4186">
            <v>1</v>
          </cell>
          <cell r="W4186">
            <v>1</v>
          </cell>
          <cell r="X4186">
            <v>7</v>
          </cell>
        </row>
        <row r="4187">
          <cell r="B4187">
            <v>15</v>
          </cell>
          <cell r="F4187">
            <v>5.5</v>
          </cell>
          <cell r="R4187" t="str">
            <v>PARTIZAN DEGRADO</v>
          </cell>
          <cell r="T4187">
            <v>1</v>
          </cell>
          <cell r="X4187" t="str">
            <v/>
          </cell>
        </row>
        <row r="4188">
          <cell r="B4188">
            <v>15</v>
          </cell>
          <cell r="F4188">
            <v>6</v>
          </cell>
          <cell r="R4188" t="str">
            <v>PARTIZAN DEGRADO</v>
          </cell>
          <cell r="T4188">
            <v>1</v>
          </cell>
          <cell r="W4188">
            <v>1</v>
          </cell>
          <cell r="X4188">
            <v>7</v>
          </cell>
        </row>
        <row r="4189">
          <cell r="B4189">
            <v>15</v>
          </cell>
          <cell r="F4189">
            <v>6.5</v>
          </cell>
          <cell r="R4189" t="str">
            <v>ATL IMPROVVISATO</v>
          </cell>
          <cell r="T4189">
            <v>1</v>
          </cell>
          <cell r="X4189" t="str">
            <v/>
          </cell>
        </row>
        <row r="4190">
          <cell r="B4190">
            <v>15</v>
          </cell>
          <cell r="F4190">
            <v>5</v>
          </cell>
          <cell r="R4190" t="str">
            <v>PARTIZAN DEGRADO</v>
          </cell>
          <cell r="T4190">
            <v>1</v>
          </cell>
          <cell r="X4190" t="str">
            <v/>
          </cell>
        </row>
        <row r="4191">
          <cell r="B4191">
            <v>15</v>
          </cell>
          <cell r="F4191">
            <v>5.5</v>
          </cell>
          <cell r="R4191" t="str">
            <v>AC ASPARAGHESE</v>
          </cell>
          <cell r="T4191">
            <v>1</v>
          </cell>
          <cell r="W4191">
            <v>1</v>
          </cell>
          <cell r="X4191">
            <v>5.5</v>
          </cell>
        </row>
        <row r="4192">
          <cell r="B4192">
            <v>15</v>
          </cell>
          <cell r="F4192">
            <v>6</v>
          </cell>
          <cell r="R4192" t="str">
            <v>SESTO ASENSIO</v>
          </cell>
          <cell r="T4192">
            <v>1</v>
          </cell>
          <cell r="W4192">
            <v>1</v>
          </cell>
          <cell r="X4192">
            <v>6</v>
          </cell>
        </row>
        <row r="4193">
          <cell r="B4193">
            <v>15</v>
          </cell>
          <cell r="F4193">
            <v>5.5</v>
          </cell>
          <cell r="R4193" t="str">
            <v>HERTHA VERNELLO</v>
          </cell>
          <cell r="T4193">
            <v>1</v>
          </cell>
          <cell r="X4193" t="str">
            <v/>
          </cell>
        </row>
        <row r="4194">
          <cell r="B4194">
            <v>15</v>
          </cell>
          <cell r="F4194">
            <v>6</v>
          </cell>
          <cell r="R4194" t="str">
            <v>SESTO ASENSIO</v>
          </cell>
          <cell r="W4194">
            <v>1</v>
          </cell>
          <cell r="X4194">
            <v>6</v>
          </cell>
        </row>
        <row r="4195">
          <cell r="B4195">
            <v>15</v>
          </cell>
          <cell r="F4195">
            <v>6</v>
          </cell>
          <cell r="R4195" t="str">
            <v/>
          </cell>
          <cell r="X4195" t="str">
            <v/>
          </cell>
        </row>
        <row r="4196">
          <cell r="B4196">
            <v>15</v>
          </cell>
          <cell r="F4196">
            <v>6</v>
          </cell>
          <cell r="R4196" t="str">
            <v>SAN GRIA</v>
          </cell>
          <cell r="T4196">
            <v>1</v>
          </cell>
          <cell r="W4196">
            <v>1</v>
          </cell>
          <cell r="X4196">
            <v>6</v>
          </cell>
        </row>
        <row r="4197">
          <cell r="B4197">
            <v>15</v>
          </cell>
          <cell r="F4197">
            <v>5</v>
          </cell>
          <cell r="R4197" t="str">
            <v>SESTO ASENSIO</v>
          </cell>
          <cell r="T4197">
            <v>1</v>
          </cell>
          <cell r="X4197" t="str">
            <v/>
          </cell>
        </row>
        <row r="4198">
          <cell r="B4198">
            <v>15</v>
          </cell>
          <cell r="F4198">
            <v>5.5</v>
          </cell>
          <cell r="R4198" t="str">
            <v>PESCICULINI FC</v>
          </cell>
          <cell r="X4198" t="str">
            <v/>
          </cell>
        </row>
        <row r="4199">
          <cell r="B4199">
            <v>15</v>
          </cell>
          <cell r="F4199">
            <v>6</v>
          </cell>
          <cell r="R4199" t="str">
            <v>PESCICULINI FC</v>
          </cell>
          <cell r="W4199">
            <v>1</v>
          </cell>
          <cell r="X4199">
            <v>6</v>
          </cell>
        </row>
        <row r="4200">
          <cell r="B4200">
            <v>15</v>
          </cell>
          <cell r="F4200">
            <v>5.5</v>
          </cell>
          <cell r="R4200" t="str">
            <v>PESCICULINI FC</v>
          </cell>
          <cell r="T4200">
            <v>1</v>
          </cell>
          <cell r="W4200">
            <v>1</v>
          </cell>
          <cell r="X4200">
            <v>5.5</v>
          </cell>
        </row>
        <row r="4201">
          <cell r="B4201">
            <v>15</v>
          </cell>
          <cell r="F4201">
            <v>5</v>
          </cell>
          <cell r="R4201" t="str">
            <v>SAN GRIA</v>
          </cell>
          <cell r="T4201">
            <v>1</v>
          </cell>
          <cell r="X4201" t="str">
            <v/>
          </cell>
        </row>
        <row r="4202">
          <cell r="B4202">
            <v>15</v>
          </cell>
          <cell r="F4202">
            <v>6</v>
          </cell>
          <cell r="R4202" t="str">
            <v>HERTHA VERNELLO</v>
          </cell>
          <cell r="T4202">
            <v>1</v>
          </cell>
          <cell r="W4202">
            <v>1</v>
          </cell>
          <cell r="X4202">
            <v>6</v>
          </cell>
        </row>
        <row r="4203">
          <cell r="B4203">
            <v>15</v>
          </cell>
          <cell r="F4203">
            <v>6</v>
          </cell>
          <cell r="R4203" t="str">
            <v/>
          </cell>
          <cell r="X4203" t="str">
            <v/>
          </cell>
        </row>
        <row r="4204">
          <cell r="B4204">
            <v>15</v>
          </cell>
          <cell r="F4204">
            <v>6</v>
          </cell>
          <cell r="R4204" t="str">
            <v>PARTIZAN DEGRADO</v>
          </cell>
          <cell r="X4204" t="str">
            <v/>
          </cell>
        </row>
        <row r="4205">
          <cell r="B4205">
            <v>15</v>
          </cell>
          <cell r="F4205">
            <v>6</v>
          </cell>
          <cell r="R4205" t="str">
            <v>PESCICULINI FC</v>
          </cell>
          <cell r="T4205">
            <v>1</v>
          </cell>
          <cell r="X4205" t="str">
            <v/>
          </cell>
        </row>
        <row r="4206">
          <cell r="B4206">
            <v>15</v>
          </cell>
          <cell r="F4206">
            <v>5</v>
          </cell>
          <cell r="R4206" t="str">
            <v/>
          </cell>
          <cell r="X4206" t="str">
            <v/>
          </cell>
        </row>
        <row r="4207">
          <cell r="B4207">
            <v>15</v>
          </cell>
          <cell r="F4207">
            <v>5.5</v>
          </cell>
          <cell r="R4207" t="str">
            <v/>
          </cell>
          <cell r="X4207" t="str">
            <v/>
          </cell>
        </row>
        <row r="4208">
          <cell r="B4208">
            <v>15</v>
          </cell>
          <cell r="F4208">
            <v>5</v>
          </cell>
          <cell r="R4208" t="str">
            <v/>
          </cell>
          <cell r="X4208" t="str">
            <v/>
          </cell>
        </row>
        <row r="4209">
          <cell r="B4209">
            <v>15</v>
          </cell>
          <cell r="F4209">
            <v>6</v>
          </cell>
          <cell r="R4209" t="str">
            <v>ATL IMPROVVISATO</v>
          </cell>
          <cell r="T4209">
            <v>1</v>
          </cell>
          <cell r="W4209">
            <v>1</v>
          </cell>
          <cell r="X4209">
            <v>6</v>
          </cell>
        </row>
        <row r="4210">
          <cell r="B4210">
            <v>15</v>
          </cell>
          <cell r="F4210">
            <v>6</v>
          </cell>
          <cell r="R4210" t="str">
            <v/>
          </cell>
          <cell r="X4210" t="str">
            <v/>
          </cell>
        </row>
        <row r="4211">
          <cell r="B4211">
            <v>15</v>
          </cell>
          <cell r="F4211">
            <v>5.5</v>
          </cell>
          <cell r="R4211" t="str">
            <v>APPAREGGIATO</v>
          </cell>
          <cell r="X4211" t="str">
            <v/>
          </cell>
        </row>
        <row r="4212">
          <cell r="B4212">
            <v>15</v>
          </cell>
          <cell r="F4212">
            <v>5.5</v>
          </cell>
          <cell r="R4212" t="str">
            <v/>
          </cell>
          <cell r="X4212" t="str">
            <v/>
          </cell>
        </row>
        <row r="4213">
          <cell r="B4213">
            <v>15</v>
          </cell>
          <cell r="F4213">
            <v>5.5</v>
          </cell>
          <cell r="R4213" t="str">
            <v/>
          </cell>
          <cell r="X4213" t="str">
            <v/>
          </cell>
        </row>
        <row r="4214">
          <cell r="B4214">
            <v>15</v>
          </cell>
          <cell r="F4214">
            <v>5.5</v>
          </cell>
          <cell r="R4214" t="str">
            <v/>
          </cell>
          <cell r="X4214" t="str">
            <v/>
          </cell>
        </row>
        <row r="4215">
          <cell r="B4215">
            <v>15</v>
          </cell>
          <cell r="F4215">
            <v>6</v>
          </cell>
          <cell r="R4215" t="str">
            <v>APPAREGGIATO</v>
          </cell>
          <cell r="W4215">
            <v>1</v>
          </cell>
          <cell r="X4215">
            <v>6</v>
          </cell>
        </row>
        <row r="4216">
          <cell r="B4216">
            <v>15</v>
          </cell>
          <cell r="F4216">
            <v>6</v>
          </cell>
          <cell r="R4216" t="str">
            <v/>
          </cell>
          <cell r="X4216" t="str">
            <v/>
          </cell>
        </row>
        <row r="4217">
          <cell r="B4217">
            <v>15</v>
          </cell>
          <cell r="F4217">
            <v>6</v>
          </cell>
          <cell r="R4217" t="str">
            <v>PARTIZAN DEGRADO</v>
          </cell>
          <cell r="W4217">
            <v>1</v>
          </cell>
          <cell r="X4217">
            <v>6</v>
          </cell>
        </row>
        <row r="4218">
          <cell r="B4218">
            <v>15</v>
          </cell>
          <cell r="F4218">
            <v>5.5</v>
          </cell>
          <cell r="R4218" t="str">
            <v/>
          </cell>
          <cell r="X4218" t="str">
            <v/>
          </cell>
        </row>
        <row r="4219">
          <cell r="B4219">
            <v>15</v>
          </cell>
          <cell r="F4219">
            <v>5.5</v>
          </cell>
          <cell r="R4219" t="str">
            <v/>
          </cell>
          <cell r="X4219" t="str">
            <v/>
          </cell>
        </row>
        <row r="4220">
          <cell r="B4220">
            <v>15</v>
          </cell>
          <cell r="F4220">
            <v>5.5</v>
          </cell>
          <cell r="R4220" t="str">
            <v/>
          </cell>
          <cell r="X4220" t="str">
            <v/>
          </cell>
        </row>
        <row r="4221">
          <cell r="B4221">
            <v>15</v>
          </cell>
          <cell r="F4221">
            <v>5</v>
          </cell>
          <cell r="R4221" t="str">
            <v/>
          </cell>
          <cell r="X4221" t="str">
            <v/>
          </cell>
        </row>
        <row r="4222">
          <cell r="B4222">
            <v>15</v>
          </cell>
          <cell r="F4222">
            <v>5.5</v>
          </cell>
          <cell r="R4222" t="str">
            <v>AC ASPARAGHESE</v>
          </cell>
          <cell r="X4222" t="str">
            <v/>
          </cell>
        </row>
        <row r="4223">
          <cell r="B4223">
            <v>15</v>
          </cell>
          <cell r="F4223">
            <v>6</v>
          </cell>
          <cell r="R4223" t="str">
            <v/>
          </cell>
          <cell r="X4223" t="str">
            <v/>
          </cell>
        </row>
        <row r="4224">
          <cell r="B4224">
            <v>15</v>
          </cell>
          <cell r="F4224">
            <v>5.5</v>
          </cell>
          <cell r="R4224" t="str">
            <v/>
          </cell>
          <cell r="X4224" t="str">
            <v/>
          </cell>
        </row>
        <row r="4225">
          <cell r="B4225">
            <v>15</v>
          </cell>
          <cell r="F4225">
            <v>5</v>
          </cell>
          <cell r="R4225" t="str">
            <v/>
          </cell>
          <cell r="X4225" t="str">
            <v/>
          </cell>
        </row>
        <row r="4226">
          <cell r="B4226">
            <v>15</v>
          </cell>
          <cell r="F4226">
            <v>5.5</v>
          </cell>
          <cell r="R4226" t="str">
            <v/>
          </cell>
          <cell r="X4226" t="str">
            <v/>
          </cell>
        </row>
        <row r="4227">
          <cell r="B4227">
            <v>15</v>
          </cell>
          <cell r="F4227">
            <v>5</v>
          </cell>
          <cell r="R4227" t="str">
            <v/>
          </cell>
          <cell r="X4227" t="str">
            <v/>
          </cell>
        </row>
        <row r="4228">
          <cell r="B4228">
            <v>15</v>
          </cell>
          <cell r="F4228">
            <v>5.5</v>
          </cell>
          <cell r="R4228" t="str">
            <v/>
          </cell>
          <cell r="X4228" t="str">
            <v/>
          </cell>
        </row>
        <row r="4229">
          <cell r="B4229">
            <v>15</v>
          </cell>
          <cell r="F4229">
            <v>5.5</v>
          </cell>
          <cell r="R4229" t="str">
            <v/>
          </cell>
          <cell r="X4229" t="str">
            <v/>
          </cell>
        </row>
        <row r="4230">
          <cell r="B4230">
            <v>15</v>
          </cell>
          <cell r="F4230">
            <v>5</v>
          </cell>
          <cell r="R4230" t="str">
            <v/>
          </cell>
          <cell r="X4230" t="str">
            <v/>
          </cell>
        </row>
        <row r="4231">
          <cell r="B4231">
            <v>15</v>
          </cell>
          <cell r="F4231">
            <v>6.5</v>
          </cell>
          <cell r="R4231" t="str">
            <v>HERTHA VERNELLO</v>
          </cell>
          <cell r="T4231">
            <v>1</v>
          </cell>
          <cell r="W4231">
            <v>1</v>
          </cell>
          <cell r="X4231">
            <v>7.5</v>
          </cell>
        </row>
        <row r="4232">
          <cell r="B4232">
            <v>15</v>
          </cell>
          <cell r="F4232">
            <v>6.5</v>
          </cell>
          <cell r="R4232" t="str">
            <v>AC ASPARAGHESE</v>
          </cell>
          <cell r="T4232">
            <v>1</v>
          </cell>
          <cell r="W4232">
            <v>1</v>
          </cell>
          <cell r="X4232">
            <v>6</v>
          </cell>
        </row>
        <row r="4233">
          <cell r="B4233">
            <v>15</v>
          </cell>
          <cell r="F4233">
            <v>7</v>
          </cell>
          <cell r="R4233" t="str">
            <v>PESCICULINI FC</v>
          </cell>
          <cell r="W4233">
            <v>1</v>
          </cell>
          <cell r="X4233">
            <v>7</v>
          </cell>
        </row>
        <row r="4234">
          <cell r="B4234">
            <v>15</v>
          </cell>
          <cell r="F4234">
            <v>6.5</v>
          </cell>
          <cell r="R4234" t="str">
            <v>PESCICULINI FC</v>
          </cell>
          <cell r="T4234">
            <v>1</v>
          </cell>
          <cell r="W4234">
            <v>1</v>
          </cell>
          <cell r="X4234">
            <v>6.5</v>
          </cell>
        </row>
        <row r="4235">
          <cell r="B4235">
            <v>15</v>
          </cell>
          <cell r="F4235">
            <v>7.5</v>
          </cell>
          <cell r="R4235" t="str">
            <v>APPAREGGIATO</v>
          </cell>
          <cell r="T4235">
            <v>1</v>
          </cell>
          <cell r="W4235">
            <v>1</v>
          </cell>
          <cell r="X4235">
            <v>11</v>
          </cell>
        </row>
        <row r="4236">
          <cell r="B4236">
            <v>15</v>
          </cell>
          <cell r="F4236">
            <v>6.5</v>
          </cell>
          <cell r="R4236" t="str">
            <v/>
          </cell>
          <cell r="X4236" t="str">
            <v/>
          </cell>
        </row>
        <row r="4237">
          <cell r="B4237">
            <v>15</v>
          </cell>
          <cell r="F4237">
            <v>6.5</v>
          </cell>
          <cell r="R4237" t="str">
            <v>AC ASPARAGHESE</v>
          </cell>
          <cell r="T4237">
            <v>1</v>
          </cell>
          <cell r="W4237">
            <v>1</v>
          </cell>
          <cell r="X4237">
            <v>6.5</v>
          </cell>
        </row>
        <row r="4238">
          <cell r="B4238">
            <v>15</v>
          </cell>
          <cell r="F4238">
            <v>6</v>
          </cell>
          <cell r="R4238" t="str">
            <v>SAN GRIA</v>
          </cell>
          <cell r="T4238">
            <v>1</v>
          </cell>
          <cell r="W4238">
            <v>1</v>
          </cell>
          <cell r="X4238">
            <v>6</v>
          </cell>
        </row>
        <row r="4239">
          <cell r="B4239">
            <v>15</v>
          </cell>
          <cell r="F4239">
            <v>6.5</v>
          </cell>
          <cell r="R4239" t="str">
            <v>SAN GRIA</v>
          </cell>
          <cell r="T4239">
            <v>1</v>
          </cell>
          <cell r="W4239">
            <v>1</v>
          </cell>
          <cell r="X4239">
            <v>6.5</v>
          </cell>
        </row>
        <row r="4240">
          <cell r="B4240">
            <v>15</v>
          </cell>
          <cell r="F4240">
            <v>6</v>
          </cell>
          <cell r="R4240" t="str">
            <v>APPAREGGIATO</v>
          </cell>
          <cell r="W4240">
            <v>1</v>
          </cell>
          <cell r="X4240">
            <v>5.5</v>
          </cell>
        </row>
        <row r="4241">
          <cell r="B4241">
            <v>15</v>
          </cell>
          <cell r="F4241">
            <v>6.5</v>
          </cell>
          <cell r="R4241" t="str">
            <v>APPAREGGIATO</v>
          </cell>
          <cell r="T4241">
            <v>1</v>
          </cell>
          <cell r="W4241">
            <v>1</v>
          </cell>
          <cell r="X4241">
            <v>6.5</v>
          </cell>
        </row>
        <row r="4242">
          <cell r="B4242">
            <v>15</v>
          </cell>
          <cell r="F4242">
            <v>6.5</v>
          </cell>
          <cell r="R4242" t="str">
            <v>PARTIZAN DEGRADO</v>
          </cell>
          <cell r="T4242">
            <v>1</v>
          </cell>
          <cell r="W4242">
            <v>1</v>
          </cell>
          <cell r="X4242">
            <v>7.5</v>
          </cell>
        </row>
        <row r="4243">
          <cell r="B4243">
            <v>15</v>
          </cell>
          <cell r="F4243">
            <v>6</v>
          </cell>
          <cell r="R4243" t="str">
            <v/>
          </cell>
          <cell r="X4243" t="str">
            <v/>
          </cell>
        </row>
        <row r="4244">
          <cell r="B4244">
            <v>15</v>
          </cell>
          <cell r="F4244">
            <v>6</v>
          </cell>
          <cell r="R4244" t="str">
            <v>APPAREGGIATO</v>
          </cell>
          <cell r="X4244" t="str">
            <v/>
          </cell>
        </row>
        <row r="4245">
          <cell r="B4245">
            <v>15</v>
          </cell>
          <cell r="F4245">
            <v>5</v>
          </cell>
          <cell r="R4245" t="str">
            <v/>
          </cell>
          <cell r="X4245" t="str">
            <v/>
          </cell>
        </row>
        <row r="4246">
          <cell r="B4246">
            <v>15</v>
          </cell>
          <cell r="F4246">
            <v>5.5</v>
          </cell>
          <cell r="R4246" t="str">
            <v/>
          </cell>
          <cell r="X4246" t="str">
            <v/>
          </cell>
        </row>
        <row r="4247">
          <cell r="B4247">
            <v>15</v>
          </cell>
          <cell r="F4247">
            <v>5.5</v>
          </cell>
          <cell r="R4247" t="str">
            <v/>
          </cell>
          <cell r="X4247" t="str">
            <v/>
          </cell>
        </row>
        <row r="4248">
          <cell r="B4248">
            <v>15</v>
          </cell>
          <cell r="F4248">
            <v>5.5</v>
          </cell>
          <cell r="R4248" t="str">
            <v/>
          </cell>
          <cell r="X4248" t="str">
            <v/>
          </cell>
        </row>
        <row r="4249">
          <cell r="B4249">
            <v>15</v>
          </cell>
          <cell r="F4249">
            <v>5.5</v>
          </cell>
          <cell r="R4249" t="str">
            <v>AC ASPARAGHESE</v>
          </cell>
          <cell r="X4249" t="str">
            <v/>
          </cell>
        </row>
        <row r="4250">
          <cell r="B4250">
            <v>15</v>
          </cell>
          <cell r="F4250">
            <v>6.5</v>
          </cell>
          <cell r="R4250" t="str">
            <v/>
          </cell>
          <cell r="X4250" t="str">
            <v/>
          </cell>
        </row>
        <row r="4251">
          <cell r="B4251">
            <v>15</v>
          </cell>
          <cell r="F4251">
            <v>6</v>
          </cell>
          <cell r="R4251" t="str">
            <v/>
          </cell>
          <cell r="X4251" t="str">
            <v/>
          </cell>
        </row>
        <row r="4252">
          <cell r="B4252">
            <v>15</v>
          </cell>
          <cell r="F4252">
            <v>7</v>
          </cell>
          <cell r="R4252" t="str">
            <v/>
          </cell>
          <cell r="X4252" t="str">
            <v/>
          </cell>
        </row>
        <row r="4253">
          <cell r="B4253">
            <v>15</v>
          </cell>
          <cell r="F4253">
            <v>5.5</v>
          </cell>
          <cell r="R4253" t="str">
            <v/>
          </cell>
          <cell r="X4253" t="str">
            <v/>
          </cell>
        </row>
        <row r="4254">
          <cell r="B4254">
            <v>15</v>
          </cell>
          <cell r="F4254">
            <v>7</v>
          </cell>
          <cell r="R4254" t="str">
            <v>AC ASPARAGHESE</v>
          </cell>
          <cell r="T4254">
            <v>1</v>
          </cell>
          <cell r="W4254">
            <v>1</v>
          </cell>
          <cell r="X4254">
            <v>9</v>
          </cell>
        </row>
        <row r="4255">
          <cell r="B4255">
            <v>15</v>
          </cell>
          <cell r="F4255">
            <v>7.5</v>
          </cell>
          <cell r="R4255" t="str">
            <v>PESCICULINI FC</v>
          </cell>
          <cell r="T4255">
            <v>1</v>
          </cell>
          <cell r="W4255">
            <v>1</v>
          </cell>
          <cell r="X4255">
            <v>10.5</v>
          </cell>
        </row>
        <row r="4256">
          <cell r="B4256">
            <v>15</v>
          </cell>
          <cell r="F4256">
            <v>6</v>
          </cell>
          <cell r="R4256" t="str">
            <v/>
          </cell>
          <cell r="X4256" t="str">
            <v/>
          </cell>
        </row>
        <row r="4257">
          <cell r="B4257">
            <v>15</v>
          </cell>
          <cell r="F4257">
            <v>6.5</v>
          </cell>
          <cell r="R4257" t="str">
            <v>SAN GRIA</v>
          </cell>
          <cell r="T4257">
            <v>1</v>
          </cell>
          <cell r="W4257">
            <v>1</v>
          </cell>
          <cell r="X4257">
            <v>6.5</v>
          </cell>
        </row>
        <row r="4258">
          <cell r="B4258">
            <v>15</v>
          </cell>
          <cell r="F4258">
            <v>6</v>
          </cell>
          <cell r="R4258" t="str">
            <v>HERTHA VERNELLO</v>
          </cell>
          <cell r="T4258">
            <v>1</v>
          </cell>
          <cell r="W4258">
            <v>1</v>
          </cell>
          <cell r="X4258">
            <v>6</v>
          </cell>
        </row>
        <row r="4259">
          <cell r="B4259">
            <v>15</v>
          </cell>
          <cell r="F4259">
            <v>6.5</v>
          </cell>
          <cell r="R4259" t="str">
            <v/>
          </cell>
          <cell r="X4259" t="str">
            <v/>
          </cell>
        </row>
        <row r="4260">
          <cell r="B4260">
            <v>15</v>
          </cell>
          <cell r="F4260">
            <v>6</v>
          </cell>
          <cell r="R4260" t="str">
            <v/>
          </cell>
          <cell r="X4260" t="str">
            <v/>
          </cell>
        </row>
        <row r="4261">
          <cell r="B4261">
            <v>15</v>
          </cell>
          <cell r="F4261">
            <v>6.5</v>
          </cell>
          <cell r="R4261" t="str">
            <v/>
          </cell>
          <cell r="X4261" t="str">
            <v/>
          </cell>
        </row>
        <row r="4262">
          <cell r="B4262">
            <v>15</v>
          </cell>
          <cell r="F4262">
            <v>6</v>
          </cell>
          <cell r="R4262" t="str">
            <v>PARTIZAN DEGRADO</v>
          </cell>
          <cell r="X4262" t="str">
            <v/>
          </cell>
        </row>
        <row r="4263">
          <cell r="B4263">
            <v>15</v>
          </cell>
          <cell r="F4263">
            <v>7</v>
          </cell>
          <cell r="R4263" t="str">
            <v>PESCICULINI FC</v>
          </cell>
          <cell r="T4263">
            <v>1</v>
          </cell>
          <cell r="W4263">
            <v>1</v>
          </cell>
          <cell r="X4263">
            <v>11</v>
          </cell>
        </row>
        <row r="4264">
          <cell r="B4264">
            <v>15</v>
          </cell>
          <cell r="F4264">
            <v>6</v>
          </cell>
          <cell r="R4264" t="str">
            <v/>
          </cell>
          <cell r="X4264" t="str">
            <v/>
          </cell>
        </row>
        <row r="4265">
          <cell r="B4265">
            <v>15</v>
          </cell>
          <cell r="F4265">
            <v>6.5</v>
          </cell>
          <cell r="R4265" t="str">
            <v/>
          </cell>
          <cell r="X4265" t="str">
            <v/>
          </cell>
        </row>
        <row r="4266">
          <cell r="B4266">
            <v>15</v>
          </cell>
          <cell r="F4266">
            <v>6.5</v>
          </cell>
          <cell r="R4266" t="str">
            <v>SESTO ASENSIO</v>
          </cell>
          <cell r="W4266">
            <v>1</v>
          </cell>
          <cell r="X4266">
            <v>6.5</v>
          </cell>
        </row>
        <row r="4267">
          <cell r="B4267">
            <v>15</v>
          </cell>
          <cell r="F4267">
            <v>6</v>
          </cell>
          <cell r="R4267" t="str">
            <v/>
          </cell>
          <cell r="X4267" t="str">
            <v/>
          </cell>
        </row>
        <row r="4268">
          <cell r="B4268">
            <v>15</v>
          </cell>
          <cell r="F4268">
            <v>5.5</v>
          </cell>
          <cell r="R4268" t="str">
            <v>APPAREGGIATO</v>
          </cell>
          <cell r="T4268">
            <v>1</v>
          </cell>
          <cell r="X4268" t="str">
            <v/>
          </cell>
        </row>
        <row r="4269">
          <cell r="B4269">
            <v>15</v>
          </cell>
          <cell r="F4269">
            <v>6</v>
          </cell>
          <cell r="R4269" t="str">
            <v>PESCICULINI FC</v>
          </cell>
          <cell r="W4269">
            <v>1</v>
          </cell>
          <cell r="X4269">
            <v>7</v>
          </cell>
        </row>
        <row r="4270">
          <cell r="B4270">
            <v>15</v>
          </cell>
          <cell r="F4270">
            <v>6.5</v>
          </cell>
          <cell r="R4270" t="str">
            <v>PARTIZAN DEGRADO</v>
          </cell>
          <cell r="W4270">
            <v>1</v>
          </cell>
          <cell r="X4270">
            <v>6.5</v>
          </cell>
        </row>
        <row r="4271">
          <cell r="B4271">
            <v>15</v>
          </cell>
          <cell r="F4271">
            <v>6.5</v>
          </cell>
          <cell r="R4271" t="str">
            <v>PESCICULINI FC</v>
          </cell>
          <cell r="W4271">
            <v>1</v>
          </cell>
          <cell r="X4271">
            <v>6.5</v>
          </cell>
        </row>
        <row r="4272">
          <cell r="B4272">
            <v>15</v>
          </cell>
          <cell r="F4272">
            <v>7</v>
          </cell>
          <cell r="R4272" t="str">
            <v/>
          </cell>
          <cell r="X4272" t="str">
            <v/>
          </cell>
        </row>
        <row r="4273">
          <cell r="B4273">
            <v>15</v>
          </cell>
          <cell r="F4273">
            <v>6</v>
          </cell>
          <cell r="R4273" t="str">
            <v/>
          </cell>
          <cell r="X4273" t="str">
            <v/>
          </cell>
        </row>
        <row r="4274">
          <cell r="B4274">
            <v>15</v>
          </cell>
          <cell r="F4274">
            <v>6.5</v>
          </cell>
          <cell r="R4274" t="str">
            <v/>
          </cell>
          <cell r="X4274" t="str">
            <v/>
          </cell>
        </row>
        <row r="4275">
          <cell r="B4275">
            <v>15</v>
          </cell>
          <cell r="F4275">
            <v>6.5</v>
          </cell>
          <cell r="R4275" t="str">
            <v>APPAREGGIATO</v>
          </cell>
          <cell r="W4275">
            <v>1</v>
          </cell>
          <cell r="X4275">
            <v>6</v>
          </cell>
        </row>
        <row r="4276">
          <cell r="B4276">
            <v>15</v>
          </cell>
          <cell r="F4276">
            <v>6</v>
          </cell>
          <cell r="R4276" t="str">
            <v/>
          </cell>
          <cell r="X4276" t="str">
            <v/>
          </cell>
        </row>
        <row r="4277">
          <cell r="B4277">
            <v>15</v>
          </cell>
          <cell r="F4277">
            <v>7.5</v>
          </cell>
          <cell r="R4277" t="str">
            <v/>
          </cell>
          <cell r="X4277" t="str">
            <v/>
          </cell>
        </row>
        <row r="4278">
          <cell r="B4278">
            <v>15</v>
          </cell>
          <cell r="F4278">
            <v>6</v>
          </cell>
          <cell r="R4278" t="str">
            <v/>
          </cell>
          <cell r="X4278" t="str">
            <v/>
          </cell>
        </row>
        <row r="4279">
          <cell r="B4279">
            <v>15</v>
          </cell>
          <cell r="F4279">
            <v>6.5</v>
          </cell>
          <cell r="R4279" t="str">
            <v>PARTIZAN DEGRADO</v>
          </cell>
          <cell r="W4279">
            <v>1</v>
          </cell>
          <cell r="X4279">
            <v>7.5</v>
          </cell>
        </row>
        <row r="4280">
          <cell r="B4280">
            <v>15</v>
          </cell>
          <cell r="F4280">
            <v>6.5</v>
          </cell>
          <cell r="R4280" t="str">
            <v/>
          </cell>
          <cell r="X4280" t="str">
            <v/>
          </cell>
        </row>
        <row r="4281">
          <cell r="B4281">
            <v>15</v>
          </cell>
          <cell r="F4281">
            <v>7</v>
          </cell>
          <cell r="R4281" t="str">
            <v>HERTHA VERNELLO</v>
          </cell>
          <cell r="W4281">
            <v>1</v>
          </cell>
          <cell r="X4281">
            <v>7</v>
          </cell>
        </row>
        <row r="4282">
          <cell r="B4282">
            <v>15</v>
          </cell>
          <cell r="F4282">
            <v>5.5</v>
          </cell>
          <cell r="R4282" t="str">
            <v/>
          </cell>
          <cell r="X4282" t="str">
            <v/>
          </cell>
        </row>
        <row r="4283">
          <cell r="B4283">
            <v>15</v>
          </cell>
          <cell r="F4283">
            <v>5.5</v>
          </cell>
          <cell r="R4283" t="str">
            <v/>
          </cell>
          <cell r="X4283" t="str">
            <v/>
          </cell>
        </row>
        <row r="4284">
          <cell r="B4284">
            <v>15</v>
          </cell>
          <cell r="F4284">
            <v>6</v>
          </cell>
          <cell r="R4284" t="str">
            <v/>
          </cell>
          <cell r="X4284" t="str">
            <v/>
          </cell>
        </row>
        <row r="4285">
          <cell r="B4285">
            <v>15</v>
          </cell>
          <cell r="F4285">
            <v>5.5</v>
          </cell>
          <cell r="R4285" t="str">
            <v/>
          </cell>
          <cell r="X4285" t="str">
            <v/>
          </cell>
        </row>
        <row r="4286">
          <cell r="B4286">
            <v>15</v>
          </cell>
          <cell r="F4286">
            <v>6</v>
          </cell>
          <cell r="R4286" t="str">
            <v/>
          </cell>
          <cell r="X4286" t="str">
            <v/>
          </cell>
        </row>
        <row r="4287">
          <cell r="B4287">
            <v>15</v>
          </cell>
          <cell r="F4287">
            <v>6</v>
          </cell>
          <cell r="R4287" t="str">
            <v/>
          </cell>
          <cell r="X4287" t="str">
            <v/>
          </cell>
        </row>
        <row r="4288">
          <cell r="B4288">
            <v>15</v>
          </cell>
          <cell r="F4288">
            <v>6</v>
          </cell>
          <cell r="R4288" t="str">
            <v/>
          </cell>
          <cell r="X4288" t="str">
            <v/>
          </cell>
        </row>
        <row r="4289">
          <cell r="B4289">
            <v>15</v>
          </cell>
          <cell r="F4289">
            <v>6</v>
          </cell>
          <cell r="R4289" t="str">
            <v/>
          </cell>
          <cell r="X4289" t="str">
            <v/>
          </cell>
        </row>
        <row r="4290">
          <cell r="B4290">
            <v>15</v>
          </cell>
          <cell r="F4290">
            <v>6.5</v>
          </cell>
          <cell r="R4290" t="str">
            <v/>
          </cell>
          <cell r="X4290" t="str">
            <v/>
          </cell>
        </row>
        <row r="4291">
          <cell r="B4291">
            <v>15</v>
          </cell>
          <cell r="F4291">
            <v>7</v>
          </cell>
          <cell r="R4291" t="str">
            <v/>
          </cell>
          <cell r="X4291" t="str">
            <v/>
          </cell>
        </row>
        <row r="4292">
          <cell r="B4292">
            <v>15</v>
          </cell>
          <cell r="F4292">
            <v>6</v>
          </cell>
          <cell r="R4292" t="str">
            <v/>
          </cell>
          <cell r="X4292" t="str">
            <v/>
          </cell>
        </row>
        <row r="4293">
          <cell r="B4293">
            <v>15</v>
          </cell>
          <cell r="F4293">
            <v>7.5</v>
          </cell>
          <cell r="R4293" t="str">
            <v/>
          </cell>
          <cell r="X4293" t="str">
            <v/>
          </cell>
        </row>
        <row r="4294">
          <cell r="B4294">
            <v>15</v>
          </cell>
          <cell r="F4294">
            <v>5.5</v>
          </cell>
          <cell r="R4294" t="str">
            <v/>
          </cell>
          <cell r="X4294" t="str">
            <v/>
          </cell>
        </row>
        <row r="4295">
          <cell r="B4295">
            <v>15</v>
          </cell>
          <cell r="F4295">
            <v>5.5</v>
          </cell>
          <cell r="R4295" t="str">
            <v>APPAREGGIATO</v>
          </cell>
          <cell r="X4295" t="str">
            <v/>
          </cell>
        </row>
        <row r="4296">
          <cell r="B4296">
            <v>16</v>
          </cell>
          <cell r="F4296">
            <v>6.5</v>
          </cell>
          <cell r="R4296" t="str">
            <v>SAN GRIA</v>
          </cell>
          <cell r="W4296">
            <v>1</v>
          </cell>
          <cell r="X4296">
            <v>7.5</v>
          </cell>
        </row>
        <row r="4297">
          <cell r="B4297">
            <v>16</v>
          </cell>
          <cell r="F4297">
            <v>6.5</v>
          </cell>
          <cell r="R4297" t="str">
            <v/>
          </cell>
          <cell r="X4297" t="str">
            <v/>
          </cell>
        </row>
        <row r="4298">
          <cell r="B4298">
            <v>16</v>
          </cell>
          <cell r="F4298">
            <v>5.5</v>
          </cell>
          <cell r="R4298" t="str">
            <v/>
          </cell>
          <cell r="X4298" t="str">
            <v/>
          </cell>
        </row>
        <row r="4299">
          <cell r="B4299">
            <v>16</v>
          </cell>
          <cell r="F4299">
            <v>6</v>
          </cell>
          <cell r="R4299" t="str">
            <v>PARTIZAN DEGRADO</v>
          </cell>
          <cell r="T4299">
            <v>1</v>
          </cell>
          <cell r="X4299" t="str">
            <v/>
          </cell>
        </row>
        <row r="4300">
          <cell r="B4300">
            <v>16</v>
          </cell>
          <cell r="F4300">
            <v>7</v>
          </cell>
          <cell r="R4300" t="str">
            <v>ATL IMPROVVISATO</v>
          </cell>
          <cell r="W4300">
            <v>1</v>
          </cell>
          <cell r="X4300">
            <v>10</v>
          </cell>
        </row>
        <row r="4301">
          <cell r="B4301">
            <v>16</v>
          </cell>
          <cell r="F4301">
            <v>6.5</v>
          </cell>
          <cell r="R4301" t="str">
            <v/>
          </cell>
          <cell r="X4301" t="str">
            <v/>
          </cell>
        </row>
        <row r="4302">
          <cell r="B4302">
            <v>16</v>
          </cell>
          <cell r="F4302">
            <v>5</v>
          </cell>
          <cell r="R4302" t="str">
            <v/>
          </cell>
          <cell r="X4302" t="str">
            <v/>
          </cell>
        </row>
        <row r="4303">
          <cell r="B4303">
            <v>16</v>
          </cell>
          <cell r="F4303">
            <v>6</v>
          </cell>
          <cell r="R4303" t="str">
            <v/>
          </cell>
          <cell r="X4303" t="str">
            <v/>
          </cell>
        </row>
        <row r="4304">
          <cell r="B4304">
            <v>16</v>
          </cell>
          <cell r="F4304">
            <v>6</v>
          </cell>
          <cell r="R4304" t="str">
            <v>AC ASPARAGHESE</v>
          </cell>
          <cell r="T4304">
            <v>1</v>
          </cell>
          <cell r="W4304">
            <v>1</v>
          </cell>
          <cell r="X4304">
            <v>6</v>
          </cell>
        </row>
        <row r="4305">
          <cell r="B4305">
            <v>16</v>
          </cell>
          <cell r="F4305">
            <v>6</v>
          </cell>
          <cell r="R4305" t="str">
            <v>SESTO ASENSIO</v>
          </cell>
          <cell r="W4305">
            <v>1</v>
          </cell>
          <cell r="X4305">
            <v>6</v>
          </cell>
        </row>
        <row r="4306">
          <cell r="B4306">
            <v>16</v>
          </cell>
          <cell r="F4306">
            <v>6.5</v>
          </cell>
          <cell r="R4306" t="str">
            <v>APPAREGGIATO</v>
          </cell>
          <cell r="T4306">
            <v>1</v>
          </cell>
          <cell r="W4306">
            <v>1</v>
          </cell>
          <cell r="X4306">
            <v>7</v>
          </cell>
        </row>
        <row r="4307">
          <cell r="B4307">
            <v>16</v>
          </cell>
          <cell r="F4307">
            <v>6</v>
          </cell>
          <cell r="R4307" t="str">
            <v/>
          </cell>
          <cell r="X4307" t="str">
            <v/>
          </cell>
        </row>
        <row r="4308">
          <cell r="B4308">
            <v>16</v>
          </cell>
          <cell r="F4308">
            <v>5</v>
          </cell>
          <cell r="R4308" t="str">
            <v>PARTIZAN DEGRADO</v>
          </cell>
          <cell r="T4308">
            <v>1</v>
          </cell>
          <cell r="X4308" t="str">
            <v/>
          </cell>
        </row>
        <row r="4309">
          <cell r="B4309">
            <v>16</v>
          </cell>
          <cell r="F4309">
            <v>5.5</v>
          </cell>
          <cell r="R4309" t="str">
            <v>AC ASPARAGHESE</v>
          </cell>
          <cell r="T4309">
            <v>1</v>
          </cell>
          <cell r="W4309">
            <v>1</v>
          </cell>
          <cell r="X4309">
            <v>5.5</v>
          </cell>
        </row>
        <row r="4310">
          <cell r="B4310">
            <v>16</v>
          </cell>
          <cell r="F4310">
            <v>6.5</v>
          </cell>
          <cell r="R4310" t="str">
            <v/>
          </cell>
          <cell r="X4310" t="str">
            <v/>
          </cell>
        </row>
        <row r="4311">
          <cell r="B4311">
            <v>16</v>
          </cell>
          <cell r="F4311">
            <v>5.5</v>
          </cell>
          <cell r="R4311" t="str">
            <v/>
          </cell>
          <cell r="X4311" t="str">
            <v/>
          </cell>
        </row>
        <row r="4312">
          <cell r="B4312">
            <v>16</v>
          </cell>
          <cell r="F4312">
            <v>6.5</v>
          </cell>
          <cell r="R4312" t="str">
            <v/>
          </cell>
          <cell r="X4312" t="str">
            <v/>
          </cell>
        </row>
        <row r="4313">
          <cell r="B4313">
            <v>16</v>
          </cell>
          <cell r="F4313">
            <v>7</v>
          </cell>
          <cell r="R4313" t="str">
            <v/>
          </cell>
          <cell r="X4313" t="str">
            <v/>
          </cell>
        </row>
        <row r="4314">
          <cell r="B4314">
            <v>16</v>
          </cell>
          <cell r="F4314">
            <v>6</v>
          </cell>
          <cell r="R4314" t="str">
            <v>HERTHA VERNELLO</v>
          </cell>
          <cell r="T4314">
            <v>1</v>
          </cell>
          <cell r="W4314">
            <v>1</v>
          </cell>
          <cell r="X4314">
            <v>6</v>
          </cell>
        </row>
        <row r="4315">
          <cell r="B4315">
            <v>16</v>
          </cell>
          <cell r="F4315">
            <v>6.5</v>
          </cell>
          <cell r="R4315" t="str">
            <v/>
          </cell>
          <cell r="X4315" t="str">
            <v/>
          </cell>
        </row>
        <row r="4316">
          <cell r="B4316">
            <v>16</v>
          </cell>
          <cell r="F4316">
            <v>5.5</v>
          </cell>
          <cell r="R4316" t="str">
            <v/>
          </cell>
          <cell r="X4316" t="str">
            <v/>
          </cell>
        </row>
        <row r="4317">
          <cell r="B4317">
            <v>16</v>
          </cell>
          <cell r="F4317">
            <v>7</v>
          </cell>
          <cell r="R4317" t="str">
            <v>PARTIZAN DEGRADO</v>
          </cell>
          <cell r="T4317">
            <v>1</v>
          </cell>
          <cell r="W4317">
            <v>1</v>
          </cell>
          <cell r="X4317">
            <v>9.5</v>
          </cell>
        </row>
        <row r="4318">
          <cell r="B4318">
            <v>16</v>
          </cell>
          <cell r="F4318">
            <v>6.5</v>
          </cell>
          <cell r="R4318" t="str">
            <v>PARTIZAN DEGRADO</v>
          </cell>
          <cell r="T4318">
            <v>1</v>
          </cell>
          <cell r="W4318">
            <v>1</v>
          </cell>
          <cell r="X4318">
            <v>9.5</v>
          </cell>
        </row>
        <row r="4319">
          <cell r="B4319">
            <v>16</v>
          </cell>
          <cell r="F4319">
            <v>6</v>
          </cell>
          <cell r="R4319" t="str">
            <v>AC ASPARAGHESE</v>
          </cell>
          <cell r="X4319" t="str">
            <v/>
          </cell>
        </row>
        <row r="4320">
          <cell r="B4320">
            <v>16</v>
          </cell>
          <cell r="F4320">
            <v>6.5</v>
          </cell>
          <cell r="R4320" t="str">
            <v/>
          </cell>
          <cell r="X4320" t="str">
            <v/>
          </cell>
        </row>
        <row r="4321">
          <cell r="B4321">
            <v>16</v>
          </cell>
          <cell r="F4321">
            <v>5.5</v>
          </cell>
          <cell r="R4321" t="str">
            <v>SESTO ASENSIO</v>
          </cell>
          <cell r="X4321" t="str">
            <v/>
          </cell>
        </row>
        <row r="4322">
          <cell r="B4322">
            <v>16</v>
          </cell>
          <cell r="F4322">
            <v>7</v>
          </cell>
          <cell r="R4322" t="str">
            <v>SESTO ASENSIO</v>
          </cell>
          <cell r="T4322">
            <v>1</v>
          </cell>
          <cell r="W4322">
            <v>1</v>
          </cell>
          <cell r="X4322">
            <v>11</v>
          </cell>
        </row>
        <row r="4323">
          <cell r="B4323">
            <v>16</v>
          </cell>
          <cell r="F4323">
            <v>6</v>
          </cell>
          <cell r="R4323" t="str">
            <v>ATL IMPROVVISATO</v>
          </cell>
          <cell r="X4323" t="str">
            <v/>
          </cell>
        </row>
        <row r="4324">
          <cell r="B4324">
            <v>16</v>
          </cell>
          <cell r="F4324">
            <v>5.5</v>
          </cell>
          <cell r="R4324" t="str">
            <v/>
          </cell>
          <cell r="X4324" t="str">
            <v/>
          </cell>
        </row>
        <row r="4325">
          <cell r="B4325">
            <v>16</v>
          </cell>
          <cell r="F4325">
            <v>6</v>
          </cell>
          <cell r="R4325" t="str">
            <v/>
          </cell>
          <cell r="X4325" t="str">
            <v/>
          </cell>
        </row>
        <row r="4326">
          <cell r="B4326">
            <v>16</v>
          </cell>
          <cell r="F4326">
            <v>5.5</v>
          </cell>
          <cell r="R4326" t="str">
            <v/>
          </cell>
          <cell r="X4326" t="str">
            <v/>
          </cell>
        </row>
        <row r="4327">
          <cell r="B4327">
            <v>16</v>
          </cell>
          <cell r="F4327">
            <v>6</v>
          </cell>
          <cell r="R4327" t="str">
            <v/>
          </cell>
          <cell r="X4327" t="str">
            <v/>
          </cell>
        </row>
        <row r="4328">
          <cell r="B4328">
            <v>16</v>
          </cell>
          <cell r="F4328">
            <v>6.5</v>
          </cell>
          <cell r="R4328" t="str">
            <v>ATL IMPROVVISATO</v>
          </cell>
          <cell r="T4328">
            <v>1</v>
          </cell>
          <cell r="W4328">
            <v>1</v>
          </cell>
          <cell r="X4328">
            <v>7.5</v>
          </cell>
        </row>
        <row r="4329">
          <cell r="B4329">
            <v>16</v>
          </cell>
          <cell r="F4329">
            <v>6</v>
          </cell>
          <cell r="R4329" t="str">
            <v>PESCICULINI FC</v>
          </cell>
          <cell r="T4329">
            <v>1</v>
          </cell>
          <cell r="W4329">
            <v>1</v>
          </cell>
          <cell r="X4329">
            <v>6</v>
          </cell>
        </row>
        <row r="4330">
          <cell r="B4330">
            <v>16</v>
          </cell>
          <cell r="F4330">
            <v>6</v>
          </cell>
          <cell r="R4330" t="str">
            <v/>
          </cell>
          <cell r="X4330" t="str">
            <v/>
          </cell>
        </row>
        <row r="4331">
          <cell r="B4331">
            <v>16</v>
          </cell>
          <cell r="F4331">
            <v>6</v>
          </cell>
          <cell r="R4331" t="str">
            <v/>
          </cell>
          <cell r="X4331" t="str">
            <v/>
          </cell>
        </row>
        <row r="4332">
          <cell r="B4332">
            <v>16</v>
          </cell>
          <cell r="F4332">
            <v>6.5</v>
          </cell>
          <cell r="R4332" t="str">
            <v/>
          </cell>
          <cell r="X4332" t="str">
            <v/>
          </cell>
        </row>
        <row r="4333">
          <cell r="B4333">
            <v>16</v>
          </cell>
          <cell r="F4333">
            <v>5</v>
          </cell>
          <cell r="R4333" t="str">
            <v/>
          </cell>
          <cell r="X4333" t="str">
            <v/>
          </cell>
        </row>
        <row r="4334">
          <cell r="B4334">
            <v>16</v>
          </cell>
          <cell r="F4334">
            <v>7</v>
          </cell>
          <cell r="R4334" t="str">
            <v>PARTIZAN DEGRADO</v>
          </cell>
          <cell r="W4334">
            <v>1</v>
          </cell>
          <cell r="X4334">
            <v>10</v>
          </cell>
        </row>
        <row r="4335">
          <cell r="B4335">
            <v>16</v>
          </cell>
          <cell r="F4335">
            <v>5.5</v>
          </cell>
          <cell r="R4335" t="str">
            <v/>
          </cell>
          <cell r="X4335" t="str">
            <v/>
          </cell>
        </row>
        <row r="4336">
          <cell r="B4336">
            <v>16</v>
          </cell>
          <cell r="F4336">
            <v>7</v>
          </cell>
          <cell r="R4336" t="str">
            <v/>
          </cell>
          <cell r="X4336" t="str">
            <v/>
          </cell>
        </row>
        <row r="4337">
          <cell r="B4337">
            <v>16</v>
          </cell>
          <cell r="F4337">
            <v>5.5</v>
          </cell>
          <cell r="R4337" t="str">
            <v>SAN GRIA</v>
          </cell>
          <cell r="T4337">
            <v>1</v>
          </cell>
          <cell r="X4337" t="str">
            <v/>
          </cell>
        </row>
        <row r="4338">
          <cell r="B4338">
            <v>16</v>
          </cell>
          <cell r="F4338">
            <v>6</v>
          </cell>
          <cell r="R4338" t="str">
            <v>AC ASPARAGHESE</v>
          </cell>
          <cell r="T4338">
            <v>1</v>
          </cell>
          <cell r="W4338">
            <v>1</v>
          </cell>
          <cell r="X4338">
            <v>6</v>
          </cell>
        </row>
        <row r="4339">
          <cell r="B4339">
            <v>16</v>
          </cell>
          <cell r="F4339">
            <v>5.5</v>
          </cell>
          <cell r="R4339" t="str">
            <v/>
          </cell>
          <cell r="X4339" t="str">
            <v/>
          </cell>
        </row>
        <row r="4340">
          <cell r="B4340">
            <v>16</v>
          </cell>
          <cell r="F4340">
            <v>5.5</v>
          </cell>
          <cell r="R4340" t="str">
            <v/>
          </cell>
          <cell r="X4340" t="str">
            <v/>
          </cell>
        </row>
        <row r="4341">
          <cell r="B4341">
            <v>16</v>
          </cell>
          <cell r="F4341">
            <v>5.5</v>
          </cell>
          <cell r="R4341" t="str">
            <v>APPAREGGIATO</v>
          </cell>
          <cell r="T4341">
            <v>1</v>
          </cell>
          <cell r="W4341">
            <v>1</v>
          </cell>
          <cell r="X4341">
            <v>5</v>
          </cell>
        </row>
        <row r="4342">
          <cell r="B4342">
            <v>16</v>
          </cell>
          <cell r="F4342">
            <v>6.5</v>
          </cell>
          <cell r="R4342" t="str">
            <v/>
          </cell>
          <cell r="X4342" t="str">
            <v/>
          </cell>
        </row>
        <row r="4343">
          <cell r="B4343">
            <v>16</v>
          </cell>
          <cell r="F4343">
            <v>5.5</v>
          </cell>
          <cell r="R4343" t="str">
            <v/>
          </cell>
          <cell r="X4343" t="str">
            <v/>
          </cell>
        </row>
        <row r="4344">
          <cell r="B4344">
            <v>16</v>
          </cell>
          <cell r="F4344">
            <v>6</v>
          </cell>
          <cell r="R4344" t="str">
            <v/>
          </cell>
          <cell r="X4344" t="str">
            <v/>
          </cell>
        </row>
        <row r="4345">
          <cell r="B4345">
            <v>16</v>
          </cell>
          <cell r="F4345">
            <v>6</v>
          </cell>
          <cell r="R4345" t="str">
            <v/>
          </cell>
          <cell r="X4345" t="str">
            <v/>
          </cell>
        </row>
        <row r="4346">
          <cell r="B4346">
            <v>16</v>
          </cell>
          <cell r="F4346">
            <v>5.5</v>
          </cell>
          <cell r="R4346" t="str">
            <v/>
          </cell>
          <cell r="X4346" t="str">
            <v/>
          </cell>
        </row>
        <row r="4347">
          <cell r="B4347">
            <v>16</v>
          </cell>
          <cell r="F4347">
            <v>6.5</v>
          </cell>
          <cell r="R4347" t="str">
            <v>SAN GRIA</v>
          </cell>
          <cell r="W4347">
            <v>1</v>
          </cell>
          <cell r="X4347">
            <v>7.5</v>
          </cell>
        </row>
        <row r="4348">
          <cell r="B4348">
            <v>16</v>
          </cell>
          <cell r="F4348">
            <v>6.5</v>
          </cell>
          <cell r="R4348" t="str">
            <v>AC ASPARAGHESE</v>
          </cell>
          <cell r="T4348">
            <v>1</v>
          </cell>
          <cell r="W4348">
            <v>1</v>
          </cell>
          <cell r="X4348">
            <v>6.5</v>
          </cell>
        </row>
        <row r="4349">
          <cell r="B4349">
            <v>16</v>
          </cell>
          <cell r="F4349">
            <v>6</v>
          </cell>
          <cell r="R4349" t="str">
            <v>PARTIZAN DEGRADO</v>
          </cell>
          <cell r="X4349" t="str">
            <v/>
          </cell>
        </row>
        <row r="4350">
          <cell r="B4350">
            <v>16</v>
          </cell>
          <cell r="F4350">
            <v>5.5</v>
          </cell>
          <cell r="R4350" t="str">
            <v/>
          </cell>
          <cell r="X4350" t="str">
            <v/>
          </cell>
        </row>
        <row r="4351">
          <cell r="B4351">
            <v>16</v>
          </cell>
          <cell r="F4351">
            <v>6.5</v>
          </cell>
          <cell r="R4351" t="str">
            <v/>
          </cell>
          <cell r="X4351" t="str">
            <v/>
          </cell>
        </row>
        <row r="4352">
          <cell r="B4352">
            <v>16</v>
          </cell>
          <cell r="F4352">
            <v>5.5</v>
          </cell>
          <cell r="R4352" t="str">
            <v>AC ASPARAGHESE</v>
          </cell>
          <cell r="T4352">
            <v>1</v>
          </cell>
          <cell r="W4352">
            <v>1</v>
          </cell>
          <cell r="X4352">
            <v>5.5</v>
          </cell>
        </row>
        <row r="4353">
          <cell r="B4353">
            <v>16</v>
          </cell>
          <cell r="F4353">
            <v>6</v>
          </cell>
          <cell r="R4353" t="str">
            <v>PESCICULINI FC</v>
          </cell>
          <cell r="W4353">
            <v>1</v>
          </cell>
          <cell r="X4353">
            <v>7</v>
          </cell>
        </row>
        <row r="4354">
          <cell r="B4354">
            <v>16</v>
          </cell>
          <cell r="F4354">
            <v>6.5</v>
          </cell>
          <cell r="R4354" t="str">
            <v>SESTO ASENSIO</v>
          </cell>
          <cell r="T4354">
            <v>1</v>
          </cell>
          <cell r="W4354">
            <v>1</v>
          </cell>
          <cell r="X4354">
            <v>6.5</v>
          </cell>
        </row>
        <row r="4355">
          <cell r="B4355">
            <v>16</v>
          </cell>
          <cell r="F4355">
            <v>6</v>
          </cell>
          <cell r="R4355" t="str">
            <v>SAN GRIA</v>
          </cell>
          <cell r="T4355">
            <v>1</v>
          </cell>
          <cell r="X4355" t="str">
            <v/>
          </cell>
        </row>
        <row r="4356">
          <cell r="B4356">
            <v>16</v>
          </cell>
          <cell r="F4356">
            <v>5</v>
          </cell>
          <cell r="R4356" t="str">
            <v/>
          </cell>
          <cell r="X4356" t="str">
            <v/>
          </cell>
        </row>
        <row r="4357">
          <cell r="B4357">
            <v>16</v>
          </cell>
          <cell r="F4357">
            <v>6.5</v>
          </cell>
          <cell r="R4357" t="str">
            <v/>
          </cell>
          <cell r="X4357" t="str">
            <v/>
          </cell>
        </row>
        <row r="4358">
          <cell r="B4358">
            <v>16</v>
          </cell>
          <cell r="F4358">
            <v>6.5</v>
          </cell>
          <cell r="R4358" t="str">
            <v/>
          </cell>
          <cell r="X4358" t="str">
            <v/>
          </cell>
        </row>
        <row r="4359">
          <cell r="B4359">
            <v>16</v>
          </cell>
          <cell r="F4359">
            <v>6</v>
          </cell>
          <cell r="R4359" t="str">
            <v/>
          </cell>
          <cell r="X4359" t="str">
            <v/>
          </cell>
        </row>
        <row r="4360">
          <cell r="B4360">
            <v>16</v>
          </cell>
          <cell r="F4360">
            <v>6</v>
          </cell>
          <cell r="R4360" t="str">
            <v/>
          </cell>
          <cell r="X4360" t="str">
            <v/>
          </cell>
        </row>
        <row r="4361">
          <cell r="B4361">
            <v>16</v>
          </cell>
          <cell r="F4361">
            <v>6.5</v>
          </cell>
          <cell r="R4361" t="str">
            <v/>
          </cell>
          <cell r="X4361" t="str">
            <v/>
          </cell>
        </row>
        <row r="4362">
          <cell r="B4362">
            <v>16</v>
          </cell>
          <cell r="F4362">
            <v>6.5</v>
          </cell>
          <cell r="R4362" t="str">
            <v>ATL IMPROVVISATO</v>
          </cell>
          <cell r="T4362">
            <v>1</v>
          </cell>
          <cell r="W4362">
            <v>1</v>
          </cell>
          <cell r="X4362">
            <v>6.5</v>
          </cell>
        </row>
        <row r="4363">
          <cell r="B4363">
            <v>16</v>
          </cell>
          <cell r="F4363">
            <v>5.5</v>
          </cell>
          <cell r="R4363" t="str">
            <v>SAN GRIA</v>
          </cell>
          <cell r="T4363">
            <v>1</v>
          </cell>
          <cell r="W4363">
            <v>1</v>
          </cell>
          <cell r="X4363">
            <v>5.5</v>
          </cell>
        </row>
        <row r="4364">
          <cell r="B4364">
            <v>16</v>
          </cell>
          <cell r="F4364">
            <v>6</v>
          </cell>
          <cell r="R4364" t="str">
            <v/>
          </cell>
          <cell r="X4364" t="str">
            <v/>
          </cell>
        </row>
        <row r="4365">
          <cell r="B4365">
            <v>16</v>
          </cell>
          <cell r="F4365">
            <v>6.5</v>
          </cell>
          <cell r="R4365" t="str">
            <v/>
          </cell>
          <cell r="X4365" t="str">
            <v/>
          </cell>
        </row>
        <row r="4366">
          <cell r="B4366">
            <v>16</v>
          </cell>
          <cell r="F4366">
            <v>5.5</v>
          </cell>
          <cell r="R4366" t="str">
            <v/>
          </cell>
          <cell r="X4366" t="str">
            <v/>
          </cell>
        </row>
        <row r="4367">
          <cell r="B4367">
            <v>16</v>
          </cell>
          <cell r="F4367">
            <v>5.5</v>
          </cell>
          <cell r="R4367" t="str">
            <v>ATL IMPROVVISATO</v>
          </cell>
          <cell r="T4367">
            <v>1</v>
          </cell>
          <cell r="X4367" t="str">
            <v/>
          </cell>
        </row>
        <row r="4368">
          <cell r="B4368">
            <v>16</v>
          </cell>
          <cell r="F4368">
            <v>6</v>
          </cell>
          <cell r="R4368" t="str">
            <v>PARTIZAN DEGRADO</v>
          </cell>
          <cell r="W4368">
            <v>1</v>
          </cell>
          <cell r="X4368">
            <v>5</v>
          </cell>
        </row>
        <row r="4369">
          <cell r="B4369">
            <v>16</v>
          </cell>
          <cell r="F4369">
            <v>6</v>
          </cell>
          <cell r="R4369" t="str">
            <v>AC ASPARAGHESE</v>
          </cell>
          <cell r="X4369" t="str">
            <v/>
          </cell>
        </row>
        <row r="4370">
          <cell r="B4370">
            <v>16</v>
          </cell>
          <cell r="F4370">
            <v>7</v>
          </cell>
          <cell r="R4370" t="str">
            <v>AC ASPARAGHESE</v>
          </cell>
          <cell r="W4370">
            <v>1</v>
          </cell>
          <cell r="X4370">
            <v>8</v>
          </cell>
        </row>
        <row r="4371">
          <cell r="B4371">
            <v>16</v>
          </cell>
          <cell r="F4371">
            <v>7.5</v>
          </cell>
          <cell r="R4371" t="str">
            <v/>
          </cell>
          <cell r="X4371" t="str">
            <v/>
          </cell>
        </row>
        <row r="4372">
          <cell r="B4372">
            <v>16</v>
          </cell>
          <cell r="F4372">
            <v>6.5</v>
          </cell>
          <cell r="R4372" t="str">
            <v/>
          </cell>
          <cell r="X4372" t="str">
            <v/>
          </cell>
        </row>
        <row r="4373">
          <cell r="B4373">
            <v>16</v>
          </cell>
          <cell r="F4373">
            <v>6.5</v>
          </cell>
          <cell r="R4373" t="str">
            <v/>
          </cell>
          <cell r="X4373" t="str">
            <v/>
          </cell>
        </row>
        <row r="4374">
          <cell r="B4374">
            <v>16</v>
          </cell>
          <cell r="F4374">
            <v>6.5</v>
          </cell>
          <cell r="R4374" t="str">
            <v/>
          </cell>
          <cell r="X4374" t="str">
            <v/>
          </cell>
        </row>
        <row r="4375">
          <cell r="B4375">
            <v>16</v>
          </cell>
          <cell r="F4375">
            <v>7</v>
          </cell>
          <cell r="R4375" t="str">
            <v/>
          </cell>
          <cell r="X4375" t="str">
            <v/>
          </cell>
        </row>
        <row r="4376">
          <cell r="B4376">
            <v>16</v>
          </cell>
          <cell r="F4376">
            <v>7</v>
          </cell>
          <cell r="R4376" t="str">
            <v/>
          </cell>
          <cell r="X4376" t="str">
            <v/>
          </cell>
        </row>
        <row r="4377">
          <cell r="B4377">
            <v>16</v>
          </cell>
          <cell r="F4377">
            <v>7.5</v>
          </cell>
          <cell r="R4377" t="str">
            <v>APPAREGGIATO</v>
          </cell>
          <cell r="T4377">
            <v>1</v>
          </cell>
          <cell r="W4377">
            <v>1</v>
          </cell>
          <cell r="X4377">
            <v>11.5</v>
          </cell>
        </row>
        <row r="4378">
          <cell r="B4378">
            <v>16</v>
          </cell>
          <cell r="F4378">
            <v>7</v>
          </cell>
          <cell r="R4378" t="str">
            <v>PARTIZAN DEGRADO</v>
          </cell>
          <cell r="W4378">
            <v>1</v>
          </cell>
          <cell r="X4378">
            <v>9</v>
          </cell>
        </row>
        <row r="4379">
          <cell r="B4379">
            <v>16</v>
          </cell>
          <cell r="F4379">
            <v>6</v>
          </cell>
          <cell r="R4379" t="str">
            <v/>
          </cell>
          <cell r="X4379" t="str">
            <v/>
          </cell>
        </row>
        <row r="4380">
          <cell r="B4380">
            <v>16</v>
          </cell>
          <cell r="F4380">
            <v>7.5</v>
          </cell>
          <cell r="R4380" t="str">
            <v>HERTHA VERNELLO</v>
          </cell>
          <cell r="T4380">
            <v>1</v>
          </cell>
          <cell r="W4380">
            <v>1</v>
          </cell>
          <cell r="X4380">
            <v>13.5</v>
          </cell>
        </row>
        <row r="4381">
          <cell r="B4381">
            <v>16</v>
          </cell>
          <cell r="F4381">
            <v>6</v>
          </cell>
          <cell r="R4381" t="str">
            <v>HERTHA VERNELLO</v>
          </cell>
          <cell r="X4381" t="str">
            <v/>
          </cell>
        </row>
        <row r="4382">
          <cell r="B4382">
            <v>16</v>
          </cell>
          <cell r="F4382">
            <v>4.5</v>
          </cell>
          <cell r="R4382" t="str">
            <v>PARTIZAN DEGRADO</v>
          </cell>
          <cell r="T4382">
            <v>1</v>
          </cell>
          <cell r="X4382" t="str">
            <v/>
          </cell>
        </row>
        <row r="4383">
          <cell r="B4383">
            <v>16</v>
          </cell>
          <cell r="F4383">
            <v>5</v>
          </cell>
          <cell r="R4383" t="str">
            <v/>
          </cell>
          <cell r="X4383" t="str">
            <v/>
          </cell>
        </row>
        <row r="4384">
          <cell r="B4384">
            <v>16</v>
          </cell>
          <cell r="F4384">
            <v>6.5</v>
          </cell>
          <cell r="R4384" t="str">
            <v>AC ASPARAGHESE</v>
          </cell>
          <cell r="T4384">
            <v>1</v>
          </cell>
          <cell r="W4384">
            <v>1</v>
          </cell>
          <cell r="X4384">
            <v>6.5</v>
          </cell>
        </row>
        <row r="4385">
          <cell r="B4385">
            <v>16</v>
          </cell>
          <cell r="F4385">
            <v>6.5</v>
          </cell>
          <cell r="R4385" t="str">
            <v/>
          </cell>
          <cell r="X4385" t="str">
            <v/>
          </cell>
        </row>
        <row r="4386">
          <cell r="B4386">
            <v>16</v>
          </cell>
          <cell r="F4386">
            <v>5</v>
          </cell>
          <cell r="R4386" t="str">
            <v/>
          </cell>
          <cell r="X4386" t="str">
            <v/>
          </cell>
        </row>
        <row r="4387">
          <cell r="B4387">
            <v>16</v>
          </cell>
          <cell r="F4387">
            <v>6.5</v>
          </cell>
          <cell r="R4387" t="str">
            <v/>
          </cell>
          <cell r="X4387" t="str">
            <v/>
          </cell>
        </row>
        <row r="4388">
          <cell r="B4388">
            <v>16</v>
          </cell>
          <cell r="F4388">
            <v>6</v>
          </cell>
          <cell r="R4388" t="str">
            <v/>
          </cell>
          <cell r="X4388" t="str">
            <v/>
          </cell>
        </row>
        <row r="4389">
          <cell r="B4389">
            <v>16</v>
          </cell>
          <cell r="F4389">
            <v>6</v>
          </cell>
          <cell r="R4389" t="str">
            <v/>
          </cell>
          <cell r="X4389" t="str">
            <v/>
          </cell>
        </row>
        <row r="4390">
          <cell r="B4390">
            <v>16</v>
          </cell>
          <cell r="F4390">
            <v>6.5</v>
          </cell>
          <cell r="R4390" t="str">
            <v/>
          </cell>
          <cell r="X4390" t="str">
            <v/>
          </cell>
        </row>
        <row r="4391">
          <cell r="B4391">
            <v>16</v>
          </cell>
          <cell r="F4391">
            <v>7</v>
          </cell>
          <cell r="R4391" t="str">
            <v>ATL IMPROVVISATO</v>
          </cell>
          <cell r="W4391">
            <v>1</v>
          </cell>
          <cell r="X4391">
            <v>7</v>
          </cell>
        </row>
        <row r="4392">
          <cell r="B4392">
            <v>16</v>
          </cell>
          <cell r="F4392">
            <v>6.5</v>
          </cell>
          <cell r="R4392" t="str">
            <v/>
          </cell>
          <cell r="X4392" t="str">
            <v/>
          </cell>
        </row>
        <row r="4393">
          <cell r="B4393">
            <v>16</v>
          </cell>
          <cell r="F4393">
            <v>6</v>
          </cell>
          <cell r="R4393" t="str">
            <v/>
          </cell>
          <cell r="X4393" t="str">
            <v/>
          </cell>
        </row>
        <row r="4394">
          <cell r="B4394">
            <v>16</v>
          </cell>
          <cell r="F4394">
            <v>6</v>
          </cell>
          <cell r="R4394" t="str">
            <v>SAN GRIA</v>
          </cell>
          <cell r="T4394">
            <v>1</v>
          </cell>
          <cell r="W4394">
            <v>1</v>
          </cell>
          <cell r="X4394">
            <v>6</v>
          </cell>
        </row>
        <row r="4395">
          <cell r="B4395">
            <v>16</v>
          </cell>
          <cell r="F4395">
            <v>6.5</v>
          </cell>
          <cell r="R4395" t="str">
            <v>SESTO ASENSIO</v>
          </cell>
          <cell r="T4395">
            <v>1</v>
          </cell>
          <cell r="W4395">
            <v>1</v>
          </cell>
          <cell r="X4395">
            <v>7.5</v>
          </cell>
        </row>
        <row r="4396">
          <cell r="B4396">
            <v>16</v>
          </cell>
          <cell r="F4396">
            <v>6.5</v>
          </cell>
          <cell r="R4396" t="str">
            <v>PARTIZAN DEGRADO</v>
          </cell>
          <cell r="T4396">
            <v>1</v>
          </cell>
          <cell r="W4396">
            <v>1</v>
          </cell>
          <cell r="X4396">
            <v>6.5</v>
          </cell>
        </row>
        <row r="4397">
          <cell r="B4397">
            <v>16</v>
          </cell>
          <cell r="F4397">
            <v>6.5</v>
          </cell>
          <cell r="R4397" t="str">
            <v>SESTO ASENSIO</v>
          </cell>
          <cell r="T4397">
            <v>1</v>
          </cell>
          <cell r="W4397">
            <v>1</v>
          </cell>
          <cell r="X4397">
            <v>6.5</v>
          </cell>
        </row>
        <row r="4398">
          <cell r="B4398">
            <v>16</v>
          </cell>
          <cell r="F4398">
            <v>6</v>
          </cell>
          <cell r="R4398" t="str">
            <v>SAN GRIA</v>
          </cell>
          <cell r="W4398">
            <v>1</v>
          </cell>
          <cell r="X4398">
            <v>6</v>
          </cell>
        </row>
        <row r="4399">
          <cell r="B4399">
            <v>16</v>
          </cell>
          <cell r="F4399">
            <v>6</v>
          </cell>
          <cell r="R4399" t="str">
            <v>ATL IMPROVVISATO</v>
          </cell>
          <cell r="W4399">
            <v>1</v>
          </cell>
          <cell r="X4399">
            <v>6</v>
          </cell>
        </row>
        <row r="4400">
          <cell r="B4400">
            <v>16</v>
          </cell>
          <cell r="F4400">
            <v>6</v>
          </cell>
          <cell r="R4400" t="str">
            <v/>
          </cell>
          <cell r="X4400" t="str">
            <v/>
          </cell>
        </row>
        <row r="4401">
          <cell r="B4401">
            <v>16</v>
          </cell>
          <cell r="F4401">
            <v>6</v>
          </cell>
          <cell r="R4401" t="str">
            <v/>
          </cell>
          <cell r="X4401" t="str">
            <v/>
          </cell>
        </row>
        <row r="4402">
          <cell r="B4402">
            <v>16</v>
          </cell>
          <cell r="F4402">
            <v>6</v>
          </cell>
          <cell r="R4402" t="str">
            <v/>
          </cell>
          <cell r="X4402" t="str">
            <v/>
          </cell>
        </row>
        <row r="4403">
          <cell r="B4403">
            <v>16</v>
          </cell>
          <cell r="F4403">
            <v>5</v>
          </cell>
          <cell r="R4403" t="str">
            <v/>
          </cell>
          <cell r="X4403" t="str">
            <v/>
          </cell>
        </row>
        <row r="4404">
          <cell r="B4404">
            <v>16</v>
          </cell>
          <cell r="F4404">
            <v>6</v>
          </cell>
          <cell r="R4404" t="str">
            <v>PESCICULINI FC</v>
          </cell>
          <cell r="T4404">
            <v>1</v>
          </cell>
          <cell r="W4404">
            <v>1</v>
          </cell>
          <cell r="X4404">
            <v>6</v>
          </cell>
        </row>
        <row r="4405">
          <cell r="B4405">
            <v>16</v>
          </cell>
          <cell r="F4405">
            <v>6</v>
          </cell>
          <cell r="R4405" t="str">
            <v>HERTHA VERNELLO</v>
          </cell>
          <cell r="T4405">
            <v>1</v>
          </cell>
          <cell r="W4405">
            <v>1</v>
          </cell>
          <cell r="X4405">
            <v>6</v>
          </cell>
        </row>
        <row r="4406">
          <cell r="B4406">
            <v>16</v>
          </cell>
          <cell r="F4406">
            <v>6.5</v>
          </cell>
          <cell r="R4406" t="str">
            <v>HERTHA VERNELLO</v>
          </cell>
          <cell r="T4406">
            <v>1</v>
          </cell>
          <cell r="W4406">
            <v>1</v>
          </cell>
          <cell r="X4406">
            <v>6.5</v>
          </cell>
        </row>
        <row r="4407">
          <cell r="B4407">
            <v>16</v>
          </cell>
          <cell r="F4407">
            <v>5.5</v>
          </cell>
          <cell r="R4407" t="str">
            <v>PESCICULINI FC</v>
          </cell>
          <cell r="T4407">
            <v>1</v>
          </cell>
          <cell r="X4407" t="str">
            <v/>
          </cell>
        </row>
        <row r="4408">
          <cell r="B4408">
            <v>16</v>
          </cell>
          <cell r="F4408">
            <v>5.5</v>
          </cell>
          <cell r="R4408" t="str">
            <v>PESCICULINI FC</v>
          </cell>
          <cell r="T4408">
            <v>1</v>
          </cell>
          <cell r="X4408" t="str">
            <v/>
          </cell>
        </row>
        <row r="4409">
          <cell r="B4409">
            <v>16</v>
          </cell>
          <cell r="F4409">
            <v>7</v>
          </cell>
          <cell r="R4409" t="str">
            <v>PESCICULINI FC</v>
          </cell>
          <cell r="T4409">
            <v>1</v>
          </cell>
          <cell r="W4409">
            <v>1</v>
          </cell>
          <cell r="X4409">
            <v>11</v>
          </cell>
        </row>
        <row r="4410">
          <cell r="B4410">
            <v>16</v>
          </cell>
          <cell r="F4410">
            <v>6</v>
          </cell>
          <cell r="R4410" t="str">
            <v>ATL IMPROVVISATO</v>
          </cell>
          <cell r="T4410">
            <v>1</v>
          </cell>
          <cell r="X4410" t="str">
            <v/>
          </cell>
        </row>
        <row r="4411">
          <cell r="B4411">
            <v>16</v>
          </cell>
          <cell r="F4411">
            <v>6.5</v>
          </cell>
          <cell r="R4411" t="str">
            <v>SAN GRIA</v>
          </cell>
          <cell r="T4411">
            <v>1</v>
          </cell>
          <cell r="W4411">
            <v>1</v>
          </cell>
          <cell r="X4411">
            <v>6.5</v>
          </cell>
        </row>
        <row r="4412">
          <cell r="B4412">
            <v>16</v>
          </cell>
          <cell r="F4412">
            <v>6.5</v>
          </cell>
          <cell r="R4412" t="str">
            <v>ATL IMPROVVISATO</v>
          </cell>
          <cell r="T4412">
            <v>1</v>
          </cell>
          <cell r="W4412">
            <v>1</v>
          </cell>
          <cell r="X4412">
            <v>7.5</v>
          </cell>
        </row>
        <row r="4413">
          <cell r="B4413">
            <v>16</v>
          </cell>
          <cell r="F4413">
            <v>6</v>
          </cell>
          <cell r="R4413" t="str">
            <v>HERTHA VERNELLO</v>
          </cell>
          <cell r="T4413">
            <v>1</v>
          </cell>
          <cell r="W4413">
            <v>1</v>
          </cell>
          <cell r="X4413">
            <v>6</v>
          </cell>
        </row>
        <row r="4414">
          <cell r="B4414">
            <v>16</v>
          </cell>
          <cell r="F4414">
            <v>6</v>
          </cell>
          <cell r="R4414" t="str">
            <v/>
          </cell>
          <cell r="X4414" t="str">
            <v/>
          </cell>
        </row>
        <row r="4415">
          <cell r="B4415">
            <v>16</v>
          </cell>
          <cell r="F4415">
            <v>6</v>
          </cell>
          <cell r="R4415" t="str">
            <v/>
          </cell>
          <cell r="X4415" t="str">
            <v/>
          </cell>
        </row>
        <row r="4416">
          <cell r="B4416">
            <v>16</v>
          </cell>
          <cell r="F4416">
            <v>6.5</v>
          </cell>
          <cell r="R4416" t="str">
            <v/>
          </cell>
          <cell r="X4416" t="str">
            <v/>
          </cell>
        </row>
        <row r="4417">
          <cell r="B4417">
            <v>16</v>
          </cell>
          <cell r="F4417">
            <v>6.5</v>
          </cell>
          <cell r="R4417" t="str">
            <v>ATL IMPROVVISATO</v>
          </cell>
          <cell r="W4417">
            <v>1</v>
          </cell>
          <cell r="X4417">
            <v>6.5</v>
          </cell>
        </row>
        <row r="4418">
          <cell r="B4418">
            <v>16</v>
          </cell>
          <cell r="F4418">
            <v>6</v>
          </cell>
          <cell r="R4418" t="str">
            <v>HERTHA VERNELLO</v>
          </cell>
          <cell r="T4418">
            <v>1</v>
          </cell>
          <cell r="W4418">
            <v>1</v>
          </cell>
          <cell r="X4418">
            <v>6</v>
          </cell>
        </row>
        <row r="4419">
          <cell r="B4419">
            <v>16</v>
          </cell>
          <cell r="F4419">
            <v>7</v>
          </cell>
          <cell r="R4419" t="str">
            <v>ATL IMPROVVISATO</v>
          </cell>
          <cell r="T4419">
            <v>1</v>
          </cell>
          <cell r="W4419">
            <v>1</v>
          </cell>
          <cell r="X4419">
            <v>9.5</v>
          </cell>
        </row>
        <row r="4420">
          <cell r="B4420">
            <v>16</v>
          </cell>
          <cell r="F4420">
            <v>6.5</v>
          </cell>
          <cell r="R4420" t="str">
            <v>PARTIZAN DEGRADO</v>
          </cell>
          <cell r="X4420" t="str">
            <v/>
          </cell>
        </row>
        <row r="4421">
          <cell r="B4421">
            <v>16</v>
          </cell>
          <cell r="F4421">
            <v>7</v>
          </cell>
          <cell r="R4421" t="str">
            <v>SESTO ASENSIO</v>
          </cell>
          <cell r="T4421">
            <v>1</v>
          </cell>
          <cell r="W4421">
            <v>1</v>
          </cell>
          <cell r="X4421">
            <v>7</v>
          </cell>
        </row>
        <row r="4422">
          <cell r="B4422">
            <v>16</v>
          </cell>
          <cell r="F4422">
            <v>7</v>
          </cell>
          <cell r="R4422" t="str">
            <v>HERTHA VERNELLO</v>
          </cell>
          <cell r="W4422">
            <v>1</v>
          </cell>
          <cell r="X4422">
            <v>11</v>
          </cell>
        </row>
        <row r="4423">
          <cell r="B4423">
            <v>16</v>
          </cell>
          <cell r="F4423">
            <v>6</v>
          </cell>
          <cell r="R4423" t="str">
            <v>AC ASPARAGHESE</v>
          </cell>
          <cell r="T4423">
            <v>1</v>
          </cell>
          <cell r="W4423">
            <v>1</v>
          </cell>
          <cell r="X4423">
            <v>7</v>
          </cell>
        </row>
        <row r="4424">
          <cell r="B4424">
            <v>16</v>
          </cell>
          <cell r="F4424">
            <v>6</v>
          </cell>
          <cell r="R4424" t="str">
            <v>ATL IMPROVVISATO</v>
          </cell>
          <cell r="T4424">
            <v>1</v>
          </cell>
          <cell r="X4424" t="str">
            <v/>
          </cell>
        </row>
        <row r="4425">
          <cell r="B4425">
            <v>16</v>
          </cell>
          <cell r="F4425">
            <v>6</v>
          </cell>
          <cell r="R4425" t="str">
            <v/>
          </cell>
          <cell r="X4425" t="str">
            <v/>
          </cell>
        </row>
        <row r="4426">
          <cell r="B4426">
            <v>16</v>
          </cell>
          <cell r="F4426">
            <v>6</v>
          </cell>
          <cell r="R4426" t="str">
            <v/>
          </cell>
          <cell r="X4426" t="str">
            <v/>
          </cell>
        </row>
        <row r="4427">
          <cell r="B4427">
            <v>16</v>
          </cell>
          <cell r="F4427">
            <v>6.5</v>
          </cell>
          <cell r="R4427" t="str">
            <v/>
          </cell>
          <cell r="X4427" t="str">
            <v/>
          </cell>
        </row>
        <row r="4428">
          <cell r="B4428">
            <v>16</v>
          </cell>
          <cell r="F4428">
            <v>5.5</v>
          </cell>
          <cell r="R4428" t="str">
            <v>SESTO ASENSIO</v>
          </cell>
          <cell r="T4428">
            <v>1</v>
          </cell>
          <cell r="W4428">
            <v>1</v>
          </cell>
          <cell r="X4428">
            <v>5.5</v>
          </cell>
        </row>
        <row r="4429">
          <cell r="B4429">
            <v>16</v>
          </cell>
          <cell r="F4429">
            <v>5.5</v>
          </cell>
          <cell r="R4429" t="str">
            <v>ATL IMPROVVISATO</v>
          </cell>
          <cell r="T4429">
            <v>1</v>
          </cell>
          <cell r="X4429" t="str">
            <v/>
          </cell>
        </row>
        <row r="4430">
          <cell r="B4430">
            <v>16</v>
          </cell>
          <cell r="F4430">
            <v>6</v>
          </cell>
          <cell r="R4430" t="str">
            <v/>
          </cell>
          <cell r="X4430" t="str">
            <v/>
          </cell>
        </row>
        <row r="4431">
          <cell r="B4431">
            <v>16</v>
          </cell>
          <cell r="F4431">
            <v>6</v>
          </cell>
          <cell r="R4431" t="str">
            <v>AC ASPARAGHESE</v>
          </cell>
          <cell r="T4431">
            <v>1</v>
          </cell>
          <cell r="W4431">
            <v>1</v>
          </cell>
          <cell r="X4431">
            <v>5.5</v>
          </cell>
        </row>
        <row r="4432">
          <cell r="B4432">
            <v>16</v>
          </cell>
          <cell r="F4432">
            <v>5.5</v>
          </cell>
          <cell r="R4432" t="str">
            <v/>
          </cell>
          <cell r="X4432" t="str">
            <v/>
          </cell>
        </row>
        <row r="4433">
          <cell r="B4433">
            <v>16</v>
          </cell>
          <cell r="F4433">
            <v>5.5</v>
          </cell>
          <cell r="R4433" t="str">
            <v>SESTO ASENSIO</v>
          </cell>
          <cell r="X4433" t="str">
            <v/>
          </cell>
        </row>
        <row r="4434">
          <cell r="B4434">
            <v>16</v>
          </cell>
          <cell r="F4434">
            <v>5.5</v>
          </cell>
          <cell r="R4434" t="str">
            <v>ATL IMPROVVISATO</v>
          </cell>
          <cell r="T4434">
            <v>1</v>
          </cell>
          <cell r="W4434">
            <v>1</v>
          </cell>
          <cell r="X4434">
            <v>5.5</v>
          </cell>
        </row>
        <row r="4435">
          <cell r="B4435">
            <v>16</v>
          </cell>
          <cell r="F4435">
            <v>5</v>
          </cell>
          <cell r="R4435" t="str">
            <v>APPAREGGIATO</v>
          </cell>
          <cell r="T4435">
            <v>1</v>
          </cell>
          <cell r="X4435" t="str">
            <v/>
          </cell>
        </row>
        <row r="4436">
          <cell r="B4436">
            <v>16</v>
          </cell>
          <cell r="F4436">
            <v>7</v>
          </cell>
          <cell r="R4436" t="str">
            <v>AC ASPARAGHESE</v>
          </cell>
          <cell r="X4436" t="str">
            <v/>
          </cell>
        </row>
        <row r="4437">
          <cell r="B4437">
            <v>16</v>
          </cell>
          <cell r="F4437">
            <v>6</v>
          </cell>
          <cell r="R4437" t="str">
            <v>APPAREGGIATO</v>
          </cell>
          <cell r="T4437">
            <v>1</v>
          </cell>
          <cell r="W4437">
            <v>1</v>
          </cell>
          <cell r="X4437">
            <v>6</v>
          </cell>
        </row>
        <row r="4438">
          <cell r="B4438">
            <v>16</v>
          </cell>
          <cell r="F4438">
            <v>6</v>
          </cell>
          <cell r="R4438" t="str">
            <v/>
          </cell>
          <cell r="X4438" t="str">
            <v/>
          </cell>
        </row>
        <row r="4439">
          <cell r="B4439">
            <v>16</v>
          </cell>
          <cell r="F4439">
            <v>6.5</v>
          </cell>
          <cell r="R4439" t="str">
            <v/>
          </cell>
          <cell r="X4439" t="str">
            <v/>
          </cell>
        </row>
        <row r="4440">
          <cell r="B4440">
            <v>16</v>
          </cell>
          <cell r="F4440">
            <v>6.5</v>
          </cell>
          <cell r="R4440" t="str">
            <v/>
          </cell>
          <cell r="X4440" t="str">
            <v/>
          </cell>
        </row>
        <row r="4441">
          <cell r="B4441">
            <v>16</v>
          </cell>
          <cell r="F4441">
            <v>6.5</v>
          </cell>
          <cell r="R4441" t="str">
            <v/>
          </cell>
          <cell r="X4441" t="str">
            <v/>
          </cell>
        </row>
        <row r="4442">
          <cell r="B4442">
            <v>16</v>
          </cell>
          <cell r="F4442">
            <v>6</v>
          </cell>
          <cell r="R4442" t="str">
            <v/>
          </cell>
          <cell r="X4442" t="str">
            <v/>
          </cell>
        </row>
        <row r="4443">
          <cell r="B4443">
            <v>16</v>
          </cell>
          <cell r="F4443">
            <v>6.5</v>
          </cell>
          <cell r="R4443" t="str">
            <v/>
          </cell>
          <cell r="X4443" t="str">
            <v/>
          </cell>
        </row>
        <row r="4444">
          <cell r="B4444">
            <v>16</v>
          </cell>
          <cell r="F4444">
            <v>6</v>
          </cell>
          <cell r="R4444" t="str">
            <v/>
          </cell>
          <cell r="X4444" t="str">
            <v/>
          </cell>
        </row>
        <row r="4445">
          <cell r="B4445">
            <v>16</v>
          </cell>
          <cell r="F4445">
            <v>6</v>
          </cell>
          <cell r="R4445" t="str">
            <v/>
          </cell>
          <cell r="X4445" t="str">
            <v/>
          </cell>
        </row>
        <row r="4446">
          <cell r="B4446">
            <v>16</v>
          </cell>
          <cell r="F4446">
            <v>5.5</v>
          </cell>
          <cell r="R4446" t="str">
            <v/>
          </cell>
          <cell r="X4446" t="str">
            <v/>
          </cell>
        </row>
        <row r="4447">
          <cell r="B4447">
            <v>16</v>
          </cell>
          <cell r="F4447">
            <v>6</v>
          </cell>
          <cell r="R4447" t="str">
            <v/>
          </cell>
          <cell r="X4447" t="str">
            <v/>
          </cell>
        </row>
        <row r="4448">
          <cell r="B4448">
            <v>16</v>
          </cell>
          <cell r="F4448">
            <v>6</v>
          </cell>
          <cell r="R4448" t="str">
            <v>APPAREGGIATO</v>
          </cell>
          <cell r="W4448">
            <v>1</v>
          </cell>
          <cell r="X4448">
            <v>6</v>
          </cell>
        </row>
        <row r="4449">
          <cell r="B4449">
            <v>16</v>
          </cell>
          <cell r="F4449">
            <v>8</v>
          </cell>
          <cell r="R4449" t="str">
            <v>APPAREGGIATO</v>
          </cell>
          <cell r="T4449">
            <v>1</v>
          </cell>
          <cell r="W4449">
            <v>1</v>
          </cell>
          <cell r="X4449">
            <v>7</v>
          </cell>
        </row>
        <row r="4450">
          <cell r="B4450">
            <v>16</v>
          </cell>
          <cell r="F4450">
            <v>5.5</v>
          </cell>
          <cell r="R4450" t="str">
            <v>SESTO ASENSIO</v>
          </cell>
          <cell r="T4450">
            <v>1</v>
          </cell>
          <cell r="W4450">
            <v>1</v>
          </cell>
          <cell r="X4450">
            <v>5.5</v>
          </cell>
        </row>
        <row r="4451">
          <cell r="B4451">
            <v>16</v>
          </cell>
          <cell r="F4451">
            <v>5.5</v>
          </cell>
          <cell r="R4451" t="str">
            <v>SAN GRIA</v>
          </cell>
          <cell r="W4451">
            <v>1</v>
          </cell>
          <cell r="X4451">
            <v>5.5</v>
          </cell>
        </row>
        <row r="4452">
          <cell r="B4452">
            <v>16</v>
          </cell>
          <cell r="F4452">
            <v>6</v>
          </cell>
          <cell r="R4452" t="str">
            <v/>
          </cell>
          <cell r="X4452" t="str">
            <v/>
          </cell>
        </row>
        <row r="4453">
          <cell r="B4453">
            <v>16</v>
          </cell>
          <cell r="F4453">
            <v>5.5</v>
          </cell>
          <cell r="R4453" t="str">
            <v/>
          </cell>
          <cell r="X4453" t="str">
            <v/>
          </cell>
        </row>
        <row r="4454">
          <cell r="B4454">
            <v>16</v>
          </cell>
          <cell r="F4454">
            <v>6</v>
          </cell>
          <cell r="R4454" t="str">
            <v>SESTO ASENSIO</v>
          </cell>
          <cell r="T4454">
            <v>1</v>
          </cell>
          <cell r="W4454">
            <v>1</v>
          </cell>
          <cell r="X4454">
            <v>6</v>
          </cell>
        </row>
        <row r="4455">
          <cell r="B4455">
            <v>16</v>
          </cell>
          <cell r="F4455">
            <v>6</v>
          </cell>
          <cell r="R4455" t="str">
            <v>SESTO ASENSIO</v>
          </cell>
          <cell r="T4455">
            <v>1</v>
          </cell>
          <cell r="W4455">
            <v>1</v>
          </cell>
          <cell r="X4455">
            <v>6</v>
          </cell>
        </row>
        <row r="4456">
          <cell r="B4456">
            <v>16</v>
          </cell>
          <cell r="F4456">
            <v>6</v>
          </cell>
          <cell r="R4456" t="str">
            <v>HERTHA VERNELLO</v>
          </cell>
          <cell r="T4456">
            <v>1</v>
          </cell>
          <cell r="W4456">
            <v>1</v>
          </cell>
          <cell r="X4456">
            <v>6</v>
          </cell>
        </row>
        <row r="4457">
          <cell r="B4457">
            <v>16</v>
          </cell>
          <cell r="F4457">
            <v>5.5</v>
          </cell>
          <cell r="R4457" t="str">
            <v/>
          </cell>
          <cell r="X4457" t="str">
            <v/>
          </cell>
        </row>
        <row r="4458">
          <cell r="B4458">
            <v>16</v>
          </cell>
          <cell r="F4458">
            <v>6</v>
          </cell>
          <cell r="R4458" t="str">
            <v/>
          </cell>
          <cell r="X4458" t="str">
            <v/>
          </cell>
        </row>
        <row r="4459">
          <cell r="B4459">
            <v>16</v>
          </cell>
          <cell r="F4459">
            <v>8</v>
          </cell>
          <cell r="R4459" t="str">
            <v>PARTIZAN DEGRADO</v>
          </cell>
          <cell r="T4459">
            <v>1</v>
          </cell>
          <cell r="W4459">
            <v>1</v>
          </cell>
          <cell r="X4459">
            <v>15</v>
          </cell>
        </row>
        <row r="4460">
          <cell r="B4460">
            <v>16</v>
          </cell>
          <cell r="F4460">
            <v>6</v>
          </cell>
          <cell r="R4460" t="str">
            <v/>
          </cell>
          <cell r="X4460" t="str">
            <v/>
          </cell>
        </row>
        <row r="4461">
          <cell r="B4461">
            <v>16</v>
          </cell>
          <cell r="F4461">
            <v>6</v>
          </cell>
          <cell r="R4461" t="str">
            <v>SAN GRIA</v>
          </cell>
          <cell r="T4461">
            <v>1</v>
          </cell>
          <cell r="W4461">
            <v>1</v>
          </cell>
          <cell r="X4461">
            <v>7</v>
          </cell>
        </row>
        <row r="4462">
          <cell r="B4462">
            <v>16</v>
          </cell>
          <cell r="F4462">
            <v>6.5</v>
          </cell>
          <cell r="R4462" t="str">
            <v>PARTIZAN DEGRADO</v>
          </cell>
          <cell r="W4462">
            <v>1</v>
          </cell>
          <cell r="X4462">
            <v>9.5</v>
          </cell>
        </row>
        <row r="4463">
          <cell r="B4463">
            <v>16</v>
          </cell>
          <cell r="F4463">
            <v>6</v>
          </cell>
          <cell r="R4463" t="str">
            <v>ATL IMPROVVISATO</v>
          </cell>
          <cell r="W4463">
            <v>1</v>
          </cell>
          <cell r="X4463">
            <v>7</v>
          </cell>
        </row>
        <row r="4464">
          <cell r="B4464">
            <v>16</v>
          </cell>
          <cell r="F4464">
            <v>6.5</v>
          </cell>
          <cell r="R4464" t="str">
            <v>PARTIZAN DEGRADO</v>
          </cell>
          <cell r="T4464">
            <v>1</v>
          </cell>
          <cell r="W4464">
            <v>1</v>
          </cell>
          <cell r="X4464">
            <v>6.5</v>
          </cell>
        </row>
        <row r="4465">
          <cell r="B4465">
            <v>16</v>
          </cell>
          <cell r="F4465">
            <v>6.5</v>
          </cell>
          <cell r="R4465" t="str">
            <v>AC ASPARAGHESE</v>
          </cell>
          <cell r="T4465">
            <v>1</v>
          </cell>
          <cell r="W4465">
            <v>1</v>
          </cell>
          <cell r="X4465">
            <v>6.5</v>
          </cell>
        </row>
        <row r="4466">
          <cell r="B4466">
            <v>16</v>
          </cell>
          <cell r="F4466">
            <v>6</v>
          </cell>
          <cell r="R4466" t="str">
            <v>SESTO ASENSIO</v>
          </cell>
          <cell r="T4466">
            <v>1</v>
          </cell>
          <cell r="W4466">
            <v>1</v>
          </cell>
          <cell r="X4466">
            <v>6</v>
          </cell>
        </row>
        <row r="4467">
          <cell r="B4467">
            <v>16</v>
          </cell>
          <cell r="F4467">
            <v>5.5</v>
          </cell>
          <cell r="R4467" t="str">
            <v>HERTHA VERNELLO</v>
          </cell>
          <cell r="T4467">
            <v>1</v>
          </cell>
          <cell r="W4467">
            <v>1</v>
          </cell>
          <cell r="X4467">
            <v>5.5</v>
          </cell>
        </row>
        <row r="4468">
          <cell r="B4468">
            <v>16</v>
          </cell>
          <cell r="F4468">
            <v>6</v>
          </cell>
          <cell r="R4468" t="str">
            <v/>
          </cell>
          <cell r="X4468" t="str">
            <v/>
          </cell>
        </row>
        <row r="4469">
          <cell r="B4469">
            <v>16</v>
          </cell>
          <cell r="F4469">
            <v>6</v>
          </cell>
          <cell r="R4469" t="str">
            <v/>
          </cell>
          <cell r="X4469" t="str">
            <v/>
          </cell>
        </row>
        <row r="4470">
          <cell r="B4470">
            <v>16</v>
          </cell>
          <cell r="F4470">
            <v>5.5</v>
          </cell>
          <cell r="R4470" t="str">
            <v>SESTO ASENSIO</v>
          </cell>
          <cell r="T4470">
            <v>1</v>
          </cell>
          <cell r="X4470" t="str">
            <v/>
          </cell>
        </row>
        <row r="4471">
          <cell r="B4471">
            <v>16</v>
          </cell>
          <cell r="F4471">
            <v>6</v>
          </cell>
          <cell r="R4471" t="str">
            <v>SAN GRIA</v>
          </cell>
          <cell r="T4471">
            <v>1</v>
          </cell>
          <cell r="W4471">
            <v>1</v>
          </cell>
          <cell r="X4471">
            <v>6</v>
          </cell>
        </row>
        <row r="4472">
          <cell r="B4472">
            <v>16</v>
          </cell>
          <cell r="F4472">
            <v>5.5</v>
          </cell>
          <cell r="R4472" t="str">
            <v>PESCICULINI FC</v>
          </cell>
          <cell r="T4472">
            <v>1</v>
          </cell>
          <cell r="W4472">
            <v>1</v>
          </cell>
          <cell r="X4472">
            <v>5.5</v>
          </cell>
        </row>
        <row r="4473">
          <cell r="B4473">
            <v>16</v>
          </cell>
          <cell r="F4473">
            <v>6</v>
          </cell>
          <cell r="R4473" t="str">
            <v>PESCICULINI FC</v>
          </cell>
          <cell r="T4473">
            <v>1</v>
          </cell>
          <cell r="W4473">
            <v>1</v>
          </cell>
          <cell r="X4473">
            <v>6</v>
          </cell>
        </row>
        <row r="4474">
          <cell r="B4474">
            <v>16</v>
          </cell>
          <cell r="F4474">
            <v>5.5</v>
          </cell>
          <cell r="R4474" t="str">
            <v>PESCICULINI FC</v>
          </cell>
          <cell r="W4474">
            <v>1</v>
          </cell>
          <cell r="X4474">
            <v>5.5</v>
          </cell>
        </row>
        <row r="4475">
          <cell r="B4475">
            <v>16</v>
          </cell>
          <cell r="F4475">
            <v>5</v>
          </cell>
          <cell r="R4475" t="str">
            <v>SAN GRIA</v>
          </cell>
          <cell r="T4475">
            <v>1</v>
          </cell>
          <cell r="X4475" t="str">
            <v/>
          </cell>
        </row>
        <row r="4476">
          <cell r="B4476">
            <v>16</v>
          </cell>
          <cell r="F4476">
            <v>5.5</v>
          </cell>
          <cell r="R4476" t="str">
            <v>HERTHA VERNELLO</v>
          </cell>
          <cell r="T4476">
            <v>1</v>
          </cell>
          <cell r="X4476" t="str">
            <v/>
          </cell>
        </row>
        <row r="4477">
          <cell r="B4477">
            <v>16</v>
          </cell>
          <cell r="F4477">
            <v>7</v>
          </cell>
          <cell r="R4477" t="str">
            <v/>
          </cell>
          <cell r="X4477" t="str">
            <v/>
          </cell>
        </row>
        <row r="4478">
          <cell r="B4478">
            <v>16</v>
          </cell>
          <cell r="F4478">
            <v>6</v>
          </cell>
          <cell r="R4478" t="str">
            <v>PARTIZAN DEGRADO</v>
          </cell>
          <cell r="X4478" t="str">
            <v/>
          </cell>
        </row>
        <row r="4479">
          <cell r="B4479">
            <v>16</v>
          </cell>
          <cell r="F4479">
            <v>6.5</v>
          </cell>
          <cell r="R4479" t="str">
            <v>PESCICULINI FC</v>
          </cell>
          <cell r="T4479">
            <v>1</v>
          </cell>
          <cell r="W4479">
            <v>1</v>
          </cell>
          <cell r="X4479">
            <v>6.5</v>
          </cell>
        </row>
        <row r="4480">
          <cell r="B4480">
            <v>16</v>
          </cell>
          <cell r="F4480">
            <v>7</v>
          </cell>
          <cell r="R4480" t="str">
            <v/>
          </cell>
          <cell r="X4480" t="str">
            <v/>
          </cell>
        </row>
        <row r="4481">
          <cell r="B4481">
            <v>16</v>
          </cell>
          <cell r="F4481">
            <v>6.5</v>
          </cell>
          <cell r="R4481" t="str">
            <v/>
          </cell>
          <cell r="X4481" t="str">
            <v/>
          </cell>
        </row>
        <row r="4482">
          <cell r="B4482">
            <v>16</v>
          </cell>
          <cell r="F4482">
            <v>6.5</v>
          </cell>
          <cell r="R4482" t="str">
            <v/>
          </cell>
          <cell r="X4482" t="str">
            <v/>
          </cell>
        </row>
        <row r="4483">
          <cell r="B4483">
            <v>16</v>
          </cell>
          <cell r="F4483">
            <v>6</v>
          </cell>
          <cell r="R4483" t="str">
            <v/>
          </cell>
          <cell r="X4483" t="str">
            <v/>
          </cell>
        </row>
        <row r="4484">
          <cell r="B4484">
            <v>16</v>
          </cell>
          <cell r="F4484">
            <v>6</v>
          </cell>
          <cell r="R4484" t="str">
            <v>ATL IMPROVVISATO</v>
          </cell>
          <cell r="T4484">
            <v>1</v>
          </cell>
          <cell r="W4484">
            <v>1</v>
          </cell>
          <cell r="X4484">
            <v>6</v>
          </cell>
        </row>
        <row r="4485">
          <cell r="B4485">
            <v>16</v>
          </cell>
          <cell r="F4485">
            <v>6.5</v>
          </cell>
          <cell r="R4485" t="str">
            <v/>
          </cell>
          <cell r="X4485" t="str">
            <v/>
          </cell>
        </row>
        <row r="4486">
          <cell r="B4486">
            <v>16</v>
          </cell>
          <cell r="F4486">
            <v>7</v>
          </cell>
          <cell r="R4486" t="str">
            <v/>
          </cell>
          <cell r="X4486" t="str">
            <v/>
          </cell>
        </row>
        <row r="4487">
          <cell r="B4487">
            <v>16</v>
          </cell>
          <cell r="F4487">
            <v>5.5</v>
          </cell>
          <cell r="R4487" t="str">
            <v/>
          </cell>
          <cell r="X4487" t="str">
            <v/>
          </cell>
        </row>
        <row r="4488">
          <cell r="B4488">
            <v>16</v>
          </cell>
          <cell r="F4488">
            <v>6</v>
          </cell>
          <cell r="R4488" t="str">
            <v/>
          </cell>
          <cell r="X4488" t="str">
            <v/>
          </cell>
        </row>
        <row r="4489">
          <cell r="B4489">
            <v>16</v>
          </cell>
          <cell r="F4489">
            <v>6</v>
          </cell>
          <cell r="R4489" t="str">
            <v/>
          </cell>
          <cell r="X4489" t="str">
            <v/>
          </cell>
        </row>
        <row r="4490">
          <cell r="B4490">
            <v>16</v>
          </cell>
          <cell r="F4490">
            <v>5.5</v>
          </cell>
          <cell r="R4490" t="str">
            <v/>
          </cell>
          <cell r="X4490" t="str">
            <v/>
          </cell>
        </row>
        <row r="4491">
          <cell r="B4491">
            <v>16</v>
          </cell>
          <cell r="F4491">
            <v>5.5</v>
          </cell>
          <cell r="R4491" t="str">
            <v>APPAREGGIATO</v>
          </cell>
          <cell r="X4491" t="str">
            <v/>
          </cell>
        </row>
        <row r="4492">
          <cell r="B4492">
            <v>16</v>
          </cell>
          <cell r="F4492">
            <v>6</v>
          </cell>
          <cell r="R4492" t="str">
            <v/>
          </cell>
          <cell r="X4492" t="str">
            <v/>
          </cell>
        </row>
        <row r="4493">
          <cell r="B4493">
            <v>16</v>
          </cell>
          <cell r="F4493">
            <v>6.5</v>
          </cell>
          <cell r="R4493" t="str">
            <v>PARTIZAN DEGRADO</v>
          </cell>
          <cell r="W4493">
            <v>1</v>
          </cell>
          <cell r="X4493">
            <v>6.5</v>
          </cell>
        </row>
        <row r="4494">
          <cell r="B4494">
            <v>16</v>
          </cell>
          <cell r="F4494">
            <v>6</v>
          </cell>
          <cell r="R4494" t="str">
            <v/>
          </cell>
          <cell r="X4494" t="str">
            <v/>
          </cell>
        </row>
        <row r="4495">
          <cell r="B4495">
            <v>16</v>
          </cell>
          <cell r="F4495">
            <v>6</v>
          </cell>
          <cell r="R4495" t="str">
            <v/>
          </cell>
          <cell r="X4495" t="str">
            <v/>
          </cell>
        </row>
        <row r="4496">
          <cell r="B4496">
            <v>16</v>
          </cell>
          <cell r="F4496">
            <v>5</v>
          </cell>
          <cell r="R4496" t="str">
            <v/>
          </cell>
          <cell r="X4496" t="str">
            <v/>
          </cell>
        </row>
        <row r="4497">
          <cell r="B4497">
            <v>16</v>
          </cell>
          <cell r="F4497">
            <v>5.5</v>
          </cell>
          <cell r="R4497" t="str">
            <v/>
          </cell>
          <cell r="X4497" t="str">
            <v/>
          </cell>
        </row>
        <row r="4498">
          <cell r="B4498">
            <v>16</v>
          </cell>
          <cell r="F4498">
            <v>6.5</v>
          </cell>
          <cell r="R4498" t="str">
            <v>AC ASPARAGHESE</v>
          </cell>
          <cell r="W4498">
            <v>1</v>
          </cell>
          <cell r="X4498">
            <v>9.5</v>
          </cell>
        </row>
        <row r="4499">
          <cell r="B4499">
            <v>16</v>
          </cell>
          <cell r="F4499">
            <v>7</v>
          </cell>
          <cell r="R4499" t="str">
            <v/>
          </cell>
          <cell r="X4499" t="str">
            <v/>
          </cell>
        </row>
        <row r="4500">
          <cell r="B4500">
            <v>16</v>
          </cell>
          <cell r="F4500">
            <v>6</v>
          </cell>
          <cell r="R4500" t="str">
            <v/>
          </cell>
          <cell r="X4500" t="str">
            <v/>
          </cell>
        </row>
        <row r="4501">
          <cell r="B4501">
            <v>16</v>
          </cell>
          <cell r="F4501">
            <v>5.5</v>
          </cell>
          <cell r="R4501" t="str">
            <v/>
          </cell>
          <cell r="X4501" t="str">
            <v/>
          </cell>
        </row>
        <row r="4502">
          <cell r="B4502">
            <v>16</v>
          </cell>
          <cell r="F4502">
            <v>6</v>
          </cell>
          <cell r="R4502" t="str">
            <v/>
          </cell>
          <cell r="X4502" t="str">
            <v/>
          </cell>
        </row>
        <row r="4503">
          <cell r="B4503">
            <v>16</v>
          </cell>
          <cell r="F4503">
            <v>5</v>
          </cell>
          <cell r="R4503" t="str">
            <v/>
          </cell>
          <cell r="X4503" t="str">
            <v/>
          </cell>
        </row>
        <row r="4504">
          <cell r="B4504">
            <v>16</v>
          </cell>
          <cell r="F4504">
            <v>6</v>
          </cell>
          <cell r="R4504" t="str">
            <v/>
          </cell>
          <cell r="X4504" t="str">
            <v/>
          </cell>
        </row>
        <row r="4505">
          <cell r="B4505">
            <v>16</v>
          </cell>
          <cell r="F4505">
            <v>7</v>
          </cell>
          <cell r="R4505" t="str">
            <v/>
          </cell>
          <cell r="X4505" t="str">
            <v/>
          </cell>
        </row>
        <row r="4506">
          <cell r="B4506">
            <v>16</v>
          </cell>
          <cell r="F4506">
            <v>5.5</v>
          </cell>
          <cell r="R4506" t="str">
            <v/>
          </cell>
          <cell r="X4506" t="str">
            <v/>
          </cell>
        </row>
        <row r="4507">
          <cell r="B4507">
            <v>16</v>
          </cell>
          <cell r="F4507">
            <v>7</v>
          </cell>
          <cell r="R4507" t="str">
            <v>HERTHA VERNELLO</v>
          </cell>
          <cell r="T4507">
            <v>1</v>
          </cell>
          <cell r="W4507">
            <v>1</v>
          </cell>
          <cell r="X4507">
            <v>5</v>
          </cell>
        </row>
        <row r="4508">
          <cell r="B4508">
            <v>16</v>
          </cell>
          <cell r="F4508">
            <v>5.5</v>
          </cell>
          <cell r="R4508" t="str">
            <v>AC ASPARAGHESE</v>
          </cell>
          <cell r="T4508">
            <v>1</v>
          </cell>
          <cell r="X4508" t="str">
            <v/>
          </cell>
        </row>
        <row r="4509">
          <cell r="B4509">
            <v>16</v>
          </cell>
          <cell r="F4509">
            <v>6.5</v>
          </cell>
          <cell r="R4509" t="str">
            <v>APPAREGGIATO</v>
          </cell>
          <cell r="T4509">
            <v>1</v>
          </cell>
          <cell r="W4509">
            <v>1</v>
          </cell>
          <cell r="X4509">
            <v>6.5</v>
          </cell>
        </row>
        <row r="4510">
          <cell r="B4510">
            <v>16</v>
          </cell>
          <cell r="F4510">
            <v>6</v>
          </cell>
          <cell r="R4510" t="str">
            <v/>
          </cell>
          <cell r="X4510" t="str">
            <v/>
          </cell>
        </row>
        <row r="4511">
          <cell r="B4511">
            <v>16</v>
          </cell>
          <cell r="F4511">
            <v>6.5</v>
          </cell>
          <cell r="R4511" t="str">
            <v/>
          </cell>
          <cell r="X4511" t="str">
            <v/>
          </cell>
        </row>
        <row r="4512">
          <cell r="B4512">
            <v>16</v>
          </cell>
          <cell r="F4512">
            <v>6</v>
          </cell>
          <cell r="R4512" t="str">
            <v/>
          </cell>
          <cell r="X4512" t="str">
            <v/>
          </cell>
        </row>
        <row r="4513">
          <cell r="B4513">
            <v>16</v>
          </cell>
          <cell r="F4513">
            <v>5.5</v>
          </cell>
          <cell r="R4513" t="str">
            <v>HERTHA VERNELLO</v>
          </cell>
          <cell r="X4513" t="str">
            <v/>
          </cell>
        </row>
        <row r="4514">
          <cell r="B4514">
            <v>16</v>
          </cell>
          <cell r="F4514">
            <v>5.5</v>
          </cell>
          <cell r="R4514" t="str">
            <v>SAN GRIA</v>
          </cell>
          <cell r="T4514">
            <v>1</v>
          </cell>
          <cell r="W4514">
            <v>1</v>
          </cell>
          <cell r="X4514">
            <v>5.5</v>
          </cell>
        </row>
        <row r="4515">
          <cell r="B4515">
            <v>16</v>
          </cell>
          <cell r="F4515">
            <v>5</v>
          </cell>
          <cell r="R4515" t="str">
            <v>SAN GRIA</v>
          </cell>
          <cell r="T4515">
            <v>1</v>
          </cell>
          <cell r="X4515" t="str">
            <v/>
          </cell>
        </row>
        <row r="4516">
          <cell r="B4516">
            <v>16</v>
          </cell>
          <cell r="F4516">
            <v>6</v>
          </cell>
          <cell r="R4516" t="str">
            <v>APPAREGGIATO</v>
          </cell>
          <cell r="W4516">
            <v>1</v>
          </cell>
          <cell r="X4516">
            <v>6</v>
          </cell>
        </row>
        <row r="4517">
          <cell r="B4517">
            <v>16</v>
          </cell>
          <cell r="F4517">
            <v>6</v>
          </cell>
          <cell r="R4517" t="str">
            <v>AC ASPARAGHESE</v>
          </cell>
          <cell r="T4517">
            <v>1</v>
          </cell>
          <cell r="X4517" t="str">
            <v/>
          </cell>
        </row>
        <row r="4518">
          <cell r="B4518">
            <v>16</v>
          </cell>
          <cell r="F4518">
            <v>7</v>
          </cell>
          <cell r="R4518" t="str">
            <v/>
          </cell>
          <cell r="X4518" t="str">
            <v/>
          </cell>
        </row>
        <row r="4519">
          <cell r="B4519">
            <v>16</v>
          </cell>
          <cell r="F4519">
            <v>5</v>
          </cell>
          <cell r="R4519" t="str">
            <v>ATL IMPROVVISATO</v>
          </cell>
          <cell r="T4519">
            <v>1</v>
          </cell>
          <cell r="X4519" t="str">
            <v/>
          </cell>
        </row>
        <row r="4520">
          <cell r="B4520">
            <v>16</v>
          </cell>
          <cell r="F4520">
            <v>6</v>
          </cell>
          <cell r="R4520" t="str">
            <v>APPAREGGIATO</v>
          </cell>
          <cell r="T4520">
            <v>1</v>
          </cell>
          <cell r="W4520">
            <v>1</v>
          </cell>
          <cell r="X4520">
            <v>6</v>
          </cell>
        </row>
        <row r="4521">
          <cell r="B4521">
            <v>16</v>
          </cell>
          <cell r="F4521">
            <v>5.5</v>
          </cell>
          <cell r="R4521" t="str">
            <v>PARTIZAN DEGRADO</v>
          </cell>
          <cell r="T4521">
            <v>1</v>
          </cell>
          <cell r="X4521" t="str">
            <v/>
          </cell>
        </row>
        <row r="4522">
          <cell r="B4522">
            <v>16</v>
          </cell>
          <cell r="F4522">
            <v>6.5</v>
          </cell>
          <cell r="R4522" t="str">
            <v/>
          </cell>
          <cell r="X4522" t="str">
            <v/>
          </cell>
        </row>
        <row r="4523">
          <cell r="B4523">
            <v>16</v>
          </cell>
          <cell r="F4523">
            <v>5</v>
          </cell>
          <cell r="R4523" t="str">
            <v>APPAREGGIATO</v>
          </cell>
          <cell r="T4523">
            <v>1</v>
          </cell>
          <cell r="X4523" t="str">
            <v/>
          </cell>
        </row>
        <row r="4524">
          <cell r="B4524">
            <v>16</v>
          </cell>
          <cell r="F4524">
            <v>5.5</v>
          </cell>
          <cell r="R4524" t="str">
            <v/>
          </cell>
          <cell r="X4524" t="str">
            <v/>
          </cell>
        </row>
        <row r="4525">
          <cell r="B4525">
            <v>16</v>
          </cell>
          <cell r="F4525">
            <v>5.5</v>
          </cell>
          <cell r="R4525" t="str">
            <v/>
          </cell>
          <cell r="X4525" t="str">
            <v/>
          </cell>
        </row>
        <row r="4526">
          <cell r="B4526">
            <v>16</v>
          </cell>
          <cell r="F4526">
            <v>6</v>
          </cell>
          <cell r="R4526" t="str">
            <v/>
          </cell>
          <cell r="X4526" t="str">
            <v/>
          </cell>
        </row>
        <row r="4527">
          <cell r="B4527">
            <v>16</v>
          </cell>
          <cell r="F4527">
            <v>5.5</v>
          </cell>
          <cell r="R4527" t="str">
            <v/>
          </cell>
          <cell r="X4527" t="str">
            <v/>
          </cell>
        </row>
        <row r="4528">
          <cell r="B4528">
            <v>16</v>
          </cell>
          <cell r="F4528">
            <v>5.5</v>
          </cell>
          <cell r="R4528" t="str">
            <v/>
          </cell>
          <cell r="X4528" t="str">
            <v/>
          </cell>
        </row>
        <row r="4529">
          <cell r="B4529">
            <v>16</v>
          </cell>
          <cell r="F4529">
            <v>6.5</v>
          </cell>
          <cell r="R4529" t="str">
            <v/>
          </cell>
          <cell r="X4529" t="str">
            <v/>
          </cell>
        </row>
        <row r="4530">
          <cell r="B4530">
            <v>16</v>
          </cell>
          <cell r="F4530">
            <v>5.5</v>
          </cell>
          <cell r="R4530" t="str">
            <v/>
          </cell>
          <cell r="X4530" t="str">
            <v/>
          </cell>
        </row>
        <row r="4531">
          <cell r="B4531">
            <v>16</v>
          </cell>
          <cell r="F4531">
            <v>6</v>
          </cell>
          <cell r="R4531" t="str">
            <v/>
          </cell>
          <cell r="X4531" t="str">
            <v/>
          </cell>
        </row>
        <row r="4532">
          <cell r="B4532">
            <v>16</v>
          </cell>
          <cell r="F4532">
            <v>5.5</v>
          </cell>
          <cell r="R4532" t="str">
            <v/>
          </cell>
          <cell r="X4532" t="str">
            <v/>
          </cell>
        </row>
        <row r="4533">
          <cell r="B4533">
            <v>16</v>
          </cell>
          <cell r="F4533">
            <v>5.5</v>
          </cell>
          <cell r="R4533" t="str">
            <v/>
          </cell>
          <cell r="X4533" t="str">
            <v/>
          </cell>
        </row>
        <row r="4534">
          <cell r="B4534">
            <v>16</v>
          </cell>
          <cell r="F4534">
            <v>5.5</v>
          </cell>
          <cell r="R4534" t="str">
            <v>PESCICULINI FC</v>
          </cell>
          <cell r="W4534">
            <v>1</v>
          </cell>
          <cell r="X4534">
            <v>5.5</v>
          </cell>
        </row>
        <row r="4535">
          <cell r="B4535">
            <v>16</v>
          </cell>
          <cell r="F4535">
            <v>6</v>
          </cell>
          <cell r="R4535" t="str">
            <v/>
          </cell>
          <cell r="X4535" t="str">
            <v/>
          </cell>
        </row>
        <row r="4536">
          <cell r="B4536">
            <v>16</v>
          </cell>
          <cell r="F4536">
            <v>6</v>
          </cell>
          <cell r="R4536" t="str">
            <v>SAN GRIA</v>
          </cell>
          <cell r="T4536">
            <v>1</v>
          </cell>
          <cell r="W4536">
            <v>1</v>
          </cell>
          <cell r="X4536">
            <v>6</v>
          </cell>
        </row>
        <row r="4537">
          <cell r="B4537">
            <v>16</v>
          </cell>
          <cell r="F4537">
            <v>6</v>
          </cell>
          <cell r="R4537" t="str">
            <v>HERTHA VERNELLO</v>
          </cell>
          <cell r="T4537">
            <v>1</v>
          </cell>
          <cell r="W4537">
            <v>1</v>
          </cell>
          <cell r="X4537">
            <v>6</v>
          </cell>
        </row>
        <row r="4538">
          <cell r="B4538">
            <v>16</v>
          </cell>
          <cell r="F4538">
            <v>7</v>
          </cell>
          <cell r="R4538" t="str">
            <v/>
          </cell>
          <cell r="X4538" t="str">
            <v/>
          </cell>
        </row>
        <row r="4539">
          <cell r="B4539">
            <v>16</v>
          </cell>
          <cell r="F4539">
            <v>6.5</v>
          </cell>
          <cell r="R4539" t="str">
            <v/>
          </cell>
          <cell r="X4539" t="str">
            <v/>
          </cell>
        </row>
        <row r="4540">
          <cell r="B4540">
            <v>16</v>
          </cell>
          <cell r="F4540">
            <v>7</v>
          </cell>
          <cell r="R4540" t="str">
            <v>PESCICULINI FC</v>
          </cell>
          <cell r="T4540">
            <v>1</v>
          </cell>
          <cell r="W4540">
            <v>1</v>
          </cell>
          <cell r="X4540">
            <v>11</v>
          </cell>
        </row>
        <row r="4541">
          <cell r="B4541">
            <v>16</v>
          </cell>
          <cell r="F4541">
            <v>7</v>
          </cell>
          <cell r="R4541" t="str">
            <v/>
          </cell>
          <cell r="X4541" t="str">
            <v/>
          </cell>
        </row>
        <row r="4542">
          <cell r="B4542">
            <v>16</v>
          </cell>
          <cell r="F4542">
            <v>6</v>
          </cell>
          <cell r="R4542" t="str">
            <v/>
          </cell>
          <cell r="X4542" t="str">
            <v/>
          </cell>
        </row>
        <row r="4543">
          <cell r="B4543">
            <v>16</v>
          </cell>
          <cell r="F4543">
            <v>6</v>
          </cell>
          <cell r="R4543" t="str">
            <v/>
          </cell>
          <cell r="X4543" t="str">
            <v/>
          </cell>
        </row>
        <row r="4544">
          <cell r="B4544">
            <v>16</v>
          </cell>
          <cell r="F4544">
            <v>6</v>
          </cell>
          <cell r="R4544" t="str">
            <v/>
          </cell>
          <cell r="X4544" t="str">
            <v/>
          </cell>
        </row>
        <row r="4545">
          <cell r="B4545">
            <v>16</v>
          </cell>
          <cell r="F4545">
            <v>5</v>
          </cell>
          <cell r="R4545" t="str">
            <v>SESTO ASENSIO</v>
          </cell>
          <cell r="X4545" t="str">
            <v/>
          </cell>
        </row>
        <row r="4546">
          <cell r="B4546">
            <v>16</v>
          </cell>
          <cell r="F4546">
            <v>6</v>
          </cell>
          <cell r="R4546" t="str">
            <v/>
          </cell>
          <cell r="X4546" t="str">
            <v/>
          </cell>
        </row>
        <row r="4547">
          <cell r="B4547">
            <v>16</v>
          </cell>
          <cell r="F4547">
            <v>6.5</v>
          </cell>
          <cell r="R4547" t="str">
            <v>APPAREGGIATO</v>
          </cell>
          <cell r="T4547">
            <v>1</v>
          </cell>
          <cell r="W4547">
            <v>1</v>
          </cell>
          <cell r="X4547">
            <v>6.5</v>
          </cell>
        </row>
        <row r="4548">
          <cell r="B4548">
            <v>16</v>
          </cell>
          <cell r="F4548">
            <v>4.5</v>
          </cell>
          <cell r="R4548" t="str">
            <v>PESCICULINI FC</v>
          </cell>
          <cell r="T4548">
            <v>1</v>
          </cell>
          <cell r="X4548" t="str">
            <v/>
          </cell>
        </row>
        <row r="4549">
          <cell r="B4549">
            <v>16</v>
          </cell>
          <cell r="F4549">
            <v>5</v>
          </cell>
          <cell r="R4549" t="str">
            <v>HERTHA VERNELLO</v>
          </cell>
          <cell r="X4549" t="str">
            <v/>
          </cell>
        </row>
        <row r="4550">
          <cell r="B4550">
            <v>16</v>
          </cell>
          <cell r="F4550">
            <v>6</v>
          </cell>
          <cell r="R4550" t="str">
            <v>PARTIZAN DEGRADO</v>
          </cell>
          <cell r="T4550">
            <v>1</v>
          </cell>
          <cell r="W4550">
            <v>1</v>
          </cell>
          <cell r="X4550">
            <v>9</v>
          </cell>
        </row>
        <row r="4551">
          <cell r="B4551">
            <v>16</v>
          </cell>
          <cell r="F4551">
            <v>4.5</v>
          </cell>
          <cell r="R4551" t="str">
            <v>PESCICULINI FC</v>
          </cell>
          <cell r="T4551">
            <v>1</v>
          </cell>
          <cell r="W4551">
            <v>1</v>
          </cell>
          <cell r="X4551">
            <v>4.5</v>
          </cell>
        </row>
        <row r="4552">
          <cell r="B4552">
            <v>16</v>
          </cell>
          <cell r="F4552">
            <v>5.5</v>
          </cell>
          <cell r="R4552" t="str">
            <v/>
          </cell>
          <cell r="X4552" t="str">
            <v/>
          </cell>
        </row>
        <row r="4553">
          <cell r="B4553">
            <v>16</v>
          </cell>
          <cell r="F4553">
            <v>5.5</v>
          </cell>
          <cell r="R4553" t="str">
            <v/>
          </cell>
          <cell r="X4553" t="str">
            <v/>
          </cell>
        </row>
        <row r="4554">
          <cell r="B4554">
            <v>16</v>
          </cell>
          <cell r="F4554">
            <v>6</v>
          </cell>
          <cell r="R4554" t="str">
            <v/>
          </cell>
          <cell r="X4554" t="str">
            <v/>
          </cell>
        </row>
        <row r="4555">
          <cell r="B4555">
            <v>16</v>
          </cell>
          <cell r="F4555">
            <v>5</v>
          </cell>
          <cell r="R4555" t="str">
            <v/>
          </cell>
          <cell r="X4555" t="str">
            <v/>
          </cell>
        </row>
        <row r="4556">
          <cell r="B4556">
            <v>16</v>
          </cell>
          <cell r="F4556">
            <v>6</v>
          </cell>
          <cell r="R4556" t="str">
            <v>APPAREGGIATO</v>
          </cell>
          <cell r="T4556">
            <v>1</v>
          </cell>
          <cell r="W4556">
            <v>1</v>
          </cell>
          <cell r="X4556">
            <v>6</v>
          </cell>
        </row>
        <row r="4557">
          <cell r="B4557">
            <v>16</v>
          </cell>
          <cell r="F4557">
            <v>5</v>
          </cell>
          <cell r="R4557" t="str">
            <v/>
          </cell>
          <cell r="X4557" t="str">
            <v/>
          </cell>
        </row>
        <row r="4558">
          <cell r="B4558">
            <v>16</v>
          </cell>
          <cell r="F4558">
            <v>5.5</v>
          </cell>
          <cell r="R4558" t="str">
            <v/>
          </cell>
          <cell r="X4558" t="str">
            <v/>
          </cell>
        </row>
        <row r="4559">
          <cell r="B4559">
            <v>16</v>
          </cell>
          <cell r="F4559">
            <v>5</v>
          </cell>
          <cell r="R4559" t="str">
            <v/>
          </cell>
          <cell r="X4559" t="str">
            <v/>
          </cell>
        </row>
        <row r="4560">
          <cell r="B4560">
            <v>16</v>
          </cell>
          <cell r="F4560">
            <v>5</v>
          </cell>
          <cell r="R4560" t="str">
            <v/>
          </cell>
          <cell r="X4560" t="str">
            <v/>
          </cell>
        </row>
        <row r="4561">
          <cell r="B4561">
            <v>16</v>
          </cell>
          <cell r="F4561">
            <v>5</v>
          </cell>
          <cell r="R4561" t="str">
            <v>PARTIZAN DEGRADO</v>
          </cell>
          <cell r="T4561">
            <v>1</v>
          </cell>
          <cell r="X4561" t="str">
            <v/>
          </cell>
        </row>
        <row r="4562">
          <cell r="B4562">
            <v>16</v>
          </cell>
          <cell r="F4562">
            <v>5.5</v>
          </cell>
          <cell r="R4562" t="str">
            <v/>
          </cell>
          <cell r="X4562" t="str">
            <v/>
          </cell>
        </row>
        <row r="4563">
          <cell r="B4563">
            <v>16</v>
          </cell>
          <cell r="F4563">
            <v>5.5</v>
          </cell>
          <cell r="R4563" t="str">
            <v/>
          </cell>
          <cell r="X4563" t="str">
            <v/>
          </cell>
        </row>
        <row r="4564">
          <cell r="B4564">
            <v>16</v>
          </cell>
          <cell r="F4564">
            <v>6</v>
          </cell>
          <cell r="R4564" t="str">
            <v/>
          </cell>
          <cell r="X4564" t="str">
            <v/>
          </cell>
        </row>
        <row r="4565">
          <cell r="B4565">
            <v>16</v>
          </cell>
          <cell r="F4565">
            <v>6</v>
          </cell>
          <cell r="R4565" t="str">
            <v/>
          </cell>
          <cell r="X4565" t="str">
            <v/>
          </cell>
        </row>
        <row r="4566">
          <cell r="B4566">
            <v>16</v>
          </cell>
          <cell r="F4566">
            <v>5</v>
          </cell>
          <cell r="R4566" t="str">
            <v/>
          </cell>
          <cell r="X4566" t="str">
            <v/>
          </cell>
        </row>
        <row r="4567">
          <cell r="B4567">
            <v>16</v>
          </cell>
          <cell r="F4567">
            <v>5</v>
          </cell>
          <cell r="R4567" t="str">
            <v/>
          </cell>
          <cell r="X4567" t="str">
            <v/>
          </cell>
        </row>
        <row r="4568">
          <cell r="B4568">
            <v>16</v>
          </cell>
          <cell r="F4568">
            <v>6</v>
          </cell>
          <cell r="R4568" t="str">
            <v/>
          </cell>
          <cell r="X4568" t="str">
            <v/>
          </cell>
        </row>
        <row r="4569">
          <cell r="B4569">
            <v>16</v>
          </cell>
          <cell r="F4569">
            <v>5.5</v>
          </cell>
          <cell r="R4569" t="str">
            <v/>
          </cell>
          <cell r="X4569" t="str">
            <v/>
          </cell>
        </row>
        <row r="4570">
          <cell r="B4570">
            <v>16</v>
          </cell>
          <cell r="F4570">
            <v>6.5</v>
          </cell>
          <cell r="R4570" t="str">
            <v/>
          </cell>
          <cell r="X4570" t="str">
            <v/>
          </cell>
        </row>
        <row r="4571">
          <cell r="B4571">
            <v>16</v>
          </cell>
          <cell r="F4571">
            <v>5.5</v>
          </cell>
          <cell r="R4571" t="str">
            <v/>
          </cell>
          <cell r="X4571" t="str">
            <v/>
          </cell>
        </row>
        <row r="4572">
          <cell r="B4572">
            <v>16</v>
          </cell>
          <cell r="F4572">
            <v>5.5</v>
          </cell>
          <cell r="R4572" t="str">
            <v/>
          </cell>
          <cell r="X4572" t="str">
            <v/>
          </cell>
        </row>
        <row r="4573">
          <cell r="B4573">
            <v>16</v>
          </cell>
          <cell r="F4573">
            <v>5</v>
          </cell>
          <cell r="R4573" t="str">
            <v/>
          </cell>
          <cell r="X4573" t="str">
            <v/>
          </cell>
        </row>
        <row r="4574">
          <cell r="B4574">
            <v>16</v>
          </cell>
          <cell r="F4574">
            <v>6.5</v>
          </cell>
          <cell r="R4574" t="str">
            <v/>
          </cell>
          <cell r="X4574" t="str">
            <v/>
          </cell>
        </row>
        <row r="4575">
          <cell r="B4575">
            <v>16</v>
          </cell>
          <cell r="F4575">
            <v>6</v>
          </cell>
          <cell r="R4575" t="str">
            <v/>
          </cell>
          <cell r="X4575" t="str">
            <v/>
          </cell>
        </row>
        <row r="4576">
          <cell r="B4576">
            <v>16</v>
          </cell>
          <cell r="F4576">
            <v>7</v>
          </cell>
          <cell r="R4576" t="str">
            <v/>
          </cell>
          <cell r="X4576" t="str">
            <v/>
          </cell>
        </row>
        <row r="4577">
          <cell r="B4577">
            <v>16</v>
          </cell>
          <cell r="F4577">
            <v>5.5</v>
          </cell>
          <cell r="R4577" t="str">
            <v>APPAREGGIATO</v>
          </cell>
          <cell r="X4577" t="str">
            <v/>
          </cell>
        </row>
        <row r="4578">
          <cell r="B4578">
            <v>17</v>
          </cell>
          <cell r="F4578">
            <v>6</v>
          </cell>
          <cell r="R4578" t="str">
            <v/>
          </cell>
          <cell r="X4578" t="str">
            <v/>
          </cell>
        </row>
        <row r="4579">
          <cell r="B4579">
            <v>17</v>
          </cell>
          <cell r="F4579">
            <v>6.5</v>
          </cell>
          <cell r="R4579" t="str">
            <v>SAN GRIA</v>
          </cell>
          <cell r="X4579" t="str">
            <v/>
          </cell>
        </row>
        <row r="4580">
          <cell r="B4580">
            <v>17</v>
          </cell>
          <cell r="F4580">
            <v>4</v>
          </cell>
          <cell r="R4580" t="str">
            <v/>
          </cell>
          <cell r="X4580" t="str">
            <v/>
          </cell>
        </row>
        <row r="4581">
          <cell r="B4581">
            <v>17</v>
          </cell>
          <cell r="F4581">
            <v>7</v>
          </cell>
          <cell r="R4581" t="str">
            <v/>
          </cell>
          <cell r="X4581" t="str">
            <v/>
          </cell>
        </row>
        <row r="4582">
          <cell r="B4582">
            <v>17</v>
          </cell>
          <cell r="F4582">
            <v>6</v>
          </cell>
          <cell r="R4582" t="str">
            <v/>
          </cell>
          <cell r="X4582" t="str">
            <v/>
          </cell>
        </row>
        <row r="4583">
          <cell r="B4583">
            <v>17</v>
          </cell>
          <cell r="F4583">
            <v>5.5</v>
          </cell>
          <cell r="R4583" t="str">
            <v>PARTIZAN DEGRADO</v>
          </cell>
          <cell r="X4583" t="str">
            <v/>
          </cell>
        </row>
        <row r="4584">
          <cell r="B4584">
            <v>17</v>
          </cell>
          <cell r="F4584">
            <v>6</v>
          </cell>
          <cell r="R4584" t="str">
            <v>ATL IMPROVVISATO</v>
          </cell>
          <cell r="X4584" t="str">
            <v/>
          </cell>
        </row>
        <row r="4585">
          <cell r="B4585">
            <v>17</v>
          </cell>
          <cell r="F4585">
            <v>5</v>
          </cell>
          <cell r="R4585" t="str">
            <v/>
          </cell>
          <cell r="X4585" t="str">
            <v/>
          </cell>
        </row>
        <row r="4586">
          <cell r="B4586">
            <v>17</v>
          </cell>
          <cell r="F4586">
            <v>5.5</v>
          </cell>
          <cell r="R4586" t="str">
            <v/>
          </cell>
          <cell r="X4586" t="str">
            <v/>
          </cell>
        </row>
        <row r="4587">
          <cell r="B4587">
            <v>17</v>
          </cell>
          <cell r="F4587">
            <v>6.5</v>
          </cell>
          <cell r="R4587" t="str">
            <v>SESTO ASENSIO</v>
          </cell>
          <cell r="W4587">
            <v>1</v>
          </cell>
          <cell r="X4587">
            <v>6.5</v>
          </cell>
        </row>
        <row r="4588">
          <cell r="B4588">
            <v>17</v>
          </cell>
          <cell r="F4588">
            <v>5.5</v>
          </cell>
          <cell r="R4588" t="str">
            <v>ATL IMPROVVISATO</v>
          </cell>
          <cell r="T4588">
            <v>1</v>
          </cell>
          <cell r="X4588" t="str">
            <v/>
          </cell>
        </row>
        <row r="4589">
          <cell r="B4589">
            <v>17</v>
          </cell>
          <cell r="F4589">
            <v>6</v>
          </cell>
          <cell r="R4589" t="str">
            <v>AC ASPARAGHESE</v>
          </cell>
          <cell r="T4589">
            <v>1</v>
          </cell>
          <cell r="W4589">
            <v>1</v>
          </cell>
          <cell r="X4589">
            <v>6</v>
          </cell>
        </row>
        <row r="4590">
          <cell r="B4590">
            <v>17</v>
          </cell>
          <cell r="F4590">
            <v>6.5</v>
          </cell>
          <cell r="R4590" t="str">
            <v>APPAREGGIATO</v>
          </cell>
          <cell r="T4590">
            <v>1</v>
          </cell>
          <cell r="W4590">
            <v>1</v>
          </cell>
          <cell r="X4590">
            <v>6.5</v>
          </cell>
        </row>
        <row r="4591">
          <cell r="B4591">
            <v>17</v>
          </cell>
          <cell r="F4591">
            <v>5.5</v>
          </cell>
          <cell r="R4591" t="str">
            <v/>
          </cell>
          <cell r="X4591" t="str">
            <v/>
          </cell>
        </row>
        <row r="4592">
          <cell r="B4592">
            <v>17</v>
          </cell>
          <cell r="F4592">
            <v>6</v>
          </cell>
          <cell r="R4592" t="str">
            <v>PARTIZAN DEGRADO</v>
          </cell>
          <cell r="T4592">
            <v>1</v>
          </cell>
          <cell r="X4592" t="str">
            <v/>
          </cell>
        </row>
        <row r="4593">
          <cell r="B4593">
            <v>17</v>
          </cell>
          <cell r="F4593">
            <v>5.5</v>
          </cell>
          <cell r="R4593" t="str">
            <v>AC ASPARAGHESE</v>
          </cell>
          <cell r="T4593">
            <v>1</v>
          </cell>
          <cell r="X4593" t="str">
            <v/>
          </cell>
        </row>
        <row r="4594">
          <cell r="B4594">
            <v>17</v>
          </cell>
          <cell r="F4594">
            <v>5.5</v>
          </cell>
          <cell r="R4594" t="str">
            <v/>
          </cell>
          <cell r="X4594" t="str">
            <v/>
          </cell>
        </row>
        <row r="4595">
          <cell r="B4595">
            <v>17</v>
          </cell>
          <cell r="F4595">
            <v>6.5</v>
          </cell>
          <cell r="R4595" t="str">
            <v>PARTIZAN DEGRADO</v>
          </cell>
          <cell r="T4595">
            <v>1</v>
          </cell>
          <cell r="W4595">
            <v>1</v>
          </cell>
          <cell r="X4595">
            <v>7.5</v>
          </cell>
        </row>
        <row r="4596">
          <cell r="B4596">
            <v>17</v>
          </cell>
          <cell r="F4596">
            <v>6</v>
          </cell>
          <cell r="R4596" t="str">
            <v/>
          </cell>
          <cell r="X4596" t="str">
            <v/>
          </cell>
        </row>
        <row r="4597">
          <cell r="B4597">
            <v>17</v>
          </cell>
          <cell r="F4597">
            <v>5</v>
          </cell>
          <cell r="R4597" t="str">
            <v>SAN GRIA</v>
          </cell>
          <cell r="T4597">
            <v>1</v>
          </cell>
          <cell r="X4597" t="str">
            <v/>
          </cell>
        </row>
        <row r="4598">
          <cell r="B4598">
            <v>17</v>
          </cell>
          <cell r="F4598">
            <v>6</v>
          </cell>
          <cell r="R4598" t="str">
            <v>HERTHA VERNELLO</v>
          </cell>
          <cell r="T4598">
            <v>1</v>
          </cell>
          <cell r="W4598">
            <v>1</v>
          </cell>
          <cell r="X4598">
            <v>5</v>
          </cell>
        </row>
        <row r="4599">
          <cell r="B4599">
            <v>17</v>
          </cell>
          <cell r="F4599">
            <v>6</v>
          </cell>
          <cell r="R4599" t="str">
            <v/>
          </cell>
          <cell r="X4599" t="str">
            <v/>
          </cell>
        </row>
        <row r="4600">
          <cell r="B4600">
            <v>17</v>
          </cell>
          <cell r="F4600">
            <v>6</v>
          </cell>
          <cell r="R4600" t="str">
            <v/>
          </cell>
          <cell r="X4600" t="str">
            <v/>
          </cell>
        </row>
        <row r="4601">
          <cell r="B4601">
            <v>17</v>
          </cell>
          <cell r="F4601">
            <v>7</v>
          </cell>
          <cell r="R4601" t="str">
            <v/>
          </cell>
          <cell r="X4601" t="str">
            <v/>
          </cell>
        </row>
        <row r="4602">
          <cell r="B4602">
            <v>17</v>
          </cell>
          <cell r="F4602">
            <v>6</v>
          </cell>
          <cell r="R4602" t="str">
            <v/>
          </cell>
          <cell r="X4602" t="str">
            <v/>
          </cell>
        </row>
        <row r="4603">
          <cell r="B4603">
            <v>17</v>
          </cell>
          <cell r="F4603">
            <v>5.5</v>
          </cell>
          <cell r="R4603" t="str">
            <v>PARTIZAN DEGRADO</v>
          </cell>
          <cell r="T4603">
            <v>1</v>
          </cell>
          <cell r="X4603" t="str">
            <v/>
          </cell>
        </row>
        <row r="4604">
          <cell r="B4604">
            <v>17</v>
          </cell>
          <cell r="F4604">
            <v>5.5</v>
          </cell>
          <cell r="R4604" t="str">
            <v/>
          </cell>
          <cell r="X4604" t="str">
            <v/>
          </cell>
        </row>
        <row r="4605">
          <cell r="B4605">
            <v>17</v>
          </cell>
          <cell r="F4605">
            <v>5.5</v>
          </cell>
          <cell r="R4605" t="str">
            <v/>
          </cell>
          <cell r="X4605" t="str">
            <v/>
          </cell>
        </row>
        <row r="4606">
          <cell r="B4606">
            <v>17</v>
          </cell>
          <cell r="F4606">
            <v>5.5</v>
          </cell>
          <cell r="R4606" t="str">
            <v>SESTO ASENSIO</v>
          </cell>
          <cell r="X4606" t="str">
            <v/>
          </cell>
        </row>
        <row r="4607">
          <cell r="B4607">
            <v>17</v>
          </cell>
          <cell r="F4607">
            <v>5.5</v>
          </cell>
          <cell r="R4607" t="str">
            <v>SESTO ASENSIO</v>
          </cell>
          <cell r="T4607">
            <v>1</v>
          </cell>
          <cell r="W4607">
            <v>1</v>
          </cell>
          <cell r="X4607">
            <v>5.5</v>
          </cell>
        </row>
        <row r="4608">
          <cell r="B4608">
            <v>17</v>
          </cell>
          <cell r="F4608">
            <v>6.5</v>
          </cell>
          <cell r="R4608" t="str">
            <v>ATL IMPROVVISATO</v>
          </cell>
          <cell r="X4608" t="str">
            <v/>
          </cell>
        </row>
        <row r="4609">
          <cell r="B4609">
            <v>17</v>
          </cell>
          <cell r="F4609">
            <v>6.5</v>
          </cell>
          <cell r="R4609" t="str">
            <v/>
          </cell>
          <cell r="X4609" t="str">
            <v/>
          </cell>
        </row>
        <row r="4610">
          <cell r="B4610">
            <v>17</v>
          </cell>
          <cell r="F4610">
            <v>6.5</v>
          </cell>
          <cell r="R4610" t="str">
            <v/>
          </cell>
          <cell r="X4610" t="str">
            <v/>
          </cell>
        </row>
        <row r="4611">
          <cell r="B4611">
            <v>17</v>
          </cell>
          <cell r="F4611">
            <v>7</v>
          </cell>
          <cell r="R4611" t="str">
            <v>PESCICULINI FC</v>
          </cell>
          <cell r="T4611">
            <v>1</v>
          </cell>
          <cell r="W4611">
            <v>1</v>
          </cell>
          <cell r="X4611">
            <v>7</v>
          </cell>
        </row>
        <row r="4612">
          <cell r="B4612">
            <v>17</v>
          </cell>
          <cell r="F4612">
            <v>6</v>
          </cell>
          <cell r="R4612" t="str">
            <v>ATL IMPROVVISATO</v>
          </cell>
          <cell r="T4612">
            <v>1</v>
          </cell>
          <cell r="W4612">
            <v>1</v>
          </cell>
          <cell r="X4612">
            <v>6</v>
          </cell>
        </row>
        <row r="4613">
          <cell r="B4613">
            <v>17</v>
          </cell>
          <cell r="F4613">
            <v>6.5</v>
          </cell>
          <cell r="R4613" t="str">
            <v/>
          </cell>
          <cell r="X4613" t="str">
            <v/>
          </cell>
        </row>
        <row r="4614">
          <cell r="B4614">
            <v>17</v>
          </cell>
          <cell r="F4614">
            <v>6.5</v>
          </cell>
          <cell r="R4614" t="str">
            <v/>
          </cell>
          <cell r="X4614" t="str">
            <v/>
          </cell>
        </row>
        <row r="4615">
          <cell r="B4615">
            <v>17</v>
          </cell>
          <cell r="F4615">
            <v>6</v>
          </cell>
          <cell r="R4615" t="str">
            <v/>
          </cell>
          <cell r="X4615" t="str">
            <v/>
          </cell>
        </row>
        <row r="4616">
          <cell r="B4616">
            <v>17</v>
          </cell>
          <cell r="F4616">
            <v>6</v>
          </cell>
          <cell r="R4616" t="str">
            <v/>
          </cell>
          <cell r="X4616" t="str">
            <v/>
          </cell>
        </row>
        <row r="4617">
          <cell r="B4617">
            <v>17</v>
          </cell>
          <cell r="F4617">
            <v>7</v>
          </cell>
          <cell r="R4617" t="str">
            <v/>
          </cell>
          <cell r="X4617" t="str">
            <v/>
          </cell>
        </row>
        <row r="4618">
          <cell r="B4618">
            <v>17</v>
          </cell>
          <cell r="F4618">
            <v>5.5</v>
          </cell>
          <cell r="R4618" t="str">
            <v/>
          </cell>
          <cell r="X4618" t="str">
            <v/>
          </cell>
        </row>
        <row r="4619">
          <cell r="B4619">
            <v>17</v>
          </cell>
          <cell r="F4619">
            <v>6</v>
          </cell>
          <cell r="R4619" t="str">
            <v/>
          </cell>
          <cell r="X4619" t="str">
            <v/>
          </cell>
        </row>
        <row r="4620">
          <cell r="B4620">
            <v>17</v>
          </cell>
          <cell r="F4620">
            <v>7.5</v>
          </cell>
          <cell r="R4620" t="str">
            <v/>
          </cell>
          <cell r="X4620" t="str">
            <v/>
          </cell>
        </row>
        <row r="4621">
          <cell r="B4621">
            <v>17</v>
          </cell>
          <cell r="F4621">
            <v>6.5</v>
          </cell>
          <cell r="R4621" t="str">
            <v>SAN GRIA</v>
          </cell>
          <cell r="T4621">
            <v>1</v>
          </cell>
          <cell r="W4621">
            <v>1</v>
          </cell>
          <cell r="X4621">
            <v>7</v>
          </cell>
        </row>
        <row r="4622">
          <cell r="B4622">
            <v>17</v>
          </cell>
          <cell r="F4622">
            <v>6.5</v>
          </cell>
          <cell r="R4622" t="str">
            <v/>
          </cell>
          <cell r="X4622" t="str">
            <v/>
          </cell>
        </row>
        <row r="4623">
          <cell r="B4623">
            <v>17</v>
          </cell>
          <cell r="F4623">
            <v>7</v>
          </cell>
          <cell r="R4623" t="str">
            <v>AC ASPARAGHESE</v>
          </cell>
          <cell r="W4623">
            <v>1</v>
          </cell>
          <cell r="X4623">
            <v>8</v>
          </cell>
        </row>
        <row r="4624">
          <cell r="B4624">
            <v>17</v>
          </cell>
          <cell r="F4624">
            <v>6.5</v>
          </cell>
          <cell r="R4624" t="str">
            <v/>
          </cell>
          <cell r="X4624" t="str">
            <v/>
          </cell>
        </row>
        <row r="4625">
          <cell r="B4625">
            <v>17</v>
          </cell>
          <cell r="F4625">
            <v>7</v>
          </cell>
          <cell r="R4625" t="str">
            <v>APPAREGGIATO</v>
          </cell>
          <cell r="T4625">
            <v>1</v>
          </cell>
          <cell r="W4625">
            <v>1</v>
          </cell>
          <cell r="X4625">
            <v>10</v>
          </cell>
        </row>
        <row r="4626">
          <cell r="B4626">
            <v>17</v>
          </cell>
          <cell r="F4626">
            <v>7</v>
          </cell>
          <cell r="R4626" t="str">
            <v/>
          </cell>
          <cell r="X4626" t="str">
            <v/>
          </cell>
        </row>
        <row r="4627">
          <cell r="B4627">
            <v>17</v>
          </cell>
          <cell r="F4627">
            <v>5.5</v>
          </cell>
          <cell r="R4627" t="str">
            <v/>
          </cell>
          <cell r="X4627" t="str">
            <v/>
          </cell>
        </row>
        <row r="4628">
          <cell r="B4628">
            <v>17</v>
          </cell>
          <cell r="F4628">
            <v>6.5</v>
          </cell>
          <cell r="R4628" t="str">
            <v/>
          </cell>
          <cell r="X4628" t="str">
            <v/>
          </cell>
        </row>
        <row r="4629">
          <cell r="B4629">
            <v>17</v>
          </cell>
          <cell r="F4629">
            <v>7.5</v>
          </cell>
          <cell r="R4629" t="str">
            <v>AC ASPARAGHESE</v>
          </cell>
          <cell r="T4629">
            <v>1</v>
          </cell>
          <cell r="W4629">
            <v>1</v>
          </cell>
          <cell r="X4629">
            <v>12.5</v>
          </cell>
        </row>
        <row r="4630">
          <cell r="B4630">
            <v>17</v>
          </cell>
          <cell r="F4630">
            <v>6.5</v>
          </cell>
          <cell r="R4630" t="str">
            <v>PARTIZAN DEGRADO</v>
          </cell>
          <cell r="W4630">
            <v>1</v>
          </cell>
          <cell r="X4630">
            <v>6.5</v>
          </cell>
        </row>
        <row r="4631">
          <cell r="B4631">
            <v>17</v>
          </cell>
          <cell r="F4631">
            <v>6.5</v>
          </cell>
          <cell r="R4631" t="str">
            <v/>
          </cell>
          <cell r="X4631" t="str">
            <v/>
          </cell>
        </row>
        <row r="4632">
          <cell r="B4632">
            <v>17</v>
          </cell>
          <cell r="F4632">
            <v>7</v>
          </cell>
          <cell r="R4632" t="str">
            <v>AC ASPARAGHESE</v>
          </cell>
          <cell r="W4632">
            <v>1</v>
          </cell>
          <cell r="X4632">
            <v>10</v>
          </cell>
        </row>
        <row r="4633">
          <cell r="B4633">
            <v>17</v>
          </cell>
          <cell r="F4633">
            <v>6.5</v>
          </cell>
          <cell r="R4633" t="str">
            <v>PESCICULINI FC</v>
          </cell>
          <cell r="T4633">
            <v>1</v>
          </cell>
          <cell r="W4633">
            <v>1</v>
          </cell>
          <cell r="X4633">
            <v>4.5</v>
          </cell>
        </row>
        <row r="4634">
          <cell r="B4634">
            <v>17</v>
          </cell>
          <cell r="F4634">
            <v>5</v>
          </cell>
          <cell r="R4634" t="str">
            <v>SESTO ASENSIO</v>
          </cell>
          <cell r="T4634">
            <v>1</v>
          </cell>
          <cell r="X4634" t="str">
            <v/>
          </cell>
        </row>
        <row r="4635">
          <cell r="B4635">
            <v>17</v>
          </cell>
          <cell r="F4635">
            <v>5</v>
          </cell>
          <cell r="R4635" t="str">
            <v/>
          </cell>
          <cell r="X4635" t="str">
            <v/>
          </cell>
        </row>
        <row r="4636">
          <cell r="B4636">
            <v>17</v>
          </cell>
          <cell r="F4636">
            <v>5.5</v>
          </cell>
          <cell r="R4636" t="str">
            <v>SAN GRIA</v>
          </cell>
          <cell r="W4636">
            <v>1</v>
          </cell>
          <cell r="X4636">
            <v>5.5</v>
          </cell>
        </row>
        <row r="4637">
          <cell r="B4637">
            <v>17</v>
          </cell>
          <cell r="F4637">
            <v>5.5</v>
          </cell>
          <cell r="R4637" t="str">
            <v/>
          </cell>
          <cell r="X4637" t="str">
            <v/>
          </cell>
        </row>
        <row r="4638">
          <cell r="B4638">
            <v>17</v>
          </cell>
          <cell r="F4638">
            <v>5.5</v>
          </cell>
          <cell r="R4638" t="str">
            <v/>
          </cell>
          <cell r="X4638" t="str">
            <v/>
          </cell>
        </row>
        <row r="4639">
          <cell r="B4639">
            <v>17</v>
          </cell>
          <cell r="F4639">
            <v>5.5</v>
          </cell>
          <cell r="R4639" t="str">
            <v/>
          </cell>
          <cell r="X4639" t="str">
            <v/>
          </cell>
        </row>
        <row r="4640">
          <cell r="B4640">
            <v>17</v>
          </cell>
          <cell r="F4640">
            <v>6</v>
          </cell>
          <cell r="R4640" t="str">
            <v/>
          </cell>
          <cell r="X4640" t="str">
            <v/>
          </cell>
        </row>
        <row r="4641">
          <cell r="B4641">
            <v>17</v>
          </cell>
          <cell r="F4641">
            <v>6</v>
          </cell>
          <cell r="R4641" t="str">
            <v/>
          </cell>
          <cell r="X4641" t="str">
            <v/>
          </cell>
        </row>
        <row r="4642">
          <cell r="B4642">
            <v>17</v>
          </cell>
          <cell r="F4642">
            <v>5.5</v>
          </cell>
          <cell r="R4642" t="str">
            <v>SAN GRIA</v>
          </cell>
          <cell r="W4642">
            <v>1</v>
          </cell>
          <cell r="X4642">
            <v>5.5</v>
          </cell>
        </row>
        <row r="4643">
          <cell r="B4643">
            <v>17</v>
          </cell>
          <cell r="F4643">
            <v>5.5</v>
          </cell>
          <cell r="R4643" t="str">
            <v/>
          </cell>
          <cell r="X4643" t="str">
            <v/>
          </cell>
        </row>
        <row r="4644">
          <cell r="B4644">
            <v>17</v>
          </cell>
          <cell r="F4644">
            <v>6</v>
          </cell>
          <cell r="R4644" t="str">
            <v/>
          </cell>
          <cell r="X4644" t="str">
            <v/>
          </cell>
        </row>
        <row r="4645">
          <cell r="B4645">
            <v>17</v>
          </cell>
          <cell r="F4645">
            <v>6</v>
          </cell>
          <cell r="R4645" t="str">
            <v/>
          </cell>
          <cell r="X4645" t="str">
            <v/>
          </cell>
        </row>
        <row r="4646">
          <cell r="B4646">
            <v>17</v>
          </cell>
          <cell r="F4646">
            <v>6</v>
          </cell>
          <cell r="R4646" t="str">
            <v/>
          </cell>
          <cell r="X4646" t="str">
            <v/>
          </cell>
        </row>
        <row r="4647">
          <cell r="B4647">
            <v>17</v>
          </cell>
          <cell r="F4647">
            <v>5.5</v>
          </cell>
          <cell r="R4647" t="str">
            <v>ATL IMPROVVISATO</v>
          </cell>
          <cell r="T4647">
            <v>1</v>
          </cell>
          <cell r="X4647" t="str">
            <v/>
          </cell>
        </row>
        <row r="4648">
          <cell r="B4648">
            <v>17</v>
          </cell>
          <cell r="F4648">
            <v>6</v>
          </cell>
          <cell r="R4648" t="str">
            <v>PARTIZAN DEGRADO</v>
          </cell>
          <cell r="T4648">
            <v>1</v>
          </cell>
          <cell r="W4648">
            <v>1</v>
          </cell>
          <cell r="X4648">
            <v>5</v>
          </cell>
        </row>
        <row r="4649">
          <cell r="B4649">
            <v>17</v>
          </cell>
          <cell r="F4649">
            <v>5.5</v>
          </cell>
          <cell r="R4649" t="str">
            <v>AC ASPARAGHESE</v>
          </cell>
          <cell r="W4649">
            <v>1</v>
          </cell>
          <cell r="X4649">
            <v>5.5</v>
          </cell>
        </row>
        <row r="4650">
          <cell r="B4650">
            <v>17</v>
          </cell>
          <cell r="F4650">
            <v>6</v>
          </cell>
          <cell r="R4650" t="str">
            <v/>
          </cell>
          <cell r="X4650" t="str">
            <v/>
          </cell>
        </row>
        <row r="4651">
          <cell r="B4651">
            <v>17</v>
          </cell>
          <cell r="F4651">
            <v>6</v>
          </cell>
          <cell r="R4651" t="str">
            <v/>
          </cell>
          <cell r="X4651" t="str">
            <v/>
          </cell>
        </row>
        <row r="4652">
          <cell r="B4652">
            <v>17</v>
          </cell>
          <cell r="F4652">
            <v>5.5</v>
          </cell>
          <cell r="R4652" t="str">
            <v/>
          </cell>
          <cell r="X4652" t="str">
            <v/>
          </cell>
        </row>
        <row r="4653">
          <cell r="B4653">
            <v>17</v>
          </cell>
          <cell r="F4653">
            <v>6</v>
          </cell>
          <cell r="R4653" t="str">
            <v/>
          </cell>
          <cell r="X4653" t="str">
            <v/>
          </cell>
        </row>
        <row r="4654">
          <cell r="B4654">
            <v>17</v>
          </cell>
          <cell r="F4654">
            <v>5.5</v>
          </cell>
          <cell r="R4654" t="str">
            <v/>
          </cell>
          <cell r="X4654" t="str">
            <v/>
          </cell>
        </row>
        <row r="4655">
          <cell r="B4655">
            <v>17</v>
          </cell>
          <cell r="F4655">
            <v>6</v>
          </cell>
          <cell r="R4655" t="str">
            <v>HERTHA VERNELLO</v>
          </cell>
          <cell r="T4655">
            <v>1</v>
          </cell>
          <cell r="W4655">
            <v>1</v>
          </cell>
          <cell r="X4655">
            <v>6</v>
          </cell>
        </row>
        <row r="4656">
          <cell r="B4656">
            <v>17</v>
          </cell>
          <cell r="F4656">
            <v>5.5</v>
          </cell>
          <cell r="R4656" t="str">
            <v/>
          </cell>
          <cell r="X4656" t="str">
            <v/>
          </cell>
        </row>
        <row r="4657">
          <cell r="B4657">
            <v>17</v>
          </cell>
          <cell r="F4657">
            <v>5.5</v>
          </cell>
          <cell r="R4657" t="str">
            <v/>
          </cell>
          <cell r="X4657" t="str">
            <v/>
          </cell>
        </row>
        <row r="4658">
          <cell r="B4658">
            <v>17</v>
          </cell>
          <cell r="F4658">
            <v>5.5</v>
          </cell>
          <cell r="R4658" t="str">
            <v/>
          </cell>
          <cell r="X4658" t="str">
            <v/>
          </cell>
        </row>
        <row r="4659">
          <cell r="B4659">
            <v>17</v>
          </cell>
          <cell r="F4659">
            <v>6</v>
          </cell>
          <cell r="R4659" t="str">
            <v>APPAREGGIATO</v>
          </cell>
          <cell r="T4659">
            <v>1</v>
          </cell>
          <cell r="W4659">
            <v>1</v>
          </cell>
          <cell r="X4659">
            <v>6</v>
          </cell>
        </row>
        <row r="4660">
          <cell r="B4660">
            <v>17</v>
          </cell>
          <cell r="F4660">
            <v>6</v>
          </cell>
          <cell r="R4660" t="str">
            <v>PARTIZAN DEGRADO</v>
          </cell>
          <cell r="W4660">
            <v>1</v>
          </cell>
          <cell r="X4660">
            <v>6</v>
          </cell>
        </row>
        <row r="4661">
          <cell r="B4661">
            <v>17</v>
          </cell>
          <cell r="F4661">
            <v>6</v>
          </cell>
          <cell r="R4661" t="str">
            <v>HERTHA VERNELLO</v>
          </cell>
          <cell r="W4661">
            <v>1</v>
          </cell>
          <cell r="X4661">
            <v>6</v>
          </cell>
        </row>
        <row r="4662">
          <cell r="B4662">
            <v>17</v>
          </cell>
          <cell r="F4662">
            <v>7</v>
          </cell>
          <cell r="R4662" t="str">
            <v>HERTHA VERNELLO</v>
          </cell>
          <cell r="T4662">
            <v>1</v>
          </cell>
          <cell r="W4662">
            <v>1</v>
          </cell>
          <cell r="X4662">
            <v>11</v>
          </cell>
        </row>
        <row r="4663">
          <cell r="B4663">
            <v>17</v>
          </cell>
          <cell r="F4663">
            <v>6.5</v>
          </cell>
          <cell r="R4663" t="str">
            <v/>
          </cell>
          <cell r="X4663" t="str">
            <v/>
          </cell>
        </row>
        <row r="4664">
          <cell r="B4664">
            <v>17</v>
          </cell>
          <cell r="F4664">
            <v>5</v>
          </cell>
          <cell r="R4664" t="str">
            <v>AC ASPARAGHESE</v>
          </cell>
          <cell r="T4664">
            <v>1</v>
          </cell>
          <cell r="X4664" t="str">
            <v/>
          </cell>
        </row>
        <row r="4665">
          <cell r="B4665">
            <v>17</v>
          </cell>
          <cell r="F4665">
            <v>5.5</v>
          </cell>
          <cell r="R4665" t="str">
            <v>APPAREGGIATO</v>
          </cell>
          <cell r="T4665">
            <v>1</v>
          </cell>
          <cell r="X4665" t="str">
            <v/>
          </cell>
        </row>
        <row r="4666">
          <cell r="B4666">
            <v>17</v>
          </cell>
          <cell r="F4666">
            <v>5</v>
          </cell>
          <cell r="R4666" t="str">
            <v/>
          </cell>
          <cell r="X4666" t="str">
            <v/>
          </cell>
        </row>
        <row r="4667">
          <cell r="B4667">
            <v>17</v>
          </cell>
          <cell r="F4667">
            <v>6</v>
          </cell>
          <cell r="R4667" t="str">
            <v/>
          </cell>
          <cell r="X4667" t="str">
            <v/>
          </cell>
        </row>
        <row r="4668">
          <cell r="B4668">
            <v>17</v>
          </cell>
          <cell r="F4668">
            <v>5.5</v>
          </cell>
          <cell r="R4668" t="str">
            <v/>
          </cell>
          <cell r="X4668" t="str">
            <v/>
          </cell>
        </row>
        <row r="4669">
          <cell r="B4669">
            <v>17</v>
          </cell>
          <cell r="F4669">
            <v>5</v>
          </cell>
          <cell r="R4669" t="str">
            <v/>
          </cell>
          <cell r="X4669" t="str">
            <v/>
          </cell>
        </row>
        <row r="4670">
          <cell r="B4670">
            <v>17</v>
          </cell>
          <cell r="F4670">
            <v>5</v>
          </cell>
          <cell r="R4670" t="str">
            <v/>
          </cell>
          <cell r="X4670" t="str">
            <v/>
          </cell>
        </row>
        <row r="4671">
          <cell r="B4671">
            <v>17</v>
          </cell>
          <cell r="F4671">
            <v>5.5</v>
          </cell>
          <cell r="R4671" t="str">
            <v/>
          </cell>
          <cell r="X4671" t="str">
            <v/>
          </cell>
        </row>
        <row r="4672">
          <cell r="B4672">
            <v>17</v>
          </cell>
          <cell r="F4672">
            <v>5.5</v>
          </cell>
          <cell r="R4672" t="str">
            <v/>
          </cell>
          <cell r="X4672" t="str">
            <v/>
          </cell>
        </row>
        <row r="4673">
          <cell r="B4673">
            <v>17</v>
          </cell>
          <cell r="F4673">
            <v>5.5</v>
          </cell>
          <cell r="R4673" t="str">
            <v>ATL IMPROVVISATO</v>
          </cell>
          <cell r="T4673">
            <v>1</v>
          </cell>
          <cell r="X4673" t="str">
            <v/>
          </cell>
        </row>
        <row r="4674">
          <cell r="B4674">
            <v>17</v>
          </cell>
          <cell r="F4674">
            <v>5</v>
          </cell>
          <cell r="R4674" t="str">
            <v/>
          </cell>
          <cell r="X4674" t="str">
            <v/>
          </cell>
        </row>
        <row r="4675">
          <cell r="B4675">
            <v>17</v>
          </cell>
          <cell r="F4675">
            <v>5.5</v>
          </cell>
          <cell r="R4675" t="str">
            <v/>
          </cell>
          <cell r="X4675" t="str">
            <v/>
          </cell>
        </row>
        <row r="4676">
          <cell r="B4676">
            <v>17</v>
          </cell>
          <cell r="F4676">
            <v>6.5</v>
          </cell>
          <cell r="R4676" t="str">
            <v/>
          </cell>
          <cell r="X4676" t="str">
            <v/>
          </cell>
        </row>
        <row r="4677">
          <cell r="B4677">
            <v>17</v>
          </cell>
          <cell r="F4677">
            <v>6</v>
          </cell>
          <cell r="R4677" t="str">
            <v>SAN GRIA</v>
          </cell>
          <cell r="T4677">
            <v>1</v>
          </cell>
          <cell r="W4677">
            <v>1</v>
          </cell>
          <cell r="X4677">
            <v>6</v>
          </cell>
        </row>
        <row r="4678">
          <cell r="B4678">
            <v>17</v>
          </cell>
          <cell r="F4678">
            <v>6</v>
          </cell>
          <cell r="R4678" t="str">
            <v>SESTO ASENSIO</v>
          </cell>
          <cell r="T4678">
            <v>1</v>
          </cell>
          <cell r="W4678">
            <v>1</v>
          </cell>
          <cell r="X4678">
            <v>7</v>
          </cell>
        </row>
        <row r="4679">
          <cell r="B4679">
            <v>17</v>
          </cell>
          <cell r="F4679">
            <v>6</v>
          </cell>
          <cell r="R4679" t="str">
            <v>PARTIZAN DEGRADO</v>
          </cell>
          <cell r="T4679">
            <v>1</v>
          </cell>
          <cell r="W4679">
            <v>1</v>
          </cell>
          <cell r="X4679">
            <v>6</v>
          </cell>
        </row>
        <row r="4680">
          <cell r="B4680">
            <v>17</v>
          </cell>
          <cell r="F4680">
            <v>6</v>
          </cell>
          <cell r="R4680" t="str">
            <v>SESTO ASENSIO</v>
          </cell>
          <cell r="T4680">
            <v>1</v>
          </cell>
          <cell r="W4680">
            <v>1</v>
          </cell>
          <cell r="X4680">
            <v>5.5</v>
          </cell>
        </row>
        <row r="4681">
          <cell r="B4681">
            <v>17</v>
          </cell>
          <cell r="F4681">
            <v>7</v>
          </cell>
          <cell r="R4681" t="str">
            <v>SAN GRIA</v>
          </cell>
          <cell r="T4681">
            <v>1</v>
          </cell>
          <cell r="W4681">
            <v>1</v>
          </cell>
          <cell r="X4681">
            <v>7</v>
          </cell>
        </row>
        <row r="4682">
          <cell r="B4682">
            <v>17</v>
          </cell>
          <cell r="F4682">
            <v>6.5</v>
          </cell>
          <cell r="R4682" t="str">
            <v>ATL IMPROVVISATO</v>
          </cell>
          <cell r="W4682">
            <v>1</v>
          </cell>
          <cell r="X4682">
            <v>6.5</v>
          </cell>
        </row>
        <row r="4683">
          <cell r="B4683">
            <v>17</v>
          </cell>
          <cell r="F4683">
            <v>6.5</v>
          </cell>
          <cell r="R4683" t="str">
            <v>PESCICULINI FC</v>
          </cell>
          <cell r="T4683">
            <v>1</v>
          </cell>
          <cell r="W4683">
            <v>1</v>
          </cell>
          <cell r="X4683">
            <v>6.5</v>
          </cell>
        </row>
        <row r="4684">
          <cell r="B4684">
            <v>17</v>
          </cell>
          <cell r="F4684">
            <v>6.5</v>
          </cell>
          <cell r="R4684" t="str">
            <v/>
          </cell>
          <cell r="X4684" t="str">
            <v/>
          </cell>
        </row>
        <row r="4685">
          <cell r="B4685">
            <v>17</v>
          </cell>
          <cell r="F4685">
            <v>6</v>
          </cell>
          <cell r="R4685" t="str">
            <v/>
          </cell>
          <cell r="X4685" t="str">
            <v/>
          </cell>
        </row>
        <row r="4686">
          <cell r="B4686">
            <v>17</v>
          </cell>
          <cell r="F4686">
            <v>5.5</v>
          </cell>
          <cell r="R4686" t="str">
            <v/>
          </cell>
          <cell r="X4686" t="str">
            <v/>
          </cell>
        </row>
        <row r="4687">
          <cell r="B4687">
            <v>17</v>
          </cell>
          <cell r="F4687">
            <v>5.5</v>
          </cell>
          <cell r="R4687" t="str">
            <v>PESCICULINI FC</v>
          </cell>
          <cell r="T4687">
            <v>1</v>
          </cell>
          <cell r="X4687" t="str">
            <v/>
          </cell>
        </row>
        <row r="4688">
          <cell r="B4688">
            <v>17</v>
          </cell>
          <cell r="F4688">
            <v>6.5</v>
          </cell>
          <cell r="R4688" t="str">
            <v>SAN GRIA</v>
          </cell>
          <cell r="T4688">
            <v>1</v>
          </cell>
          <cell r="W4688">
            <v>1</v>
          </cell>
          <cell r="X4688">
            <v>6.5</v>
          </cell>
        </row>
        <row r="4689">
          <cell r="B4689">
            <v>17</v>
          </cell>
          <cell r="F4689">
            <v>6</v>
          </cell>
          <cell r="R4689" t="str">
            <v>HERTHA VERNELLO</v>
          </cell>
          <cell r="T4689">
            <v>1</v>
          </cell>
          <cell r="W4689">
            <v>1</v>
          </cell>
          <cell r="X4689">
            <v>6</v>
          </cell>
        </row>
        <row r="4690">
          <cell r="B4690">
            <v>17</v>
          </cell>
          <cell r="F4690">
            <v>5.5</v>
          </cell>
          <cell r="R4690" t="str">
            <v>PESCICULINI FC</v>
          </cell>
          <cell r="T4690">
            <v>1</v>
          </cell>
          <cell r="W4690">
            <v>1</v>
          </cell>
          <cell r="X4690">
            <v>5.5</v>
          </cell>
        </row>
        <row r="4691">
          <cell r="B4691">
            <v>17</v>
          </cell>
          <cell r="F4691">
            <v>6.5</v>
          </cell>
          <cell r="R4691" t="str">
            <v>PESCICULINI FC</v>
          </cell>
          <cell r="T4691">
            <v>1</v>
          </cell>
          <cell r="W4691">
            <v>1</v>
          </cell>
          <cell r="X4691">
            <v>7.5</v>
          </cell>
        </row>
        <row r="4692">
          <cell r="B4692">
            <v>17</v>
          </cell>
          <cell r="F4692">
            <v>6</v>
          </cell>
          <cell r="R4692" t="str">
            <v>ATL IMPROVVISATO</v>
          </cell>
          <cell r="T4692">
            <v>1</v>
          </cell>
          <cell r="W4692">
            <v>1</v>
          </cell>
          <cell r="X4692">
            <v>7</v>
          </cell>
        </row>
        <row r="4693">
          <cell r="B4693">
            <v>17</v>
          </cell>
          <cell r="F4693">
            <v>5.5</v>
          </cell>
          <cell r="R4693" t="str">
            <v>HERTHA VERNELLO</v>
          </cell>
          <cell r="T4693">
            <v>1</v>
          </cell>
          <cell r="W4693">
            <v>1</v>
          </cell>
          <cell r="X4693">
            <v>5.5</v>
          </cell>
        </row>
        <row r="4694">
          <cell r="B4694">
            <v>17</v>
          </cell>
          <cell r="F4694">
            <v>6</v>
          </cell>
          <cell r="R4694" t="str">
            <v>SAN GRIA</v>
          </cell>
          <cell r="T4694">
            <v>1</v>
          </cell>
          <cell r="W4694">
            <v>1</v>
          </cell>
          <cell r="X4694">
            <v>6</v>
          </cell>
        </row>
        <row r="4695">
          <cell r="B4695">
            <v>17</v>
          </cell>
          <cell r="F4695">
            <v>6</v>
          </cell>
          <cell r="R4695" t="str">
            <v>ATL IMPROVVISATO</v>
          </cell>
          <cell r="T4695">
            <v>1</v>
          </cell>
          <cell r="W4695">
            <v>1</v>
          </cell>
          <cell r="X4695">
            <v>6</v>
          </cell>
        </row>
        <row r="4696">
          <cell r="B4696">
            <v>17</v>
          </cell>
          <cell r="F4696">
            <v>6.5</v>
          </cell>
          <cell r="R4696" t="str">
            <v/>
          </cell>
          <cell r="X4696" t="str">
            <v/>
          </cell>
        </row>
        <row r="4697">
          <cell r="B4697">
            <v>17</v>
          </cell>
          <cell r="F4697">
            <v>6.5</v>
          </cell>
          <cell r="R4697" t="str">
            <v/>
          </cell>
          <cell r="X4697" t="str">
            <v/>
          </cell>
        </row>
        <row r="4698">
          <cell r="B4698">
            <v>17</v>
          </cell>
          <cell r="F4698">
            <v>6.5</v>
          </cell>
          <cell r="R4698" t="str">
            <v/>
          </cell>
          <cell r="X4698" t="str">
            <v/>
          </cell>
        </row>
        <row r="4699">
          <cell r="B4699">
            <v>17</v>
          </cell>
          <cell r="F4699">
            <v>5</v>
          </cell>
          <cell r="R4699" t="str">
            <v>HERTHA VERNELLO</v>
          </cell>
          <cell r="X4699" t="str">
            <v/>
          </cell>
        </row>
        <row r="4700">
          <cell r="B4700">
            <v>17</v>
          </cell>
          <cell r="F4700">
            <v>6.5</v>
          </cell>
          <cell r="R4700" t="str">
            <v>ATL IMPROVVISATO</v>
          </cell>
          <cell r="W4700">
            <v>1</v>
          </cell>
          <cell r="X4700">
            <v>6</v>
          </cell>
        </row>
        <row r="4701">
          <cell r="B4701">
            <v>17</v>
          </cell>
          <cell r="F4701">
            <v>5.5</v>
          </cell>
          <cell r="R4701" t="str">
            <v>APPAREGGIATO</v>
          </cell>
          <cell r="X4701" t="str">
            <v/>
          </cell>
        </row>
        <row r="4702">
          <cell r="B4702">
            <v>17</v>
          </cell>
          <cell r="F4702">
            <v>5.5</v>
          </cell>
          <cell r="R4702" t="str">
            <v>PARTIZAN DEGRADO</v>
          </cell>
          <cell r="T4702">
            <v>1</v>
          </cell>
          <cell r="X4702" t="str">
            <v/>
          </cell>
        </row>
        <row r="4703">
          <cell r="B4703">
            <v>17</v>
          </cell>
          <cell r="F4703">
            <v>6.5</v>
          </cell>
          <cell r="R4703" t="str">
            <v>SESTO ASENSIO</v>
          </cell>
          <cell r="T4703">
            <v>1</v>
          </cell>
          <cell r="W4703">
            <v>1</v>
          </cell>
          <cell r="X4703">
            <v>9.5</v>
          </cell>
        </row>
        <row r="4704">
          <cell r="B4704">
            <v>17</v>
          </cell>
          <cell r="F4704">
            <v>6</v>
          </cell>
          <cell r="R4704" t="str">
            <v>AC ASPARAGHESE</v>
          </cell>
          <cell r="T4704">
            <v>1</v>
          </cell>
          <cell r="W4704">
            <v>1</v>
          </cell>
          <cell r="X4704">
            <v>6</v>
          </cell>
        </row>
        <row r="4705">
          <cell r="B4705">
            <v>17</v>
          </cell>
          <cell r="F4705">
            <v>6.5</v>
          </cell>
          <cell r="R4705" t="str">
            <v>HERTHA VERNELLO</v>
          </cell>
          <cell r="T4705">
            <v>1</v>
          </cell>
          <cell r="W4705">
            <v>1</v>
          </cell>
          <cell r="X4705">
            <v>6.5</v>
          </cell>
        </row>
        <row r="4706">
          <cell r="B4706">
            <v>17</v>
          </cell>
          <cell r="F4706">
            <v>6</v>
          </cell>
          <cell r="R4706" t="str">
            <v>AC ASPARAGHESE</v>
          </cell>
          <cell r="T4706">
            <v>1</v>
          </cell>
          <cell r="W4706">
            <v>1</v>
          </cell>
          <cell r="X4706">
            <v>5</v>
          </cell>
        </row>
        <row r="4707">
          <cell r="B4707">
            <v>17</v>
          </cell>
          <cell r="F4707">
            <v>6.5</v>
          </cell>
          <cell r="R4707" t="str">
            <v>ATL IMPROVVISATO</v>
          </cell>
          <cell r="T4707">
            <v>1</v>
          </cell>
          <cell r="W4707">
            <v>1</v>
          </cell>
          <cell r="X4707">
            <v>6.5</v>
          </cell>
        </row>
        <row r="4708">
          <cell r="B4708">
            <v>17</v>
          </cell>
          <cell r="F4708">
            <v>6</v>
          </cell>
          <cell r="R4708" t="str">
            <v/>
          </cell>
          <cell r="X4708" t="str">
            <v/>
          </cell>
        </row>
        <row r="4709">
          <cell r="B4709">
            <v>17</v>
          </cell>
          <cell r="F4709">
            <v>6</v>
          </cell>
          <cell r="R4709" t="str">
            <v/>
          </cell>
          <cell r="X4709" t="str">
            <v/>
          </cell>
        </row>
        <row r="4710">
          <cell r="B4710">
            <v>17</v>
          </cell>
          <cell r="F4710">
            <v>5.5</v>
          </cell>
          <cell r="R4710" t="str">
            <v/>
          </cell>
          <cell r="X4710" t="str">
            <v/>
          </cell>
        </row>
        <row r="4711">
          <cell r="B4711">
            <v>17</v>
          </cell>
          <cell r="F4711">
            <v>6.5</v>
          </cell>
          <cell r="R4711" t="str">
            <v>SESTO ASENSIO</v>
          </cell>
          <cell r="X4711" t="str">
            <v/>
          </cell>
        </row>
        <row r="4712">
          <cell r="B4712">
            <v>17</v>
          </cell>
          <cell r="F4712">
            <v>6</v>
          </cell>
          <cell r="R4712" t="str">
            <v/>
          </cell>
          <cell r="X4712" t="str">
            <v/>
          </cell>
        </row>
        <row r="4713">
          <cell r="B4713">
            <v>17</v>
          </cell>
          <cell r="F4713">
            <v>6.5</v>
          </cell>
          <cell r="R4713" t="str">
            <v>ATL IMPROVVISATO</v>
          </cell>
          <cell r="T4713">
            <v>1</v>
          </cell>
          <cell r="W4713">
            <v>1</v>
          </cell>
          <cell r="X4713">
            <v>6</v>
          </cell>
        </row>
        <row r="4714">
          <cell r="B4714">
            <v>17</v>
          </cell>
          <cell r="F4714">
            <v>5.5</v>
          </cell>
          <cell r="R4714" t="str">
            <v>APPAREGGIATO</v>
          </cell>
          <cell r="X4714" t="str">
            <v/>
          </cell>
        </row>
        <row r="4715">
          <cell r="B4715">
            <v>17</v>
          </cell>
          <cell r="F4715">
            <v>6</v>
          </cell>
          <cell r="R4715" t="str">
            <v/>
          </cell>
          <cell r="X4715" t="str">
            <v/>
          </cell>
        </row>
        <row r="4716">
          <cell r="B4716">
            <v>17</v>
          </cell>
          <cell r="F4716">
            <v>6.5</v>
          </cell>
          <cell r="R4716" t="str">
            <v>ATL IMPROVVISATO</v>
          </cell>
          <cell r="T4716">
            <v>1</v>
          </cell>
          <cell r="W4716">
            <v>1</v>
          </cell>
          <cell r="X4716">
            <v>6</v>
          </cell>
        </row>
        <row r="4717">
          <cell r="B4717">
            <v>17</v>
          </cell>
          <cell r="F4717">
            <v>6</v>
          </cell>
          <cell r="R4717" t="str">
            <v>APPAREGGIATO</v>
          </cell>
          <cell r="T4717">
            <v>1</v>
          </cell>
          <cell r="W4717">
            <v>1</v>
          </cell>
          <cell r="X4717">
            <v>6</v>
          </cell>
        </row>
        <row r="4718">
          <cell r="B4718">
            <v>17</v>
          </cell>
          <cell r="F4718">
            <v>5.5</v>
          </cell>
          <cell r="R4718" t="str">
            <v>AC ASPARAGHESE</v>
          </cell>
          <cell r="X4718" t="str">
            <v/>
          </cell>
        </row>
        <row r="4719">
          <cell r="B4719">
            <v>17</v>
          </cell>
          <cell r="F4719">
            <v>5.5</v>
          </cell>
          <cell r="R4719" t="str">
            <v>APPAREGGIATO</v>
          </cell>
          <cell r="X4719" t="str">
            <v/>
          </cell>
        </row>
        <row r="4720">
          <cell r="B4720">
            <v>17</v>
          </cell>
          <cell r="F4720">
            <v>5.5</v>
          </cell>
          <cell r="R4720" t="str">
            <v/>
          </cell>
          <cell r="X4720" t="str">
            <v/>
          </cell>
        </row>
        <row r="4721">
          <cell r="B4721">
            <v>17</v>
          </cell>
          <cell r="F4721">
            <v>5</v>
          </cell>
          <cell r="R4721" t="str">
            <v/>
          </cell>
          <cell r="X4721" t="str">
            <v/>
          </cell>
        </row>
        <row r="4722">
          <cell r="B4722">
            <v>17</v>
          </cell>
          <cell r="F4722">
            <v>5</v>
          </cell>
          <cell r="R4722" t="str">
            <v/>
          </cell>
          <cell r="X4722" t="str">
            <v/>
          </cell>
        </row>
        <row r="4723">
          <cell r="B4723">
            <v>17</v>
          </cell>
          <cell r="F4723">
            <v>6</v>
          </cell>
          <cell r="R4723" t="str">
            <v/>
          </cell>
          <cell r="X4723" t="str">
            <v/>
          </cell>
        </row>
        <row r="4724">
          <cell r="B4724">
            <v>17</v>
          </cell>
          <cell r="F4724">
            <v>6</v>
          </cell>
          <cell r="R4724" t="str">
            <v/>
          </cell>
          <cell r="X4724" t="str">
            <v/>
          </cell>
        </row>
        <row r="4725">
          <cell r="B4725">
            <v>17</v>
          </cell>
          <cell r="F4725">
            <v>5</v>
          </cell>
          <cell r="R4725" t="str">
            <v/>
          </cell>
          <cell r="X4725" t="str">
            <v/>
          </cell>
        </row>
        <row r="4726">
          <cell r="B4726">
            <v>17</v>
          </cell>
          <cell r="F4726">
            <v>5</v>
          </cell>
          <cell r="R4726" t="str">
            <v/>
          </cell>
          <cell r="X4726" t="str">
            <v/>
          </cell>
        </row>
        <row r="4727">
          <cell r="B4727">
            <v>17</v>
          </cell>
          <cell r="F4727">
            <v>5.5</v>
          </cell>
          <cell r="R4727" t="str">
            <v/>
          </cell>
          <cell r="X4727" t="str">
            <v/>
          </cell>
        </row>
        <row r="4728">
          <cell r="B4728">
            <v>17</v>
          </cell>
          <cell r="F4728">
            <v>5.5</v>
          </cell>
          <cell r="R4728" t="str">
            <v/>
          </cell>
          <cell r="X4728" t="str">
            <v/>
          </cell>
        </row>
        <row r="4729">
          <cell r="B4729">
            <v>17</v>
          </cell>
          <cell r="F4729">
            <v>5.5</v>
          </cell>
          <cell r="R4729" t="str">
            <v>APPAREGGIATO</v>
          </cell>
          <cell r="X4729" t="str">
            <v/>
          </cell>
        </row>
        <row r="4730">
          <cell r="B4730">
            <v>17</v>
          </cell>
          <cell r="F4730">
            <v>5.5</v>
          </cell>
          <cell r="R4730" t="str">
            <v>AC ASPARAGHESE</v>
          </cell>
          <cell r="X4730" t="str">
            <v/>
          </cell>
        </row>
        <row r="4731">
          <cell r="B4731">
            <v>17</v>
          </cell>
          <cell r="F4731">
            <v>6</v>
          </cell>
          <cell r="R4731" t="str">
            <v>APPAREGGIATO</v>
          </cell>
          <cell r="T4731">
            <v>1</v>
          </cell>
          <cell r="W4731">
            <v>1</v>
          </cell>
          <cell r="X4731">
            <v>7</v>
          </cell>
        </row>
        <row r="4732">
          <cell r="B4732">
            <v>17</v>
          </cell>
          <cell r="F4732">
            <v>6.5</v>
          </cell>
          <cell r="R4732" t="str">
            <v>SAN GRIA</v>
          </cell>
          <cell r="T4732">
            <v>1</v>
          </cell>
          <cell r="W4732">
            <v>1</v>
          </cell>
          <cell r="X4732">
            <v>6.5</v>
          </cell>
        </row>
        <row r="4733">
          <cell r="B4733">
            <v>17</v>
          </cell>
          <cell r="F4733">
            <v>6.5</v>
          </cell>
          <cell r="R4733" t="str">
            <v>ATL IMPROVVISATO</v>
          </cell>
          <cell r="W4733">
            <v>1</v>
          </cell>
          <cell r="X4733">
            <v>6.5</v>
          </cell>
        </row>
        <row r="4734">
          <cell r="B4734">
            <v>17</v>
          </cell>
          <cell r="F4734">
            <v>6</v>
          </cell>
          <cell r="R4734" t="str">
            <v/>
          </cell>
          <cell r="X4734" t="str">
            <v/>
          </cell>
        </row>
        <row r="4735">
          <cell r="B4735">
            <v>17</v>
          </cell>
          <cell r="F4735">
            <v>6.5</v>
          </cell>
          <cell r="R4735" t="str">
            <v/>
          </cell>
          <cell r="X4735" t="str">
            <v/>
          </cell>
        </row>
        <row r="4736">
          <cell r="B4736">
            <v>17</v>
          </cell>
          <cell r="F4736">
            <v>7</v>
          </cell>
          <cell r="R4736" t="str">
            <v>SESTO ASENSIO</v>
          </cell>
          <cell r="T4736">
            <v>1</v>
          </cell>
          <cell r="W4736">
            <v>1</v>
          </cell>
          <cell r="X4736">
            <v>11</v>
          </cell>
        </row>
        <row r="4737">
          <cell r="B4737">
            <v>17</v>
          </cell>
          <cell r="F4737">
            <v>7</v>
          </cell>
          <cell r="R4737" t="str">
            <v>SESTO ASENSIO</v>
          </cell>
          <cell r="T4737">
            <v>1</v>
          </cell>
          <cell r="W4737">
            <v>1</v>
          </cell>
          <cell r="X4737">
            <v>7</v>
          </cell>
        </row>
        <row r="4738">
          <cell r="B4738">
            <v>17</v>
          </cell>
          <cell r="F4738">
            <v>6</v>
          </cell>
          <cell r="R4738" t="str">
            <v>SESTO ASENSIO</v>
          </cell>
          <cell r="T4738">
            <v>1</v>
          </cell>
          <cell r="W4738">
            <v>1</v>
          </cell>
          <cell r="X4738">
            <v>6</v>
          </cell>
        </row>
        <row r="4739">
          <cell r="B4739">
            <v>17</v>
          </cell>
          <cell r="F4739">
            <v>6.5</v>
          </cell>
          <cell r="R4739" t="str">
            <v>HERTHA VERNELLO</v>
          </cell>
          <cell r="T4739">
            <v>1</v>
          </cell>
          <cell r="W4739">
            <v>1</v>
          </cell>
          <cell r="X4739">
            <v>6.5</v>
          </cell>
        </row>
        <row r="4740">
          <cell r="B4740">
            <v>17</v>
          </cell>
          <cell r="F4740">
            <v>6</v>
          </cell>
          <cell r="R4740" t="str">
            <v/>
          </cell>
          <cell r="X4740" t="str">
            <v/>
          </cell>
        </row>
        <row r="4741">
          <cell r="B4741">
            <v>17</v>
          </cell>
          <cell r="F4741">
            <v>6</v>
          </cell>
          <cell r="R4741" t="str">
            <v/>
          </cell>
          <cell r="X4741" t="str">
            <v/>
          </cell>
        </row>
        <row r="4742">
          <cell r="B4742">
            <v>17</v>
          </cell>
          <cell r="F4742">
            <v>7</v>
          </cell>
          <cell r="R4742" t="str">
            <v>PARTIZAN DEGRADO</v>
          </cell>
          <cell r="T4742">
            <v>1</v>
          </cell>
          <cell r="W4742">
            <v>1</v>
          </cell>
          <cell r="X4742">
            <v>8</v>
          </cell>
        </row>
        <row r="4743">
          <cell r="B4743">
            <v>17</v>
          </cell>
          <cell r="F4743">
            <v>7.5</v>
          </cell>
          <cell r="R4743" t="str">
            <v>PARTIZAN DEGRADO</v>
          </cell>
          <cell r="T4743">
            <v>1</v>
          </cell>
          <cell r="W4743">
            <v>1</v>
          </cell>
          <cell r="X4743">
            <v>13.5</v>
          </cell>
        </row>
        <row r="4744">
          <cell r="B4744">
            <v>17</v>
          </cell>
          <cell r="F4744">
            <v>6</v>
          </cell>
          <cell r="R4744" t="str">
            <v>ATL IMPROVVISATO</v>
          </cell>
          <cell r="X4744" t="str">
            <v/>
          </cell>
        </row>
        <row r="4745">
          <cell r="B4745">
            <v>17</v>
          </cell>
          <cell r="F4745">
            <v>6</v>
          </cell>
          <cell r="R4745" t="str">
            <v>PARTIZAN DEGRADO</v>
          </cell>
          <cell r="T4745">
            <v>1</v>
          </cell>
          <cell r="W4745">
            <v>1</v>
          </cell>
          <cell r="X4745">
            <v>6</v>
          </cell>
        </row>
        <row r="4746">
          <cell r="B4746">
            <v>17</v>
          </cell>
          <cell r="F4746">
            <v>6</v>
          </cell>
          <cell r="R4746" t="str">
            <v>SESTO ASENSIO</v>
          </cell>
          <cell r="T4746">
            <v>1</v>
          </cell>
          <cell r="W4746">
            <v>1</v>
          </cell>
          <cell r="X4746">
            <v>5.5</v>
          </cell>
        </row>
        <row r="4747">
          <cell r="B4747">
            <v>17</v>
          </cell>
          <cell r="F4747">
            <v>6.5</v>
          </cell>
          <cell r="R4747" t="str">
            <v>AC ASPARAGHESE</v>
          </cell>
          <cell r="T4747">
            <v>1</v>
          </cell>
          <cell r="W4747">
            <v>1</v>
          </cell>
          <cell r="X4747">
            <v>6.5</v>
          </cell>
        </row>
        <row r="4748">
          <cell r="B4748">
            <v>17</v>
          </cell>
          <cell r="F4748">
            <v>6</v>
          </cell>
          <cell r="R4748" t="str">
            <v>SESTO ASENSIO</v>
          </cell>
          <cell r="T4748">
            <v>1</v>
          </cell>
          <cell r="W4748">
            <v>1</v>
          </cell>
          <cell r="X4748">
            <v>6</v>
          </cell>
        </row>
        <row r="4749">
          <cell r="B4749">
            <v>17</v>
          </cell>
          <cell r="F4749">
            <v>5</v>
          </cell>
          <cell r="R4749" t="str">
            <v>HERTHA VERNELLO</v>
          </cell>
          <cell r="T4749">
            <v>1</v>
          </cell>
          <cell r="X4749" t="str">
            <v/>
          </cell>
        </row>
        <row r="4750">
          <cell r="B4750">
            <v>17</v>
          </cell>
          <cell r="F4750">
            <v>7</v>
          </cell>
          <cell r="R4750" t="str">
            <v/>
          </cell>
          <cell r="X4750" t="str">
            <v/>
          </cell>
        </row>
        <row r="4751">
          <cell r="B4751">
            <v>17</v>
          </cell>
          <cell r="F4751">
            <v>6</v>
          </cell>
          <cell r="R4751" t="str">
            <v>SESTO ASENSIO</v>
          </cell>
          <cell r="T4751">
            <v>1</v>
          </cell>
          <cell r="W4751">
            <v>1</v>
          </cell>
          <cell r="X4751">
            <v>6</v>
          </cell>
        </row>
        <row r="4752">
          <cell r="B4752">
            <v>17</v>
          </cell>
          <cell r="F4752">
            <v>6.5</v>
          </cell>
          <cell r="R4752" t="str">
            <v>PESCICULINI FC</v>
          </cell>
          <cell r="W4752">
            <v>1</v>
          </cell>
          <cell r="X4752">
            <v>6.5</v>
          </cell>
        </row>
        <row r="4753">
          <cell r="B4753">
            <v>17</v>
          </cell>
          <cell r="F4753">
            <v>6.5</v>
          </cell>
          <cell r="R4753" t="str">
            <v>PESCICULINI FC</v>
          </cell>
          <cell r="T4753">
            <v>1</v>
          </cell>
          <cell r="W4753">
            <v>1</v>
          </cell>
          <cell r="X4753">
            <v>6.5</v>
          </cell>
        </row>
        <row r="4754">
          <cell r="B4754">
            <v>17</v>
          </cell>
          <cell r="F4754">
            <v>5.5</v>
          </cell>
          <cell r="R4754" t="str">
            <v>PESCICULINI FC</v>
          </cell>
          <cell r="X4754" t="str">
            <v/>
          </cell>
        </row>
        <row r="4755">
          <cell r="B4755">
            <v>17</v>
          </cell>
          <cell r="F4755">
            <v>6.5</v>
          </cell>
          <cell r="R4755" t="str">
            <v>SAN GRIA</v>
          </cell>
          <cell r="T4755">
            <v>1</v>
          </cell>
          <cell r="W4755">
            <v>1</v>
          </cell>
          <cell r="X4755">
            <v>6</v>
          </cell>
        </row>
        <row r="4756">
          <cell r="B4756">
            <v>17</v>
          </cell>
          <cell r="F4756">
            <v>8</v>
          </cell>
          <cell r="R4756" t="str">
            <v>SAN GRIA</v>
          </cell>
          <cell r="T4756">
            <v>1</v>
          </cell>
          <cell r="W4756">
            <v>1</v>
          </cell>
          <cell r="X4756">
            <v>15</v>
          </cell>
        </row>
        <row r="4757">
          <cell r="B4757">
            <v>17</v>
          </cell>
          <cell r="F4757">
            <v>5</v>
          </cell>
          <cell r="R4757" t="str">
            <v>HERTHA VERNELLO</v>
          </cell>
          <cell r="X4757" t="str">
            <v/>
          </cell>
        </row>
        <row r="4758">
          <cell r="B4758">
            <v>17</v>
          </cell>
          <cell r="F4758">
            <v>7</v>
          </cell>
          <cell r="R4758" t="str">
            <v/>
          </cell>
          <cell r="X4758" t="str">
            <v/>
          </cell>
        </row>
        <row r="4759">
          <cell r="B4759">
            <v>17</v>
          </cell>
          <cell r="F4759">
            <v>6</v>
          </cell>
          <cell r="R4759" t="str">
            <v>PARTIZAN DEGRADO</v>
          </cell>
          <cell r="W4759">
            <v>1</v>
          </cell>
          <cell r="X4759">
            <v>6</v>
          </cell>
        </row>
        <row r="4760">
          <cell r="B4760">
            <v>17</v>
          </cell>
          <cell r="F4760">
            <v>6.5</v>
          </cell>
          <cell r="R4760" t="str">
            <v/>
          </cell>
          <cell r="X4760" t="str">
            <v/>
          </cell>
        </row>
        <row r="4761">
          <cell r="B4761">
            <v>17</v>
          </cell>
          <cell r="F4761">
            <v>6.5</v>
          </cell>
          <cell r="R4761" t="str">
            <v/>
          </cell>
          <cell r="X4761" t="str">
            <v/>
          </cell>
        </row>
        <row r="4762">
          <cell r="B4762">
            <v>17</v>
          </cell>
          <cell r="F4762">
            <v>6.5</v>
          </cell>
          <cell r="R4762" t="str">
            <v/>
          </cell>
          <cell r="X4762" t="str">
            <v/>
          </cell>
        </row>
        <row r="4763">
          <cell r="B4763">
            <v>17</v>
          </cell>
          <cell r="F4763">
            <v>6.5</v>
          </cell>
          <cell r="R4763" t="str">
            <v>ATL IMPROVVISATO</v>
          </cell>
          <cell r="T4763">
            <v>1</v>
          </cell>
          <cell r="W4763">
            <v>1</v>
          </cell>
          <cell r="X4763">
            <v>6.5</v>
          </cell>
        </row>
        <row r="4764">
          <cell r="B4764">
            <v>17</v>
          </cell>
          <cell r="F4764">
            <v>6</v>
          </cell>
          <cell r="R4764" t="str">
            <v/>
          </cell>
          <cell r="X4764" t="str">
            <v/>
          </cell>
        </row>
        <row r="4765">
          <cell r="B4765">
            <v>17</v>
          </cell>
          <cell r="F4765">
            <v>6</v>
          </cell>
          <cell r="R4765" t="str">
            <v>APPAREGGIATO</v>
          </cell>
          <cell r="X4765" t="str">
            <v/>
          </cell>
        </row>
        <row r="4766">
          <cell r="B4766">
            <v>17</v>
          </cell>
          <cell r="F4766">
            <v>6.5</v>
          </cell>
          <cell r="R4766" t="str">
            <v/>
          </cell>
          <cell r="X4766" t="str">
            <v/>
          </cell>
        </row>
        <row r="4767">
          <cell r="B4767">
            <v>17</v>
          </cell>
          <cell r="F4767">
            <v>5.5</v>
          </cell>
          <cell r="R4767" t="str">
            <v/>
          </cell>
          <cell r="X4767" t="str">
            <v/>
          </cell>
        </row>
        <row r="4768">
          <cell r="B4768">
            <v>17</v>
          </cell>
          <cell r="F4768">
            <v>7</v>
          </cell>
          <cell r="R4768" t="str">
            <v/>
          </cell>
          <cell r="X4768" t="str">
            <v/>
          </cell>
        </row>
        <row r="4769">
          <cell r="B4769">
            <v>17</v>
          </cell>
          <cell r="F4769">
            <v>5.5</v>
          </cell>
          <cell r="R4769" t="str">
            <v/>
          </cell>
          <cell r="X4769" t="str">
            <v/>
          </cell>
        </row>
        <row r="4770">
          <cell r="B4770">
            <v>17</v>
          </cell>
          <cell r="F4770">
            <v>6.5</v>
          </cell>
          <cell r="R4770" t="str">
            <v>APPAREGGIATO</v>
          </cell>
          <cell r="W4770">
            <v>1</v>
          </cell>
          <cell r="X4770">
            <v>6.5</v>
          </cell>
        </row>
        <row r="4771">
          <cell r="B4771">
            <v>17</v>
          </cell>
          <cell r="F4771">
            <v>6</v>
          </cell>
          <cell r="R4771" t="str">
            <v/>
          </cell>
          <cell r="X4771" t="str">
            <v/>
          </cell>
        </row>
        <row r="4772">
          <cell r="B4772">
            <v>17</v>
          </cell>
          <cell r="F4772">
            <v>6</v>
          </cell>
          <cell r="R4772" t="str">
            <v>PARTIZAN DEGRADO</v>
          </cell>
          <cell r="X4772" t="str">
            <v/>
          </cell>
        </row>
        <row r="4773">
          <cell r="B4773">
            <v>17</v>
          </cell>
          <cell r="F4773">
            <v>6.5</v>
          </cell>
          <cell r="R4773" t="str">
            <v/>
          </cell>
          <cell r="X4773" t="str">
            <v/>
          </cell>
        </row>
        <row r="4774">
          <cell r="B4774">
            <v>17</v>
          </cell>
          <cell r="F4774">
            <v>5.5</v>
          </cell>
          <cell r="R4774" t="str">
            <v/>
          </cell>
          <cell r="X4774" t="str">
            <v/>
          </cell>
        </row>
        <row r="4775">
          <cell r="B4775">
            <v>17</v>
          </cell>
          <cell r="F4775">
            <v>5.5</v>
          </cell>
          <cell r="R4775" t="str">
            <v/>
          </cell>
          <cell r="X4775" t="str">
            <v/>
          </cell>
        </row>
        <row r="4776">
          <cell r="B4776">
            <v>17</v>
          </cell>
          <cell r="F4776">
            <v>6</v>
          </cell>
          <cell r="R4776" t="str">
            <v/>
          </cell>
          <cell r="X4776" t="str">
            <v/>
          </cell>
        </row>
        <row r="4777">
          <cell r="B4777">
            <v>17</v>
          </cell>
          <cell r="F4777">
            <v>5.5</v>
          </cell>
          <cell r="R4777" t="str">
            <v>AC ASPARAGHESE</v>
          </cell>
          <cell r="X4777" t="str">
            <v/>
          </cell>
        </row>
        <row r="4778">
          <cell r="B4778">
            <v>17</v>
          </cell>
          <cell r="F4778">
            <v>6.5</v>
          </cell>
          <cell r="R4778" t="str">
            <v/>
          </cell>
          <cell r="X4778" t="str">
            <v/>
          </cell>
        </row>
        <row r="4779">
          <cell r="B4779">
            <v>17</v>
          </cell>
          <cell r="F4779">
            <v>6</v>
          </cell>
          <cell r="R4779" t="str">
            <v/>
          </cell>
          <cell r="X4779" t="str">
            <v/>
          </cell>
        </row>
        <row r="4780">
          <cell r="B4780">
            <v>17</v>
          </cell>
          <cell r="F4780">
            <v>5.5</v>
          </cell>
          <cell r="R4780" t="str">
            <v/>
          </cell>
          <cell r="X4780" t="str">
            <v/>
          </cell>
        </row>
        <row r="4781">
          <cell r="B4781">
            <v>17</v>
          </cell>
          <cell r="F4781">
            <v>6</v>
          </cell>
          <cell r="R4781" t="str">
            <v/>
          </cell>
          <cell r="X4781" t="str">
            <v/>
          </cell>
        </row>
        <row r="4782">
          <cell r="B4782">
            <v>17</v>
          </cell>
          <cell r="F4782">
            <v>5.5</v>
          </cell>
          <cell r="R4782" t="str">
            <v/>
          </cell>
          <cell r="X4782" t="str">
            <v/>
          </cell>
        </row>
        <row r="4783">
          <cell r="B4783">
            <v>17</v>
          </cell>
          <cell r="F4783">
            <v>5.5</v>
          </cell>
          <cell r="R4783" t="str">
            <v/>
          </cell>
          <cell r="X4783" t="str">
            <v/>
          </cell>
        </row>
        <row r="4784">
          <cell r="B4784">
            <v>17</v>
          </cell>
          <cell r="F4784">
            <v>7</v>
          </cell>
          <cell r="R4784" t="str">
            <v>HERTHA VERNELLO</v>
          </cell>
          <cell r="T4784">
            <v>1</v>
          </cell>
          <cell r="W4784">
            <v>1</v>
          </cell>
          <cell r="X4784">
            <v>11</v>
          </cell>
        </row>
        <row r="4785">
          <cell r="B4785">
            <v>17</v>
          </cell>
          <cell r="F4785">
            <v>6.5</v>
          </cell>
          <cell r="R4785" t="str">
            <v>AC ASPARAGHESE</v>
          </cell>
          <cell r="T4785">
            <v>1</v>
          </cell>
          <cell r="W4785">
            <v>1</v>
          </cell>
          <cell r="X4785">
            <v>6.5</v>
          </cell>
        </row>
        <row r="4786">
          <cell r="B4786">
            <v>17</v>
          </cell>
          <cell r="F4786">
            <v>6.5</v>
          </cell>
          <cell r="R4786" t="str">
            <v>PESCICULINI FC</v>
          </cell>
          <cell r="T4786">
            <v>1</v>
          </cell>
          <cell r="W4786">
            <v>1</v>
          </cell>
          <cell r="X4786">
            <v>6.5</v>
          </cell>
        </row>
        <row r="4787">
          <cell r="B4787">
            <v>17</v>
          </cell>
          <cell r="F4787">
            <v>6</v>
          </cell>
          <cell r="R4787" t="str">
            <v>APPAREGGIATO</v>
          </cell>
          <cell r="T4787">
            <v>1</v>
          </cell>
          <cell r="W4787">
            <v>1</v>
          </cell>
          <cell r="X4787">
            <v>6</v>
          </cell>
        </row>
        <row r="4788">
          <cell r="B4788">
            <v>17</v>
          </cell>
          <cell r="F4788">
            <v>6</v>
          </cell>
          <cell r="R4788" t="str">
            <v/>
          </cell>
          <cell r="X4788" t="str">
            <v/>
          </cell>
        </row>
        <row r="4789">
          <cell r="B4789">
            <v>17</v>
          </cell>
          <cell r="F4789">
            <v>6</v>
          </cell>
          <cell r="R4789" t="str">
            <v/>
          </cell>
          <cell r="X4789" t="str">
            <v/>
          </cell>
        </row>
        <row r="4790">
          <cell r="B4790">
            <v>17</v>
          </cell>
          <cell r="F4790">
            <v>6.5</v>
          </cell>
          <cell r="R4790" t="str">
            <v/>
          </cell>
          <cell r="X4790" t="str">
            <v/>
          </cell>
        </row>
        <row r="4791">
          <cell r="B4791">
            <v>17</v>
          </cell>
          <cell r="F4791">
            <v>7.5</v>
          </cell>
          <cell r="R4791" t="str">
            <v>AC ASPARAGHESE</v>
          </cell>
          <cell r="T4791">
            <v>1</v>
          </cell>
          <cell r="W4791">
            <v>1</v>
          </cell>
          <cell r="X4791">
            <v>11.5</v>
          </cell>
        </row>
        <row r="4792">
          <cell r="B4792">
            <v>17</v>
          </cell>
          <cell r="F4792">
            <v>6.5</v>
          </cell>
          <cell r="R4792" t="str">
            <v>SAN GRIA</v>
          </cell>
          <cell r="T4792">
            <v>1</v>
          </cell>
          <cell r="W4792">
            <v>1</v>
          </cell>
          <cell r="X4792">
            <v>6.5</v>
          </cell>
        </row>
        <row r="4793">
          <cell r="B4793">
            <v>17</v>
          </cell>
          <cell r="F4793">
            <v>6</v>
          </cell>
          <cell r="R4793" t="str">
            <v>APPAREGGIATO</v>
          </cell>
          <cell r="W4793">
            <v>1</v>
          </cell>
          <cell r="X4793">
            <v>6</v>
          </cell>
        </row>
        <row r="4794">
          <cell r="B4794">
            <v>17</v>
          </cell>
          <cell r="F4794">
            <v>6</v>
          </cell>
          <cell r="R4794" t="str">
            <v/>
          </cell>
          <cell r="X4794" t="str">
            <v/>
          </cell>
        </row>
        <row r="4795">
          <cell r="B4795">
            <v>17</v>
          </cell>
          <cell r="F4795">
            <v>6.5</v>
          </cell>
          <cell r="R4795" t="str">
            <v>ATL IMPROVVISATO</v>
          </cell>
          <cell r="T4795">
            <v>1</v>
          </cell>
          <cell r="W4795">
            <v>1</v>
          </cell>
          <cell r="X4795">
            <v>6.5</v>
          </cell>
        </row>
        <row r="4796">
          <cell r="B4796">
            <v>17</v>
          </cell>
          <cell r="F4796">
            <v>7</v>
          </cell>
          <cell r="R4796" t="str">
            <v>APPAREGGIATO</v>
          </cell>
          <cell r="T4796">
            <v>1</v>
          </cell>
          <cell r="W4796">
            <v>1</v>
          </cell>
          <cell r="X4796">
            <v>11</v>
          </cell>
        </row>
        <row r="4797">
          <cell r="B4797">
            <v>17</v>
          </cell>
          <cell r="F4797">
            <v>7.5</v>
          </cell>
          <cell r="R4797" t="str">
            <v>PARTIZAN DEGRADO</v>
          </cell>
          <cell r="T4797">
            <v>1</v>
          </cell>
          <cell r="W4797">
            <v>1</v>
          </cell>
          <cell r="X4797">
            <v>10.5</v>
          </cell>
        </row>
        <row r="4798">
          <cell r="B4798">
            <v>17</v>
          </cell>
          <cell r="F4798">
            <v>6</v>
          </cell>
          <cell r="R4798" t="str">
            <v/>
          </cell>
          <cell r="X4798" t="str">
            <v/>
          </cell>
        </row>
        <row r="4799">
          <cell r="B4799">
            <v>17</v>
          </cell>
          <cell r="F4799">
            <v>6</v>
          </cell>
          <cell r="R4799" t="str">
            <v>APPAREGGIATO</v>
          </cell>
          <cell r="T4799">
            <v>1</v>
          </cell>
          <cell r="W4799">
            <v>1</v>
          </cell>
          <cell r="X4799">
            <v>6</v>
          </cell>
        </row>
        <row r="4800">
          <cell r="B4800">
            <v>17</v>
          </cell>
          <cell r="F4800">
            <v>5.5</v>
          </cell>
          <cell r="R4800" t="str">
            <v/>
          </cell>
          <cell r="X4800" t="str">
            <v/>
          </cell>
        </row>
        <row r="4801">
          <cell r="B4801">
            <v>17</v>
          </cell>
          <cell r="F4801">
            <v>6.5</v>
          </cell>
          <cell r="R4801" t="str">
            <v/>
          </cell>
          <cell r="X4801" t="str">
            <v/>
          </cell>
        </row>
        <row r="4802">
          <cell r="B4802">
            <v>17</v>
          </cell>
          <cell r="F4802">
            <v>6</v>
          </cell>
          <cell r="R4802" t="str">
            <v/>
          </cell>
          <cell r="X4802" t="str">
            <v/>
          </cell>
        </row>
        <row r="4803">
          <cell r="B4803">
            <v>17</v>
          </cell>
          <cell r="F4803">
            <v>7</v>
          </cell>
          <cell r="R4803" t="str">
            <v/>
          </cell>
          <cell r="X4803" t="str">
            <v/>
          </cell>
        </row>
        <row r="4804">
          <cell r="B4804">
            <v>17</v>
          </cell>
          <cell r="F4804">
            <v>5.5</v>
          </cell>
          <cell r="R4804" t="str">
            <v>AC ASPARAGHESE</v>
          </cell>
          <cell r="T4804">
            <v>1</v>
          </cell>
          <cell r="W4804">
            <v>1</v>
          </cell>
          <cell r="X4804">
            <v>5.5</v>
          </cell>
        </row>
        <row r="4805">
          <cell r="B4805">
            <v>17</v>
          </cell>
          <cell r="F4805">
            <v>6.5</v>
          </cell>
          <cell r="R4805" t="str">
            <v/>
          </cell>
          <cell r="X4805" t="str">
            <v/>
          </cell>
        </row>
        <row r="4806">
          <cell r="B4806">
            <v>17</v>
          </cell>
          <cell r="F4806">
            <v>6</v>
          </cell>
          <cell r="R4806" t="str">
            <v/>
          </cell>
          <cell r="X4806" t="str">
            <v/>
          </cell>
        </row>
        <row r="4807">
          <cell r="B4807">
            <v>17</v>
          </cell>
          <cell r="F4807">
            <v>6</v>
          </cell>
          <cell r="R4807" t="str">
            <v/>
          </cell>
          <cell r="X4807" t="str">
            <v/>
          </cell>
        </row>
        <row r="4808">
          <cell r="B4808">
            <v>17</v>
          </cell>
          <cell r="F4808">
            <v>5</v>
          </cell>
          <cell r="R4808" t="str">
            <v/>
          </cell>
          <cell r="X4808" t="str">
            <v/>
          </cell>
        </row>
        <row r="4809">
          <cell r="B4809">
            <v>17</v>
          </cell>
          <cell r="F4809">
            <v>5.5</v>
          </cell>
          <cell r="R4809" t="str">
            <v>AC ASPARAGHESE</v>
          </cell>
          <cell r="T4809">
            <v>1</v>
          </cell>
          <cell r="X4809" t="str">
            <v/>
          </cell>
        </row>
        <row r="4810">
          <cell r="B4810">
            <v>17</v>
          </cell>
          <cell r="F4810">
            <v>6</v>
          </cell>
          <cell r="R4810" t="str">
            <v>PESCICULINI FC</v>
          </cell>
          <cell r="T4810">
            <v>1</v>
          </cell>
          <cell r="W4810">
            <v>1</v>
          </cell>
          <cell r="X4810">
            <v>6.5</v>
          </cell>
        </row>
        <row r="4811">
          <cell r="B4811">
            <v>17</v>
          </cell>
          <cell r="F4811">
            <v>6</v>
          </cell>
          <cell r="R4811" t="str">
            <v/>
          </cell>
          <cell r="X4811" t="str">
            <v/>
          </cell>
        </row>
        <row r="4812">
          <cell r="B4812">
            <v>17</v>
          </cell>
          <cell r="F4812">
            <v>5</v>
          </cell>
          <cell r="R4812" t="str">
            <v>SAN GRIA</v>
          </cell>
          <cell r="T4812">
            <v>1</v>
          </cell>
          <cell r="X4812" t="str">
            <v/>
          </cell>
        </row>
        <row r="4813">
          <cell r="B4813">
            <v>17</v>
          </cell>
          <cell r="F4813">
            <v>5</v>
          </cell>
          <cell r="R4813" t="str">
            <v>HERTHA VERNELLO</v>
          </cell>
          <cell r="T4813">
            <v>1</v>
          </cell>
          <cell r="X4813" t="str">
            <v/>
          </cell>
        </row>
        <row r="4814">
          <cell r="B4814">
            <v>17</v>
          </cell>
          <cell r="F4814">
            <v>5.5</v>
          </cell>
          <cell r="R4814" t="str">
            <v/>
          </cell>
          <cell r="X4814" t="str">
            <v/>
          </cell>
        </row>
        <row r="4815">
          <cell r="B4815">
            <v>17</v>
          </cell>
          <cell r="F4815">
            <v>5.5</v>
          </cell>
          <cell r="R4815" t="str">
            <v/>
          </cell>
          <cell r="X4815" t="str">
            <v/>
          </cell>
        </row>
        <row r="4816">
          <cell r="B4816">
            <v>17</v>
          </cell>
          <cell r="F4816">
            <v>5.5</v>
          </cell>
          <cell r="R4816" t="str">
            <v/>
          </cell>
          <cell r="X4816" t="str">
            <v/>
          </cell>
        </row>
        <row r="4817">
          <cell r="B4817">
            <v>17</v>
          </cell>
          <cell r="F4817">
            <v>7</v>
          </cell>
          <cell r="R4817" t="str">
            <v>PESCICULINI FC</v>
          </cell>
          <cell r="T4817">
            <v>1</v>
          </cell>
          <cell r="W4817">
            <v>1</v>
          </cell>
          <cell r="X4817">
            <v>9.5</v>
          </cell>
        </row>
        <row r="4818">
          <cell r="B4818">
            <v>17</v>
          </cell>
          <cell r="F4818">
            <v>5.5</v>
          </cell>
          <cell r="R4818" t="str">
            <v/>
          </cell>
          <cell r="X4818" t="str">
            <v/>
          </cell>
        </row>
        <row r="4819">
          <cell r="B4819">
            <v>17</v>
          </cell>
          <cell r="F4819">
            <v>5.5</v>
          </cell>
          <cell r="R4819" t="str">
            <v/>
          </cell>
          <cell r="X4819" t="str">
            <v/>
          </cell>
        </row>
        <row r="4820">
          <cell r="B4820">
            <v>17</v>
          </cell>
          <cell r="F4820">
            <v>6</v>
          </cell>
          <cell r="R4820" t="str">
            <v/>
          </cell>
          <cell r="X4820" t="str">
            <v/>
          </cell>
        </row>
        <row r="4821">
          <cell r="B4821">
            <v>17</v>
          </cell>
          <cell r="F4821">
            <v>5.5</v>
          </cell>
          <cell r="R4821" t="str">
            <v>SESTO ASENSIO</v>
          </cell>
          <cell r="X4821" t="str">
            <v/>
          </cell>
        </row>
        <row r="4822">
          <cell r="B4822">
            <v>17</v>
          </cell>
          <cell r="F4822">
            <v>6</v>
          </cell>
          <cell r="R4822" t="str">
            <v/>
          </cell>
          <cell r="X4822" t="str">
            <v/>
          </cell>
        </row>
        <row r="4823">
          <cell r="B4823">
            <v>17</v>
          </cell>
          <cell r="F4823">
            <v>6.5</v>
          </cell>
          <cell r="R4823" t="str">
            <v/>
          </cell>
          <cell r="X4823" t="str">
            <v/>
          </cell>
        </row>
        <row r="4824">
          <cell r="B4824">
            <v>17</v>
          </cell>
          <cell r="F4824">
            <v>5.5</v>
          </cell>
          <cell r="R4824" t="str">
            <v>APPAREGGIATO</v>
          </cell>
          <cell r="T4824">
            <v>1</v>
          </cell>
          <cell r="X4824" t="str">
            <v/>
          </cell>
        </row>
        <row r="4825">
          <cell r="B4825">
            <v>17</v>
          </cell>
          <cell r="F4825">
            <v>6.5</v>
          </cell>
          <cell r="R4825" t="str">
            <v/>
          </cell>
          <cell r="X4825" t="str">
            <v/>
          </cell>
        </row>
        <row r="4826">
          <cell r="B4826">
            <v>17</v>
          </cell>
          <cell r="F4826">
            <v>5.5</v>
          </cell>
          <cell r="R4826" t="str">
            <v>PARTIZAN DEGRADO</v>
          </cell>
          <cell r="T4826">
            <v>1</v>
          </cell>
          <cell r="X4826" t="str">
            <v/>
          </cell>
        </row>
        <row r="4827">
          <cell r="B4827">
            <v>17</v>
          </cell>
          <cell r="F4827">
            <v>5.5</v>
          </cell>
          <cell r="R4827" t="str">
            <v>PESCICULINI FC</v>
          </cell>
          <cell r="T4827">
            <v>1</v>
          </cell>
          <cell r="W4827">
            <v>1</v>
          </cell>
          <cell r="X4827">
            <v>5.5</v>
          </cell>
        </row>
        <row r="4828">
          <cell r="B4828">
            <v>17</v>
          </cell>
          <cell r="F4828">
            <v>6</v>
          </cell>
          <cell r="R4828" t="str">
            <v/>
          </cell>
          <cell r="X4828" t="str">
            <v/>
          </cell>
        </row>
        <row r="4829">
          <cell r="B4829">
            <v>17</v>
          </cell>
          <cell r="F4829">
            <v>6</v>
          </cell>
          <cell r="R4829" t="str">
            <v/>
          </cell>
          <cell r="X4829" t="str">
            <v/>
          </cell>
        </row>
        <row r="4830">
          <cell r="B4830">
            <v>17</v>
          </cell>
          <cell r="F4830">
            <v>6</v>
          </cell>
          <cell r="R4830" t="str">
            <v/>
          </cell>
          <cell r="X4830" t="str">
            <v/>
          </cell>
        </row>
        <row r="4831">
          <cell r="B4831">
            <v>17</v>
          </cell>
          <cell r="F4831">
            <v>5.5</v>
          </cell>
          <cell r="R4831" t="str">
            <v/>
          </cell>
          <cell r="X4831" t="str">
            <v/>
          </cell>
        </row>
        <row r="4832">
          <cell r="B4832">
            <v>17</v>
          </cell>
          <cell r="F4832">
            <v>6.5</v>
          </cell>
          <cell r="R4832" t="str">
            <v>APPAREGGIATO</v>
          </cell>
          <cell r="T4832">
            <v>1</v>
          </cell>
          <cell r="W4832">
            <v>1</v>
          </cell>
          <cell r="X4832">
            <v>6</v>
          </cell>
        </row>
        <row r="4833">
          <cell r="B4833">
            <v>17</v>
          </cell>
          <cell r="F4833">
            <v>6</v>
          </cell>
          <cell r="R4833" t="str">
            <v/>
          </cell>
          <cell r="X4833" t="str">
            <v/>
          </cell>
        </row>
        <row r="4834">
          <cell r="B4834">
            <v>17</v>
          </cell>
          <cell r="F4834">
            <v>6</v>
          </cell>
          <cell r="R4834" t="str">
            <v/>
          </cell>
          <cell r="X4834" t="str">
            <v/>
          </cell>
        </row>
        <row r="4835">
          <cell r="B4835">
            <v>17</v>
          </cell>
          <cell r="F4835">
            <v>6</v>
          </cell>
          <cell r="R4835" t="str">
            <v/>
          </cell>
          <cell r="X4835" t="str">
            <v/>
          </cell>
        </row>
        <row r="4836">
          <cell r="B4836">
            <v>17</v>
          </cell>
          <cell r="F4836">
            <v>7</v>
          </cell>
          <cell r="R4836" t="str">
            <v>PARTIZAN DEGRADO</v>
          </cell>
          <cell r="W4836">
            <v>1</v>
          </cell>
          <cell r="X4836">
            <v>10</v>
          </cell>
        </row>
        <row r="4837">
          <cell r="B4837">
            <v>17</v>
          </cell>
          <cell r="F4837">
            <v>6</v>
          </cell>
          <cell r="R4837" t="str">
            <v/>
          </cell>
          <cell r="X4837" t="str">
            <v/>
          </cell>
        </row>
        <row r="4838">
          <cell r="B4838">
            <v>17</v>
          </cell>
          <cell r="F4838">
            <v>6</v>
          </cell>
          <cell r="R4838" t="str">
            <v>HERTHA VERNELLO</v>
          </cell>
          <cell r="W4838">
            <v>1</v>
          </cell>
          <cell r="X4838">
            <v>6</v>
          </cell>
        </row>
        <row r="4839">
          <cell r="B4839">
            <v>17</v>
          </cell>
          <cell r="F4839">
            <v>5.5</v>
          </cell>
          <cell r="R4839" t="str">
            <v/>
          </cell>
          <cell r="X4839" t="str">
            <v/>
          </cell>
        </row>
        <row r="4840">
          <cell r="B4840">
            <v>17</v>
          </cell>
          <cell r="F4840">
            <v>5.5</v>
          </cell>
          <cell r="R4840" t="str">
            <v/>
          </cell>
          <cell r="X4840" t="str">
            <v/>
          </cell>
        </row>
        <row r="4841">
          <cell r="B4841">
            <v>17</v>
          </cell>
          <cell r="F4841">
            <v>5.5</v>
          </cell>
          <cell r="R4841" t="str">
            <v/>
          </cell>
          <cell r="X4841" t="str">
            <v/>
          </cell>
        </row>
        <row r="4842">
          <cell r="B4842">
            <v>17</v>
          </cell>
          <cell r="F4842">
            <v>5</v>
          </cell>
          <cell r="R4842" t="str">
            <v/>
          </cell>
          <cell r="X4842" t="str">
            <v/>
          </cell>
        </row>
        <row r="4843">
          <cell r="B4843">
            <v>17</v>
          </cell>
          <cell r="F4843">
            <v>4.5</v>
          </cell>
          <cell r="R4843" t="str">
            <v/>
          </cell>
          <cell r="X4843" t="str">
            <v/>
          </cell>
        </row>
        <row r="4844">
          <cell r="B4844">
            <v>17</v>
          </cell>
          <cell r="F4844">
            <v>6</v>
          </cell>
          <cell r="R4844" t="str">
            <v/>
          </cell>
          <cell r="X4844" t="str">
            <v/>
          </cell>
        </row>
        <row r="4845">
          <cell r="B4845">
            <v>17</v>
          </cell>
          <cell r="F4845">
            <v>6</v>
          </cell>
          <cell r="R4845" t="str">
            <v/>
          </cell>
          <cell r="X4845" t="str">
            <v/>
          </cell>
        </row>
        <row r="4846">
          <cell r="B4846">
            <v>17</v>
          </cell>
          <cell r="F4846">
            <v>5</v>
          </cell>
          <cell r="R4846" t="str">
            <v/>
          </cell>
          <cell r="X4846" t="str">
            <v/>
          </cell>
        </row>
        <row r="4847">
          <cell r="B4847">
            <v>17</v>
          </cell>
          <cell r="F4847">
            <v>5.5</v>
          </cell>
          <cell r="R4847" t="str">
            <v/>
          </cell>
          <cell r="X4847" t="str">
            <v/>
          </cell>
        </row>
        <row r="4848">
          <cell r="B4848">
            <v>17</v>
          </cell>
          <cell r="F4848">
            <v>5.5</v>
          </cell>
          <cell r="R4848" t="str">
            <v/>
          </cell>
          <cell r="X4848" t="str">
            <v/>
          </cell>
        </row>
        <row r="4849">
          <cell r="B4849">
            <v>17</v>
          </cell>
          <cell r="F4849">
            <v>5.5</v>
          </cell>
          <cell r="R4849" t="str">
            <v/>
          </cell>
          <cell r="X4849" t="str">
            <v/>
          </cell>
        </row>
        <row r="4850">
          <cell r="B4850">
            <v>17</v>
          </cell>
          <cell r="F4850">
            <v>5.5</v>
          </cell>
          <cell r="R4850" t="str">
            <v/>
          </cell>
          <cell r="X4850" t="str">
            <v/>
          </cell>
        </row>
        <row r="4851">
          <cell r="B4851">
            <v>17</v>
          </cell>
          <cell r="F4851">
            <v>6</v>
          </cell>
          <cell r="R4851" t="str">
            <v>APPAREGGIATO</v>
          </cell>
          <cell r="X4851" t="str">
            <v/>
          </cell>
        </row>
        <row r="4852">
          <cell r="B4852">
            <v>18</v>
          </cell>
          <cell r="F4852">
            <v>6.5</v>
          </cell>
          <cell r="R4852" t="str">
            <v>SAN GRIA</v>
          </cell>
          <cell r="W4852">
            <v>1</v>
          </cell>
          <cell r="X4852">
            <v>7.5</v>
          </cell>
        </row>
        <row r="4853">
          <cell r="B4853">
            <v>18</v>
          </cell>
          <cell r="F4853">
            <v>7</v>
          </cell>
          <cell r="R4853" t="str">
            <v/>
          </cell>
          <cell r="X4853" t="str">
            <v/>
          </cell>
        </row>
        <row r="4854">
          <cell r="B4854">
            <v>18</v>
          </cell>
          <cell r="F4854">
            <v>6</v>
          </cell>
          <cell r="R4854" t="str">
            <v/>
          </cell>
          <cell r="X4854" t="str">
            <v/>
          </cell>
        </row>
        <row r="4855">
          <cell r="B4855">
            <v>18</v>
          </cell>
          <cell r="F4855">
            <v>6.5</v>
          </cell>
          <cell r="R4855" t="str">
            <v/>
          </cell>
          <cell r="X4855" t="str">
            <v/>
          </cell>
        </row>
        <row r="4856">
          <cell r="B4856">
            <v>18</v>
          </cell>
          <cell r="F4856">
            <v>6.5</v>
          </cell>
          <cell r="R4856" t="str">
            <v/>
          </cell>
          <cell r="X4856" t="str">
            <v/>
          </cell>
        </row>
        <row r="4857">
          <cell r="B4857">
            <v>18</v>
          </cell>
          <cell r="F4857">
            <v>6</v>
          </cell>
          <cell r="R4857" t="str">
            <v>PARTIZAN DEGRADO</v>
          </cell>
          <cell r="T4857">
            <v>1</v>
          </cell>
          <cell r="W4857">
            <v>1</v>
          </cell>
          <cell r="X4857">
            <v>6</v>
          </cell>
        </row>
        <row r="4858">
          <cell r="B4858">
            <v>18</v>
          </cell>
          <cell r="F4858">
            <v>7</v>
          </cell>
          <cell r="R4858" t="str">
            <v>SAN GRIA</v>
          </cell>
          <cell r="W4858">
            <v>1</v>
          </cell>
          <cell r="X4858">
            <v>11</v>
          </cell>
        </row>
        <row r="4859">
          <cell r="B4859">
            <v>18</v>
          </cell>
          <cell r="F4859">
            <v>6</v>
          </cell>
          <cell r="R4859" t="str">
            <v>ATL IMPROVVISATO</v>
          </cell>
          <cell r="T4859">
            <v>1</v>
          </cell>
          <cell r="W4859">
            <v>1</v>
          </cell>
          <cell r="X4859">
            <v>6</v>
          </cell>
        </row>
        <row r="4860">
          <cell r="B4860">
            <v>18</v>
          </cell>
          <cell r="F4860">
            <v>6</v>
          </cell>
          <cell r="R4860" t="str">
            <v/>
          </cell>
          <cell r="X4860" t="str">
            <v/>
          </cell>
        </row>
        <row r="4861">
          <cell r="B4861">
            <v>18</v>
          </cell>
          <cell r="F4861">
            <v>6</v>
          </cell>
          <cell r="R4861" t="str">
            <v/>
          </cell>
          <cell r="X4861" t="str">
            <v/>
          </cell>
        </row>
        <row r="4862">
          <cell r="B4862">
            <v>18</v>
          </cell>
          <cell r="F4862">
            <v>6.5</v>
          </cell>
          <cell r="R4862" t="str">
            <v>AC ASPARAGHESE</v>
          </cell>
          <cell r="T4862">
            <v>1</v>
          </cell>
          <cell r="W4862">
            <v>1</v>
          </cell>
          <cell r="X4862">
            <v>6</v>
          </cell>
        </row>
        <row r="4863">
          <cell r="B4863">
            <v>18</v>
          </cell>
          <cell r="F4863">
            <v>6</v>
          </cell>
          <cell r="R4863" t="str">
            <v>APPAREGGIATO</v>
          </cell>
          <cell r="T4863">
            <v>1</v>
          </cell>
          <cell r="W4863">
            <v>1</v>
          </cell>
          <cell r="X4863">
            <v>7</v>
          </cell>
        </row>
        <row r="4864">
          <cell r="B4864">
            <v>18</v>
          </cell>
          <cell r="F4864">
            <v>6</v>
          </cell>
          <cell r="R4864" t="str">
            <v>SESTO ASENSIO</v>
          </cell>
          <cell r="W4864">
            <v>1</v>
          </cell>
          <cell r="X4864">
            <v>6</v>
          </cell>
        </row>
        <row r="4865">
          <cell r="B4865">
            <v>18</v>
          </cell>
          <cell r="F4865">
            <v>6</v>
          </cell>
          <cell r="R4865" t="str">
            <v>AC ASPARAGHESE</v>
          </cell>
          <cell r="T4865">
            <v>1</v>
          </cell>
          <cell r="W4865">
            <v>1</v>
          </cell>
          <cell r="X4865">
            <v>6</v>
          </cell>
        </row>
        <row r="4866">
          <cell r="B4866">
            <v>18</v>
          </cell>
          <cell r="F4866">
            <v>6</v>
          </cell>
          <cell r="R4866" t="str">
            <v>PARTIZAN DEGRADO</v>
          </cell>
          <cell r="T4866">
            <v>1</v>
          </cell>
          <cell r="W4866">
            <v>1</v>
          </cell>
          <cell r="X4866">
            <v>6</v>
          </cell>
        </row>
        <row r="4867">
          <cell r="B4867">
            <v>18</v>
          </cell>
          <cell r="F4867">
            <v>6</v>
          </cell>
          <cell r="R4867" t="str">
            <v>PARTIZAN DEGRADO</v>
          </cell>
          <cell r="W4867">
            <v>1</v>
          </cell>
          <cell r="X4867">
            <v>6</v>
          </cell>
        </row>
        <row r="4868">
          <cell r="B4868">
            <v>18</v>
          </cell>
          <cell r="F4868">
            <v>7</v>
          </cell>
          <cell r="R4868" t="str">
            <v/>
          </cell>
          <cell r="X4868" t="str">
            <v/>
          </cell>
        </row>
        <row r="4869">
          <cell r="B4869">
            <v>18</v>
          </cell>
          <cell r="F4869">
            <v>6</v>
          </cell>
          <cell r="R4869" t="str">
            <v/>
          </cell>
          <cell r="X4869" t="str">
            <v/>
          </cell>
        </row>
        <row r="4870">
          <cell r="B4870">
            <v>18</v>
          </cell>
          <cell r="F4870">
            <v>5.5</v>
          </cell>
          <cell r="R4870" t="str">
            <v>PARTIZAN DEGRADO</v>
          </cell>
          <cell r="T4870">
            <v>1</v>
          </cell>
          <cell r="X4870" t="str">
            <v/>
          </cell>
        </row>
        <row r="4871">
          <cell r="B4871">
            <v>18</v>
          </cell>
          <cell r="F4871">
            <v>5.5</v>
          </cell>
          <cell r="R4871" t="str">
            <v/>
          </cell>
          <cell r="X4871" t="str">
            <v/>
          </cell>
        </row>
        <row r="4872">
          <cell r="B4872">
            <v>18</v>
          </cell>
          <cell r="F4872">
            <v>5.5</v>
          </cell>
          <cell r="R4872" t="str">
            <v/>
          </cell>
          <cell r="X4872" t="str">
            <v/>
          </cell>
        </row>
        <row r="4873">
          <cell r="B4873">
            <v>18</v>
          </cell>
          <cell r="F4873">
            <v>5.5</v>
          </cell>
          <cell r="R4873" t="str">
            <v/>
          </cell>
          <cell r="X4873" t="str">
            <v/>
          </cell>
        </row>
        <row r="4874">
          <cell r="B4874">
            <v>18</v>
          </cell>
          <cell r="F4874">
            <v>5</v>
          </cell>
          <cell r="R4874" t="str">
            <v>SAN GRIA</v>
          </cell>
          <cell r="T4874">
            <v>1</v>
          </cell>
          <cell r="X4874" t="str">
            <v/>
          </cell>
        </row>
        <row r="4875">
          <cell r="B4875">
            <v>18</v>
          </cell>
          <cell r="F4875">
            <v>5</v>
          </cell>
          <cell r="R4875" t="str">
            <v/>
          </cell>
          <cell r="X4875" t="str">
            <v/>
          </cell>
        </row>
        <row r="4876">
          <cell r="B4876">
            <v>18</v>
          </cell>
          <cell r="F4876">
            <v>5.5</v>
          </cell>
          <cell r="R4876" t="str">
            <v/>
          </cell>
          <cell r="X4876" t="str">
            <v/>
          </cell>
        </row>
        <row r="4877">
          <cell r="B4877">
            <v>18</v>
          </cell>
          <cell r="F4877">
            <v>6</v>
          </cell>
          <cell r="R4877" t="str">
            <v/>
          </cell>
          <cell r="X4877" t="str">
            <v/>
          </cell>
        </row>
        <row r="4878">
          <cell r="B4878">
            <v>18</v>
          </cell>
          <cell r="F4878">
            <v>5</v>
          </cell>
          <cell r="R4878" t="str">
            <v/>
          </cell>
          <cell r="X4878" t="str">
            <v/>
          </cell>
        </row>
        <row r="4879">
          <cell r="B4879">
            <v>18</v>
          </cell>
          <cell r="F4879">
            <v>6</v>
          </cell>
          <cell r="R4879" t="str">
            <v>PARTIZAN DEGRADO</v>
          </cell>
          <cell r="T4879">
            <v>1</v>
          </cell>
          <cell r="X4879" t="str">
            <v/>
          </cell>
        </row>
        <row r="4880">
          <cell r="B4880">
            <v>18</v>
          </cell>
          <cell r="F4880">
            <v>5.5</v>
          </cell>
          <cell r="R4880" t="str">
            <v>PARTIZAN DEGRADO</v>
          </cell>
          <cell r="T4880">
            <v>1</v>
          </cell>
          <cell r="X4880" t="str">
            <v/>
          </cell>
        </row>
        <row r="4881">
          <cell r="B4881">
            <v>18</v>
          </cell>
          <cell r="F4881">
            <v>5</v>
          </cell>
          <cell r="R4881" t="str">
            <v>AC ASPARAGHESE</v>
          </cell>
          <cell r="X4881" t="str">
            <v/>
          </cell>
        </row>
        <row r="4882">
          <cell r="B4882">
            <v>18</v>
          </cell>
          <cell r="F4882">
            <v>6.5</v>
          </cell>
          <cell r="R4882" t="str">
            <v>SESTO ASENSIO</v>
          </cell>
          <cell r="T4882">
            <v>1</v>
          </cell>
          <cell r="W4882">
            <v>1</v>
          </cell>
          <cell r="X4882">
            <v>9.5</v>
          </cell>
        </row>
        <row r="4883">
          <cell r="B4883">
            <v>18</v>
          </cell>
          <cell r="F4883">
            <v>6</v>
          </cell>
          <cell r="R4883" t="str">
            <v>ATL IMPROVVISATO</v>
          </cell>
          <cell r="X4883" t="str">
            <v/>
          </cell>
        </row>
        <row r="4884">
          <cell r="B4884">
            <v>18</v>
          </cell>
          <cell r="F4884">
            <v>5.5</v>
          </cell>
          <cell r="R4884" t="str">
            <v/>
          </cell>
          <cell r="X4884" t="str">
            <v/>
          </cell>
        </row>
        <row r="4885">
          <cell r="B4885">
            <v>18</v>
          </cell>
          <cell r="F4885">
            <v>6</v>
          </cell>
          <cell r="R4885" t="str">
            <v/>
          </cell>
          <cell r="X4885" t="str">
            <v/>
          </cell>
        </row>
        <row r="4886">
          <cell r="B4886">
            <v>18</v>
          </cell>
          <cell r="F4886">
            <v>6</v>
          </cell>
          <cell r="R4886" t="str">
            <v/>
          </cell>
          <cell r="X4886" t="str">
            <v/>
          </cell>
        </row>
        <row r="4887">
          <cell r="B4887">
            <v>18</v>
          </cell>
          <cell r="F4887">
            <v>6</v>
          </cell>
          <cell r="R4887" t="str">
            <v/>
          </cell>
          <cell r="X4887" t="str">
            <v/>
          </cell>
        </row>
        <row r="4888">
          <cell r="B4888">
            <v>18</v>
          </cell>
          <cell r="F4888">
            <v>6</v>
          </cell>
          <cell r="R4888" t="str">
            <v>PESCICULINI FC</v>
          </cell>
          <cell r="T4888">
            <v>1</v>
          </cell>
          <cell r="W4888">
            <v>1</v>
          </cell>
          <cell r="X4888">
            <v>5.5</v>
          </cell>
        </row>
        <row r="4889">
          <cell r="B4889">
            <v>18</v>
          </cell>
          <cell r="F4889">
            <v>5.5</v>
          </cell>
          <cell r="R4889" t="str">
            <v>ATL IMPROVVISATO</v>
          </cell>
          <cell r="W4889">
            <v>1</v>
          </cell>
          <cell r="X4889">
            <v>5.5</v>
          </cell>
        </row>
        <row r="4890">
          <cell r="B4890">
            <v>18</v>
          </cell>
          <cell r="F4890">
            <v>5.5</v>
          </cell>
          <cell r="R4890" t="str">
            <v/>
          </cell>
          <cell r="X4890" t="str">
            <v/>
          </cell>
        </row>
        <row r="4891">
          <cell r="B4891">
            <v>18</v>
          </cell>
          <cell r="F4891">
            <v>6</v>
          </cell>
          <cell r="R4891" t="str">
            <v/>
          </cell>
          <cell r="X4891" t="str">
            <v/>
          </cell>
        </row>
        <row r="4892">
          <cell r="B4892">
            <v>18</v>
          </cell>
          <cell r="F4892">
            <v>5.5</v>
          </cell>
          <cell r="R4892" t="str">
            <v/>
          </cell>
          <cell r="X4892" t="str">
            <v/>
          </cell>
        </row>
        <row r="4893">
          <cell r="B4893">
            <v>18</v>
          </cell>
          <cell r="F4893">
            <v>5.5</v>
          </cell>
          <cell r="R4893" t="str">
            <v/>
          </cell>
          <cell r="X4893" t="str">
            <v/>
          </cell>
        </row>
        <row r="4894">
          <cell r="B4894">
            <v>18</v>
          </cell>
          <cell r="F4894">
            <v>6</v>
          </cell>
          <cell r="R4894" t="str">
            <v/>
          </cell>
          <cell r="X4894" t="str">
            <v/>
          </cell>
        </row>
        <row r="4895">
          <cell r="B4895">
            <v>18</v>
          </cell>
          <cell r="F4895">
            <v>5.5</v>
          </cell>
          <cell r="R4895" t="str">
            <v/>
          </cell>
          <cell r="X4895" t="str">
            <v/>
          </cell>
        </row>
        <row r="4896">
          <cell r="B4896">
            <v>18</v>
          </cell>
          <cell r="F4896">
            <v>5.5</v>
          </cell>
          <cell r="R4896" t="str">
            <v/>
          </cell>
          <cell r="X4896" t="str">
            <v/>
          </cell>
        </row>
        <row r="4897">
          <cell r="B4897">
            <v>18</v>
          </cell>
          <cell r="F4897">
            <v>6</v>
          </cell>
          <cell r="R4897" t="str">
            <v>SAN GRIA</v>
          </cell>
          <cell r="T4897">
            <v>1</v>
          </cell>
          <cell r="X4897" t="str">
            <v/>
          </cell>
        </row>
        <row r="4898">
          <cell r="B4898">
            <v>18</v>
          </cell>
          <cell r="F4898">
            <v>6</v>
          </cell>
          <cell r="R4898" t="str">
            <v>AC ASPARAGHESE</v>
          </cell>
          <cell r="T4898">
            <v>1</v>
          </cell>
          <cell r="W4898">
            <v>1</v>
          </cell>
          <cell r="X4898">
            <v>6</v>
          </cell>
        </row>
        <row r="4899">
          <cell r="B4899">
            <v>18</v>
          </cell>
          <cell r="F4899">
            <v>6</v>
          </cell>
          <cell r="R4899" t="str">
            <v/>
          </cell>
          <cell r="X4899" t="str">
            <v/>
          </cell>
        </row>
        <row r="4900">
          <cell r="B4900">
            <v>18</v>
          </cell>
          <cell r="F4900">
            <v>6.5</v>
          </cell>
          <cell r="R4900" t="str">
            <v>APPAREGGIATO</v>
          </cell>
          <cell r="T4900">
            <v>1</v>
          </cell>
          <cell r="W4900">
            <v>1</v>
          </cell>
          <cell r="X4900">
            <v>6.5</v>
          </cell>
        </row>
        <row r="4901">
          <cell r="B4901">
            <v>18</v>
          </cell>
          <cell r="F4901">
            <v>6</v>
          </cell>
          <cell r="R4901" t="str">
            <v/>
          </cell>
          <cell r="X4901" t="str">
            <v/>
          </cell>
        </row>
        <row r="4902">
          <cell r="B4902">
            <v>18</v>
          </cell>
          <cell r="F4902">
            <v>6</v>
          </cell>
          <cell r="R4902" t="str">
            <v/>
          </cell>
          <cell r="X4902" t="str">
            <v/>
          </cell>
        </row>
        <row r="4903">
          <cell r="B4903">
            <v>18</v>
          </cell>
          <cell r="F4903">
            <v>6</v>
          </cell>
          <cell r="R4903" t="str">
            <v/>
          </cell>
          <cell r="X4903" t="str">
            <v/>
          </cell>
        </row>
        <row r="4904">
          <cell r="B4904">
            <v>18</v>
          </cell>
          <cell r="F4904">
            <v>6.5</v>
          </cell>
          <cell r="R4904" t="str">
            <v/>
          </cell>
          <cell r="X4904" t="str">
            <v/>
          </cell>
        </row>
        <row r="4905">
          <cell r="B4905">
            <v>18</v>
          </cell>
          <cell r="F4905">
            <v>7</v>
          </cell>
          <cell r="R4905" t="str">
            <v>PARTIZAN DEGRADO</v>
          </cell>
          <cell r="W4905">
            <v>1</v>
          </cell>
          <cell r="X4905">
            <v>11</v>
          </cell>
        </row>
        <row r="4906">
          <cell r="B4906">
            <v>18</v>
          </cell>
          <cell r="F4906">
            <v>6</v>
          </cell>
          <cell r="R4906" t="str">
            <v>AC ASPARAGHESE</v>
          </cell>
          <cell r="T4906">
            <v>1</v>
          </cell>
          <cell r="W4906">
            <v>1</v>
          </cell>
          <cell r="X4906">
            <v>6</v>
          </cell>
        </row>
        <row r="4907">
          <cell r="B4907">
            <v>18</v>
          </cell>
          <cell r="F4907">
            <v>6.5</v>
          </cell>
          <cell r="R4907" t="str">
            <v/>
          </cell>
          <cell r="X4907" t="str">
            <v/>
          </cell>
        </row>
        <row r="4908">
          <cell r="B4908">
            <v>18</v>
          </cell>
          <cell r="F4908">
            <v>6</v>
          </cell>
          <cell r="R4908" t="str">
            <v>AC ASPARAGHESE</v>
          </cell>
          <cell r="T4908">
            <v>1</v>
          </cell>
          <cell r="W4908">
            <v>1</v>
          </cell>
          <cell r="X4908">
            <v>6</v>
          </cell>
        </row>
        <row r="4909">
          <cell r="B4909">
            <v>18</v>
          </cell>
          <cell r="F4909">
            <v>6.5</v>
          </cell>
          <cell r="R4909" t="str">
            <v>PESCICULINI FC</v>
          </cell>
          <cell r="T4909">
            <v>1</v>
          </cell>
          <cell r="W4909">
            <v>1</v>
          </cell>
          <cell r="X4909">
            <v>5.5</v>
          </cell>
        </row>
        <row r="4910">
          <cell r="B4910">
            <v>18</v>
          </cell>
          <cell r="F4910">
            <v>5.5</v>
          </cell>
          <cell r="R4910" t="str">
            <v>SAN GRIA</v>
          </cell>
          <cell r="X4910" t="str">
            <v/>
          </cell>
        </row>
        <row r="4911">
          <cell r="B4911">
            <v>18</v>
          </cell>
          <cell r="F4911">
            <v>6.5</v>
          </cell>
          <cell r="R4911" t="str">
            <v/>
          </cell>
          <cell r="X4911" t="str">
            <v/>
          </cell>
        </row>
        <row r="4912">
          <cell r="B4912">
            <v>18</v>
          </cell>
          <cell r="F4912">
            <v>6</v>
          </cell>
          <cell r="R4912" t="str">
            <v/>
          </cell>
          <cell r="X4912" t="str">
            <v/>
          </cell>
        </row>
        <row r="4913">
          <cell r="B4913">
            <v>18</v>
          </cell>
          <cell r="F4913">
            <v>5.5</v>
          </cell>
          <cell r="R4913" t="str">
            <v/>
          </cell>
          <cell r="X4913" t="str">
            <v/>
          </cell>
        </row>
        <row r="4914">
          <cell r="B4914">
            <v>18</v>
          </cell>
          <cell r="F4914">
            <v>6</v>
          </cell>
          <cell r="R4914" t="str">
            <v>SESTO ASENSIO</v>
          </cell>
          <cell r="T4914">
            <v>1</v>
          </cell>
          <cell r="W4914">
            <v>1</v>
          </cell>
          <cell r="X4914">
            <v>6</v>
          </cell>
        </row>
        <row r="4915">
          <cell r="B4915">
            <v>18</v>
          </cell>
          <cell r="F4915">
            <v>6</v>
          </cell>
          <cell r="R4915" t="str">
            <v/>
          </cell>
          <cell r="X4915" t="str">
            <v/>
          </cell>
        </row>
        <row r="4916">
          <cell r="B4916">
            <v>18</v>
          </cell>
          <cell r="F4916">
            <v>5.5</v>
          </cell>
          <cell r="R4916" t="str">
            <v/>
          </cell>
          <cell r="X4916" t="str">
            <v/>
          </cell>
        </row>
        <row r="4917">
          <cell r="B4917">
            <v>18</v>
          </cell>
          <cell r="F4917">
            <v>6</v>
          </cell>
          <cell r="R4917" t="str">
            <v/>
          </cell>
          <cell r="X4917" t="str">
            <v/>
          </cell>
        </row>
        <row r="4918">
          <cell r="B4918">
            <v>18</v>
          </cell>
          <cell r="F4918">
            <v>6</v>
          </cell>
          <cell r="R4918" t="str">
            <v>SAN GRIA</v>
          </cell>
          <cell r="W4918">
            <v>1</v>
          </cell>
          <cell r="X4918">
            <v>6</v>
          </cell>
        </row>
        <row r="4919">
          <cell r="B4919">
            <v>18</v>
          </cell>
          <cell r="F4919">
            <v>6</v>
          </cell>
          <cell r="R4919" t="str">
            <v>SAN GRIA</v>
          </cell>
          <cell r="X4919" t="str">
            <v/>
          </cell>
        </row>
        <row r="4920">
          <cell r="B4920">
            <v>18</v>
          </cell>
          <cell r="F4920">
            <v>5.5</v>
          </cell>
          <cell r="R4920" t="str">
            <v>ATL IMPROVVISATO</v>
          </cell>
          <cell r="T4920">
            <v>1</v>
          </cell>
          <cell r="W4920">
            <v>1</v>
          </cell>
          <cell r="X4920">
            <v>5.5</v>
          </cell>
        </row>
        <row r="4921">
          <cell r="B4921">
            <v>18</v>
          </cell>
          <cell r="F4921">
            <v>6</v>
          </cell>
          <cell r="R4921" t="str">
            <v/>
          </cell>
          <cell r="X4921" t="str">
            <v/>
          </cell>
        </row>
        <row r="4922">
          <cell r="B4922">
            <v>18</v>
          </cell>
          <cell r="F4922">
            <v>5.5</v>
          </cell>
          <cell r="R4922" t="str">
            <v/>
          </cell>
          <cell r="X4922" t="str">
            <v/>
          </cell>
        </row>
        <row r="4923">
          <cell r="B4923">
            <v>18</v>
          </cell>
          <cell r="F4923">
            <v>5.5</v>
          </cell>
          <cell r="R4923" t="str">
            <v/>
          </cell>
          <cell r="X4923" t="str">
            <v/>
          </cell>
        </row>
        <row r="4924">
          <cell r="B4924">
            <v>18</v>
          </cell>
          <cell r="F4924">
            <v>5.5</v>
          </cell>
          <cell r="R4924" t="str">
            <v>ATL IMPROVVISATO</v>
          </cell>
          <cell r="T4924">
            <v>1</v>
          </cell>
          <cell r="W4924">
            <v>1</v>
          </cell>
          <cell r="X4924">
            <v>5.5</v>
          </cell>
        </row>
        <row r="4925">
          <cell r="B4925">
            <v>18</v>
          </cell>
          <cell r="F4925">
            <v>6.5</v>
          </cell>
          <cell r="R4925" t="str">
            <v>PARTIZAN DEGRADO</v>
          </cell>
          <cell r="W4925">
            <v>1</v>
          </cell>
          <cell r="X4925">
            <v>7.5</v>
          </cell>
        </row>
        <row r="4926">
          <cell r="B4926">
            <v>18</v>
          </cell>
          <cell r="F4926">
            <v>5.5</v>
          </cell>
          <cell r="R4926" t="str">
            <v>AC ASPARAGHESE</v>
          </cell>
          <cell r="W4926">
            <v>1</v>
          </cell>
          <cell r="X4926">
            <v>5.5</v>
          </cell>
        </row>
        <row r="4927">
          <cell r="B4927">
            <v>18</v>
          </cell>
          <cell r="F4927">
            <v>6</v>
          </cell>
          <cell r="R4927" t="str">
            <v>AC ASPARAGHESE</v>
          </cell>
          <cell r="X4927" t="str">
            <v/>
          </cell>
        </row>
        <row r="4928">
          <cell r="B4928">
            <v>18</v>
          </cell>
          <cell r="F4928">
            <v>6</v>
          </cell>
          <cell r="R4928" t="str">
            <v/>
          </cell>
          <cell r="X4928" t="str">
            <v/>
          </cell>
        </row>
        <row r="4929">
          <cell r="B4929">
            <v>18</v>
          </cell>
          <cell r="F4929">
            <v>6</v>
          </cell>
          <cell r="R4929" t="str">
            <v/>
          </cell>
          <cell r="X4929" t="str">
            <v/>
          </cell>
        </row>
        <row r="4930">
          <cell r="B4930">
            <v>18</v>
          </cell>
          <cell r="F4930">
            <v>6.5</v>
          </cell>
          <cell r="R4930" t="str">
            <v/>
          </cell>
          <cell r="X4930" t="str">
            <v/>
          </cell>
        </row>
        <row r="4931">
          <cell r="B4931">
            <v>18</v>
          </cell>
          <cell r="F4931">
            <v>6</v>
          </cell>
          <cell r="R4931" t="str">
            <v/>
          </cell>
          <cell r="X4931" t="str">
            <v/>
          </cell>
        </row>
        <row r="4932">
          <cell r="B4932">
            <v>18</v>
          </cell>
          <cell r="F4932">
            <v>6</v>
          </cell>
          <cell r="R4932" t="str">
            <v>HERTHA VERNELLO</v>
          </cell>
          <cell r="T4932">
            <v>1</v>
          </cell>
          <cell r="W4932">
            <v>1</v>
          </cell>
          <cell r="X4932">
            <v>6</v>
          </cell>
        </row>
        <row r="4933">
          <cell r="B4933">
            <v>18</v>
          </cell>
          <cell r="F4933">
            <v>6</v>
          </cell>
          <cell r="R4933" t="str">
            <v/>
          </cell>
          <cell r="X4933" t="str">
            <v/>
          </cell>
        </row>
        <row r="4934">
          <cell r="B4934">
            <v>18</v>
          </cell>
          <cell r="F4934">
            <v>5.5</v>
          </cell>
          <cell r="R4934" t="str">
            <v/>
          </cell>
          <cell r="X4934" t="str">
            <v/>
          </cell>
        </row>
        <row r="4935">
          <cell r="B4935">
            <v>18</v>
          </cell>
          <cell r="F4935">
            <v>6</v>
          </cell>
          <cell r="R4935" t="str">
            <v>APPAREGGIATO</v>
          </cell>
          <cell r="T4935">
            <v>1</v>
          </cell>
          <cell r="W4935">
            <v>1</v>
          </cell>
          <cell r="X4935">
            <v>6</v>
          </cell>
        </row>
        <row r="4936">
          <cell r="B4936">
            <v>18</v>
          </cell>
          <cell r="F4936">
            <v>6.5</v>
          </cell>
          <cell r="R4936" t="str">
            <v>PARTIZAN DEGRADO</v>
          </cell>
          <cell r="W4936">
            <v>1</v>
          </cell>
          <cell r="X4936">
            <v>6.5</v>
          </cell>
        </row>
        <row r="4937">
          <cell r="B4937">
            <v>18</v>
          </cell>
          <cell r="F4937">
            <v>6</v>
          </cell>
          <cell r="R4937" t="str">
            <v/>
          </cell>
          <cell r="X4937" t="str">
            <v/>
          </cell>
        </row>
        <row r="4938">
          <cell r="B4938">
            <v>18</v>
          </cell>
          <cell r="F4938">
            <v>7</v>
          </cell>
          <cell r="R4938" t="str">
            <v>HERTHA VERNELLO</v>
          </cell>
          <cell r="T4938">
            <v>1</v>
          </cell>
          <cell r="W4938">
            <v>1</v>
          </cell>
          <cell r="X4938">
            <v>11</v>
          </cell>
        </row>
        <row r="4939">
          <cell r="B4939">
            <v>18</v>
          </cell>
          <cell r="F4939">
            <v>5.5</v>
          </cell>
          <cell r="R4939" t="str">
            <v>HERTHA VERNELLO</v>
          </cell>
          <cell r="W4939">
            <v>1</v>
          </cell>
          <cell r="X4939">
            <v>5.5</v>
          </cell>
        </row>
        <row r="4940">
          <cell r="B4940">
            <v>18</v>
          </cell>
          <cell r="F4940">
            <v>5</v>
          </cell>
          <cell r="R4940" t="str">
            <v>PARTIZAN DEGRADO</v>
          </cell>
          <cell r="T4940">
            <v>1</v>
          </cell>
          <cell r="X4940" t="str">
            <v/>
          </cell>
        </row>
        <row r="4941">
          <cell r="B4941">
            <v>18</v>
          </cell>
          <cell r="F4941">
            <v>5.5</v>
          </cell>
          <cell r="R4941" t="str">
            <v>AC ASPARAGHESE</v>
          </cell>
          <cell r="T4941">
            <v>1</v>
          </cell>
          <cell r="W4941">
            <v>1</v>
          </cell>
          <cell r="X4941">
            <v>5.5</v>
          </cell>
        </row>
        <row r="4942">
          <cell r="B4942">
            <v>18</v>
          </cell>
          <cell r="F4942">
            <v>6</v>
          </cell>
          <cell r="R4942" t="str">
            <v>APPAREGGIATO</v>
          </cell>
          <cell r="T4942">
            <v>1</v>
          </cell>
          <cell r="W4942">
            <v>1</v>
          </cell>
          <cell r="X4942">
            <v>6</v>
          </cell>
        </row>
        <row r="4943">
          <cell r="B4943">
            <v>18</v>
          </cell>
          <cell r="F4943">
            <v>6.5</v>
          </cell>
          <cell r="R4943" t="str">
            <v/>
          </cell>
          <cell r="X4943" t="str">
            <v/>
          </cell>
        </row>
        <row r="4944">
          <cell r="B4944">
            <v>18</v>
          </cell>
          <cell r="F4944">
            <v>6</v>
          </cell>
          <cell r="R4944" t="str">
            <v/>
          </cell>
          <cell r="X4944" t="str">
            <v/>
          </cell>
        </row>
        <row r="4945">
          <cell r="B4945">
            <v>18</v>
          </cell>
          <cell r="F4945">
            <v>6</v>
          </cell>
          <cell r="R4945" t="str">
            <v/>
          </cell>
          <cell r="X4945" t="str">
            <v/>
          </cell>
        </row>
        <row r="4946">
          <cell r="B4946">
            <v>18</v>
          </cell>
          <cell r="F4946">
            <v>6.5</v>
          </cell>
          <cell r="R4946" t="str">
            <v/>
          </cell>
          <cell r="X4946" t="str">
            <v/>
          </cell>
        </row>
        <row r="4947">
          <cell r="B4947">
            <v>18</v>
          </cell>
          <cell r="F4947">
            <v>6</v>
          </cell>
          <cell r="R4947" t="str">
            <v/>
          </cell>
          <cell r="X4947" t="str">
            <v/>
          </cell>
        </row>
        <row r="4948">
          <cell r="B4948">
            <v>18</v>
          </cell>
          <cell r="F4948">
            <v>6</v>
          </cell>
          <cell r="R4948" t="str">
            <v/>
          </cell>
          <cell r="X4948" t="str">
            <v/>
          </cell>
        </row>
        <row r="4949">
          <cell r="B4949">
            <v>18</v>
          </cell>
          <cell r="F4949">
            <v>6</v>
          </cell>
          <cell r="R4949" t="str">
            <v>ATL IMPROVVISATO</v>
          </cell>
          <cell r="W4949">
            <v>1</v>
          </cell>
          <cell r="X4949">
            <v>6</v>
          </cell>
        </row>
        <row r="4950">
          <cell r="B4950">
            <v>18</v>
          </cell>
          <cell r="F4950">
            <v>6</v>
          </cell>
          <cell r="R4950" t="str">
            <v/>
          </cell>
          <cell r="X4950" t="str">
            <v/>
          </cell>
        </row>
        <row r="4951">
          <cell r="B4951">
            <v>18</v>
          </cell>
          <cell r="F4951">
            <v>6</v>
          </cell>
          <cell r="R4951" t="str">
            <v/>
          </cell>
          <cell r="X4951" t="str">
            <v/>
          </cell>
        </row>
        <row r="4952">
          <cell r="B4952">
            <v>18</v>
          </cell>
          <cell r="F4952">
            <v>5.5</v>
          </cell>
          <cell r="R4952" t="str">
            <v/>
          </cell>
          <cell r="X4952" t="str">
            <v/>
          </cell>
        </row>
        <row r="4953">
          <cell r="B4953">
            <v>18</v>
          </cell>
          <cell r="F4953">
            <v>7</v>
          </cell>
          <cell r="R4953" t="str">
            <v>SAN GRIA</v>
          </cell>
          <cell r="T4953">
            <v>1</v>
          </cell>
          <cell r="W4953">
            <v>1</v>
          </cell>
          <cell r="X4953">
            <v>10</v>
          </cell>
        </row>
        <row r="4954">
          <cell r="B4954">
            <v>18</v>
          </cell>
          <cell r="F4954">
            <v>6</v>
          </cell>
          <cell r="R4954" t="str">
            <v>SESTO ASENSIO</v>
          </cell>
          <cell r="T4954">
            <v>1</v>
          </cell>
          <cell r="W4954">
            <v>1</v>
          </cell>
          <cell r="X4954">
            <v>5</v>
          </cell>
        </row>
        <row r="4955">
          <cell r="B4955">
            <v>18</v>
          </cell>
          <cell r="F4955">
            <v>6</v>
          </cell>
          <cell r="R4955" t="str">
            <v>PARTIZAN DEGRADO</v>
          </cell>
          <cell r="T4955">
            <v>1</v>
          </cell>
          <cell r="W4955">
            <v>1</v>
          </cell>
          <cell r="X4955">
            <v>6</v>
          </cell>
        </row>
        <row r="4956">
          <cell r="B4956">
            <v>18</v>
          </cell>
          <cell r="F4956">
            <v>6</v>
          </cell>
          <cell r="R4956" t="str">
            <v>SESTO ASENSIO</v>
          </cell>
          <cell r="T4956">
            <v>1</v>
          </cell>
          <cell r="W4956">
            <v>1</v>
          </cell>
          <cell r="X4956">
            <v>5.5</v>
          </cell>
        </row>
        <row r="4957">
          <cell r="B4957">
            <v>18</v>
          </cell>
          <cell r="F4957">
            <v>6.5</v>
          </cell>
          <cell r="R4957" t="str">
            <v>ATL IMPROVVISATO</v>
          </cell>
          <cell r="T4957">
            <v>1</v>
          </cell>
          <cell r="W4957">
            <v>1</v>
          </cell>
          <cell r="X4957">
            <v>7.5</v>
          </cell>
        </row>
        <row r="4958">
          <cell r="B4958">
            <v>18</v>
          </cell>
          <cell r="F4958">
            <v>6.5</v>
          </cell>
          <cell r="R4958" t="str">
            <v>SAN GRIA</v>
          </cell>
          <cell r="T4958">
            <v>1</v>
          </cell>
          <cell r="W4958">
            <v>1</v>
          </cell>
          <cell r="X4958">
            <v>6.5</v>
          </cell>
        </row>
        <row r="4959">
          <cell r="B4959">
            <v>18</v>
          </cell>
          <cell r="F4959">
            <v>6</v>
          </cell>
          <cell r="R4959" t="str">
            <v>PESCICULINI FC</v>
          </cell>
          <cell r="T4959">
            <v>1</v>
          </cell>
          <cell r="W4959">
            <v>1</v>
          </cell>
          <cell r="X4959">
            <v>6</v>
          </cell>
        </row>
        <row r="4960">
          <cell r="B4960">
            <v>18</v>
          </cell>
          <cell r="F4960">
            <v>7</v>
          </cell>
          <cell r="R4960" t="str">
            <v/>
          </cell>
          <cell r="X4960" t="str">
            <v/>
          </cell>
        </row>
        <row r="4961">
          <cell r="B4961">
            <v>18</v>
          </cell>
          <cell r="F4961">
            <v>6</v>
          </cell>
          <cell r="R4961" t="str">
            <v/>
          </cell>
          <cell r="X4961" t="str">
            <v/>
          </cell>
        </row>
        <row r="4962">
          <cell r="B4962">
            <v>18</v>
          </cell>
          <cell r="F4962">
            <v>6</v>
          </cell>
          <cell r="R4962" t="str">
            <v/>
          </cell>
          <cell r="X4962" t="str">
            <v/>
          </cell>
        </row>
        <row r="4963">
          <cell r="B4963">
            <v>18</v>
          </cell>
          <cell r="F4963">
            <v>6</v>
          </cell>
          <cell r="R4963" t="str">
            <v>HERTHA VERNELLO</v>
          </cell>
          <cell r="T4963">
            <v>1</v>
          </cell>
          <cell r="W4963">
            <v>1</v>
          </cell>
          <cell r="X4963">
            <v>6</v>
          </cell>
        </row>
        <row r="4964">
          <cell r="B4964">
            <v>18</v>
          </cell>
          <cell r="F4964">
            <v>6</v>
          </cell>
          <cell r="R4964" t="str">
            <v>PESCICULINI FC</v>
          </cell>
          <cell r="T4964">
            <v>1</v>
          </cell>
          <cell r="X4964" t="str">
            <v/>
          </cell>
        </row>
        <row r="4965">
          <cell r="B4965">
            <v>18</v>
          </cell>
          <cell r="F4965">
            <v>6.5</v>
          </cell>
          <cell r="R4965" t="str">
            <v>SAN GRIA</v>
          </cell>
          <cell r="T4965">
            <v>1</v>
          </cell>
          <cell r="W4965">
            <v>1</v>
          </cell>
          <cell r="X4965">
            <v>7</v>
          </cell>
        </row>
        <row r="4966">
          <cell r="B4966">
            <v>18</v>
          </cell>
          <cell r="F4966">
            <v>7</v>
          </cell>
          <cell r="R4966" t="str">
            <v>PESCICULINI FC</v>
          </cell>
          <cell r="T4966">
            <v>1</v>
          </cell>
          <cell r="W4966">
            <v>1</v>
          </cell>
          <cell r="X4966">
            <v>10</v>
          </cell>
        </row>
        <row r="4967">
          <cell r="B4967">
            <v>18</v>
          </cell>
          <cell r="F4967">
            <v>7</v>
          </cell>
          <cell r="R4967" t="str">
            <v>HERTHA VERNELLO</v>
          </cell>
          <cell r="T4967">
            <v>1</v>
          </cell>
          <cell r="W4967">
            <v>1</v>
          </cell>
          <cell r="X4967">
            <v>12</v>
          </cell>
        </row>
        <row r="4968">
          <cell r="B4968">
            <v>18</v>
          </cell>
          <cell r="F4968">
            <v>6</v>
          </cell>
          <cell r="R4968" t="str">
            <v>PESCICULINI FC</v>
          </cell>
          <cell r="T4968">
            <v>1</v>
          </cell>
          <cell r="W4968">
            <v>1</v>
          </cell>
          <cell r="X4968">
            <v>6</v>
          </cell>
        </row>
        <row r="4969">
          <cell r="B4969">
            <v>18</v>
          </cell>
          <cell r="F4969">
            <v>6</v>
          </cell>
          <cell r="R4969" t="str">
            <v>ATL IMPROVVISATO</v>
          </cell>
          <cell r="T4969">
            <v>1</v>
          </cell>
          <cell r="X4969" t="str">
            <v/>
          </cell>
        </row>
        <row r="4970">
          <cell r="B4970">
            <v>18</v>
          </cell>
          <cell r="F4970">
            <v>5.5</v>
          </cell>
          <cell r="R4970" t="str">
            <v>HERTHA VERNELLO</v>
          </cell>
          <cell r="T4970">
            <v>1</v>
          </cell>
          <cell r="W4970">
            <v>1</v>
          </cell>
          <cell r="X4970">
            <v>5.5</v>
          </cell>
        </row>
        <row r="4971">
          <cell r="B4971">
            <v>18</v>
          </cell>
          <cell r="F4971">
            <v>5.5</v>
          </cell>
          <cell r="R4971" t="str">
            <v>SAN GRIA</v>
          </cell>
          <cell r="T4971">
            <v>1</v>
          </cell>
          <cell r="X4971" t="str">
            <v/>
          </cell>
        </row>
        <row r="4972">
          <cell r="B4972">
            <v>18</v>
          </cell>
          <cell r="F4972">
            <v>5</v>
          </cell>
          <cell r="R4972" t="str">
            <v>ATL IMPROVVISATO</v>
          </cell>
          <cell r="T4972">
            <v>1</v>
          </cell>
          <cell r="X4972" t="str">
            <v/>
          </cell>
        </row>
        <row r="4973">
          <cell r="B4973">
            <v>18</v>
          </cell>
          <cell r="F4973">
            <v>6</v>
          </cell>
          <cell r="R4973" t="str">
            <v/>
          </cell>
          <cell r="X4973" t="str">
            <v/>
          </cell>
        </row>
        <row r="4974">
          <cell r="B4974">
            <v>18</v>
          </cell>
          <cell r="F4974">
            <v>6</v>
          </cell>
          <cell r="R4974" t="str">
            <v/>
          </cell>
          <cell r="X4974" t="str">
            <v/>
          </cell>
        </row>
        <row r="4975">
          <cell r="B4975">
            <v>18</v>
          </cell>
          <cell r="F4975">
            <v>7</v>
          </cell>
          <cell r="R4975" t="str">
            <v/>
          </cell>
          <cell r="X4975" t="str">
            <v/>
          </cell>
        </row>
        <row r="4976">
          <cell r="B4976">
            <v>18</v>
          </cell>
          <cell r="F4976">
            <v>6</v>
          </cell>
          <cell r="R4976" t="str">
            <v>HERTHA VERNELLO</v>
          </cell>
          <cell r="W4976">
            <v>1</v>
          </cell>
          <cell r="X4976">
            <v>6</v>
          </cell>
        </row>
        <row r="4977">
          <cell r="B4977">
            <v>18</v>
          </cell>
          <cell r="F4977">
            <v>6.5</v>
          </cell>
          <cell r="R4977" t="str">
            <v>ATL IMPROVVISATO</v>
          </cell>
          <cell r="T4977">
            <v>1</v>
          </cell>
          <cell r="W4977">
            <v>1</v>
          </cell>
          <cell r="X4977">
            <v>6.5</v>
          </cell>
        </row>
        <row r="4978">
          <cell r="B4978">
            <v>18</v>
          </cell>
          <cell r="F4978">
            <v>5.5</v>
          </cell>
          <cell r="R4978" t="str">
            <v>ATL IMPROVVISATO</v>
          </cell>
          <cell r="T4978">
            <v>1</v>
          </cell>
          <cell r="W4978">
            <v>1</v>
          </cell>
          <cell r="X4978">
            <v>5.5</v>
          </cell>
        </row>
        <row r="4979">
          <cell r="B4979">
            <v>18</v>
          </cell>
          <cell r="F4979">
            <v>5.5</v>
          </cell>
          <cell r="R4979" t="str">
            <v>APPAREGGIATO</v>
          </cell>
          <cell r="X4979" t="str">
            <v/>
          </cell>
        </row>
        <row r="4980">
          <cell r="B4980">
            <v>18</v>
          </cell>
          <cell r="F4980">
            <v>6</v>
          </cell>
          <cell r="R4980" t="str">
            <v>PARTIZAN DEGRADO</v>
          </cell>
          <cell r="X4980" t="str">
            <v/>
          </cell>
        </row>
        <row r="4981">
          <cell r="B4981">
            <v>18</v>
          </cell>
          <cell r="F4981">
            <v>7</v>
          </cell>
          <cell r="R4981" t="str">
            <v>SESTO ASENSIO</v>
          </cell>
          <cell r="T4981">
            <v>1</v>
          </cell>
          <cell r="W4981">
            <v>1</v>
          </cell>
          <cell r="X4981">
            <v>7</v>
          </cell>
        </row>
        <row r="4982">
          <cell r="B4982">
            <v>18</v>
          </cell>
          <cell r="F4982">
            <v>4.5</v>
          </cell>
          <cell r="R4982" t="str">
            <v>AC ASPARAGHESE</v>
          </cell>
          <cell r="X4982" t="str">
            <v/>
          </cell>
        </row>
        <row r="4983">
          <cell r="B4983">
            <v>18</v>
          </cell>
          <cell r="F4983">
            <v>5</v>
          </cell>
          <cell r="R4983" t="str">
            <v>HERTHA VERNELLO</v>
          </cell>
          <cell r="T4983">
            <v>1</v>
          </cell>
          <cell r="X4983" t="str">
            <v/>
          </cell>
        </row>
        <row r="4984">
          <cell r="B4984">
            <v>18</v>
          </cell>
          <cell r="F4984">
            <v>6</v>
          </cell>
          <cell r="R4984" t="str">
            <v>AC ASPARAGHESE</v>
          </cell>
          <cell r="T4984">
            <v>1</v>
          </cell>
          <cell r="X4984" t="str">
            <v/>
          </cell>
        </row>
        <row r="4985">
          <cell r="B4985">
            <v>18</v>
          </cell>
          <cell r="F4985">
            <v>6</v>
          </cell>
          <cell r="R4985" t="str">
            <v>ATL IMPROVVISATO</v>
          </cell>
          <cell r="W4985">
            <v>1</v>
          </cell>
          <cell r="X4985">
            <v>6</v>
          </cell>
        </row>
        <row r="4986">
          <cell r="B4986">
            <v>18</v>
          </cell>
          <cell r="F4986">
            <v>4</v>
          </cell>
          <cell r="R4986" t="str">
            <v/>
          </cell>
          <cell r="X4986" t="str">
            <v/>
          </cell>
        </row>
        <row r="4987">
          <cell r="B4987">
            <v>18</v>
          </cell>
          <cell r="F4987">
            <v>5.5</v>
          </cell>
          <cell r="R4987" t="str">
            <v/>
          </cell>
          <cell r="X4987" t="str">
            <v/>
          </cell>
        </row>
        <row r="4988">
          <cell r="B4988">
            <v>18</v>
          </cell>
          <cell r="F4988">
            <v>5</v>
          </cell>
          <cell r="R4988" t="str">
            <v/>
          </cell>
          <cell r="X4988" t="str">
            <v/>
          </cell>
        </row>
        <row r="4989">
          <cell r="B4989">
            <v>18</v>
          </cell>
          <cell r="F4989">
            <v>5.5</v>
          </cell>
          <cell r="R4989" t="str">
            <v/>
          </cell>
          <cell r="X4989" t="str">
            <v/>
          </cell>
        </row>
        <row r="4990">
          <cell r="B4990">
            <v>18</v>
          </cell>
          <cell r="F4990">
            <v>5.5</v>
          </cell>
          <cell r="R4990" t="str">
            <v>HERTHA VERNELLO</v>
          </cell>
          <cell r="T4990">
            <v>1</v>
          </cell>
          <cell r="X4990" t="str">
            <v/>
          </cell>
        </row>
        <row r="4991">
          <cell r="B4991">
            <v>18</v>
          </cell>
          <cell r="F4991">
            <v>6</v>
          </cell>
          <cell r="R4991" t="str">
            <v>AC ASPARAGHESE</v>
          </cell>
          <cell r="T4991">
            <v>1</v>
          </cell>
          <cell r="W4991">
            <v>1</v>
          </cell>
          <cell r="X4991">
            <v>6</v>
          </cell>
        </row>
        <row r="4992">
          <cell r="B4992">
            <v>18</v>
          </cell>
          <cell r="F4992">
            <v>5.5</v>
          </cell>
          <cell r="R4992" t="str">
            <v/>
          </cell>
          <cell r="X4992" t="str">
            <v/>
          </cell>
        </row>
        <row r="4993">
          <cell r="B4993">
            <v>18</v>
          </cell>
          <cell r="F4993">
            <v>6</v>
          </cell>
          <cell r="R4993" t="str">
            <v/>
          </cell>
          <cell r="X4993" t="str">
            <v/>
          </cell>
        </row>
        <row r="4994">
          <cell r="B4994">
            <v>18</v>
          </cell>
          <cell r="F4994">
            <v>5</v>
          </cell>
          <cell r="R4994" t="str">
            <v>SESTO ASENSIO</v>
          </cell>
          <cell r="T4994">
            <v>1</v>
          </cell>
          <cell r="X4994" t="str">
            <v/>
          </cell>
        </row>
        <row r="4995">
          <cell r="B4995">
            <v>18</v>
          </cell>
          <cell r="F4995">
            <v>5.5</v>
          </cell>
          <cell r="R4995" t="str">
            <v>APPAREGGIATO</v>
          </cell>
          <cell r="T4995">
            <v>1</v>
          </cell>
          <cell r="X4995" t="str">
            <v/>
          </cell>
        </row>
        <row r="4996">
          <cell r="B4996">
            <v>18</v>
          </cell>
          <cell r="F4996">
            <v>4.5</v>
          </cell>
          <cell r="R4996" t="str">
            <v/>
          </cell>
          <cell r="X4996" t="str">
            <v/>
          </cell>
        </row>
        <row r="4997">
          <cell r="B4997">
            <v>18</v>
          </cell>
          <cell r="F4997">
            <v>5.5</v>
          </cell>
          <cell r="R4997" t="str">
            <v>ATL IMPROVVISATO</v>
          </cell>
          <cell r="T4997">
            <v>1</v>
          </cell>
          <cell r="X4997" t="str">
            <v/>
          </cell>
        </row>
        <row r="4998">
          <cell r="B4998">
            <v>18</v>
          </cell>
          <cell r="F4998">
            <v>8</v>
          </cell>
          <cell r="R4998" t="str">
            <v>AC ASPARAGHESE</v>
          </cell>
          <cell r="W4998">
            <v>1</v>
          </cell>
          <cell r="X4998">
            <v>9.5</v>
          </cell>
        </row>
        <row r="4999">
          <cell r="B4999">
            <v>18</v>
          </cell>
          <cell r="F4999">
            <v>6</v>
          </cell>
          <cell r="R4999" t="str">
            <v>APPAREGGIATO</v>
          </cell>
          <cell r="X4999" t="str">
            <v/>
          </cell>
        </row>
        <row r="5000">
          <cell r="B5000">
            <v>18</v>
          </cell>
          <cell r="F5000">
            <v>7</v>
          </cell>
          <cell r="R5000" t="str">
            <v>APPAREGGIATO</v>
          </cell>
          <cell r="W5000">
            <v>1</v>
          </cell>
          <cell r="X5000">
            <v>7</v>
          </cell>
        </row>
        <row r="5001">
          <cell r="B5001">
            <v>18</v>
          </cell>
          <cell r="F5001">
            <v>5.5</v>
          </cell>
          <cell r="R5001" t="str">
            <v/>
          </cell>
          <cell r="X5001" t="str">
            <v/>
          </cell>
        </row>
        <row r="5002">
          <cell r="B5002">
            <v>18</v>
          </cell>
          <cell r="F5002">
            <v>5.5</v>
          </cell>
          <cell r="R5002" t="str">
            <v/>
          </cell>
          <cell r="X5002" t="str">
            <v/>
          </cell>
        </row>
        <row r="5003">
          <cell r="B5003">
            <v>18</v>
          </cell>
          <cell r="F5003">
            <v>5</v>
          </cell>
          <cell r="R5003" t="str">
            <v/>
          </cell>
          <cell r="X5003" t="str">
            <v/>
          </cell>
        </row>
        <row r="5004">
          <cell r="B5004">
            <v>18</v>
          </cell>
          <cell r="F5004">
            <v>6</v>
          </cell>
          <cell r="R5004" t="str">
            <v/>
          </cell>
          <cell r="X5004" t="str">
            <v/>
          </cell>
        </row>
        <row r="5005">
          <cell r="B5005">
            <v>18</v>
          </cell>
          <cell r="F5005">
            <v>5.5</v>
          </cell>
          <cell r="R5005" t="str">
            <v/>
          </cell>
          <cell r="X5005" t="str">
            <v/>
          </cell>
        </row>
        <row r="5006">
          <cell r="B5006">
            <v>18</v>
          </cell>
          <cell r="F5006">
            <v>5.5</v>
          </cell>
          <cell r="R5006" t="str">
            <v/>
          </cell>
          <cell r="X5006" t="str">
            <v/>
          </cell>
        </row>
        <row r="5007">
          <cell r="B5007">
            <v>18</v>
          </cell>
          <cell r="F5007">
            <v>5</v>
          </cell>
          <cell r="R5007" t="str">
            <v/>
          </cell>
          <cell r="X5007" t="str">
            <v/>
          </cell>
        </row>
        <row r="5008">
          <cell r="B5008">
            <v>18</v>
          </cell>
          <cell r="F5008">
            <v>5.5</v>
          </cell>
          <cell r="R5008" t="str">
            <v/>
          </cell>
          <cell r="X5008" t="str">
            <v/>
          </cell>
        </row>
        <row r="5009">
          <cell r="B5009">
            <v>18</v>
          </cell>
          <cell r="F5009">
            <v>7</v>
          </cell>
          <cell r="R5009" t="str">
            <v/>
          </cell>
          <cell r="X5009" t="str">
            <v/>
          </cell>
        </row>
        <row r="5010">
          <cell r="B5010">
            <v>18</v>
          </cell>
          <cell r="F5010">
            <v>6</v>
          </cell>
          <cell r="R5010" t="str">
            <v>APPAREGGIATO</v>
          </cell>
          <cell r="X5010" t="str">
            <v/>
          </cell>
        </row>
        <row r="5011">
          <cell r="B5011">
            <v>18</v>
          </cell>
          <cell r="F5011">
            <v>5</v>
          </cell>
          <cell r="R5011" t="str">
            <v>AC ASPARAGHESE</v>
          </cell>
          <cell r="X5011" t="str">
            <v/>
          </cell>
        </row>
        <row r="5012">
          <cell r="B5012">
            <v>18</v>
          </cell>
          <cell r="F5012">
            <v>6</v>
          </cell>
          <cell r="R5012" t="str">
            <v>APPAREGGIATO</v>
          </cell>
          <cell r="T5012">
            <v>1</v>
          </cell>
          <cell r="W5012">
            <v>1</v>
          </cell>
          <cell r="X5012">
            <v>7</v>
          </cell>
        </row>
        <row r="5013">
          <cell r="B5013">
            <v>18</v>
          </cell>
          <cell r="F5013">
            <v>6</v>
          </cell>
          <cell r="R5013" t="str">
            <v>SAN GRIA</v>
          </cell>
          <cell r="T5013">
            <v>1</v>
          </cell>
          <cell r="W5013">
            <v>1</v>
          </cell>
          <cell r="X5013">
            <v>6</v>
          </cell>
        </row>
        <row r="5014">
          <cell r="B5014">
            <v>18</v>
          </cell>
          <cell r="F5014">
            <v>5.5</v>
          </cell>
          <cell r="R5014" t="str">
            <v>APPAREGGIATO</v>
          </cell>
          <cell r="X5014" t="str">
            <v/>
          </cell>
        </row>
        <row r="5015">
          <cell r="B5015">
            <v>18</v>
          </cell>
          <cell r="F5015">
            <v>6.5</v>
          </cell>
          <cell r="R5015" t="str">
            <v/>
          </cell>
          <cell r="X5015" t="str">
            <v/>
          </cell>
        </row>
        <row r="5016">
          <cell r="B5016">
            <v>18</v>
          </cell>
          <cell r="F5016">
            <v>6.5</v>
          </cell>
          <cell r="R5016" t="str">
            <v/>
          </cell>
          <cell r="X5016" t="str">
            <v/>
          </cell>
        </row>
        <row r="5017">
          <cell r="B5017">
            <v>18</v>
          </cell>
          <cell r="F5017">
            <v>6</v>
          </cell>
          <cell r="R5017" t="str">
            <v>SESTO ASENSIO</v>
          </cell>
          <cell r="T5017">
            <v>1</v>
          </cell>
          <cell r="W5017">
            <v>1</v>
          </cell>
          <cell r="X5017">
            <v>5.5</v>
          </cell>
        </row>
        <row r="5018">
          <cell r="B5018">
            <v>18</v>
          </cell>
          <cell r="F5018">
            <v>7</v>
          </cell>
          <cell r="R5018" t="str">
            <v>SESTO ASENSIO</v>
          </cell>
          <cell r="T5018">
            <v>1</v>
          </cell>
          <cell r="W5018">
            <v>1</v>
          </cell>
          <cell r="X5018">
            <v>7</v>
          </cell>
        </row>
        <row r="5019">
          <cell r="B5019">
            <v>18</v>
          </cell>
          <cell r="F5019">
            <v>6</v>
          </cell>
          <cell r="R5019" t="str">
            <v>HERTHA VERNELLO</v>
          </cell>
          <cell r="T5019">
            <v>1</v>
          </cell>
          <cell r="W5019">
            <v>1</v>
          </cell>
          <cell r="X5019">
            <v>6</v>
          </cell>
        </row>
        <row r="5020">
          <cell r="B5020">
            <v>18</v>
          </cell>
          <cell r="F5020">
            <v>6</v>
          </cell>
          <cell r="R5020" t="str">
            <v/>
          </cell>
          <cell r="X5020" t="str">
            <v/>
          </cell>
        </row>
        <row r="5021">
          <cell r="B5021">
            <v>18</v>
          </cell>
          <cell r="F5021">
            <v>6</v>
          </cell>
          <cell r="R5021" t="str">
            <v/>
          </cell>
          <cell r="X5021" t="str">
            <v/>
          </cell>
        </row>
        <row r="5022">
          <cell r="B5022">
            <v>18</v>
          </cell>
          <cell r="F5022">
            <v>6.5</v>
          </cell>
          <cell r="R5022" t="str">
            <v>PARTIZAN DEGRADO</v>
          </cell>
          <cell r="T5022">
            <v>1</v>
          </cell>
          <cell r="W5022">
            <v>1</v>
          </cell>
          <cell r="X5022">
            <v>7.5</v>
          </cell>
        </row>
        <row r="5023">
          <cell r="B5023">
            <v>18</v>
          </cell>
          <cell r="F5023">
            <v>6</v>
          </cell>
          <cell r="R5023" t="str">
            <v/>
          </cell>
          <cell r="X5023" t="str">
            <v/>
          </cell>
        </row>
        <row r="5024">
          <cell r="B5024">
            <v>18</v>
          </cell>
          <cell r="F5024">
            <v>7</v>
          </cell>
          <cell r="R5024" t="str">
            <v>SAN GRIA</v>
          </cell>
          <cell r="T5024">
            <v>1</v>
          </cell>
          <cell r="W5024">
            <v>1</v>
          </cell>
          <cell r="X5024">
            <v>11</v>
          </cell>
        </row>
        <row r="5025">
          <cell r="B5025">
            <v>18</v>
          </cell>
          <cell r="F5025">
            <v>6</v>
          </cell>
          <cell r="R5025" t="str">
            <v>ATL IMPROVVISATO</v>
          </cell>
          <cell r="W5025">
            <v>1</v>
          </cell>
          <cell r="X5025">
            <v>7</v>
          </cell>
        </row>
        <row r="5026">
          <cell r="B5026">
            <v>18</v>
          </cell>
          <cell r="F5026">
            <v>7.5</v>
          </cell>
          <cell r="R5026" t="str">
            <v>PARTIZAN DEGRADO</v>
          </cell>
          <cell r="T5026">
            <v>1</v>
          </cell>
          <cell r="W5026">
            <v>1</v>
          </cell>
          <cell r="X5026">
            <v>10</v>
          </cell>
        </row>
        <row r="5027">
          <cell r="B5027">
            <v>18</v>
          </cell>
          <cell r="F5027">
            <v>6.5</v>
          </cell>
          <cell r="R5027" t="str">
            <v>SESTO ASENSIO</v>
          </cell>
          <cell r="T5027">
            <v>1</v>
          </cell>
          <cell r="W5027">
            <v>1</v>
          </cell>
          <cell r="X5027">
            <v>6.5</v>
          </cell>
        </row>
        <row r="5028">
          <cell r="B5028">
            <v>18</v>
          </cell>
          <cell r="F5028">
            <v>6.5</v>
          </cell>
          <cell r="R5028" t="str">
            <v>AC ASPARAGHESE</v>
          </cell>
          <cell r="W5028">
            <v>1</v>
          </cell>
          <cell r="X5028">
            <v>6.5</v>
          </cell>
        </row>
        <row r="5029">
          <cell r="B5029">
            <v>18</v>
          </cell>
          <cell r="F5029">
            <v>7</v>
          </cell>
          <cell r="R5029" t="str">
            <v/>
          </cell>
          <cell r="X5029" t="str">
            <v/>
          </cell>
        </row>
        <row r="5030">
          <cell r="B5030">
            <v>18</v>
          </cell>
          <cell r="F5030">
            <v>5</v>
          </cell>
          <cell r="R5030" t="str">
            <v/>
          </cell>
          <cell r="X5030" t="str">
            <v/>
          </cell>
        </row>
        <row r="5031">
          <cell r="B5031">
            <v>18</v>
          </cell>
          <cell r="F5031">
            <v>6.5</v>
          </cell>
          <cell r="R5031" t="str">
            <v>SESTO ASENSIO</v>
          </cell>
          <cell r="T5031">
            <v>1</v>
          </cell>
          <cell r="W5031">
            <v>1</v>
          </cell>
          <cell r="X5031">
            <v>6.5</v>
          </cell>
        </row>
        <row r="5032">
          <cell r="B5032">
            <v>18</v>
          </cell>
          <cell r="F5032">
            <v>6.5</v>
          </cell>
          <cell r="R5032" t="str">
            <v>SAN GRIA</v>
          </cell>
          <cell r="T5032">
            <v>1</v>
          </cell>
          <cell r="W5032">
            <v>1</v>
          </cell>
          <cell r="X5032">
            <v>6.5</v>
          </cell>
        </row>
        <row r="5033">
          <cell r="B5033">
            <v>18</v>
          </cell>
          <cell r="F5033">
            <v>7.5</v>
          </cell>
          <cell r="R5033" t="str">
            <v>PESCICULINI FC</v>
          </cell>
          <cell r="W5033">
            <v>1</v>
          </cell>
          <cell r="X5033">
            <v>9.5</v>
          </cell>
        </row>
        <row r="5034">
          <cell r="B5034">
            <v>18</v>
          </cell>
          <cell r="F5034">
            <v>7</v>
          </cell>
          <cell r="R5034" t="str">
            <v>PESCICULINI FC</v>
          </cell>
          <cell r="T5034">
            <v>1</v>
          </cell>
          <cell r="W5034">
            <v>1</v>
          </cell>
          <cell r="X5034">
            <v>7</v>
          </cell>
        </row>
        <row r="5035">
          <cell r="B5035">
            <v>18</v>
          </cell>
          <cell r="F5035">
            <v>5.5</v>
          </cell>
          <cell r="R5035" t="str">
            <v>PESCICULINI FC</v>
          </cell>
          <cell r="X5035" t="str">
            <v/>
          </cell>
        </row>
        <row r="5036">
          <cell r="B5036">
            <v>18</v>
          </cell>
          <cell r="F5036">
            <v>6</v>
          </cell>
          <cell r="R5036" t="str">
            <v>SAN GRIA</v>
          </cell>
          <cell r="T5036">
            <v>1</v>
          </cell>
          <cell r="W5036">
            <v>1</v>
          </cell>
          <cell r="X5036">
            <v>6</v>
          </cell>
        </row>
        <row r="5037">
          <cell r="B5037">
            <v>18</v>
          </cell>
          <cell r="F5037">
            <v>5.5</v>
          </cell>
          <cell r="R5037" t="str">
            <v/>
          </cell>
          <cell r="X5037" t="str">
            <v/>
          </cell>
        </row>
        <row r="5038">
          <cell r="B5038">
            <v>18</v>
          </cell>
          <cell r="F5038">
            <v>6</v>
          </cell>
          <cell r="R5038" t="str">
            <v>PARTIZAN DEGRADO</v>
          </cell>
          <cell r="X5038" t="str">
            <v/>
          </cell>
        </row>
        <row r="5039">
          <cell r="B5039">
            <v>18</v>
          </cell>
          <cell r="F5039">
            <v>6</v>
          </cell>
          <cell r="R5039" t="str">
            <v>PESCICULINI FC</v>
          </cell>
          <cell r="W5039">
            <v>1</v>
          </cell>
          <cell r="X5039">
            <v>6</v>
          </cell>
        </row>
        <row r="5040">
          <cell r="B5040">
            <v>18</v>
          </cell>
          <cell r="F5040">
            <v>5</v>
          </cell>
          <cell r="R5040" t="str">
            <v/>
          </cell>
          <cell r="X5040" t="str">
            <v/>
          </cell>
        </row>
        <row r="5041">
          <cell r="B5041">
            <v>18</v>
          </cell>
          <cell r="F5041">
            <v>6</v>
          </cell>
          <cell r="R5041" t="str">
            <v/>
          </cell>
          <cell r="X5041" t="str">
            <v/>
          </cell>
        </row>
        <row r="5042">
          <cell r="B5042">
            <v>18</v>
          </cell>
          <cell r="F5042">
            <v>6</v>
          </cell>
          <cell r="R5042" t="str">
            <v/>
          </cell>
          <cell r="X5042" t="str">
            <v/>
          </cell>
        </row>
        <row r="5043">
          <cell r="B5043">
            <v>18</v>
          </cell>
          <cell r="F5043">
            <v>6.5</v>
          </cell>
          <cell r="R5043" t="str">
            <v>ATL IMPROVVISATO</v>
          </cell>
          <cell r="T5043">
            <v>1</v>
          </cell>
          <cell r="W5043">
            <v>1</v>
          </cell>
          <cell r="X5043">
            <v>6.5</v>
          </cell>
        </row>
        <row r="5044">
          <cell r="B5044">
            <v>18</v>
          </cell>
          <cell r="F5044">
            <v>6</v>
          </cell>
          <cell r="R5044" t="str">
            <v/>
          </cell>
          <cell r="X5044" t="str">
            <v/>
          </cell>
        </row>
        <row r="5045">
          <cell r="B5045">
            <v>18</v>
          </cell>
          <cell r="F5045">
            <v>7</v>
          </cell>
          <cell r="R5045" t="str">
            <v/>
          </cell>
          <cell r="X5045" t="str">
            <v/>
          </cell>
        </row>
        <row r="5046">
          <cell r="B5046">
            <v>18</v>
          </cell>
          <cell r="F5046">
            <v>6</v>
          </cell>
          <cell r="R5046" t="str">
            <v/>
          </cell>
          <cell r="X5046" t="str">
            <v/>
          </cell>
        </row>
        <row r="5047">
          <cell r="B5047">
            <v>18</v>
          </cell>
          <cell r="F5047">
            <v>5.5</v>
          </cell>
          <cell r="R5047" t="str">
            <v/>
          </cell>
          <cell r="X5047" t="str">
            <v/>
          </cell>
        </row>
        <row r="5048">
          <cell r="B5048">
            <v>18</v>
          </cell>
          <cell r="F5048">
            <v>6</v>
          </cell>
          <cell r="R5048" t="str">
            <v>APPAREGGIATO</v>
          </cell>
          <cell r="X5048" t="str">
            <v/>
          </cell>
        </row>
        <row r="5049">
          <cell r="B5049">
            <v>18</v>
          </cell>
          <cell r="F5049">
            <v>6</v>
          </cell>
          <cell r="R5049" t="str">
            <v/>
          </cell>
          <cell r="X5049" t="str">
            <v/>
          </cell>
        </row>
        <row r="5050">
          <cell r="B5050">
            <v>18</v>
          </cell>
          <cell r="F5050">
            <v>7</v>
          </cell>
          <cell r="R5050" t="str">
            <v>APPAREGGIATO</v>
          </cell>
          <cell r="W5050">
            <v>1</v>
          </cell>
          <cell r="X5050">
            <v>10</v>
          </cell>
        </row>
        <row r="5051">
          <cell r="B5051">
            <v>18</v>
          </cell>
          <cell r="F5051">
            <v>6.5</v>
          </cell>
          <cell r="R5051" t="str">
            <v/>
          </cell>
          <cell r="X5051" t="str">
            <v/>
          </cell>
        </row>
        <row r="5052">
          <cell r="B5052">
            <v>18</v>
          </cell>
          <cell r="F5052">
            <v>6.5</v>
          </cell>
          <cell r="R5052" t="str">
            <v>PARTIZAN DEGRADO</v>
          </cell>
          <cell r="W5052">
            <v>1</v>
          </cell>
          <cell r="X5052">
            <v>6.5</v>
          </cell>
        </row>
        <row r="5053">
          <cell r="B5053">
            <v>18</v>
          </cell>
          <cell r="F5053">
            <v>5.5</v>
          </cell>
          <cell r="R5053" t="str">
            <v/>
          </cell>
          <cell r="X5053" t="str">
            <v/>
          </cell>
        </row>
        <row r="5054">
          <cell r="B5054">
            <v>18</v>
          </cell>
          <cell r="F5054">
            <v>6</v>
          </cell>
          <cell r="R5054" t="str">
            <v/>
          </cell>
          <cell r="X5054" t="str">
            <v/>
          </cell>
        </row>
        <row r="5055">
          <cell r="B5055">
            <v>18</v>
          </cell>
          <cell r="F5055">
            <v>5.5</v>
          </cell>
          <cell r="R5055" t="str">
            <v/>
          </cell>
          <cell r="X5055" t="str">
            <v/>
          </cell>
        </row>
        <row r="5056">
          <cell r="B5056">
            <v>18</v>
          </cell>
          <cell r="F5056">
            <v>5.5</v>
          </cell>
          <cell r="R5056" t="str">
            <v/>
          </cell>
          <cell r="X5056" t="str">
            <v/>
          </cell>
        </row>
        <row r="5057">
          <cell r="B5057">
            <v>18</v>
          </cell>
          <cell r="F5057">
            <v>6</v>
          </cell>
          <cell r="R5057" t="str">
            <v/>
          </cell>
          <cell r="X5057" t="str">
            <v/>
          </cell>
        </row>
        <row r="5058">
          <cell r="B5058">
            <v>18</v>
          </cell>
          <cell r="F5058">
            <v>7</v>
          </cell>
          <cell r="R5058" t="str">
            <v/>
          </cell>
          <cell r="X5058" t="str">
            <v/>
          </cell>
        </row>
        <row r="5059">
          <cell r="B5059">
            <v>18</v>
          </cell>
          <cell r="F5059">
            <v>6</v>
          </cell>
          <cell r="R5059" t="str">
            <v/>
          </cell>
          <cell r="X5059" t="str">
            <v/>
          </cell>
        </row>
        <row r="5060">
          <cell r="B5060">
            <v>18</v>
          </cell>
          <cell r="F5060">
            <v>5.5</v>
          </cell>
          <cell r="R5060" t="str">
            <v/>
          </cell>
          <cell r="X5060" t="str">
            <v/>
          </cell>
        </row>
        <row r="5061">
          <cell r="B5061">
            <v>18</v>
          </cell>
          <cell r="F5061">
            <v>6</v>
          </cell>
          <cell r="R5061" t="str">
            <v/>
          </cell>
          <cell r="X5061" t="str">
            <v/>
          </cell>
        </row>
        <row r="5062">
          <cell r="B5062">
            <v>18</v>
          </cell>
          <cell r="F5062">
            <v>5.5</v>
          </cell>
          <cell r="R5062" t="str">
            <v/>
          </cell>
          <cell r="X5062" t="str">
            <v/>
          </cell>
        </row>
        <row r="5063">
          <cell r="B5063">
            <v>18</v>
          </cell>
          <cell r="F5063">
            <v>6</v>
          </cell>
          <cell r="R5063" t="str">
            <v/>
          </cell>
          <cell r="X5063" t="str">
            <v/>
          </cell>
        </row>
        <row r="5064">
          <cell r="B5064">
            <v>18</v>
          </cell>
          <cell r="F5064">
            <v>6</v>
          </cell>
          <cell r="R5064" t="str">
            <v/>
          </cell>
          <cell r="X5064" t="str">
            <v/>
          </cell>
        </row>
        <row r="5065">
          <cell r="B5065">
            <v>18</v>
          </cell>
          <cell r="F5065">
            <v>5.5</v>
          </cell>
          <cell r="R5065" t="str">
            <v/>
          </cell>
          <cell r="X5065" t="str">
            <v/>
          </cell>
        </row>
        <row r="5066">
          <cell r="B5066">
            <v>18</v>
          </cell>
          <cell r="F5066">
            <v>5.5</v>
          </cell>
          <cell r="R5066" t="str">
            <v/>
          </cell>
          <cell r="X5066" t="str">
            <v/>
          </cell>
        </row>
        <row r="5067">
          <cell r="B5067">
            <v>18</v>
          </cell>
          <cell r="F5067">
            <v>5</v>
          </cell>
          <cell r="R5067" t="str">
            <v>HERTHA VERNELLO</v>
          </cell>
          <cell r="T5067">
            <v>1</v>
          </cell>
          <cell r="W5067">
            <v>1</v>
          </cell>
          <cell r="X5067">
            <v>4</v>
          </cell>
        </row>
        <row r="5068">
          <cell r="B5068">
            <v>18</v>
          </cell>
          <cell r="F5068">
            <v>6</v>
          </cell>
          <cell r="R5068" t="str">
            <v>AC ASPARAGHESE</v>
          </cell>
          <cell r="T5068">
            <v>1</v>
          </cell>
          <cell r="X5068" t="str">
            <v/>
          </cell>
        </row>
        <row r="5069">
          <cell r="B5069">
            <v>18</v>
          </cell>
          <cell r="F5069">
            <v>5.5</v>
          </cell>
          <cell r="R5069" t="str">
            <v>PESCICULINI FC</v>
          </cell>
          <cell r="T5069">
            <v>1</v>
          </cell>
          <cell r="X5069" t="str">
            <v/>
          </cell>
        </row>
        <row r="5070">
          <cell r="B5070">
            <v>18</v>
          </cell>
          <cell r="F5070">
            <v>6</v>
          </cell>
          <cell r="R5070" t="str">
            <v>APPAREGGIATO</v>
          </cell>
          <cell r="T5070">
            <v>1</v>
          </cell>
          <cell r="W5070">
            <v>1</v>
          </cell>
          <cell r="X5070">
            <v>6</v>
          </cell>
        </row>
        <row r="5071">
          <cell r="B5071">
            <v>18</v>
          </cell>
          <cell r="F5071">
            <v>5.5</v>
          </cell>
          <cell r="R5071" t="str">
            <v/>
          </cell>
          <cell r="X5071" t="str">
            <v/>
          </cell>
        </row>
        <row r="5072">
          <cell r="B5072">
            <v>18</v>
          </cell>
          <cell r="F5072">
            <v>6</v>
          </cell>
          <cell r="R5072" t="str">
            <v/>
          </cell>
          <cell r="X5072" t="str">
            <v/>
          </cell>
        </row>
        <row r="5073">
          <cell r="B5073">
            <v>18</v>
          </cell>
          <cell r="F5073">
            <v>5.5</v>
          </cell>
          <cell r="R5073" t="str">
            <v/>
          </cell>
          <cell r="X5073" t="str">
            <v/>
          </cell>
        </row>
        <row r="5074">
          <cell r="B5074">
            <v>18</v>
          </cell>
          <cell r="F5074">
            <v>5.5</v>
          </cell>
          <cell r="R5074" t="str">
            <v/>
          </cell>
          <cell r="X5074" t="str">
            <v/>
          </cell>
        </row>
        <row r="5075">
          <cell r="B5075">
            <v>18</v>
          </cell>
          <cell r="F5075">
            <v>5.5</v>
          </cell>
          <cell r="R5075" t="str">
            <v>AC ASPARAGHESE</v>
          </cell>
          <cell r="T5075">
            <v>1</v>
          </cell>
          <cell r="X5075" t="str">
            <v/>
          </cell>
        </row>
        <row r="5076">
          <cell r="B5076">
            <v>18</v>
          </cell>
          <cell r="F5076">
            <v>5.5</v>
          </cell>
          <cell r="R5076" t="str">
            <v>SAN GRIA</v>
          </cell>
          <cell r="T5076">
            <v>1</v>
          </cell>
          <cell r="X5076" t="str">
            <v/>
          </cell>
        </row>
        <row r="5077">
          <cell r="B5077">
            <v>18</v>
          </cell>
          <cell r="F5077">
            <v>5.5</v>
          </cell>
          <cell r="R5077" t="str">
            <v>APPAREGGIATO</v>
          </cell>
          <cell r="X5077" t="str">
            <v/>
          </cell>
        </row>
        <row r="5078">
          <cell r="B5078">
            <v>18</v>
          </cell>
          <cell r="F5078">
            <v>5</v>
          </cell>
          <cell r="R5078" t="str">
            <v>ATL IMPROVVISATO</v>
          </cell>
          <cell r="T5078">
            <v>1</v>
          </cell>
          <cell r="X5078" t="str">
            <v/>
          </cell>
        </row>
        <row r="5079">
          <cell r="B5079">
            <v>18</v>
          </cell>
          <cell r="F5079">
            <v>5.5</v>
          </cell>
          <cell r="R5079" t="str">
            <v>PARTIZAN DEGRADO</v>
          </cell>
          <cell r="T5079">
            <v>1</v>
          </cell>
          <cell r="X5079" t="str">
            <v/>
          </cell>
        </row>
        <row r="5080">
          <cell r="B5080">
            <v>18</v>
          </cell>
          <cell r="F5080">
            <v>5</v>
          </cell>
          <cell r="R5080" t="str">
            <v>APPAREGGIATO</v>
          </cell>
          <cell r="T5080">
            <v>1</v>
          </cell>
          <cell r="X5080" t="str">
            <v/>
          </cell>
        </row>
        <row r="5081">
          <cell r="B5081">
            <v>18</v>
          </cell>
          <cell r="F5081">
            <v>5.5</v>
          </cell>
          <cell r="R5081" t="str">
            <v>PARTIZAN DEGRADO</v>
          </cell>
          <cell r="T5081">
            <v>1</v>
          </cell>
          <cell r="X5081" t="str">
            <v/>
          </cell>
        </row>
        <row r="5082">
          <cell r="B5082">
            <v>18</v>
          </cell>
          <cell r="F5082">
            <v>6</v>
          </cell>
          <cell r="R5082" t="str">
            <v/>
          </cell>
          <cell r="X5082" t="str">
            <v/>
          </cell>
        </row>
        <row r="5083">
          <cell r="B5083">
            <v>18</v>
          </cell>
          <cell r="F5083">
            <v>6.5</v>
          </cell>
          <cell r="R5083" t="str">
            <v>APPAREGGIATO</v>
          </cell>
          <cell r="W5083">
            <v>1</v>
          </cell>
          <cell r="X5083">
            <v>6.5</v>
          </cell>
        </row>
        <row r="5084">
          <cell r="B5084">
            <v>18</v>
          </cell>
          <cell r="F5084">
            <v>6.5</v>
          </cell>
          <cell r="R5084" t="str">
            <v/>
          </cell>
          <cell r="X5084" t="str">
            <v/>
          </cell>
        </row>
        <row r="5085">
          <cell r="B5085">
            <v>18</v>
          </cell>
          <cell r="F5085">
            <v>5.5</v>
          </cell>
          <cell r="R5085" t="str">
            <v/>
          </cell>
          <cell r="X5085" t="str">
            <v/>
          </cell>
        </row>
        <row r="5086">
          <cell r="B5086">
            <v>18</v>
          </cell>
          <cell r="F5086">
            <v>6</v>
          </cell>
          <cell r="R5086" t="str">
            <v/>
          </cell>
          <cell r="X5086" t="str">
            <v/>
          </cell>
        </row>
        <row r="5087">
          <cell r="B5087">
            <v>18</v>
          </cell>
          <cell r="F5087">
            <v>7</v>
          </cell>
          <cell r="R5087" t="str">
            <v>AC ASPARAGHESE</v>
          </cell>
          <cell r="W5087">
            <v>1</v>
          </cell>
          <cell r="X5087">
            <v>10</v>
          </cell>
        </row>
        <row r="5088">
          <cell r="B5088">
            <v>18</v>
          </cell>
          <cell r="F5088">
            <v>5.5</v>
          </cell>
          <cell r="R5088" t="str">
            <v/>
          </cell>
          <cell r="X5088" t="str">
            <v/>
          </cell>
        </row>
        <row r="5089">
          <cell r="B5089">
            <v>18</v>
          </cell>
          <cell r="F5089">
            <v>6</v>
          </cell>
          <cell r="R5089" t="str">
            <v/>
          </cell>
          <cell r="X5089" t="str">
            <v/>
          </cell>
        </row>
        <row r="5090">
          <cell r="B5090">
            <v>18</v>
          </cell>
          <cell r="F5090">
            <v>6</v>
          </cell>
          <cell r="R5090" t="str">
            <v/>
          </cell>
          <cell r="X5090" t="str">
            <v/>
          </cell>
        </row>
        <row r="5091">
          <cell r="B5091">
            <v>18</v>
          </cell>
          <cell r="F5091">
            <v>5.5</v>
          </cell>
          <cell r="R5091" t="str">
            <v/>
          </cell>
          <cell r="X5091" t="str">
            <v/>
          </cell>
        </row>
        <row r="5092">
          <cell r="B5092">
            <v>18</v>
          </cell>
          <cell r="F5092">
            <v>5</v>
          </cell>
          <cell r="R5092" t="str">
            <v>AC ASPARAGHESE</v>
          </cell>
          <cell r="T5092">
            <v>1</v>
          </cell>
          <cell r="X5092" t="str">
            <v/>
          </cell>
        </row>
        <row r="5093">
          <cell r="B5093">
            <v>18</v>
          </cell>
          <cell r="F5093">
            <v>6</v>
          </cell>
          <cell r="R5093" t="str">
            <v/>
          </cell>
          <cell r="X5093" t="str">
            <v/>
          </cell>
        </row>
        <row r="5094">
          <cell r="B5094">
            <v>18</v>
          </cell>
          <cell r="F5094">
            <v>6</v>
          </cell>
          <cell r="R5094" t="str">
            <v>PESCICULINI FC</v>
          </cell>
          <cell r="T5094">
            <v>1</v>
          </cell>
          <cell r="W5094">
            <v>1</v>
          </cell>
          <cell r="X5094">
            <v>6</v>
          </cell>
        </row>
        <row r="5095">
          <cell r="B5095">
            <v>18</v>
          </cell>
          <cell r="F5095">
            <v>6</v>
          </cell>
          <cell r="R5095" t="str">
            <v/>
          </cell>
          <cell r="X5095" t="str">
            <v/>
          </cell>
        </row>
        <row r="5096">
          <cell r="B5096">
            <v>18</v>
          </cell>
          <cell r="F5096">
            <v>7</v>
          </cell>
          <cell r="R5096" t="str">
            <v>SAN GRIA</v>
          </cell>
          <cell r="W5096">
            <v>1</v>
          </cell>
          <cell r="X5096">
            <v>8</v>
          </cell>
        </row>
        <row r="5097">
          <cell r="B5097">
            <v>18</v>
          </cell>
          <cell r="F5097">
            <v>6.5</v>
          </cell>
          <cell r="R5097" t="str">
            <v>HERTHA VERNELLO</v>
          </cell>
          <cell r="T5097">
            <v>1</v>
          </cell>
          <cell r="W5097">
            <v>1</v>
          </cell>
          <cell r="X5097">
            <v>6.5</v>
          </cell>
        </row>
        <row r="5098">
          <cell r="B5098">
            <v>18</v>
          </cell>
          <cell r="F5098">
            <v>7.5</v>
          </cell>
          <cell r="R5098" t="str">
            <v/>
          </cell>
          <cell r="X5098" t="str">
            <v/>
          </cell>
        </row>
        <row r="5099">
          <cell r="B5099">
            <v>18</v>
          </cell>
          <cell r="F5099">
            <v>7</v>
          </cell>
          <cell r="R5099" t="str">
            <v/>
          </cell>
          <cell r="X5099" t="str">
            <v/>
          </cell>
        </row>
        <row r="5100">
          <cell r="B5100">
            <v>18</v>
          </cell>
          <cell r="F5100">
            <v>7</v>
          </cell>
          <cell r="R5100" t="str">
            <v>PARTIZAN DEGRADO</v>
          </cell>
          <cell r="W5100">
            <v>1</v>
          </cell>
          <cell r="X5100">
            <v>10</v>
          </cell>
        </row>
        <row r="5101">
          <cell r="B5101">
            <v>18</v>
          </cell>
          <cell r="F5101">
            <v>6.5</v>
          </cell>
          <cell r="R5101" t="str">
            <v>PESCICULINI FC</v>
          </cell>
          <cell r="T5101">
            <v>1</v>
          </cell>
          <cell r="W5101">
            <v>1</v>
          </cell>
          <cell r="X5101">
            <v>6.5</v>
          </cell>
        </row>
        <row r="5102">
          <cell r="B5102">
            <v>18</v>
          </cell>
          <cell r="F5102">
            <v>6.5</v>
          </cell>
          <cell r="R5102" t="str">
            <v/>
          </cell>
          <cell r="X5102" t="str">
            <v/>
          </cell>
        </row>
        <row r="5103">
          <cell r="B5103">
            <v>18</v>
          </cell>
          <cell r="F5103">
            <v>6</v>
          </cell>
          <cell r="R5103" t="str">
            <v/>
          </cell>
          <cell r="X5103" t="str">
            <v/>
          </cell>
        </row>
        <row r="5104">
          <cell r="B5104">
            <v>18</v>
          </cell>
          <cell r="F5104">
            <v>6</v>
          </cell>
          <cell r="R5104" t="str">
            <v/>
          </cell>
          <cell r="X5104" t="str">
            <v/>
          </cell>
        </row>
        <row r="5105">
          <cell r="B5105">
            <v>18</v>
          </cell>
          <cell r="F5105">
            <v>6</v>
          </cell>
          <cell r="R5105" t="str">
            <v>SESTO ASENSIO</v>
          </cell>
          <cell r="T5105">
            <v>1</v>
          </cell>
          <cell r="W5105">
            <v>1</v>
          </cell>
          <cell r="X5105">
            <v>6</v>
          </cell>
        </row>
        <row r="5106">
          <cell r="B5106">
            <v>18</v>
          </cell>
          <cell r="F5106">
            <v>6</v>
          </cell>
          <cell r="R5106" t="str">
            <v/>
          </cell>
          <cell r="X5106" t="str">
            <v/>
          </cell>
        </row>
        <row r="5107">
          <cell r="B5107">
            <v>18</v>
          </cell>
          <cell r="F5107">
            <v>7</v>
          </cell>
          <cell r="R5107" t="str">
            <v/>
          </cell>
          <cell r="X5107" t="str">
            <v/>
          </cell>
        </row>
        <row r="5108">
          <cell r="B5108">
            <v>18</v>
          </cell>
          <cell r="F5108">
            <v>6</v>
          </cell>
          <cell r="R5108" t="str">
            <v/>
          </cell>
          <cell r="X5108" t="str">
            <v/>
          </cell>
        </row>
        <row r="5109">
          <cell r="B5109">
            <v>18</v>
          </cell>
          <cell r="F5109">
            <v>7</v>
          </cell>
          <cell r="R5109" t="str">
            <v>APPAREGGIATO</v>
          </cell>
          <cell r="T5109">
            <v>1</v>
          </cell>
          <cell r="W5109">
            <v>1</v>
          </cell>
          <cell r="X5109">
            <v>11</v>
          </cell>
        </row>
        <row r="5110">
          <cell r="B5110">
            <v>18</v>
          </cell>
          <cell r="F5110">
            <v>6</v>
          </cell>
          <cell r="R5110" t="str">
            <v/>
          </cell>
          <cell r="X5110" t="str">
            <v/>
          </cell>
        </row>
        <row r="5111">
          <cell r="B5111">
            <v>18</v>
          </cell>
          <cell r="F5111">
            <v>6</v>
          </cell>
          <cell r="R5111" t="str">
            <v>PARTIZAN DEGRADO</v>
          </cell>
          <cell r="X5111" t="str">
            <v/>
          </cell>
        </row>
        <row r="5112">
          <cell r="B5112">
            <v>18</v>
          </cell>
          <cell r="F5112">
            <v>6.5</v>
          </cell>
          <cell r="R5112" t="str">
            <v>PESCICULINI FC</v>
          </cell>
          <cell r="T5112">
            <v>1</v>
          </cell>
          <cell r="W5112">
            <v>1</v>
          </cell>
          <cell r="X5112">
            <v>6.5</v>
          </cell>
        </row>
        <row r="5113">
          <cell r="B5113">
            <v>18</v>
          </cell>
          <cell r="F5113">
            <v>5.5</v>
          </cell>
          <cell r="R5113" t="str">
            <v/>
          </cell>
          <cell r="X5113" t="str">
            <v/>
          </cell>
        </row>
        <row r="5114">
          <cell r="B5114">
            <v>18</v>
          </cell>
          <cell r="F5114">
            <v>6</v>
          </cell>
          <cell r="R5114" t="str">
            <v/>
          </cell>
          <cell r="X5114" t="str">
            <v/>
          </cell>
        </row>
        <row r="5115">
          <cell r="B5115">
            <v>18</v>
          </cell>
          <cell r="F5115">
            <v>5.5</v>
          </cell>
          <cell r="R5115" t="str">
            <v/>
          </cell>
          <cell r="X5115" t="str">
            <v/>
          </cell>
        </row>
        <row r="5116">
          <cell r="B5116">
            <v>18</v>
          </cell>
          <cell r="F5116">
            <v>5</v>
          </cell>
          <cell r="R5116" t="str">
            <v/>
          </cell>
          <cell r="X5116" t="str">
            <v/>
          </cell>
        </row>
        <row r="5117">
          <cell r="B5117">
            <v>18</v>
          </cell>
          <cell r="F5117">
            <v>6</v>
          </cell>
          <cell r="R5117" t="str">
            <v/>
          </cell>
          <cell r="X5117" t="str">
            <v/>
          </cell>
        </row>
        <row r="5118">
          <cell r="B5118">
            <v>18</v>
          </cell>
          <cell r="F5118">
            <v>6</v>
          </cell>
          <cell r="R5118" t="str">
            <v>APPAREGGIATO</v>
          </cell>
          <cell r="T5118">
            <v>1</v>
          </cell>
          <cell r="W5118">
            <v>1</v>
          </cell>
          <cell r="X5118">
            <v>6</v>
          </cell>
        </row>
        <row r="5119">
          <cell r="B5119">
            <v>18</v>
          </cell>
          <cell r="F5119">
            <v>6</v>
          </cell>
          <cell r="R5119" t="str">
            <v/>
          </cell>
          <cell r="X5119" t="str">
            <v/>
          </cell>
        </row>
        <row r="5120">
          <cell r="B5120">
            <v>18</v>
          </cell>
          <cell r="F5120">
            <v>5.5</v>
          </cell>
          <cell r="R5120" t="str">
            <v/>
          </cell>
          <cell r="X5120" t="str">
            <v/>
          </cell>
        </row>
        <row r="5121">
          <cell r="B5121">
            <v>18</v>
          </cell>
          <cell r="F5121">
            <v>5</v>
          </cell>
          <cell r="R5121" t="str">
            <v/>
          </cell>
          <cell r="X5121" t="str">
            <v/>
          </cell>
        </row>
        <row r="5122">
          <cell r="B5122">
            <v>18</v>
          </cell>
          <cell r="F5122">
            <v>6</v>
          </cell>
          <cell r="R5122" t="str">
            <v/>
          </cell>
          <cell r="X5122" t="str">
            <v/>
          </cell>
        </row>
        <row r="5123">
          <cell r="B5123">
            <v>18</v>
          </cell>
          <cell r="F5123">
            <v>5.5</v>
          </cell>
          <cell r="R5123" t="str">
            <v>PARTIZAN DEGRADO</v>
          </cell>
          <cell r="X5123" t="str">
            <v/>
          </cell>
        </row>
        <row r="5124">
          <cell r="B5124">
            <v>18</v>
          </cell>
          <cell r="F5124">
            <v>6</v>
          </cell>
          <cell r="R5124" t="str">
            <v/>
          </cell>
          <cell r="X5124" t="str">
            <v/>
          </cell>
        </row>
        <row r="5125">
          <cell r="B5125">
            <v>18</v>
          </cell>
          <cell r="F5125">
            <v>5.5</v>
          </cell>
          <cell r="R5125" t="str">
            <v>HERTHA VERNELLO</v>
          </cell>
          <cell r="T5125">
            <v>1</v>
          </cell>
          <cell r="W5125">
            <v>1</v>
          </cell>
          <cell r="X5125">
            <v>5.5</v>
          </cell>
        </row>
        <row r="5126">
          <cell r="B5126">
            <v>18</v>
          </cell>
          <cell r="F5126">
            <v>5</v>
          </cell>
          <cell r="R5126" t="str">
            <v/>
          </cell>
          <cell r="X5126" t="str">
            <v/>
          </cell>
        </row>
        <row r="5127">
          <cell r="B5127">
            <v>18</v>
          </cell>
          <cell r="F5127">
            <v>5</v>
          </cell>
          <cell r="R5127" t="str">
            <v/>
          </cell>
          <cell r="X5127" t="str">
            <v/>
          </cell>
        </row>
        <row r="5128">
          <cell r="B5128">
            <v>18</v>
          </cell>
          <cell r="F5128">
            <v>5</v>
          </cell>
          <cell r="R5128" t="str">
            <v/>
          </cell>
          <cell r="X5128" t="str">
            <v/>
          </cell>
        </row>
        <row r="5129">
          <cell r="B5129">
            <v>18</v>
          </cell>
          <cell r="F5129">
            <v>5</v>
          </cell>
          <cell r="R5129" t="str">
            <v/>
          </cell>
          <cell r="X5129" t="str">
            <v/>
          </cell>
        </row>
        <row r="5130">
          <cell r="B5130">
            <v>18</v>
          </cell>
          <cell r="F5130">
            <v>5.5</v>
          </cell>
          <cell r="R5130" t="str">
            <v/>
          </cell>
          <cell r="X5130" t="str">
            <v/>
          </cell>
        </row>
        <row r="5131">
          <cell r="B5131">
            <v>18</v>
          </cell>
          <cell r="F5131">
            <v>6</v>
          </cell>
          <cell r="R5131" t="str">
            <v/>
          </cell>
          <cell r="X5131" t="str">
            <v/>
          </cell>
        </row>
        <row r="5132">
          <cell r="B5132">
            <v>18</v>
          </cell>
          <cell r="F5132">
            <v>5.5</v>
          </cell>
          <cell r="R5132" t="str">
            <v/>
          </cell>
          <cell r="X5132" t="str">
            <v/>
          </cell>
        </row>
        <row r="5133">
          <cell r="B5133">
            <v>18</v>
          </cell>
          <cell r="F5133">
            <v>6</v>
          </cell>
          <cell r="R5133" t="str">
            <v/>
          </cell>
          <cell r="X5133" t="str">
            <v/>
          </cell>
        </row>
        <row r="5134">
          <cell r="B5134">
            <v>18</v>
          </cell>
          <cell r="F5134">
            <v>6.5</v>
          </cell>
          <cell r="R5134" t="str">
            <v/>
          </cell>
          <cell r="X5134" t="str">
            <v/>
          </cell>
        </row>
        <row r="5135">
          <cell r="B5135">
            <v>18</v>
          </cell>
          <cell r="F5135">
            <v>5</v>
          </cell>
          <cell r="R5135" t="str">
            <v/>
          </cell>
          <cell r="X5135" t="str">
            <v/>
          </cell>
        </row>
        <row r="5136">
          <cell r="B5136">
            <v>18</v>
          </cell>
          <cell r="F5136">
            <v>5.5</v>
          </cell>
          <cell r="R5136" t="str">
            <v/>
          </cell>
          <cell r="X5136" t="str">
            <v/>
          </cell>
        </row>
        <row r="5137">
          <cell r="B5137">
            <v>18</v>
          </cell>
          <cell r="F5137">
            <v>6</v>
          </cell>
          <cell r="R5137" t="str">
            <v/>
          </cell>
          <cell r="X5137" t="str">
            <v/>
          </cell>
        </row>
        <row r="5138">
          <cell r="B5138">
            <v>18</v>
          </cell>
          <cell r="F5138">
            <v>5</v>
          </cell>
          <cell r="R5138" t="str">
            <v/>
          </cell>
          <cell r="X5138" t="str">
            <v/>
          </cell>
        </row>
        <row r="5139">
          <cell r="B5139">
            <v>18</v>
          </cell>
          <cell r="F5139">
            <v>6</v>
          </cell>
          <cell r="R5139" t="str">
            <v>APPAREGGIATO</v>
          </cell>
          <cell r="T5139">
            <v>1</v>
          </cell>
          <cell r="X5139" t="str">
            <v/>
          </cell>
        </row>
        <row r="5140">
          <cell r="B5140">
            <v>19</v>
          </cell>
          <cell r="F5140">
            <v>6.5</v>
          </cell>
          <cell r="R5140" t="str">
            <v>SAN GRIA</v>
          </cell>
          <cell r="X5140" t="str">
            <v/>
          </cell>
        </row>
        <row r="5141">
          <cell r="B5141">
            <v>19</v>
          </cell>
          <cell r="F5141">
            <v>7</v>
          </cell>
          <cell r="R5141" t="str">
            <v/>
          </cell>
          <cell r="X5141" t="str">
            <v/>
          </cell>
        </row>
        <row r="5142">
          <cell r="B5142">
            <v>19</v>
          </cell>
          <cell r="F5142">
            <v>6.5</v>
          </cell>
          <cell r="R5142" t="str">
            <v/>
          </cell>
          <cell r="X5142" t="str">
            <v/>
          </cell>
        </row>
        <row r="5143">
          <cell r="B5143">
            <v>19</v>
          </cell>
          <cell r="F5143">
            <v>6.5</v>
          </cell>
          <cell r="R5143" t="str">
            <v/>
          </cell>
          <cell r="X5143" t="str">
            <v/>
          </cell>
        </row>
        <row r="5144">
          <cell r="B5144">
            <v>19</v>
          </cell>
          <cell r="F5144">
            <v>6</v>
          </cell>
          <cell r="R5144" t="str">
            <v>PARTIZAN DEGRADO</v>
          </cell>
          <cell r="T5144">
            <v>1</v>
          </cell>
          <cell r="W5144">
            <v>1</v>
          </cell>
          <cell r="X5144">
            <v>6</v>
          </cell>
        </row>
        <row r="5145">
          <cell r="B5145">
            <v>19</v>
          </cell>
          <cell r="F5145">
            <v>6.5</v>
          </cell>
          <cell r="R5145" t="str">
            <v>SAN GRIA</v>
          </cell>
          <cell r="W5145">
            <v>1</v>
          </cell>
          <cell r="X5145">
            <v>6.5</v>
          </cell>
        </row>
        <row r="5146">
          <cell r="B5146">
            <v>19</v>
          </cell>
          <cell r="F5146">
            <v>6</v>
          </cell>
          <cell r="R5146" t="str">
            <v>ATL IMPROVVISATO</v>
          </cell>
          <cell r="W5146">
            <v>1</v>
          </cell>
          <cell r="X5146">
            <v>6</v>
          </cell>
        </row>
        <row r="5147">
          <cell r="B5147">
            <v>19</v>
          </cell>
          <cell r="F5147">
            <v>6</v>
          </cell>
          <cell r="R5147" t="str">
            <v/>
          </cell>
          <cell r="X5147" t="str">
            <v/>
          </cell>
        </row>
        <row r="5148">
          <cell r="B5148">
            <v>19</v>
          </cell>
          <cell r="F5148">
            <v>6.5</v>
          </cell>
          <cell r="R5148" t="str">
            <v>AC ASPARAGHESE</v>
          </cell>
          <cell r="T5148">
            <v>1</v>
          </cell>
          <cell r="W5148">
            <v>1</v>
          </cell>
          <cell r="X5148">
            <v>7.5</v>
          </cell>
        </row>
        <row r="5149">
          <cell r="B5149">
            <v>19</v>
          </cell>
          <cell r="F5149">
            <v>6.5</v>
          </cell>
          <cell r="R5149" t="str">
            <v>SESTO ASENSIO</v>
          </cell>
          <cell r="W5149">
            <v>1</v>
          </cell>
          <cell r="X5149">
            <v>6.5</v>
          </cell>
        </row>
        <row r="5150">
          <cell r="B5150">
            <v>19</v>
          </cell>
          <cell r="F5150">
            <v>6.5</v>
          </cell>
          <cell r="R5150" t="str">
            <v>APPAREGGIATO</v>
          </cell>
          <cell r="T5150">
            <v>1</v>
          </cell>
          <cell r="W5150">
            <v>1</v>
          </cell>
          <cell r="X5150">
            <v>6.5</v>
          </cell>
        </row>
        <row r="5151">
          <cell r="B5151">
            <v>19</v>
          </cell>
          <cell r="F5151">
            <v>7.5</v>
          </cell>
          <cell r="R5151" t="str">
            <v>PARTIZAN DEGRADO</v>
          </cell>
          <cell r="T5151">
            <v>1</v>
          </cell>
          <cell r="W5151">
            <v>1</v>
          </cell>
          <cell r="X5151">
            <v>8.5</v>
          </cell>
        </row>
        <row r="5152">
          <cell r="B5152">
            <v>19</v>
          </cell>
          <cell r="F5152">
            <v>7.5</v>
          </cell>
          <cell r="R5152" t="str">
            <v>PARTIZAN DEGRADO</v>
          </cell>
          <cell r="W5152">
            <v>1</v>
          </cell>
          <cell r="X5152">
            <v>14.5</v>
          </cell>
        </row>
        <row r="5153">
          <cell r="B5153">
            <v>19</v>
          </cell>
          <cell r="F5153">
            <v>6</v>
          </cell>
          <cell r="R5153" t="str">
            <v/>
          </cell>
          <cell r="X5153" t="str">
            <v/>
          </cell>
        </row>
        <row r="5154">
          <cell r="B5154">
            <v>19</v>
          </cell>
          <cell r="F5154">
            <v>5.5</v>
          </cell>
          <cell r="R5154" t="str">
            <v>PARTIZAN DEGRADO</v>
          </cell>
          <cell r="T5154">
            <v>1</v>
          </cell>
          <cell r="X5154" t="str">
            <v/>
          </cell>
        </row>
        <row r="5155">
          <cell r="B5155">
            <v>19</v>
          </cell>
          <cell r="F5155">
            <v>5</v>
          </cell>
          <cell r="R5155" t="str">
            <v/>
          </cell>
          <cell r="X5155" t="str">
            <v/>
          </cell>
        </row>
        <row r="5156">
          <cell r="B5156">
            <v>19</v>
          </cell>
          <cell r="F5156">
            <v>5</v>
          </cell>
          <cell r="R5156" t="str">
            <v/>
          </cell>
          <cell r="X5156" t="str">
            <v/>
          </cell>
        </row>
        <row r="5157">
          <cell r="B5157">
            <v>19</v>
          </cell>
          <cell r="F5157">
            <v>6</v>
          </cell>
          <cell r="R5157" t="str">
            <v>HERTHA VERNELLO</v>
          </cell>
          <cell r="T5157">
            <v>1</v>
          </cell>
          <cell r="W5157">
            <v>1</v>
          </cell>
          <cell r="X5157">
            <v>6</v>
          </cell>
        </row>
        <row r="5158">
          <cell r="B5158">
            <v>19</v>
          </cell>
          <cell r="F5158">
            <v>5.5</v>
          </cell>
          <cell r="R5158" t="str">
            <v/>
          </cell>
          <cell r="X5158" t="str">
            <v/>
          </cell>
        </row>
        <row r="5159">
          <cell r="B5159">
            <v>19</v>
          </cell>
          <cell r="F5159">
            <v>6</v>
          </cell>
          <cell r="R5159" t="str">
            <v/>
          </cell>
          <cell r="X5159" t="str">
            <v/>
          </cell>
        </row>
        <row r="5160">
          <cell r="B5160">
            <v>19</v>
          </cell>
          <cell r="F5160">
            <v>5.5</v>
          </cell>
          <cell r="R5160" t="str">
            <v/>
          </cell>
          <cell r="X5160" t="str">
            <v/>
          </cell>
        </row>
        <row r="5161">
          <cell r="B5161">
            <v>19</v>
          </cell>
          <cell r="F5161">
            <v>6</v>
          </cell>
          <cell r="R5161" t="str">
            <v/>
          </cell>
          <cell r="X5161" t="str">
            <v/>
          </cell>
        </row>
        <row r="5162">
          <cell r="B5162">
            <v>19</v>
          </cell>
          <cell r="F5162">
            <v>5.5</v>
          </cell>
          <cell r="R5162" t="str">
            <v>AC ASPARAGHESE</v>
          </cell>
          <cell r="X5162" t="str">
            <v/>
          </cell>
        </row>
        <row r="5163">
          <cell r="B5163">
            <v>19</v>
          </cell>
          <cell r="F5163">
            <v>5</v>
          </cell>
          <cell r="R5163" t="str">
            <v>PARTIZAN DEGRADO</v>
          </cell>
          <cell r="T5163">
            <v>1</v>
          </cell>
          <cell r="X5163" t="str">
            <v/>
          </cell>
        </row>
        <row r="5164">
          <cell r="B5164">
            <v>19</v>
          </cell>
          <cell r="F5164">
            <v>4.5</v>
          </cell>
          <cell r="R5164" t="str">
            <v/>
          </cell>
          <cell r="X5164" t="str">
            <v/>
          </cell>
        </row>
        <row r="5165">
          <cell r="B5165">
            <v>19</v>
          </cell>
          <cell r="F5165">
            <v>5.5</v>
          </cell>
          <cell r="R5165" t="str">
            <v>SESTO ASENSIO</v>
          </cell>
          <cell r="X5165" t="str">
            <v/>
          </cell>
        </row>
        <row r="5166">
          <cell r="B5166">
            <v>19</v>
          </cell>
          <cell r="F5166">
            <v>5.5</v>
          </cell>
          <cell r="R5166" t="str">
            <v>SESTO ASENSIO</v>
          </cell>
          <cell r="T5166">
            <v>1</v>
          </cell>
          <cell r="X5166" t="str">
            <v/>
          </cell>
        </row>
        <row r="5167">
          <cell r="B5167">
            <v>19</v>
          </cell>
          <cell r="F5167">
            <v>6</v>
          </cell>
          <cell r="R5167" t="str">
            <v>AC ASPARAGHESE</v>
          </cell>
          <cell r="X5167" t="str">
            <v/>
          </cell>
        </row>
        <row r="5168">
          <cell r="B5168">
            <v>19</v>
          </cell>
          <cell r="F5168">
            <v>7.5</v>
          </cell>
          <cell r="R5168" t="str">
            <v/>
          </cell>
          <cell r="X5168" t="str">
            <v/>
          </cell>
        </row>
        <row r="5169">
          <cell r="B5169">
            <v>19</v>
          </cell>
          <cell r="F5169">
            <v>5.5</v>
          </cell>
          <cell r="R5169" t="str">
            <v>ATL IMPROVVISATO</v>
          </cell>
          <cell r="X5169" t="str">
            <v/>
          </cell>
        </row>
        <row r="5170">
          <cell r="B5170">
            <v>19</v>
          </cell>
          <cell r="F5170">
            <v>5</v>
          </cell>
          <cell r="R5170" t="str">
            <v/>
          </cell>
          <cell r="X5170" t="str">
            <v/>
          </cell>
        </row>
        <row r="5171">
          <cell r="B5171">
            <v>19</v>
          </cell>
          <cell r="F5171">
            <v>4.5</v>
          </cell>
          <cell r="R5171" t="str">
            <v/>
          </cell>
          <cell r="X5171" t="str">
            <v/>
          </cell>
        </row>
        <row r="5172">
          <cell r="B5172">
            <v>19</v>
          </cell>
          <cell r="F5172">
            <v>6</v>
          </cell>
          <cell r="R5172" t="str">
            <v/>
          </cell>
          <cell r="X5172" t="str">
            <v/>
          </cell>
        </row>
        <row r="5173">
          <cell r="B5173">
            <v>19</v>
          </cell>
          <cell r="F5173">
            <v>4.5</v>
          </cell>
          <cell r="R5173" t="str">
            <v/>
          </cell>
          <cell r="X5173" t="str">
            <v/>
          </cell>
        </row>
        <row r="5174">
          <cell r="B5174">
            <v>19</v>
          </cell>
          <cell r="F5174">
            <v>5.5</v>
          </cell>
          <cell r="R5174" t="str">
            <v>ATL IMPROVVISATO</v>
          </cell>
          <cell r="X5174" t="str">
            <v/>
          </cell>
        </row>
        <row r="5175">
          <cell r="B5175">
            <v>19</v>
          </cell>
          <cell r="F5175">
            <v>6.5</v>
          </cell>
          <cell r="R5175" t="str">
            <v>PESCICULINI FC</v>
          </cell>
          <cell r="T5175">
            <v>1</v>
          </cell>
          <cell r="W5175">
            <v>1</v>
          </cell>
          <cell r="X5175">
            <v>6.5</v>
          </cell>
        </row>
        <row r="5176">
          <cell r="B5176">
            <v>19</v>
          </cell>
          <cell r="F5176">
            <v>6.5</v>
          </cell>
          <cell r="R5176" t="str">
            <v/>
          </cell>
          <cell r="X5176" t="str">
            <v/>
          </cell>
        </row>
        <row r="5177">
          <cell r="B5177">
            <v>19</v>
          </cell>
          <cell r="F5177">
            <v>5.5</v>
          </cell>
          <cell r="R5177" t="str">
            <v/>
          </cell>
          <cell r="X5177" t="str">
            <v/>
          </cell>
        </row>
        <row r="5178">
          <cell r="B5178">
            <v>19</v>
          </cell>
          <cell r="F5178">
            <v>6.5</v>
          </cell>
          <cell r="R5178" t="str">
            <v/>
          </cell>
          <cell r="X5178" t="str">
            <v/>
          </cell>
        </row>
        <row r="5179">
          <cell r="B5179">
            <v>19</v>
          </cell>
          <cell r="F5179">
            <v>5.5</v>
          </cell>
          <cell r="R5179" t="str">
            <v/>
          </cell>
          <cell r="X5179" t="str">
            <v/>
          </cell>
        </row>
        <row r="5180">
          <cell r="B5180">
            <v>19</v>
          </cell>
          <cell r="F5180">
            <v>6</v>
          </cell>
          <cell r="R5180" t="str">
            <v/>
          </cell>
          <cell r="X5180" t="str">
            <v/>
          </cell>
        </row>
        <row r="5181">
          <cell r="B5181">
            <v>19</v>
          </cell>
          <cell r="F5181">
            <v>6</v>
          </cell>
          <cell r="R5181" t="str">
            <v/>
          </cell>
          <cell r="X5181" t="str">
            <v/>
          </cell>
        </row>
        <row r="5182">
          <cell r="B5182">
            <v>19</v>
          </cell>
          <cell r="F5182">
            <v>6.5</v>
          </cell>
          <cell r="R5182" t="str">
            <v/>
          </cell>
          <cell r="X5182" t="str">
            <v/>
          </cell>
        </row>
        <row r="5183">
          <cell r="B5183">
            <v>19</v>
          </cell>
          <cell r="F5183">
            <v>6.5</v>
          </cell>
          <cell r="R5183" t="str">
            <v/>
          </cell>
          <cell r="X5183" t="str">
            <v/>
          </cell>
        </row>
        <row r="5184">
          <cell r="B5184">
            <v>19</v>
          </cell>
          <cell r="F5184">
            <v>7</v>
          </cell>
          <cell r="R5184" t="str">
            <v>SAN GRIA</v>
          </cell>
          <cell r="T5184">
            <v>1</v>
          </cell>
          <cell r="W5184">
            <v>1</v>
          </cell>
          <cell r="X5184">
            <v>11</v>
          </cell>
        </row>
        <row r="5185">
          <cell r="B5185">
            <v>19</v>
          </cell>
          <cell r="F5185">
            <v>6.5</v>
          </cell>
          <cell r="R5185" t="str">
            <v>AC ASPARAGHESE</v>
          </cell>
          <cell r="T5185">
            <v>1</v>
          </cell>
          <cell r="W5185">
            <v>1</v>
          </cell>
          <cell r="X5185">
            <v>6.5</v>
          </cell>
        </row>
        <row r="5186">
          <cell r="B5186">
            <v>19</v>
          </cell>
          <cell r="F5186">
            <v>6</v>
          </cell>
          <cell r="R5186" t="str">
            <v>APPAREGGIATO</v>
          </cell>
          <cell r="T5186">
            <v>1</v>
          </cell>
          <cell r="W5186">
            <v>1</v>
          </cell>
          <cell r="X5186">
            <v>6</v>
          </cell>
        </row>
        <row r="5187">
          <cell r="B5187">
            <v>19</v>
          </cell>
          <cell r="F5187">
            <v>6.5</v>
          </cell>
          <cell r="R5187" t="str">
            <v>APPAREGGIATO</v>
          </cell>
          <cell r="T5187">
            <v>1</v>
          </cell>
          <cell r="W5187">
            <v>1</v>
          </cell>
          <cell r="X5187">
            <v>6</v>
          </cell>
        </row>
        <row r="5188">
          <cell r="B5188">
            <v>19</v>
          </cell>
          <cell r="F5188">
            <v>6</v>
          </cell>
          <cell r="R5188" t="str">
            <v/>
          </cell>
          <cell r="X5188" t="str">
            <v/>
          </cell>
        </row>
        <row r="5189">
          <cell r="B5189">
            <v>19</v>
          </cell>
          <cell r="F5189">
            <v>6.5</v>
          </cell>
          <cell r="R5189" t="str">
            <v/>
          </cell>
          <cell r="X5189" t="str">
            <v/>
          </cell>
        </row>
        <row r="5190">
          <cell r="B5190">
            <v>19</v>
          </cell>
          <cell r="F5190">
            <v>6</v>
          </cell>
          <cell r="R5190" t="str">
            <v/>
          </cell>
          <cell r="X5190" t="str">
            <v/>
          </cell>
        </row>
        <row r="5191">
          <cell r="B5191">
            <v>19</v>
          </cell>
          <cell r="F5191">
            <v>7</v>
          </cell>
          <cell r="R5191" t="str">
            <v/>
          </cell>
          <cell r="X5191" t="str">
            <v/>
          </cell>
        </row>
        <row r="5192">
          <cell r="B5192">
            <v>19</v>
          </cell>
          <cell r="F5192">
            <v>5.5</v>
          </cell>
          <cell r="R5192" t="str">
            <v>PARTIZAN DEGRADO</v>
          </cell>
          <cell r="T5192">
            <v>1</v>
          </cell>
          <cell r="X5192" t="str">
            <v/>
          </cell>
        </row>
        <row r="5193">
          <cell r="B5193">
            <v>19</v>
          </cell>
          <cell r="F5193">
            <v>6</v>
          </cell>
          <cell r="R5193" t="str">
            <v>AC ASPARAGHESE</v>
          </cell>
          <cell r="T5193">
            <v>1</v>
          </cell>
          <cell r="W5193">
            <v>1</v>
          </cell>
          <cell r="X5193">
            <v>6</v>
          </cell>
        </row>
        <row r="5194">
          <cell r="B5194">
            <v>19</v>
          </cell>
          <cell r="F5194">
            <v>6</v>
          </cell>
          <cell r="R5194" t="str">
            <v/>
          </cell>
          <cell r="X5194" t="str">
            <v/>
          </cell>
        </row>
        <row r="5195">
          <cell r="B5195">
            <v>19</v>
          </cell>
          <cell r="F5195">
            <v>6.5</v>
          </cell>
          <cell r="R5195" t="str">
            <v/>
          </cell>
          <cell r="X5195" t="str">
            <v/>
          </cell>
        </row>
        <row r="5196">
          <cell r="B5196">
            <v>19</v>
          </cell>
          <cell r="F5196">
            <v>7.5</v>
          </cell>
          <cell r="R5196" t="str">
            <v>AC ASPARAGHESE</v>
          </cell>
          <cell r="T5196">
            <v>1</v>
          </cell>
          <cell r="W5196">
            <v>1</v>
          </cell>
          <cell r="X5196">
            <v>13.5</v>
          </cell>
        </row>
        <row r="5197">
          <cell r="B5197">
            <v>19</v>
          </cell>
          <cell r="F5197">
            <v>7</v>
          </cell>
          <cell r="R5197" t="str">
            <v>PESCICULINI FC</v>
          </cell>
          <cell r="X5197" t="str">
            <v/>
          </cell>
        </row>
        <row r="5198">
          <cell r="B5198">
            <v>19</v>
          </cell>
          <cell r="F5198">
            <v>5.5</v>
          </cell>
          <cell r="R5198" t="str">
            <v>SESTO ASENSIO</v>
          </cell>
          <cell r="T5198">
            <v>1</v>
          </cell>
          <cell r="W5198">
            <v>1</v>
          </cell>
          <cell r="X5198">
            <v>5.5</v>
          </cell>
        </row>
        <row r="5199">
          <cell r="B5199">
            <v>19</v>
          </cell>
          <cell r="F5199">
            <v>5</v>
          </cell>
          <cell r="R5199" t="str">
            <v>SESTO ASENSIO</v>
          </cell>
          <cell r="T5199">
            <v>1</v>
          </cell>
          <cell r="W5199">
            <v>1</v>
          </cell>
          <cell r="X5199">
            <v>5</v>
          </cell>
        </row>
        <row r="5200">
          <cell r="B5200">
            <v>19</v>
          </cell>
          <cell r="F5200">
            <v>5.5</v>
          </cell>
          <cell r="R5200" t="str">
            <v/>
          </cell>
          <cell r="X5200" t="str">
            <v/>
          </cell>
        </row>
        <row r="5201">
          <cell r="B5201">
            <v>19</v>
          </cell>
          <cell r="F5201">
            <v>6</v>
          </cell>
          <cell r="R5201" t="str">
            <v>SAN GRIA</v>
          </cell>
          <cell r="W5201">
            <v>1</v>
          </cell>
          <cell r="X5201">
            <v>6</v>
          </cell>
        </row>
        <row r="5202">
          <cell r="B5202">
            <v>19</v>
          </cell>
          <cell r="F5202">
            <v>6</v>
          </cell>
          <cell r="R5202" t="str">
            <v/>
          </cell>
          <cell r="X5202" t="str">
            <v/>
          </cell>
        </row>
        <row r="5203">
          <cell r="B5203">
            <v>19</v>
          </cell>
          <cell r="F5203">
            <v>5.5</v>
          </cell>
          <cell r="R5203" t="str">
            <v/>
          </cell>
          <cell r="X5203" t="str">
            <v/>
          </cell>
        </row>
        <row r="5204">
          <cell r="B5204">
            <v>19</v>
          </cell>
          <cell r="F5204">
            <v>6</v>
          </cell>
          <cell r="R5204" t="str">
            <v/>
          </cell>
          <cell r="X5204" t="str">
            <v/>
          </cell>
        </row>
        <row r="5205">
          <cell r="B5205">
            <v>19</v>
          </cell>
          <cell r="F5205">
            <v>5.5</v>
          </cell>
          <cell r="R5205" t="str">
            <v/>
          </cell>
          <cell r="X5205" t="str">
            <v/>
          </cell>
        </row>
        <row r="5206">
          <cell r="B5206">
            <v>19</v>
          </cell>
          <cell r="F5206">
            <v>6</v>
          </cell>
          <cell r="R5206" t="str">
            <v>SAN GRIA</v>
          </cell>
          <cell r="X5206" t="str">
            <v/>
          </cell>
        </row>
        <row r="5207">
          <cell r="B5207">
            <v>19</v>
          </cell>
          <cell r="F5207">
            <v>5.5</v>
          </cell>
          <cell r="R5207" t="str">
            <v>ATL IMPROVVISATO</v>
          </cell>
          <cell r="T5207">
            <v>1</v>
          </cell>
          <cell r="W5207">
            <v>1</v>
          </cell>
          <cell r="X5207">
            <v>5.5</v>
          </cell>
        </row>
        <row r="5208">
          <cell r="B5208">
            <v>19</v>
          </cell>
          <cell r="F5208">
            <v>7</v>
          </cell>
          <cell r="R5208" t="str">
            <v/>
          </cell>
          <cell r="X5208" t="str">
            <v/>
          </cell>
        </row>
        <row r="5209">
          <cell r="B5209">
            <v>19</v>
          </cell>
          <cell r="F5209">
            <v>7</v>
          </cell>
          <cell r="R5209" t="str">
            <v/>
          </cell>
          <cell r="X5209" t="str">
            <v/>
          </cell>
        </row>
        <row r="5210">
          <cell r="B5210">
            <v>19</v>
          </cell>
          <cell r="F5210">
            <v>7.5</v>
          </cell>
          <cell r="R5210" t="str">
            <v>ATL IMPROVVISATO</v>
          </cell>
          <cell r="T5210">
            <v>1</v>
          </cell>
          <cell r="W5210">
            <v>1</v>
          </cell>
          <cell r="X5210">
            <v>10.5</v>
          </cell>
        </row>
        <row r="5211">
          <cell r="B5211">
            <v>19</v>
          </cell>
          <cell r="F5211">
            <v>7</v>
          </cell>
          <cell r="R5211" t="str">
            <v>PARTIZAN DEGRADO</v>
          </cell>
          <cell r="T5211">
            <v>1</v>
          </cell>
          <cell r="X5211" t="str">
            <v/>
          </cell>
        </row>
        <row r="5212">
          <cell r="B5212">
            <v>19</v>
          </cell>
          <cell r="F5212">
            <v>6</v>
          </cell>
          <cell r="R5212" t="str">
            <v>AC ASPARAGHESE</v>
          </cell>
          <cell r="X5212" t="str">
            <v/>
          </cell>
        </row>
        <row r="5213">
          <cell r="B5213">
            <v>19</v>
          </cell>
          <cell r="F5213">
            <v>6</v>
          </cell>
          <cell r="R5213" t="str">
            <v>AC ASPARAGHESE</v>
          </cell>
          <cell r="W5213">
            <v>1</v>
          </cell>
          <cell r="X5213">
            <v>6</v>
          </cell>
        </row>
        <row r="5214">
          <cell r="B5214">
            <v>19</v>
          </cell>
          <cell r="F5214">
            <v>6.5</v>
          </cell>
          <cell r="R5214" t="str">
            <v/>
          </cell>
          <cell r="X5214" t="str">
            <v/>
          </cell>
        </row>
        <row r="5215">
          <cell r="B5215">
            <v>19</v>
          </cell>
          <cell r="F5215">
            <v>5</v>
          </cell>
          <cell r="R5215" t="str">
            <v/>
          </cell>
          <cell r="X5215" t="str">
            <v/>
          </cell>
        </row>
        <row r="5216">
          <cell r="B5216">
            <v>19</v>
          </cell>
          <cell r="F5216">
            <v>4</v>
          </cell>
          <cell r="R5216" t="str">
            <v/>
          </cell>
          <cell r="X5216" t="str">
            <v/>
          </cell>
        </row>
        <row r="5217">
          <cell r="B5217">
            <v>19</v>
          </cell>
          <cell r="F5217">
            <v>7</v>
          </cell>
          <cell r="R5217" t="str">
            <v>HERTHA VERNELLO</v>
          </cell>
          <cell r="T5217">
            <v>1</v>
          </cell>
          <cell r="W5217">
            <v>1</v>
          </cell>
          <cell r="X5217">
            <v>9.5</v>
          </cell>
        </row>
        <row r="5218">
          <cell r="B5218">
            <v>19</v>
          </cell>
          <cell r="F5218">
            <v>6.5</v>
          </cell>
          <cell r="R5218" t="str">
            <v/>
          </cell>
          <cell r="X5218" t="str">
            <v/>
          </cell>
        </row>
        <row r="5219">
          <cell r="B5219">
            <v>19</v>
          </cell>
          <cell r="F5219">
            <v>5.5</v>
          </cell>
          <cell r="R5219" t="str">
            <v/>
          </cell>
          <cell r="X5219" t="str">
            <v/>
          </cell>
        </row>
        <row r="5220">
          <cell r="B5220">
            <v>19</v>
          </cell>
          <cell r="F5220">
            <v>7</v>
          </cell>
          <cell r="R5220" t="str">
            <v>APPAREGGIATO</v>
          </cell>
          <cell r="T5220">
            <v>1</v>
          </cell>
          <cell r="W5220">
            <v>1</v>
          </cell>
          <cell r="X5220">
            <v>10</v>
          </cell>
        </row>
        <row r="5221">
          <cell r="B5221">
            <v>19</v>
          </cell>
          <cell r="F5221">
            <v>7.5</v>
          </cell>
          <cell r="R5221" t="str">
            <v>PARTIZAN DEGRADO</v>
          </cell>
          <cell r="W5221">
            <v>1</v>
          </cell>
          <cell r="X5221">
            <v>8</v>
          </cell>
        </row>
        <row r="5222">
          <cell r="B5222">
            <v>19</v>
          </cell>
          <cell r="F5222">
            <v>6</v>
          </cell>
          <cell r="R5222" t="str">
            <v/>
          </cell>
          <cell r="X5222" t="str">
            <v/>
          </cell>
        </row>
        <row r="5223">
          <cell r="B5223">
            <v>19</v>
          </cell>
          <cell r="F5223">
            <v>5.5</v>
          </cell>
          <cell r="R5223" t="str">
            <v>HERTHA VERNELLO</v>
          </cell>
          <cell r="T5223">
            <v>1</v>
          </cell>
          <cell r="X5223" t="str">
            <v/>
          </cell>
        </row>
        <row r="5224">
          <cell r="B5224">
            <v>19</v>
          </cell>
          <cell r="F5224">
            <v>6</v>
          </cell>
          <cell r="R5224" t="str">
            <v>HERTHA VERNELLO</v>
          </cell>
          <cell r="W5224">
            <v>1</v>
          </cell>
          <cell r="X5224">
            <v>6</v>
          </cell>
        </row>
        <row r="5225">
          <cell r="B5225">
            <v>19</v>
          </cell>
          <cell r="F5225">
            <v>7</v>
          </cell>
          <cell r="R5225" t="str">
            <v>PARTIZAN DEGRADO</v>
          </cell>
          <cell r="W5225">
            <v>1</v>
          </cell>
          <cell r="X5225">
            <v>5.5</v>
          </cell>
        </row>
        <row r="5226">
          <cell r="B5226">
            <v>19</v>
          </cell>
          <cell r="F5226">
            <v>6.5</v>
          </cell>
          <cell r="R5226" t="str">
            <v>AC ASPARAGHESE</v>
          </cell>
          <cell r="T5226">
            <v>1</v>
          </cell>
          <cell r="W5226">
            <v>1</v>
          </cell>
          <cell r="X5226">
            <v>6.5</v>
          </cell>
        </row>
        <row r="5227">
          <cell r="B5227">
            <v>19</v>
          </cell>
          <cell r="F5227">
            <v>6</v>
          </cell>
          <cell r="R5227" t="str">
            <v>APPAREGGIATO</v>
          </cell>
          <cell r="T5227">
            <v>1</v>
          </cell>
          <cell r="W5227">
            <v>1</v>
          </cell>
          <cell r="X5227">
            <v>6</v>
          </cell>
        </row>
        <row r="5228">
          <cell r="B5228">
            <v>19</v>
          </cell>
          <cell r="F5228">
            <v>6.5</v>
          </cell>
          <cell r="R5228" t="str">
            <v/>
          </cell>
          <cell r="X5228" t="str">
            <v/>
          </cell>
        </row>
        <row r="5229">
          <cell r="B5229">
            <v>19</v>
          </cell>
          <cell r="F5229">
            <v>6.5</v>
          </cell>
          <cell r="R5229" t="str">
            <v/>
          </cell>
          <cell r="X5229" t="str">
            <v/>
          </cell>
        </row>
        <row r="5230">
          <cell r="B5230">
            <v>19</v>
          </cell>
          <cell r="F5230">
            <v>6</v>
          </cell>
          <cell r="R5230" t="str">
            <v/>
          </cell>
          <cell r="X5230" t="str">
            <v/>
          </cell>
        </row>
        <row r="5231">
          <cell r="B5231">
            <v>19</v>
          </cell>
          <cell r="F5231">
            <v>6</v>
          </cell>
          <cell r="R5231" t="str">
            <v/>
          </cell>
          <cell r="X5231" t="str">
            <v/>
          </cell>
        </row>
        <row r="5232">
          <cell r="B5232">
            <v>19</v>
          </cell>
          <cell r="F5232">
            <v>6.5</v>
          </cell>
          <cell r="R5232" t="str">
            <v/>
          </cell>
          <cell r="X5232" t="str">
            <v/>
          </cell>
        </row>
        <row r="5233">
          <cell r="B5233">
            <v>19</v>
          </cell>
          <cell r="F5233">
            <v>6</v>
          </cell>
          <cell r="R5233" t="str">
            <v/>
          </cell>
          <cell r="X5233" t="str">
            <v/>
          </cell>
        </row>
        <row r="5234">
          <cell r="B5234">
            <v>19</v>
          </cell>
          <cell r="F5234">
            <v>6</v>
          </cell>
          <cell r="R5234" t="str">
            <v/>
          </cell>
          <cell r="X5234" t="str">
            <v/>
          </cell>
        </row>
        <row r="5235">
          <cell r="B5235">
            <v>19</v>
          </cell>
          <cell r="F5235">
            <v>6</v>
          </cell>
          <cell r="R5235" t="str">
            <v>ATL IMPROVVISATO</v>
          </cell>
          <cell r="W5235">
            <v>1</v>
          </cell>
          <cell r="X5235">
            <v>6</v>
          </cell>
        </row>
        <row r="5236">
          <cell r="B5236">
            <v>19</v>
          </cell>
          <cell r="F5236">
            <v>4.5</v>
          </cell>
          <cell r="R5236" t="str">
            <v>ATL IMPROVVISATO</v>
          </cell>
          <cell r="X5236" t="str">
            <v/>
          </cell>
        </row>
        <row r="5237">
          <cell r="B5237">
            <v>19</v>
          </cell>
          <cell r="F5237">
            <v>6.5</v>
          </cell>
          <cell r="R5237" t="str">
            <v/>
          </cell>
          <cell r="X5237" t="str">
            <v/>
          </cell>
        </row>
        <row r="5238">
          <cell r="B5238">
            <v>19</v>
          </cell>
          <cell r="F5238">
            <v>6.5</v>
          </cell>
          <cell r="R5238" t="str">
            <v/>
          </cell>
          <cell r="X5238" t="str">
            <v/>
          </cell>
        </row>
        <row r="5239">
          <cell r="B5239">
            <v>19</v>
          </cell>
          <cell r="F5239">
            <v>7</v>
          </cell>
          <cell r="R5239" t="str">
            <v>SAN GRIA</v>
          </cell>
          <cell r="T5239">
            <v>1</v>
          </cell>
          <cell r="W5239">
            <v>1</v>
          </cell>
          <cell r="X5239">
            <v>10</v>
          </cell>
        </row>
        <row r="5240">
          <cell r="B5240">
            <v>19</v>
          </cell>
          <cell r="F5240">
            <v>6</v>
          </cell>
          <cell r="R5240" t="str">
            <v>SESTO ASENSIO</v>
          </cell>
          <cell r="T5240">
            <v>1</v>
          </cell>
          <cell r="W5240">
            <v>1</v>
          </cell>
          <cell r="X5240">
            <v>7</v>
          </cell>
        </row>
        <row r="5241">
          <cell r="B5241">
            <v>19</v>
          </cell>
          <cell r="F5241">
            <v>6.5</v>
          </cell>
          <cell r="R5241" t="str">
            <v>PARTIZAN DEGRADO</v>
          </cell>
          <cell r="W5241">
            <v>1</v>
          </cell>
          <cell r="X5241">
            <v>6</v>
          </cell>
        </row>
        <row r="5242">
          <cell r="B5242">
            <v>19</v>
          </cell>
          <cell r="F5242">
            <v>7</v>
          </cell>
          <cell r="R5242" t="str">
            <v>SAN GRIA</v>
          </cell>
          <cell r="T5242">
            <v>1</v>
          </cell>
          <cell r="W5242">
            <v>1</v>
          </cell>
          <cell r="X5242">
            <v>7</v>
          </cell>
        </row>
        <row r="5243">
          <cell r="B5243">
            <v>19</v>
          </cell>
          <cell r="F5243">
            <v>7.5</v>
          </cell>
          <cell r="R5243" t="str">
            <v>ATL IMPROVVISATO</v>
          </cell>
          <cell r="T5243">
            <v>1</v>
          </cell>
          <cell r="W5243">
            <v>1</v>
          </cell>
          <cell r="X5243">
            <v>11.5</v>
          </cell>
        </row>
        <row r="5244">
          <cell r="B5244">
            <v>19</v>
          </cell>
          <cell r="F5244">
            <v>7</v>
          </cell>
          <cell r="R5244" t="str">
            <v>PESCICULINI FC</v>
          </cell>
          <cell r="T5244">
            <v>1</v>
          </cell>
          <cell r="W5244">
            <v>1</v>
          </cell>
          <cell r="X5244">
            <v>7</v>
          </cell>
        </row>
        <row r="5245">
          <cell r="B5245">
            <v>19</v>
          </cell>
          <cell r="F5245">
            <v>6</v>
          </cell>
          <cell r="R5245" t="str">
            <v/>
          </cell>
          <cell r="X5245" t="str">
            <v/>
          </cell>
        </row>
        <row r="5246">
          <cell r="B5246">
            <v>19</v>
          </cell>
          <cell r="F5246">
            <v>6</v>
          </cell>
          <cell r="R5246" t="str">
            <v/>
          </cell>
          <cell r="X5246" t="str">
            <v/>
          </cell>
        </row>
        <row r="5247">
          <cell r="B5247">
            <v>19</v>
          </cell>
          <cell r="F5247">
            <v>6</v>
          </cell>
          <cell r="R5247" t="str">
            <v/>
          </cell>
          <cell r="X5247" t="str">
            <v/>
          </cell>
        </row>
        <row r="5248">
          <cell r="B5248">
            <v>19</v>
          </cell>
          <cell r="F5248">
            <v>5.5</v>
          </cell>
          <cell r="R5248" t="str">
            <v>HERTHA VERNELLO</v>
          </cell>
          <cell r="T5248">
            <v>1</v>
          </cell>
          <cell r="W5248">
            <v>1</v>
          </cell>
          <cell r="X5248">
            <v>5.5</v>
          </cell>
        </row>
        <row r="5249">
          <cell r="B5249">
            <v>19</v>
          </cell>
          <cell r="F5249">
            <v>6.5</v>
          </cell>
          <cell r="R5249" t="str">
            <v>SAN GRIA</v>
          </cell>
          <cell r="T5249">
            <v>1</v>
          </cell>
          <cell r="W5249">
            <v>1</v>
          </cell>
          <cell r="X5249">
            <v>6</v>
          </cell>
        </row>
        <row r="5250">
          <cell r="B5250">
            <v>19</v>
          </cell>
          <cell r="F5250">
            <v>6.5</v>
          </cell>
          <cell r="R5250" t="str">
            <v>PESCICULINI FC</v>
          </cell>
          <cell r="T5250">
            <v>1</v>
          </cell>
          <cell r="W5250">
            <v>1</v>
          </cell>
          <cell r="X5250">
            <v>7.5</v>
          </cell>
        </row>
        <row r="5251">
          <cell r="B5251">
            <v>19</v>
          </cell>
          <cell r="F5251">
            <v>5.5</v>
          </cell>
          <cell r="R5251" t="str">
            <v>HERTHA VERNELLO</v>
          </cell>
          <cell r="T5251">
            <v>1</v>
          </cell>
          <cell r="X5251" t="str">
            <v/>
          </cell>
        </row>
        <row r="5252">
          <cell r="B5252">
            <v>19</v>
          </cell>
          <cell r="F5252">
            <v>7</v>
          </cell>
          <cell r="R5252" t="str">
            <v>PESCICULINI FC</v>
          </cell>
          <cell r="T5252">
            <v>1</v>
          </cell>
          <cell r="W5252">
            <v>1</v>
          </cell>
          <cell r="X5252">
            <v>9.5</v>
          </cell>
        </row>
        <row r="5253">
          <cell r="B5253">
            <v>19</v>
          </cell>
          <cell r="F5253">
            <v>6.5</v>
          </cell>
          <cell r="R5253" t="str">
            <v>PESCICULINI FC</v>
          </cell>
          <cell r="T5253">
            <v>1</v>
          </cell>
          <cell r="W5253">
            <v>1</v>
          </cell>
          <cell r="X5253">
            <v>6.5</v>
          </cell>
        </row>
        <row r="5254">
          <cell r="B5254">
            <v>19</v>
          </cell>
          <cell r="F5254">
            <v>6</v>
          </cell>
          <cell r="R5254" t="str">
            <v>ATL IMPROVVISATO</v>
          </cell>
          <cell r="T5254">
            <v>1</v>
          </cell>
          <cell r="W5254">
            <v>1</v>
          </cell>
          <cell r="X5254">
            <v>7</v>
          </cell>
        </row>
        <row r="5255">
          <cell r="B5255">
            <v>19</v>
          </cell>
          <cell r="F5255">
            <v>6.5</v>
          </cell>
          <cell r="R5255" t="str">
            <v>HERTHA VERNELLO</v>
          </cell>
          <cell r="T5255">
            <v>1</v>
          </cell>
          <cell r="W5255">
            <v>1</v>
          </cell>
          <cell r="X5255">
            <v>6.5</v>
          </cell>
        </row>
        <row r="5256">
          <cell r="B5256">
            <v>19</v>
          </cell>
          <cell r="F5256">
            <v>6.5</v>
          </cell>
          <cell r="R5256" t="str">
            <v>ATL IMPROVVISATO</v>
          </cell>
          <cell r="T5256">
            <v>1</v>
          </cell>
          <cell r="W5256">
            <v>1</v>
          </cell>
          <cell r="X5256">
            <v>6.5</v>
          </cell>
        </row>
        <row r="5257">
          <cell r="B5257">
            <v>19</v>
          </cell>
          <cell r="F5257">
            <v>6.5</v>
          </cell>
          <cell r="R5257" t="str">
            <v>SAN GRIA</v>
          </cell>
          <cell r="T5257">
            <v>1</v>
          </cell>
          <cell r="W5257">
            <v>1</v>
          </cell>
          <cell r="X5257">
            <v>6.5</v>
          </cell>
        </row>
        <row r="5258">
          <cell r="B5258">
            <v>19</v>
          </cell>
          <cell r="F5258">
            <v>6.5</v>
          </cell>
          <cell r="R5258" t="str">
            <v/>
          </cell>
          <cell r="X5258" t="str">
            <v/>
          </cell>
        </row>
        <row r="5259">
          <cell r="B5259">
            <v>19</v>
          </cell>
          <cell r="F5259">
            <v>7</v>
          </cell>
          <cell r="R5259" t="str">
            <v/>
          </cell>
          <cell r="X5259" t="str">
            <v/>
          </cell>
        </row>
        <row r="5260">
          <cell r="B5260">
            <v>19</v>
          </cell>
          <cell r="F5260">
            <v>7</v>
          </cell>
          <cell r="R5260" t="str">
            <v>ATL IMPROVVISATO</v>
          </cell>
          <cell r="T5260">
            <v>1</v>
          </cell>
          <cell r="W5260">
            <v>1</v>
          </cell>
          <cell r="X5260">
            <v>7</v>
          </cell>
        </row>
        <row r="5261">
          <cell r="B5261">
            <v>19</v>
          </cell>
          <cell r="F5261">
            <v>6</v>
          </cell>
          <cell r="R5261" t="str">
            <v>APPAREGGIATO</v>
          </cell>
          <cell r="W5261">
            <v>1</v>
          </cell>
          <cell r="X5261">
            <v>6</v>
          </cell>
        </row>
        <row r="5262">
          <cell r="B5262">
            <v>19</v>
          </cell>
          <cell r="F5262">
            <v>6.5</v>
          </cell>
          <cell r="R5262" t="str">
            <v>PARTIZAN DEGRADO</v>
          </cell>
          <cell r="W5262">
            <v>1</v>
          </cell>
          <cell r="X5262">
            <v>6.5</v>
          </cell>
        </row>
        <row r="5263">
          <cell r="B5263">
            <v>19</v>
          </cell>
          <cell r="F5263">
            <v>6.5</v>
          </cell>
          <cell r="R5263" t="str">
            <v>SESTO ASENSIO</v>
          </cell>
          <cell r="T5263">
            <v>1</v>
          </cell>
          <cell r="W5263">
            <v>1</v>
          </cell>
          <cell r="X5263">
            <v>6.5</v>
          </cell>
        </row>
        <row r="5264">
          <cell r="B5264">
            <v>19</v>
          </cell>
          <cell r="F5264">
            <v>7.5</v>
          </cell>
          <cell r="R5264" t="str">
            <v>AC ASPARAGHESE</v>
          </cell>
          <cell r="T5264">
            <v>1</v>
          </cell>
          <cell r="W5264">
            <v>1</v>
          </cell>
          <cell r="X5264">
            <v>11.5</v>
          </cell>
        </row>
        <row r="5265">
          <cell r="B5265">
            <v>19</v>
          </cell>
          <cell r="F5265">
            <v>6</v>
          </cell>
          <cell r="R5265" t="str">
            <v>AC ASPARAGHESE</v>
          </cell>
          <cell r="T5265">
            <v>1</v>
          </cell>
          <cell r="W5265">
            <v>1</v>
          </cell>
          <cell r="X5265">
            <v>4</v>
          </cell>
        </row>
        <row r="5266">
          <cell r="B5266">
            <v>19</v>
          </cell>
          <cell r="F5266">
            <v>6.5</v>
          </cell>
          <cell r="R5266" t="str">
            <v>ATL IMPROVVISATO</v>
          </cell>
          <cell r="W5266">
            <v>1</v>
          </cell>
          <cell r="X5266">
            <v>6.5</v>
          </cell>
        </row>
        <row r="5267">
          <cell r="B5267">
            <v>19</v>
          </cell>
          <cell r="F5267">
            <v>5.5</v>
          </cell>
          <cell r="R5267" t="str">
            <v/>
          </cell>
          <cell r="X5267" t="str">
            <v/>
          </cell>
        </row>
        <row r="5268">
          <cell r="B5268">
            <v>19</v>
          </cell>
          <cell r="F5268">
            <v>6</v>
          </cell>
          <cell r="R5268" t="str">
            <v/>
          </cell>
          <cell r="X5268" t="str">
            <v/>
          </cell>
        </row>
        <row r="5269">
          <cell r="B5269">
            <v>19</v>
          </cell>
          <cell r="F5269">
            <v>6</v>
          </cell>
          <cell r="R5269" t="str">
            <v/>
          </cell>
          <cell r="X5269" t="str">
            <v/>
          </cell>
        </row>
        <row r="5270">
          <cell r="B5270">
            <v>19</v>
          </cell>
          <cell r="F5270">
            <v>7</v>
          </cell>
          <cell r="R5270" t="str">
            <v>SESTO ASENSIO</v>
          </cell>
          <cell r="W5270">
            <v>1</v>
          </cell>
          <cell r="X5270">
            <v>10</v>
          </cell>
        </row>
        <row r="5271">
          <cell r="B5271">
            <v>19</v>
          </cell>
          <cell r="F5271">
            <v>5.5</v>
          </cell>
          <cell r="R5271" t="str">
            <v>AC ASPARAGHESE</v>
          </cell>
          <cell r="T5271">
            <v>1</v>
          </cell>
          <cell r="X5271" t="str">
            <v/>
          </cell>
        </row>
        <row r="5272">
          <cell r="B5272">
            <v>19</v>
          </cell>
          <cell r="F5272">
            <v>6.5</v>
          </cell>
          <cell r="R5272" t="str">
            <v/>
          </cell>
          <cell r="X5272" t="str">
            <v/>
          </cell>
        </row>
        <row r="5273">
          <cell r="B5273">
            <v>19</v>
          </cell>
          <cell r="F5273">
            <v>6.5</v>
          </cell>
          <cell r="R5273" t="str">
            <v>ATL IMPROVVISATO</v>
          </cell>
          <cell r="T5273">
            <v>1</v>
          </cell>
          <cell r="W5273">
            <v>1</v>
          </cell>
          <cell r="X5273">
            <v>7.5</v>
          </cell>
        </row>
        <row r="5274">
          <cell r="B5274">
            <v>19</v>
          </cell>
          <cell r="F5274">
            <v>5.5</v>
          </cell>
          <cell r="R5274" t="str">
            <v>HERTHA VERNELLO</v>
          </cell>
          <cell r="T5274">
            <v>1</v>
          </cell>
          <cell r="W5274">
            <v>1</v>
          </cell>
          <cell r="X5274">
            <v>5.5</v>
          </cell>
        </row>
        <row r="5275">
          <cell r="B5275">
            <v>19</v>
          </cell>
          <cell r="F5275">
            <v>6</v>
          </cell>
          <cell r="R5275" t="str">
            <v>APPAREGGIATO</v>
          </cell>
          <cell r="T5275">
            <v>1</v>
          </cell>
          <cell r="X5275" t="str">
            <v/>
          </cell>
        </row>
        <row r="5276">
          <cell r="B5276">
            <v>19</v>
          </cell>
          <cell r="F5276">
            <v>7</v>
          </cell>
          <cell r="R5276" t="str">
            <v>SESTO ASENSIO</v>
          </cell>
          <cell r="T5276">
            <v>1</v>
          </cell>
          <cell r="W5276">
            <v>1</v>
          </cell>
          <cell r="X5276">
            <v>10</v>
          </cell>
        </row>
        <row r="5277">
          <cell r="B5277">
            <v>19</v>
          </cell>
          <cell r="F5277">
            <v>6</v>
          </cell>
          <cell r="R5277" t="str">
            <v>ATL IMPROVVISATO</v>
          </cell>
          <cell r="T5277">
            <v>1</v>
          </cell>
          <cell r="X5277" t="str">
            <v/>
          </cell>
        </row>
        <row r="5278">
          <cell r="B5278">
            <v>19</v>
          </cell>
          <cell r="F5278">
            <v>6</v>
          </cell>
          <cell r="R5278" t="str">
            <v>AC ASPARAGHESE</v>
          </cell>
          <cell r="X5278" t="str">
            <v/>
          </cell>
        </row>
        <row r="5279">
          <cell r="B5279">
            <v>19</v>
          </cell>
          <cell r="F5279">
            <v>5.5</v>
          </cell>
          <cell r="R5279" t="str">
            <v>APPAREGGIATO</v>
          </cell>
          <cell r="X5279" t="str">
            <v/>
          </cell>
        </row>
        <row r="5280">
          <cell r="B5280">
            <v>19</v>
          </cell>
          <cell r="F5280">
            <v>5</v>
          </cell>
          <cell r="R5280" t="str">
            <v>APPAREGGIATO</v>
          </cell>
          <cell r="X5280" t="str">
            <v/>
          </cell>
        </row>
        <row r="5281">
          <cell r="B5281">
            <v>19</v>
          </cell>
          <cell r="F5281">
            <v>5.5</v>
          </cell>
          <cell r="R5281" t="str">
            <v/>
          </cell>
          <cell r="X5281" t="str">
            <v/>
          </cell>
        </row>
        <row r="5282">
          <cell r="B5282">
            <v>19</v>
          </cell>
          <cell r="F5282">
            <v>5.5</v>
          </cell>
          <cell r="R5282" t="str">
            <v/>
          </cell>
          <cell r="X5282" t="str">
            <v/>
          </cell>
        </row>
        <row r="5283">
          <cell r="B5283">
            <v>19</v>
          </cell>
          <cell r="F5283">
            <v>5.5</v>
          </cell>
          <cell r="R5283" t="str">
            <v/>
          </cell>
          <cell r="X5283" t="str">
            <v/>
          </cell>
        </row>
        <row r="5284">
          <cell r="B5284">
            <v>19</v>
          </cell>
          <cell r="F5284">
            <v>5.5</v>
          </cell>
          <cell r="R5284" t="str">
            <v/>
          </cell>
          <cell r="X5284" t="str">
            <v/>
          </cell>
        </row>
        <row r="5285">
          <cell r="B5285">
            <v>19</v>
          </cell>
          <cell r="F5285">
            <v>5.5</v>
          </cell>
          <cell r="R5285" t="str">
            <v/>
          </cell>
          <cell r="X5285" t="str">
            <v/>
          </cell>
        </row>
        <row r="5286">
          <cell r="B5286">
            <v>19</v>
          </cell>
          <cell r="F5286">
            <v>5.5</v>
          </cell>
          <cell r="R5286" t="str">
            <v/>
          </cell>
          <cell r="X5286" t="str">
            <v/>
          </cell>
        </row>
        <row r="5287">
          <cell r="B5287">
            <v>19</v>
          </cell>
          <cell r="F5287">
            <v>5.5</v>
          </cell>
          <cell r="R5287" t="str">
            <v/>
          </cell>
          <cell r="X5287" t="str">
            <v/>
          </cell>
        </row>
        <row r="5288">
          <cell r="B5288">
            <v>19</v>
          </cell>
          <cell r="F5288">
            <v>5</v>
          </cell>
          <cell r="R5288" t="str">
            <v/>
          </cell>
          <cell r="X5288" t="str">
            <v/>
          </cell>
        </row>
        <row r="5289">
          <cell r="B5289">
            <v>19</v>
          </cell>
          <cell r="F5289">
            <v>5.5</v>
          </cell>
          <cell r="R5289" t="str">
            <v/>
          </cell>
          <cell r="X5289" t="str">
            <v/>
          </cell>
        </row>
        <row r="5290">
          <cell r="B5290">
            <v>19</v>
          </cell>
          <cell r="F5290">
            <v>5.5</v>
          </cell>
          <cell r="R5290" t="str">
            <v/>
          </cell>
          <cell r="X5290" t="str">
            <v/>
          </cell>
        </row>
        <row r="5291">
          <cell r="B5291">
            <v>19</v>
          </cell>
          <cell r="F5291">
            <v>6</v>
          </cell>
          <cell r="R5291" t="str">
            <v/>
          </cell>
          <cell r="X5291" t="str">
            <v/>
          </cell>
        </row>
        <row r="5292">
          <cell r="B5292">
            <v>19</v>
          </cell>
          <cell r="F5292">
            <v>5.5</v>
          </cell>
          <cell r="R5292" t="str">
            <v>APPAREGGIATO</v>
          </cell>
          <cell r="X5292" t="str">
            <v/>
          </cell>
        </row>
        <row r="5293">
          <cell r="B5293">
            <v>19</v>
          </cell>
          <cell r="F5293">
            <v>5.5</v>
          </cell>
          <cell r="R5293" t="str">
            <v>AC ASPARAGHESE</v>
          </cell>
          <cell r="X5293" t="str">
            <v/>
          </cell>
        </row>
        <row r="5294">
          <cell r="B5294">
            <v>19</v>
          </cell>
          <cell r="F5294">
            <v>6</v>
          </cell>
          <cell r="R5294" t="str">
            <v>APPAREGGIATO</v>
          </cell>
          <cell r="T5294">
            <v>1</v>
          </cell>
          <cell r="W5294">
            <v>1</v>
          </cell>
          <cell r="X5294">
            <v>4.5</v>
          </cell>
        </row>
        <row r="5295">
          <cell r="B5295">
            <v>19</v>
          </cell>
          <cell r="F5295">
            <v>5</v>
          </cell>
          <cell r="R5295" t="str">
            <v>SESTO ASENSIO</v>
          </cell>
          <cell r="T5295">
            <v>1</v>
          </cell>
          <cell r="X5295" t="str">
            <v/>
          </cell>
        </row>
        <row r="5296">
          <cell r="B5296">
            <v>19</v>
          </cell>
          <cell r="F5296">
            <v>6</v>
          </cell>
          <cell r="R5296" t="str">
            <v>SAN GRIA</v>
          </cell>
          <cell r="T5296">
            <v>1</v>
          </cell>
          <cell r="X5296" t="str">
            <v/>
          </cell>
        </row>
        <row r="5297">
          <cell r="B5297">
            <v>19</v>
          </cell>
          <cell r="F5297">
            <v>6</v>
          </cell>
          <cell r="R5297" t="str">
            <v>ATL IMPROVVISATO</v>
          </cell>
          <cell r="T5297">
            <v>1</v>
          </cell>
          <cell r="X5297" t="str">
            <v/>
          </cell>
        </row>
        <row r="5298">
          <cell r="B5298">
            <v>19</v>
          </cell>
          <cell r="F5298">
            <v>5</v>
          </cell>
          <cell r="R5298" t="str">
            <v/>
          </cell>
          <cell r="X5298" t="str">
            <v/>
          </cell>
        </row>
        <row r="5299">
          <cell r="B5299">
            <v>19</v>
          </cell>
          <cell r="F5299">
            <v>6</v>
          </cell>
          <cell r="R5299" t="str">
            <v/>
          </cell>
          <cell r="X5299" t="str">
            <v/>
          </cell>
        </row>
        <row r="5300">
          <cell r="B5300">
            <v>19</v>
          </cell>
          <cell r="F5300">
            <v>6</v>
          </cell>
          <cell r="R5300" t="str">
            <v>SESTO ASENSIO</v>
          </cell>
          <cell r="T5300">
            <v>1</v>
          </cell>
          <cell r="W5300">
            <v>1</v>
          </cell>
          <cell r="X5300">
            <v>6</v>
          </cell>
        </row>
        <row r="5301">
          <cell r="B5301">
            <v>19</v>
          </cell>
          <cell r="F5301">
            <v>6</v>
          </cell>
          <cell r="R5301" t="str">
            <v>SESTO ASENSIO</v>
          </cell>
          <cell r="T5301">
            <v>1</v>
          </cell>
          <cell r="W5301">
            <v>1</v>
          </cell>
          <cell r="X5301">
            <v>6</v>
          </cell>
        </row>
        <row r="5302">
          <cell r="B5302">
            <v>19</v>
          </cell>
          <cell r="F5302">
            <v>6</v>
          </cell>
          <cell r="R5302" t="str">
            <v>SESTO ASENSIO</v>
          </cell>
          <cell r="T5302">
            <v>1</v>
          </cell>
          <cell r="W5302">
            <v>1</v>
          </cell>
          <cell r="X5302">
            <v>6</v>
          </cell>
        </row>
        <row r="5303">
          <cell r="B5303">
            <v>19</v>
          </cell>
          <cell r="F5303">
            <v>5</v>
          </cell>
          <cell r="R5303" t="str">
            <v/>
          </cell>
          <cell r="X5303" t="str">
            <v/>
          </cell>
        </row>
        <row r="5304">
          <cell r="B5304">
            <v>19</v>
          </cell>
          <cell r="F5304">
            <v>6</v>
          </cell>
          <cell r="R5304" t="str">
            <v>HERTHA VERNELLO</v>
          </cell>
          <cell r="T5304">
            <v>1</v>
          </cell>
          <cell r="W5304">
            <v>1</v>
          </cell>
          <cell r="X5304">
            <v>6</v>
          </cell>
        </row>
        <row r="5305">
          <cell r="B5305">
            <v>19</v>
          </cell>
          <cell r="F5305">
            <v>6.5</v>
          </cell>
          <cell r="R5305" t="str">
            <v>PARTIZAN DEGRADO</v>
          </cell>
          <cell r="T5305">
            <v>1</v>
          </cell>
          <cell r="W5305">
            <v>1</v>
          </cell>
          <cell r="X5305">
            <v>6.5</v>
          </cell>
        </row>
        <row r="5306">
          <cell r="B5306">
            <v>19</v>
          </cell>
          <cell r="F5306">
            <v>5.5</v>
          </cell>
          <cell r="R5306" t="str">
            <v/>
          </cell>
          <cell r="X5306" t="str">
            <v/>
          </cell>
        </row>
        <row r="5307">
          <cell r="B5307">
            <v>19</v>
          </cell>
          <cell r="F5307">
            <v>7</v>
          </cell>
          <cell r="R5307" t="str">
            <v>SAN GRIA</v>
          </cell>
          <cell r="T5307">
            <v>1</v>
          </cell>
          <cell r="W5307">
            <v>1</v>
          </cell>
          <cell r="X5307">
            <v>10</v>
          </cell>
        </row>
        <row r="5308">
          <cell r="B5308">
            <v>19</v>
          </cell>
          <cell r="F5308">
            <v>6</v>
          </cell>
          <cell r="R5308" t="str">
            <v>ATL IMPROVVISATO</v>
          </cell>
          <cell r="X5308" t="str">
            <v/>
          </cell>
        </row>
        <row r="5309">
          <cell r="B5309">
            <v>19</v>
          </cell>
          <cell r="F5309">
            <v>6</v>
          </cell>
          <cell r="R5309" t="str">
            <v>PARTIZAN DEGRADO</v>
          </cell>
          <cell r="T5309">
            <v>1</v>
          </cell>
          <cell r="W5309">
            <v>1</v>
          </cell>
          <cell r="X5309">
            <v>6</v>
          </cell>
        </row>
        <row r="5310">
          <cell r="B5310">
            <v>19</v>
          </cell>
          <cell r="F5310">
            <v>5</v>
          </cell>
          <cell r="R5310" t="str">
            <v>SESTO ASENSIO</v>
          </cell>
          <cell r="T5310">
            <v>1</v>
          </cell>
          <cell r="W5310">
            <v>1</v>
          </cell>
          <cell r="X5310">
            <v>5</v>
          </cell>
        </row>
        <row r="5311">
          <cell r="B5311">
            <v>19</v>
          </cell>
          <cell r="F5311">
            <v>6.5</v>
          </cell>
          <cell r="R5311" t="str">
            <v>AC ASPARAGHESE</v>
          </cell>
          <cell r="T5311">
            <v>1</v>
          </cell>
          <cell r="W5311">
            <v>1</v>
          </cell>
          <cell r="X5311">
            <v>9.5</v>
          </cell>
        </row>
        <row r="5312">
          <cell r="B5312">
            <v>19</v>
          </cell>
          <cell r="F5312">
            <v>5.5</v>
          </cell>
          <cell r="R5312" t="str">
            <v>HERTHA VERNELLO</v>
          </cell>
          <cell r="W5312">
            <v>1</v>
          </cell>
          <cell r="X5312">
            <v>5.5</v>
          </cell>
        </row>
        <row r="5313">
          <cell r="B5313">
            <v>19</v>
          </cell>
          <cell r="F5313">
            <v>6</v>
          </cell>
          <cell r="R5313" t="str">
            <v/>
          </cell>
          <cell r="X5313" t="str">
            <v/>
          </cell>
        </row>
        <row r="5314">
          <cell r="B5314">
            <v>19</v>
          </cell>
          <cell r="F5314">
            <v>6.5</v>
          </cell>
          <cell r="R5314" t="str">
            <v/>
          </cell>
          <cell r="X5314" t="str">
            <v/>
          </cell>
        </row>
        <row r="5315">
          <cell r="B5315">
            <v>19</v>
          </cell>
          <cell r="F5315">
            <v>6.5</v>
          </cell>
          <cell r="R5315" t="str">
            <v>SAN GRIA</v>
          </cell>
          <cell r="T5315">
            <v>1</v>
          </cell>
          <cell r="W5315">
            <v>1</v>
          </cell>
          <cell r="X5315">
            <v>9.5</v>
          </cell>
        </row>
        <row r="5316">
          <cell r="B5316">
            <v>19</v>
          </cell>
          <cell r="F5316">
            <v>5.5</v>
          </cell>
          <cell r="R5316" t="str">
            <v>PESCICULINI FC</v>
          </cell>
          <cell r="W5316">
            <v>1</v>
          </cell>
          <cell r="X5316">
            <v>5.5</v>
          </cell>
        </row>
        <row r="5317">
          <cell r="B5317">
            <v>19</v>
          </cell>
          <cell r="F5317">
            <v>6</v>
          </cell>
          <cell r="R5317" t="str">
            <v>PESCICULINI FC</v>
          </cell>
          <cell r="T5317">
            <v>1</v>
          </cell>
          <cell r="W5317">
            <v>1</v>
          </cell>
          <cell r="X5317">
            <v>6</v>
          </cell>
        </row>
        <row r="5318">
          <cell r="B5318">
            <v>19</v>
          </cell>
          <cell r="F5318">
            <v>5.5</v>
          </cell>
          <cell r="R5318" t="str">
            <v>PESCICULINI FC</v>
          </cell>
          <cell r="W5318">
            <v>1</v>
          </cell>
          <cell r="X5318">
            <v>5.5</v>
          </cell>
        </row>
        <row r="5319">
          <cell r="B5319">
            <v>19</v>
          </cell>
          <cell r="F5319">
            <v>5.5</v>
          </cell>
          <cell r="R5319" t="str">
            <v>ATL IMPROVVISATO</v>
          </cell>
          <cell r="X5319" t="str">
            <v/>
          </cell>
        </row>
        <row r="5320">
          <cell r="B5320">
            <v>19</v>
          </cell>
          <cell r="F5320">
            <v>5.5</v>
          </cell>
          <cell r="R5320" t="str">
            <v>SAN GRIA</v>
          </cell>
          <cell r="T5320">
            <v>1</v>
          </cell>
          <cell r="X5320" t="str">
            <v/>
          </cell>
        </row>
        <row r="5321">
          <cell r="B5321">
            <v>19</v>
          </cell>
          <cell r="F5321">
            <v>6.5</v>
          </cell>
          <cell r="R5321" t="str">
            <v>HERTHA VERNELLO</v>
          </cell>
          <cell r="T5321">
            <v>1</v>
          </cell>
          <cell r="W5321">
            <v>1</v>
          </cell>
          <cell r="X5321">
            <v>7.5</v>
          </cell>
        </row>
        <row r="5322">
          <cell r="B5322">
            <v>19</v>
          </cell>
          <cell r="F5322">
            <v>6</v>
          </cell>
          <cell r="R5322" t="str">
            <v/>
          </cell>
          <cell r="X5322" t="str">
            <v/>
          </cell>
        </row>
        <row r="5323">
          <cell r="B5323">
            <v>19</v>
          </cell>
          <cell r="F5323">
            <v>6</v>
          </cell>
          <cell r="R5323" t="str">
            <v>PARTIZAN DEGRADO</v>
          </cell>
          <cell r="X5323" t="str">
            <v/>
          </cell>
        </row>
        <row r="5324">
          <cell r="B5324">
            <v>19</v>
          </cell>
          <cell r="F5324">
            <v>5</v>
          </cell>
          <cell r="R5324" t="str">
            <v>PESCICULINI FC</v>
          </cell>
          <cell r="T5324">
            <v>1</v>
          </cell>
          <cell r="W5324">
            <v>1</v>
          </cell>
          <cell r="X5324">
            <v>5</v>
          </cell>
        </row>
        <row r="5325">
          <cell r="B5325">
            <v>19</v>
          </cell>
          <cell r="F5325">
            <v>5</v>
          </cell>
          <cell r="R5325" t="str">
            <v/>
          </cell>
          <cell r="X5325" t="str">
            <v/>
          </cell>
        </row>
        <row r="5326">
          <cell r="B5326">
            <v>19</v>
          </cell>
          <cell r="F5326">
            <v>5.5</v>
          </cell>
          <cell r="R5326" t="str">
            <v/>
          </cell>
          <cell r="X5326" t="str">
            <v/>
          </cell>
        </row>
        <row r="5327">
          <cell r="B5327">
            <v>19</v>
          </cell>
          <cell r="F5327">
            <v>5.5</v>
          </cell>
          <cell r="R5327" t="str">
            <v>ATL IMPROVVISATO</v>
          </cell>
          <cell r="T5327">
            <v>1</v>
          </cell>
          <cell r="X5327" t="str">
            <v/>
          </cell>
        </row>
        <row r="5328">
          <cell r="B5328">
            <v>19</v>
          </cell>
          <cell r="F5328">
            <v>5.5</v>
          </cell>
          <cell r="R5328" t="str">
            <v/>
          </cell>
          <cell r="X5328" t="str">
            <v/>
          </cell>
        </row>
        <row r="5329">
          <cell r="B5329">
            <v>19</v>
          </cell>
          <cell r="F5329">
            <v>6</v>
          </cell>
          <cell r="R5329" t="str">
            <v/>
          </cell>
          <cell r="X5329" t="str">
            <v/>
          </cell>
        </row>
        <row r="5330">
          <cell r="B5330">
            <v>19</v>
          </cell>
          <cell r="F5330">
            <v>6.5</v>
          </cell>
          <cell r="R5330" t="str">
            <v/>
          </cell>
          <cell r="X5330" t="str">
            <v/>
          </cell>
        </row>
        <row r="5331">
          <cell r="B5331">
            <v>19</v>
          </cell>
          <cell r="F5331">
            <v>6</v>
          </cell>
          <cell r="R5331" t="str">
            <v/>
          </cell>
          <cell r="X5331" t="str">
            <v/>
          </cell>
        </row>
        <row r="5332">
          <cell r="B5332">
            <v>19</v>
          </cell>
          <cell r="F5332">
            <v>5.5</v>
          </cell>
          <cell r="R5332" t="str">
            <v/>
          </cell>
          <cell r="X5332" t="str">
            <v/>
          </cell>
        </row>
        <row r="5333">
          <cell r="B5333">
            <v>19</v>
          </cell>
          <cell r="F5333">
            <v>5</v>
          </cell>
          <cell r="R5333" t="str">
            <v>APPAREGGIATO</v>
          </cell>
          <cell r="X5333" t="str">
            <v/>
          </cell>
        </row>
        <row r="5334">
          <cell r="B5334">
            <v>19</v>
          </cell>
          <cell r="F5334">
            <v>5.5</v>
          </cell>
          <cell r="R5334" t="str">
            <v/>
          </cell>
          <cell r="X5334" t="str">
            <v/>
          </cell>
        </row>
        <row r="5335">
          <cell r="B5335">
            <v>19</v>
          </cell>
          <cell r="F5335">
            <v>5.5</v>
          </cell>
          <cell r="R5335" t="str">
            <v/>
          </cell>
          <cell r="X5335" t="str">
            <v/>
          </cell>
        </row>
        <row r="5336">
          <cell r="B5336">
            <v>19</v>
          </cell>
          <cell r="F5336">
            <v>5.5</v>
          </cell>
          <cell r="R5336" t="str">
            <v>APPAREGGIATO</v>
          </cell>
          <cell r="X5336" t="str">
            <v/>
          </cell>
        </row>
        <row r="5337">
          <cell r="B5337">
            <v>19</v>
          </cell>
          <cell r="F5337">
            <v>6</v>
          </cell>
          <cell r="R5337" t="str">
            <v/>
          </cell>
          <cell r="X5337" t="str">
            <v/>
          </cell>
        </row>
        <row r="5338">
          <cell r="B5338">
            <v>19</v>
          </cell>
          <cell r="F5338">
            <v>6</v>
          </cell>
          <cell r="R5338" t="str">
            <v>PARTIZAN DEGRADO</v>
          </cell>
          <cell r="X5338" t="str">
            <v/>
          </cell>
        </row>
        <row r="5339">
          <cell r="B5339">
            <v>19</v>
          </cell>
          <cell r="F5339">
            <v>5.5</v>
          </cell>
          <cell r="R5339" t="str">
            <v/>
          </cell>
          <cell r="X5339" t="str">
            <v/>
          </cell>
        </row>
        <row r="5340">
          <cell r="B5340">
            <v>19</v>
          </cell>
          <cell r="F5340">
            <v>5.5</v>
          </cell>
          <cell r="R5340" t="str">
            <v/>
          </cell>
          <cell r="X5340" t="str">
            <v/>
          </cell>
        </row>
        <row r="5341">
          <cell r="B5341">
            <v>19</v>
          </cell>
          <cell r="F5341">
            <v>4.5</v>
          </cell>
          <cell r="R5341" t="str">
            <v/>
          </cell>
          <cell r="X5341" t="str">
            <v/>
          </cell>
        </row>
        <row r="5342">
          <cell r="B5342">
            <v>19</v>
          </cell>
          <cell r="F5342">
            <v>6.5</v>
          </cell>
          <cell r="R5342" t="str">
            <v>AC ASPARAGHESE</v>
          </cell>
          <cell r="T5342">
            <v>1</v>
          </cell>
          <cell r="W5342">
            <v>1</v>
          </cell>
          <cell r="X5342">
            <v>6.5</v>
          </cell>
        </row>
        <row r="5343">
          <cell r="B5343">
            <v>19</v>
          </cell>
          <cell r="F5343">
            <v>6.5</v>
          </cell>
          <cell r="R5343" t="str">
            <v/>
          </cell>
          <cell r="X5343" t="str">
            <v/>
          </cell>
        </row>
        <row r="5344">
          <cell r="B5344">
            <v>19</v>
          </cell>
          <cell r="F5344">
            <v>6</v>
          </cell>
          <cell r="R5344" t="str">
            <v/>
          </cell>
          <cell r="X5344" t="str">
            <v/>
          </cell>
        </row>
        <row r="5345">
          <cell r="B5345">
            <v>19</v>
          </cell>
          <cell r="F5345">
            <v>5.5</v>
          </cell>
          <cell r="R5345" t="str">
            <v/>
          </cell>
          <cell r="X5345" t="str">
            <v/>
          </cell>
        </row>
        <row r="5346">
          <cell r="B5346">
            <v>19</v>
          </cell>
          <cell r="F5346">
            <v>5.5</v>
          </cell>
          <cell r="R5346" t="str">
            <v/>
          </cell>
          <cell r="X5346" t="str">
            <v/>
          </cell>
        </row>
        <row r="5347">
          <cell r="B5347">
            <v>19</v>
          </cell>
          <cell r="F5347">
            <v>6</v>
          </cell>
          <cell r="R5347" t="str">
            <v/>
          </cell>
          <cell r="X5347" t="str">
            <v/>
          </cell>
        </row>
        <row r="5348">
          <cell r="B5348">
            <v>19</v>
          </cell>
          <cell r="F5348">
            <v>4.5</v>
          </cell>
          <cell r="R5348" t="str">
            <v/>
          </cell>
          <cell r="X5348" t="str">
            <v/>
          </cell>
        </row>
        <row r="5349">
          <cell r="B5349">
            <v>19</v>
          </cell>
          <cell r="F5349">
            <v>5.5</v>
          </cell>
          <cell r="R5349" t="str">
            <v/>
          </cell>
          <cell r="X5349" t="str">
            <v/>
          </cell>
        </row>
        <row r="5350">
          <cell r="B5350">
            <v>19</v>
          </cell>
          <cell r="F5350">
            <v>6</v>
          </cell>
          <cell r="R5350" t="str">
            <v>HERTHA VERNELLO</v>
          </cell>
          <cell r="T5350">
            <v>1</v>
          </cell>
          <cell r="W5350">
            <v>1</v>
          </cell>
          <cell r="X5350">
            <v>7</v>
          </cell>
        </row>
        <row r="5351">
          <cell r="B5351">
            <v>19</v>
          </cell>
          <cell r="F5351">
            <v>6</v>
          </cell>
          <cell r="R5351" t="str">
            <v>APPAREGGIATO</v>
          </cell>
          <cell r="T5351">
            <v>1</v>
          </cell>
          <cell r="W5351">
            <v>1</v>
          </cell>
          <cell r="X5351">
            <v>6</v>
          </cell>
        </row>
        <row r="5352">
          <cell r="B5352">
            <v>19</v>
          </cell>
          <cell r="F5352">
            <v>6.5</v>
          </cell>
          <cell r="R5352" t="str">
            <v/>
          </cell>
          <cell r="X5352" t="str">
            <v/>
          </cell>
        </row>
        <row r="5353">
          <cell r="B5353">
            <v>19</v>
          </cell>
          <cell r="F5353">
            <v>6</v>
          </cell>
          <cell r="R5353" t="str">
            <v/>
          </cell>
          <cell r="X5353" t="str">
            <v/>
          </cell>
        </row>
        <row r="5354">
          <cell r="B5354">
            <v>19</v>
          </cell>
          <cell r="F5354">
            <v>6.5</v>
          </cell>
          <cell r="R5354" t="str">
            <v/>
          </cell>
          <cell r="X5354" t="str">
            <v/>
          </cell>
        </row>
        <row r="5355">
          <cell r="B5355">
            <v>19</v>
          </cell>
          <cell r="F5355">
            <v>7</v>
          </cell>
          <cell r="R5355" t="str">
            <v/>
          </cell>
          <cell r="X5355" t="str">
            <v/>
          </cell>
        </row>
        <row r="5356">
          <cell r="B5356">
            <v>19</v>
          </cell>
          <cell r="F5356">
            <v>6</v>
          </cell>
          <cell r="R5356" t="str">
            <v>AC ASPARAGHESE</v>
          </cell>
          <cell r="X5356" t="str">
            <v/>
          </cell>
        </row>
        <row r="5357">
          <cell r="B5357">
            <v>19</v>
          </cell>
          <cell r="F5357">
            <v>6.5</v>
          </cell>
          <cell r="R5357" t="str">
            <v>SAN GRIA</v>
          </cell>
          <cell r="T5357">
            <v>1</v>
          </cell>
          <cell r="W5357">
            <v>1</v>
          </cell>
          <cell r="X5357">
            <v>6</v>
          </cell>
        </row>
        <row r="5358">
          <cell r="B5358">
            <v>19</v>
          </cell>
          <cell r="F5358">
            <v>6</v>
          </cell>
          <cell r="R5358" t="str">
            <v>APPAREGGIATO</v>
          </cell>
          <cell r="W5358">
            <v>1</v>
          </cell>
          <cell r="X5358">
            <v>6</v>
          </cell>
        </row>
        <row r="5359">
          <cell r="B5359">
            <v>19</v>
          </cell>
          <cell r="F5359">
            <v>6.5</v>
          </cell>
          <cell r="R5359" t="str">
            <v/>
          </cell>
          <cell r="X5359" t="str">
            <v/>
          </cell>
        </row>
        <row r="5360">
          <cell r="B5360">
            <v>19</v>
          </cell>
          <cell r="F5360">
            <v>6.5</v>
          </cell>
          <cell r="R5360" t="str">
            <v>ATL IMPROVVISATO</v>
          </cell>
          <cell r="T5360">
            <v>1</v>
          </cell>
          <cell r="W5360">
            <v>1</v>
          </cell>
          <cell r="X5360">
            <v>7.5</v>
          </cell>
        </row>
        <row r="5361">
          <cell r="B5361">
            <v>19</v>
          </cell>
          <cell r="F5361">
            <v>7</v>
          </cell>
          <cell r="R5361" t="str">
            <v>APPAREGGIATO</v>
          </cell>
          <cell r="T5361">
            <v>1</v>
          </cell>
          <cell r="W5361">
            <v>1</v>
          </cell>
          <cell r="X5361">
            <v>11</v>
          </cell>
        </row>
        <row r="5362">
          <cell r="B5362">
            <v>19</v>
          </cell>
          <cell r="F5362">
            <v>7</v>
          </cell>
          <cell r="R5362" t="str">
            <v>PARTIZAN DEGRADO</v>
          </cell>
          <cell r="T5362">
            <v>1</v>
          </cell>
          <cell r="W5362">
            <v>1</v>
          </cell>
          <cell r="X5362">
            <v>10</v>
          </cell>
        </row>
        <row r="5363">
          <cell r="B5363">
            <v>19</v>
          </cell>
          <cell r="F5363">
            <v>6.5</v>
          </cell>
          <cell r="R5363" t="str">
            <v/>
          </cell>
          <cell r="X5363" t="str">
            <v/>
          </cell>
        </row>
        <row r="5364">
          <cell r="B5364">
            <v>19</v>
          </cell>
          <cell r="F5364">
            <v>5</v>
          </cell>
          <cell r="R5364" t="str">
            <v>APPAREGGIATO</v>
          </cell>
          <cell r="X5364" t="str">
            <v/>
          </cell>
        </row>
        <row r="5365">
          <cell r="B5365">
            <v>19</v>
          </cell>
          <cell r="F5365">
            <v>5.5</v>
          </cell>
          <cell r="R5365" t="str">
            <v/>
          </cell>
          <cell r="X5365" t="str">
            <v/>
          </cell>
        </row>
        <row r="5366">
          <cell r="B5366">
            <v>19</v>
          </cell>
          <cell r="F5366">
            <v>5</v>
          </cell>
          <cell r="R5366" t="str">
            <v/>
          </cell>
          <cell r="X5366" t="str">
            <v/>
          </cell>
        </row>
        <row r="5367">
          <cell r="B5367">
            <v>19</v>
          </cell>
          <cell r="F5367">
            <v>4.5</v>
          </cell>
          <cell r="R5367" t="str">
            <v/>
          </cell>
          <cell r="X5367" t="str">
            <v/>
          </cell>
        </row>
        <row r="5368">
          <cell r="B5368">
            <v>19</v>
          </cell>
          <cell r="F5368">
            <v>6</v>
          </cell>
          <cell r="R5368" t="str">
            <v>AC ASPARAGHESE</v>
          </cell>
          <cell r="W5368">
            <v>1</v>
          </cell>
          <cell r="X5368">
            <v>6</v>
          </cell>
        </row>
        <row r="5369">
          <cell r="B5369">
            <v>19</v>
          </cell>
          <cell r="F5369">
            <v>6</v>
          </cell>
          <cell r="R5369" t="str">
            <v/>
          </cell>
          <cell r="X5369" t="str">
            <v/>
          </cell>
        </row>
        <row r="5370">
          <cell r="B5370">
            <v>19</v>
          </cell>
          <cell r="F5370">
            <v>5</v>
          </cell>
          <cell r="R5370" t="str">
            <v/>
          </cell>
          <cell r="X5370" t="str">
            <v/>
          </cell>
        </row>
        <row r="5371">
          <cell r="B5371">
            <v>19</v>
          </cell>
          <cell r="F5371">
            <v>5.5</v>
          </cell>
          <cell r="R5371" t="str">
            <v/>
          </cell>
          <cell r="X5371" t="str">
            <v/>
          </cell>
        </row>
        <row r="5372">
          <cell r="B5372">
            <v>19</v>
          </cell>
          <cell r="F5372">
            <v>5.5</v>
          </cell>
          <cell r="R5372" t="str">
            <v/>
          </cell>
          <cell r="X5372" t="str">
            <v/>
          </cell>
        </row>
        <row r="5373">
          <cell r="B5373">
            <v>19</v>
          </cell>
          <cell r="F5373">
            <v>5</v>
          </cell>
          <cell r="R5373" t="str">
            <v>AC ASPARAGHESE</v>
          </cell>
          <cell r="T5373">
            <v>1</v>
          </cell>
          <cell r="X5373" t="str">
            <v/>
          </cell>
        </row>
        <row r="5374">
          <cell r="B5374">
            <v>19</v>
          </cell>
          <cell r="F5374">
            <v>5</v>
          </cell>
          <cell r="R5374" t="str">
            <v>PESCICULINI FC</v>
          </cell>
          <cell r="T5374">
            <v>1</v>
          </cell>
          <cell r="X5374" t="str">
            <v/>
          </cell>
        </row>
        <row r="5375">
          <cell r="B5375">
            <v>19</v>
          </cell>
          <cell r="F5375">
            <v>5.5</v>
          </cell>
          <cell r="R5375" t="str">
            <v/>
          </cell>
          <cell r="X5375" t="str">
            <v/>
          </cell>
        </row>
        <row r="5376">
          <cell r="B5376">
            <v>19</v>
          </cell>
          <cell r="F5376">
            <v>5.5</v>
          </cell>
          <cell r="R5376" t="str">
            <v>SAN GRIA</v>
          </cell>
          <cell r="T5376">
            <v>1</v>
          </cell>
          <cell r="X5376" t="str">
            <v/>
          </cell>
        </row>
        <row r="5377">
          <cell r="B5377">
            <v>19</v>
          </cell>
          <cell r="F5377">
            <v>6</v>
          </cell>
          <cell r="R5377" t="str">
            <v>HERTHA VERNELLO</v>
          </cell>
          <cell r="T5377">
            <v>1</v>
          </cell>
          <cell r="W5377">
            <v>1</v>
          </cell>
          <cell r="X5377">
            <v>7</v>
          </cell>
        </row>
        <row r="5378">
          <cell r="B5378">
            <v>19</v>
          </cell>
          <cell r="F5378">
            <v>5</v>
          </cell>
          <cell r="R5378" t="str">
            <v/>
          </cell>
          <cell r="X5378" t="str">
            <v/>
          </cell>
        </row>
        <row r="5379">
          <cell r="B5379">
            <v>19</v>
          </cell>
          <cell r="F5379">
            <v>6.5</v>
          </cell>
          <cell r="R5379" t="str">
            <v/>
          </cell>
          <cell r="X5379" t="str">
            <v/>
          </cell>
        </row>
        <row r="5380">
          <cell r="B5380">
            <v>19</v>
          </cell>
          <cell r="F5380">
            <v>6.5</v>
          </cell>
          <cell r="R5380" t="str">
            <v>PARTIZAN DEGRADO</v>
          </cell>
          <cell r="W5380">
            <v>1</v>
          </cell>
          <cell r="X5380">
            <v>9</v>
          </cell>
        </row>
        <row r="5381">
          <cell r="B5381">
            <v>19</v>
          </cell>
          <cell r="F5381">
            <v>5</v>
          </cell>
          <cell r="R5381" t="str">
            <v>PESCICULINI FC</v>
          </cell>
          <cell r="T5381">
            <v>1</v>
          </cell>
          <cell r="X5381" t="str">
            <v/>
          </cell>
        </row>
        <row r="5382">
          <cell r="B5382">
            <v>19</v>
          </cell>
          <cell r="F5382">
            <v>5.5</v>
          </cell>
          <cell r="R5382" t="str">
            <v/>
          </cell>
          <cell r="X5382" t="str">
            <v/>
          </cell>
        </row>
        <row r="5383">
          <cell r="B5383">
            <v>19</v>
          </cell>
          <cell r="F5383">
            <v>6</v>
          </cell>
          <cell r="R5383" t="str">
            <v/>
          </cell>
          <cell r="X5383" t="str">
            <v/>
          </cell>
        </row>
        <row r="5384">
          <cell r="B5384">
            <v>19</v>
          </cell>
          <cell r="F5384">
            <v>6</v>
          </cell>
          <cell r="R5384" t="str">
            <v>SESTO ASENSIO</v>
          </cell>
          <cell r="X5384" t="str">
            <v/>
          </cell>
        </row>
        <row r="5385">
          <cell r="B5385">
            <v>19</v>
          </cell>
          <cell r="F5385">
            <v>6</v>
          </cell>
          <cell r="R5385" t="str">
            <v/>
          </cell>
          <cell r="X5385" t="str">
            <v/>
          </cell>
        </row>
        <row r="5386">
          <cell r="B5386">
            <v>19</v>
          </cell>
          <cell r="F5386">
            <v>5.5</v>
          </cell>
          <cell r="R5386" t="str">
            <v/>
          </cell>
          <cell r="X5386" t="str">
            <v/>
          </cell>
        </row>
        <row r="5387">
          <cell r="B5387">
            <v>19</v>
          </cell>
          <cell r="F5387">
            <v>5.5</v>
          </cell>
          <cell r="R5387" t="str">
            <v/>
          </cell>
          <cell r="X5387" t="str">
            <v/>
          </cell>
        </row>
        <row r="5388">
          <cell r="B5388">
            <v>19</v>
          </cell>
          <cell r="F5388">
            <v>5.5</v>
          </cell>
          <cell r="R5388" t="str">
            <v/>
          </cell>
          <cell r="X5388" t="str">
            <v/>
          </cell>
        </row>
        <row r="5389">
          <cell r="B5389">
            <v>19</v>
          </cell>
          <cell r="F5389">
            <v>5</v>
          </cell>
          <cell r="R5389" t="str">
            <v>APPAREGGIATO</v>
          </cell>
          <cell r="T5389">
            <v>1</v>
          </cell>
          <cell r="X5389" t="str">
            <v/>
          </cell>
        </row>
        <row r="5390">
          <cell r="B5390">
            <v>19</v>
          </cell>
          <cell r="F5390">
            <v>6.5</v>
          </cell>
          <cell r="R5390" t="str">
            <v>PESCICULINI FC</v>
          </cell>
          <cell r="T5390">
            <v>1</v>
          </cell>
          <cell r="W5390">
            <v>1</v>
          </cell>
          <cell r="X5390">
            <v>5.5</v>
          </cell>
        </row>
        <row r="5391">
          <cell r="B5391">
            <v>19</v>
          </cell>
          <cell r="F5391">
            <v>6</v>
          </cell>
          <cell r="R5391" t="str">
            <v>PARTIZAN DEGRADO</v>
          </cell>
          <cell r="T5391">
            <v>1</v>
          </cell>
          <cell r="X5391" t="str">
            <v/>
          </cell>
        </row>
        <row r="5392">
          <cell r="B5392">
            <v>19</v>
          </cell>
          <cell r="F5392">
            <v>5.5</v>
          </cell>
          <cell r="R5392" t="str">
            <v>PESCICULINI FC</v>
          </cell>
          <cell r="T5392">
            <v>1</v>
          </cell>
          <cell r="W5392">
            <v>1</v>
          </cell>
          <cell r="X5392">
            <v>5</v>
          </cell>
        </row>
        <row r="5393">
          <cell r="B5393">
            <v>19</v>
          </cell>
          <cell r="F5393">
            <v>6.5</v>
          </cell>
          <cell r="R5393" t="str">
            <v/>
          </cell>
          <cell r="X5393" t="str">
            <v/>
          </cell>
        </row>
        <row r="5394">
          <cell r="B5394">
            <v>19</v>
          </cell>
          <cell r="F5394">
            <v>7</v>
          </cell>
          <cell r="R5394" t="str">
            <v/>
          </cell>
          <cell r="X5394" t="str">
            <v/>
          </cell>
        </row>
        <row r="5395">
          <cell r="B5395">
            <v>19</v>
          </cell>
          <cell r="F5395">
            <v>6</v>
          </cell>
          <cell r="R5395" t="str">
            <v/>
          </cell>
          <cell r="X5395" t="str">
            <v/>
          </cell>
        </row>
        <row r="5396">
          <cell r="B5396">
            <v>19</v>
          </cell>
          <cell r="F5396">
            <v>5.5</v>
          </cell>
          <cell r="R5396" t="str">
            <v/>
          </cell>
          <cell r="X5396" t="str">
            <v/>
          </cell>
        </row>
        <row r="5397">
          <cell r="B5397">
            <v>19</v>
          </cell>
          <cell r="F5397">
            <v>6.5</v>
          </cell>
          <cell r="R5397" t="str">
            <v>SAN GRIA</v>
          </cell>
          <cell r="W5397">
            <v>1</v>
          </cell>
          <cell r="X5397">
            <v>6.5</v>
          </cell>
        </row>
        <row r="5398">
          <cell r="B5398">
            <v>19</v>
          </cell>
          <cell r="F5398">
            <v>7</v>
          </cell>
          <cell r="R5398" t="str">
            <v>APPAREGGIATO</v>
          </cell>
          <cell r="T5398">
            <v>1</v>
          </cell>
          <cell r="W5398">
            <v>1</v>
          </cell>
          <cell r="X5398">
            <v>10</v>
          </cell>
        </row>
        <row r="5399">
          <cell r="B5399">
            <v>19</v>
          </cell>
          <cell r="F5399">
            <v>5.5</v>
          </cell>
          <cell r="R5399" t="str">
            <v/>
          </cell>
          <cell r="X5399" t="str">
            <v/>
          </cell>
        </row>
        <row r="5400">
          <cell r="B5400">
            <v>19</v>
          </cell>
          <cell r="F5400">
            <v>7.5</v>
          </cell>
          <cell r="R5400" t="str">
            <v/>
          </cell>
          <cell r="X5400" t="str">
            <v/>
          </cell>
        </row>
        <row r="5401">
          <cell r="B5401">
            <v>19</v>
          </cell>
          <cell r="F5401">
            <v>6</v>
          </cell>
          <cell r="R5401" t="str">
            <v/>
          </cell>
          <cell r="X5401" t="str">
            <v/>
          </cell>
        </row>
        <row r="5402">
          <cell r="B5402">
            <v>19</v>
          </cell>
          <cell r="F5402">
            <v>6.5</v>
          </cell>
          <cell r="R5402" t="str">
            <v/>
          </cell>
          <cell r="X5402" t="str">
            <v/>
          </cell>
        </row>
        <row r="5403">
          <cell r="B5403">
            <v>19</v>
          </cell>
          <cell r="F5403">
            <v>7</v>
          </cell>
          <cell r="R5403" t="str">
            <v>PARTIZAN DEGRADO</v>
          </cell>
          <cell r="T5403">
            <v>1</v>
          </cell>
          <cell r="X5403" t="str">
            <v/>
          </cell>
        </row>
        <row r="5404">
          <cell r="B5404">
            <v>19</v>
          </cell>
          <cell r="F5404">
            <v>5</v>
          </cell>
          <cell r="R5404" t="str">
            <v/>
          </cell>
          <cell r="X5404" t="str">
            <v/>
          </cell>
        </row>
        <row r="5405">
          <cell r="B5405">
            <v>19</v>
          </cell>
          <cell r="F5405">
            <v>5.5</v>
          </cell>
          <cell r="R5405" t="str">
            <v>HERTHA VERNELLO</v>
          </cell>
          <cell r="X5405" t="str">
            <v/>
          </cell>
        </row>
        <row r="5406">
          <cell r="B5406">
            <v>19</v>
          </cell>
          <cell r="F5406">
            <v>6</v>
          </cell>
          <cell r="R5406" t="str">
            <v/>
          </cell>
          <cell r="X5406" t="str">
            <v/>
          </cell>
        </row>
        <row r="5407">
          <cell r="B5407">
            <v>19</v>
          </cell>
          <cell r="F5407">
            <v>7</v>
          </cell>
          <cell r="R5407" t="str">
            <v/>
          </cell>
          <cell r="X5407" t="str">
            <v/>
          </cell>
        </row>
        <row r="5408">
          <cell r="B5408">
            <v>19</v>
          </cell>
          <cell r="F5408">
            <v>6.5</v>
          </cell>
          <cell r="R5408" t="str">
            <v/>
          </cell>
          <cell r="X5408" t="str">
            <v/>
          </cell>
        </row>
        <row r="5409">
          <cell r="B5409">
            <v>19</v>
          </cell>
          <cell r="F5409">
            <v>5.5</v>
          </cell>
          <cell r="R5409" t="str">
            <v/>
          </cell>
          <cell r="X5409" t="str">
            <v/>
          </cell>
        </row>
        <row r="5410">
          <cell r="B5410">
            <v>19</v>
          </cell>
          <cell r="F5410">
            <v>6.5</v>
          </cell>
          <cell r="R5410" t="str">
            <v/>
          </cell>
          <cell r="X5410" t="str">
            <v/>
          </cell>
        </row>
        <row r="5411">
          <cell r="B5411">
            <v>19</v>
          </cell>
          <cell r="F5411">
            <v>6.5</v>
          </cell>
          <cell r="R5411" t="str">
            <v/>
          </cell>
          <cell r="X5411" t="str">
            <v/>
          </cell>
        </row>
        <row r="5412">
          <cell r="B5412">
            <v>19</v>
          </cell>
          <cell r="F5412">
            <v>6.5</v>
          </cell>
          <cell r="R5412" t="str">
            <v/>
          </cell>
          <cell r="X5412" t="str">
            <v/>
          </cell>
        </row>
        <row r="5413">
          <cell r="B5413">
            <v>19</v>
          </cell>
          <cell r="F5413">
            <v>5.5</v>
          </cell>
          <cell r="R5413" t="str">
            <v/>
          </cell>
          <cell r="X5413" t="str">
            <v/>
          </cell>
        </row>
        <row r="5414">
          <cell r="B5414">
            <v>19</v>
          </cell>
          <cell r="F5414">
            <v>7</v>
          </cell>
          <cell r="R5414" t="str">
            <v/>
          </cell>
          <cell r="X5414" t="str">
            <v/>
          </cell>
        </row>
        <row r="5415">
          <cell r="B5415">
            <v>19</v>
          </cell>
          <cell r="F5415">
            <v>5.5</v>
          </cell>
          <cell r="R5415" t="str">
            <v>APPAREGGIATO</v>
          </cell>
          <cell r="X5415" t="str">
            <v/>
          </cell>
        </row>
        <row r="5416">
          <cell r="B5416">
            <v>20</v>
          </cell>
          <cell r="F5416">
            <v>7</v>
          </cell>
          <cell r="R5416" t="str">
            <v>SAN GRIA</v>
          </cell>
          <cell r="T5416">
            <v>1</v>
          </cell>
          <cell r="W5416">
            <v>1</v>
          </cell>
          <cell r="X5416">
            <v>8</v>
          </cell>
        </row>
        <row r="5417">
          <cell r="B5417">
            <v>20</v>
          </cell>
          <cell r="F5417">
            <v>6.5</v>
          </cell>
          <cell r="R5417" t="str">
            <v>PARTIZAN DEGRADO</v>
          </cell>
          <cell r="X5417" t="str">
            <v/>
          </cell>
        </row>
        <row r="5418">
          <cell r="B5418">
            <v>20</v>
          </cell>
          <cell r="F5418">
            <v>6</v>
          </cell>
          <cell r="R5418" t="str">
            <v/>
          </cell>
          <cell r="X5418" t="str">
            <v/>
          </cell>
        </row>
        <row r="5419">
          <cell r="B5419">
            <v>20</v>
          </cell>
          <cell r="F5419">
            <v>6</v>
          </cell>
          <cell r="R5419" t="str">
            <v>SAN GRIA</v>
          </cell>
          <cell r="X5419" t="str">
            <v/>
          </cell>
        </row>
        <row r="5420">
          <cell r="B5420">
            <v>20</v>
          </cell>
          <cell r="F5420">
            <v>5.5</v>
          </cell>
          <cell r="R5420" t="str">
            <v>ATL IMPROVVISATO</v>
          </cell>
          <cell r="X5420" t="str">
            <v/>
          </cell>
        </row>
        <row r="5421">
          <cell r="B5421">
            <v>20</v>
          </cell>
          <cell r="F5421">
            <v>6</v>
          </cell>
          <cell r="R5421" t="str">
            <v/>
          </cell>
          <cell r="X5421" t="str">
            <v/>
          </cell>
        </row>
        <row r="5422">
          <cell r="B5422">
            <v>20</v>
          </cell>
          <cell r="F5422">
            <v>6.5</v>
          </cell>
          <cell r="R5422" t="str">
            <v/>
          </cell>
          <cell r="X5422" t="str">
            <v/>
          </cell>
        </row>
        <row r="5423">
          <cell r="B5423">
            <v>20</v>
          </cell>
          <cell r="F5423">
            <v>6.5</v>
          </cell>
          <cell r="R5423" t="str">
            <v>AC ASPARAGHESE</v>
          </cell>
          <cell r="T5423">
            <v>1</v>
          </cell>
          <cell r="W5423">
            <v>1</v>
          </cell>
          <cell r="X5423">
            <v>7.5</v>
          </cell>
        </row>
        <row r="5424">
          <cell r="B5424">
            <v>20</v>
          </cell>
          <cell r="F5424">
            <v>6.5</v>
          </cell>
          <cell r="R5424" t="str">
            <v>ATL IMPROVVISATO</v>
          </cell>
          <cell r="T5424">
            <v>1</v>
          </cell>
          <cell r="W5424">
            <v>1</v>
          </cell>
          <cell r="X5424">
            <v>7.5</v>
          </cell>
        </row>
        <row r="5425">
          <cell r="B5425">
            <v>20</v>
          </cell>
          <cell r="F5425">
            <v>6</v>
          </cell>
          <cell r="R5425" t="str">
            <v/>
          </cell>
          <cell r="X5425" t="str">
            <v/>
          </cell>
        </row>
        <row r="5426">
          <cell r="B5426">
            <v>20</v>
          </cell>
          <cell r="F5426">
            <v>6.5</v>
          </cell>
          <cell r="R5426" t="str">
            <v>APPAREGGIATO</v>
          </cell>
          <cell r="T5426">
            <v>1</v>
          </cell>
          <cell r="W5426">
            <v>1</v>
          </cell>
          <cell r="X5426">
            <v>5.5</v>
          </cell>
        </row>
        <row r="5427">
          <cell r="B5427">
            <v>20</v>
          </cell>
          <cell r="F5427">
            <v>6</v>
          </cell>
          <cell r="R5427" t="str">
            <v>SESTO ASENSIO</v>
          </cell>
          <cell r="T5427">
            <v>1</v>
          </cell>
          <cell r="W5427">
            <v>1</v>
          </cell>
          <cell r="X5427">
            <v>4</v>
          </cell>
        </row>
        <row r="5428">
          <cell r="B5428">
            <v>20</v>
          </cell>
          <cell r="F5428">
            <v>6</v>
          </cell>
          <cell r="R5428" t="str">
            <v>AC ASPARAGHESE</v>
          </cell>
          <cell r="X5428" t="str">
            <v/>
          </cell>
        </row>
        <row r="5429">
          <cell r="B5429">
            <v>20</v>
          </cell>
          <cell r="F5429">
            <v>7</v>
          </cell>
          <cell r="R5429" t="str">
            <v>PARTIZAN DEGRADO</v>
          </cell>
          <cell r="T5429">
            <v>1</v>
          </cell>
          <cell r="W5429">
            <v>1</v>
          </cell>
          <cell r="X5429">
            <v>8</v>
          </cell>
        </row>
        <row r="5430">
          <cell r="B5430">
            <v>20</v>
          </cell>
          <cell r="F5430">
            <v>6</v>
          </cell>
          <cell r="R5430" t="str">
            <v>PARTIZAN DEGRADO</v>
          </cell>
          <cell r="T5430">
            <v>1</v>
          </cell>
          <cell r="W5430">
            <v>1</v>
          </cell>
          <cell r="X5430">
            <v>6</v>
          </cell>
        </row>
        <row r="5431">
          <cell r="B5431">
            <v>20</v>
          </cell>
          <cell r="F5431">
            <v>6</v>
          </cell>
          <cell r="R5431" t="str">
            <v/>
          </cell>
          <cell r="X5431" t="str">
            <v/>
          </cell>
        </row>
        <row r="5432">
          <cell r="B5432">
            <v>20</v>
          </cell>
          <cell r="F5432">
            <v>5.5</v>
          </cell>
          <cell r="R5432" t="str">
            <v>PARTIZAN DEGRADO</v>
          </cell>
          <cell r="X5432" t="str">
            <v/>
          </cell>
        </row>
        <row r="5433">
          <cell r="B5433">
            <v>20</v>
          </cell>
          <cell r="F5433">
            <v>6.5</v>
          </cell>
          <cell r="R5433" t="str">
            <v>HERTHA VERNELLO</v>
          </cell>
          <cell r="T5433">
            <v>1</v>
          </cell>
          <cell r="W5433">
            <v>1</v>
          </cell>
          <cell r="X5433">
            <v>7.5</v>
          </cell>
        </row>
        <row r="5434">
          <cell r="B5434">
            <v>20</v>
          </cell>
          <cell r="F5434">
            <v>6.5</v>
          </cell>
          <cell r="R5434" t="str">
            <v/>
          </cell>
          <cell r="X5434" t="str">
            <v/>
          </cell>
        </row>
        <row r="5435">
          <cell r="B5435">
            <v>20</v>
          </cell>
          <cell r="F5435">
            <v>6.5</v>
          </cell>
          <cell r="R5435" t="str">
            <v>SAN GRIA</v>
          </cell>
          <cell r="T5435">
            <v>1</v>
          </cell>
          <cell r="W5435">
            <v>1</v>
          </cell>
          <cell r="X5435">
            <v>6.5</v>
          </cell>
        </row>
        <row r="5436">
          <cell r="B5436">
            <v>20</v>
          </cell>
          <cell r="F5436">
            <v>6.5</v>
          </cell>
          <cell r="R5436" t="str">
            <v/>
          </cell>
          <cell r="X5436" t="str">
            <v/>
          </cell>
        </row>
        <row r="5437">
          <cell r="B5437">
            <v>20</v>
          </cell>
          <cell r="F5437">
            <v>6.5</v>
          </cell>
          <cell r="R5437" t="str">
            <v/>
          </cell>
          <cell r="X5437" t="str">
            <v/>
          </cell>
        </row>
        <row r="5438">
          <cell r="B5438">
            <v>20</v>
          </cell>
          <cell r="F5438">
            <v>5</v>
          </cell>
          <cell r="R5438" t="str">
            <v>AC ASPARAGHESE</v>
          </cell>
          <cell r="T5438">
            <v>1</v>
          </cell>
          <cell r="X5438" t="str">
            <v/>
          </cell>
        </row>
        <row r="5439">
          <cell r="B5439">
            <v>20</v>
          </cell>
          <cell r="F5439">
            <v>5.5</v>
          </cell>
          <cell r="R5439" t="str">
            <v/>
          </cell>
          <cell r="X5439" t="str">
            <v/>
          </cell>
        </row>
        <row r="5440">
          <cell r="B5440">
            <v>20</v>
          </cell>
          <cell r="F5440">
            <v>6</v>
          </cell>
          <cell r="R5440" t="str">
            <v/>
          </cell>
          <cell r="X5440" t="str">
            <v/>
          </cell>
        </row>
        <row r="5441">
          <cell r="B5441">
            <v>20</v>
          </cell>
          <cell r="F5441">
            <v>5.5</v>
          </cell>
          <cell r="R5441" t="str">
            <v/>
          </cell>
          <cell r="X5441" t="str">
            <v/>
          </cell>
        </row>
        <row r="5442">
          <cell r="B5442">
            <v>20</v>
          </cell>
          <cell r="F5442">
            <v>6</v>
          </cell>
          <cell r="R5442" t="str">
            <v/>
          </cell>
          <cell r="X5442" t="str">
            <v/>
          </cell>
        </row>
        <row r="5443">
          <cell r="B5443">
            <v>20</v>
          </cell>
          <cell r="F5443">
            <v>5.5</v>
          </cell>
          <cell r="R5443" t="str">
            <v/>
          </cell>
          <cell r="X5443" t="str">
            <v/>
          </cell>
        </row>
        <row r="5444">
          <cell r="B5444">
            <v>20</v>
          </cell>
          <cell r="F5444">
            <v>4</v>
          </cell>
          <cell r="R5444" t="str">
            <v>SESTO ASENSIO</v>
          </cell>
          <cell r="T5444">
            <v>1</v>
          </cell>
          <cell r="X5444" t="str">
            <v/>
          </cell>
        </row>
        <row r="5445">
          <cell r="B5445">
            <v>20</v>
          </cell>
          <cell r="F5445">
            <v>6.5</v>
          </cell>
          <cell r="R5445" t="str">
            <v>AC ASPARAGHESE</v>
          </cell>
          <cell r="W5445">
            <v>1</v>
          </cell>
          <cell r="X5445">
            <v>6.5</v>
          </cell>
        </row>
        <row r="5446">
          <cell r="B5446">
            <v>20</v>
          </cell>
          <cell r="F5446">
            <v>5</v>
          </cell>
          <cell r="R5446" t="str">
            <v>SESTO ASENSIO</v>
          </cell>
          <cell r="X5446" t="str">
            <v/>
          </cell>
        </row>
        <row r="5447">
          <cell r="B5447">
            <v>20</v>
          </cell>
          <cell r="F5447">
            <v>6</v>
          </cell>
          <cell r="R5447" t="str">
            <v>ATL IMPROVVISATO</v>
          </cell>
          <cell r="X5447" t="str">
            <v/>
          </cell>
        </row>
        <row r="5448">
          <cell r="B5448">
            <v>20</v>
          </cell>
          <cell r="F5448">
            <v>5</v>
          </cell>
          <cell r="R5448" t="str">
            <v/>
          </cell>
          <cell r="X5448" t="str">
            <v/>
          </cell>
        </row>
        <row r="5449">
          <cell r="B5449">
            <v>20</v>
          </cell>
          <cell r="F5449">
            <v>6</v>
          </cell>
          <cell r="R5449" t="str">
            <v>ATL IMPROVVISATO</v>
          </cell>
          <cell r="W5449">
            <v>1</v>
          </cell>
          <cell r="X5449">
            <v>6</v>
          </cell>
        </row>
        <row r="5450">
          <cell r="B5450">
            <v>20</v>
          </cell>
          <cell r="F5450">
            <v>5</v>
          </cell>
          <cell r="R5450" t="str">
            <v/>
          </cell>
          <cell r="X5450" t="str">
            <v/>
          </cell>
        </row>
        <row r="5451">
          <cell r="B5451">
            <v>20</v>
          </cell>
          <cell r="F5451">
            <v>6.5</v>
          </cell>
          <cell r="R5451" t="str">
            <v>PESCICULINI FC</v>
          </cell>
          <cell r="W5451">
            <v>1</v>
          </cell>
          <cell r="X5451">
            <v>4.5</v>
          </cell>
        </row>
        <row r="5452">
          <cell r="B5452">
            <v>20</v>
          </cell>
          <cell r="F5452">
            <v>5</v>
          </cell>
          <cell r="R5452" t="str">
            <v/>
          </cell>
          <cell r="X5452" t="str">
            <v/>
          </cell>
        </row>
        <row r="5453">
          <cell r="B5453">
            <v>20</v>
          </cell>
          <cell r="F5453">
            <v>5</v>
          </cell>
          <cell r="R5453" t="str">
            <v/>
          </cell>
          <cell r="X5453" t="str">
            <v/>
          </cell>
        </row>
        <row r="5454">
          <cell r="B5454">
            <v>20</v>
          </cell>
          <cell r="F5454">
            <v>6</v>
          </cell>
          <cell r="R5454" t="str">
            <v/>
          </cell>
          <cell r="X5454" t="str">
            <v/>
          </cell>
        </row>
        <row r="5455">
          <cell r="B5455">
            <v>20</v>
          </cell>
          <cell r="F5455">
            <v>5.5</v>
          </cell>
          <cell r="R5455" t="str">
            <v/>
          </cell>
          <cell r="X5455" t="str">
            <v/>
          </cell>
        </row>
        <row r="5456">
          <cell r="B5456">
            <v>20</v>
          </cell>
          <cell r="F5456">
            <v>5</v>
          </cell>
          <cell r="R5456" t="str">
            <v/>
          </cell>
          <cell r="X5456" t="str">
            <v/>
          </cell>
        </row>
        <row r="5457">
          <cell r="B5457">
            <v>20</v>
          </cell>
          <cell r="F5457">
            <v>5.5</v>
          </cell>
          <cell r="R5457" t="str">
            <v/>
          </cell>
          <cell r="X5457" t="str">
            <v/>
          </cell>
        </row>
        <row r="5458">
          <cell r="B5458">
            <v>20</v>
          </cell>
          <cell r="F5458">
            <v>6.5</v>
          </cell>
          <cell r="R5458" t="str">
            <v/>
          </cell>
          <cell r="X5458" t="str">
            <v/>
          </cell>
        </row>
        <row r="5459">
          <cell r="B5459">
            <v>20</v>
          </cell>
          <cell r="F5459">
            <v>5</v>
          </cell>
          <cell r="R5459" t="str">
            <v/>
          </cell>
          <cell r="X5459" t="str">
            <v/>
          </cell>
        </row>
        <row r="5460">
          <cell r="B5460">
            <v>20</v>
          </cell>
          <cell r="F5460">
            <v>5.5</v>
          </cell>
          <cell r="R5460" t="str">
            <v/>
          </cell>
          <cell r="X5460" t="str">
            <v/>
          </cell>
        </row>
        <row r="5461">
          <cell r="B5461">
            <v>20</v>
          </cell>
          <cell r="F5461">
            <v>5</v>
          </cell>
          <cell r="R5461" t="str">
            <v/>
          </cell>
          <cell r="X5461" t="str">
            <v/>
          </cell>
        </row>
        <row r="5462">
          <cell r="B5462">
            <v>20</v>
          </cell>
          <cell r="F5462">
            <v>5.5</v>
          </cell>
          <cell r="R5462" t="str">
            <v>SAN GRIA</v>
          </cell>
          <cell r="T5462">
            <v>1</v>
          </cell>
          <cell r="X5462" t="str">
            <v/>
          </cell>
        </row>
        <row r="5463">
          <cell r="B5463">
            <v>20</v>
          </cell>
          <cell r="F5463">
            <v>5.5</v>
          </cell>
          <cell r="R5463" t="str">
            <v/>
          </cell>
          <cell r="X5463" t="str">
            <v/>
          </cell>
        </row>
        <row r="5464">
          <cell r="B5464">
            <v>20</v>
          </cell>
          <cell r="F5464">
            <v>6.5</v>
          </cell>
          <cell r="R5464" t="str">
            <v>AC ASPARAGHESE</v>
          </cell>
          <cell r="T5464">
            <v>1</v>
          </cell>
          <cell r="W5464">
            <v>1</v>
          </cell>
          <cell r="X5464">
            <v>6.5</v>
          </cell>
        </row>
        <row r="5465">
          <cell r="B5465">
            <v>20</v>
          </cell>
          <cell r="F5465">
            <v>6</v>
          </cell>
          <cell r="R5465" t="str">
            <v/>
          </cell>
          <cell r="X5465" t="str">
            <v/>
          </cell>
        </row>
        <row r="5466">
          <cell r="B5466">
            <v>20</v>
          </cell>
          <cell r="F5466">
            <v>6</v>
          </cell>
          <cell r="R5466" t="str">
            <v/>
          </cell>
          <cell r="X5466" t="str">
            <v/>
          </cell>
        </row>
        <row r="5467">
          <cell r="B5467">
            <v>20</v>
          </cell>
          <cell r="F5467">
            <v>6</v>
          </cell>
          <cell r="R5467" t="str">
            <v/>
          </cell>
          <cell r="X5467" t="str">
            <v/>
          </cell>
        </row>
        <row r="5468">
          <cell r="B5468">
            <v>20</v>
          </cell>
          <cell r="F5468">
            <v>5.5</v>
          </cell>
          <cell r="R5468" t="str">
            <v/>
          </cell>
          <cell r="X5468" t="str">
            <v/>
          </cell>
        </row>
        <row r="5469">
          <cell r="B5469">
            <v>20</v>
          </cell>
          <cell r="F5469">
            <v>5.5</v>
          </cell>
          <cell r="R5469" t="str">
            <v/>
          </cell>
          <cell r="X5469" t="str">
            <v/>
          </cell>
        </row>
        <row r="5470">
          <cell r="B5470">
            <v>20</v>
          </cell>
          <cell r="F5470">
            <v>6</v>
          </cell>
          <cell r="R5470" t="str">
            <v>PARTIZAN DEGRADO</v>
          </cell>
          <cell r="T5470">
            <v>1</v>
          </cell>
          <cell r="X5470" t="str">
            <v/>
          </cell>
        </row>
        <row r="5471">
          <cell r="B5471">
            <v>20</v>
          </cell>
          <cell r="F5471">
            <v>6.5</v>
          </cell>
          <cell r="R5471" t="str">
            <v/>
          </cell>
          <cell r="X5471" t="str">
            <v/>
          </cell>
        </row>
        <row r="5472">
          <cell r="B5472">
            <v>20</v>
          </cell>
          <cell r="F5472">
            <v>6.5</v>
          </cell>
          <cell r="R5472" t="str">
            <v>AC ASPARAGHESE</v>
          </cell>
          <cell r="W5472">
            <v>1</v>
          </cell>
          <cell r="X5472">
            <v>6.5</v>
          </cell>
        </row>
        <row r="5473">
          <cell r="B5473">
            <v>20</v>
          </cell>
          <cell r="F5473">
            <v>5</v>
          </cell>
          <cell r="R5473" t="str">
            <v>SAN GRIA</v>
          </cell>
          <cell r="X5473" t="str">
            <v/>
          </cell>
        </row>
        <row r="5474">
          <cell r="B5474">
            <v>20</v>
          </cell>
          <cell r="F5474">
            <v>6.5</v>
          </cell>
          <cell r="R5474" t="str">
            <v>AC ASPARAGHESE</v>
          </cell>
          <cell r="T5474">
            <v>1</v>
          </cell>
          <cell r="W5474">
            <v>1</v>
          </cell>
          <cell r="X5474">
            <v>6.5</v>
          </cell>
        </row>
        <row r="5475">
          <cell r="B5475">
            <v>20</v>
          </cell>
          <cell r="F5475">
            <v>6</v>
          </cell>
          <cell r="R5475" t="str">
            <v/>
          </cell>
          <cell r="X5475" t="str">
            <v/>
          </cell>
        </row>
        <row r="5476">
          <cell r="B5476">
            <v>20</v>
          </cell>
          <cell r="F5476">
            <v>7</v>
          </cell>
          <cell r="R5476" t="str">
            <v/>
          </cell>
          <cell r="X5476" t="str">
            <v/>
          </cell>
        </row>
        <row r="5477">
          <cell r="B5477">
            <v>20</v>
          </cell>
          <cell r="F5477">
            <v>6</v>
          </cell>
          <cell r="R5477" t="str">
            <v>PESCICULINI FC</v>
          </cell>
          <cell r="T5477">
            <v>1</v>
          </cell>
          <cell r="X5477" t="str">
            <v/>
          </cell>
        </row>
        <row r="5478">
          <cell r="B5478">
            <v>20</v>
          </cell>
          <cell r="F5478">
            <v>4.5</v>
          </cell>
          <cell r="R5478" t="str">
            <v/>
          </cell>
          <cell r="X5478" t="str">
            <v/>
          </cell>
        </row>
        <row r="5479">
          <cell r="B5479">
            <v>20</v>
          </cell>
          <cell r="F5479">
            <v>5.5</v>
          </cell>
          <cell r="R5479" t="str">
            <v>SAN GRIA</v>
          </cell>
          <cell r="T5479">
            <v>1</v>
          </cell>
          <cell r="W5479">
            <v>1</v>
          </cell>
          <cell r="X5479">
            <v>5.5</v>
          </cell>
        </row>
        <row r="5480">
          <cell r="B5480">
            <v>20</v>
          </cell>
          <cell r="F5480">
            <v>4</v>
          </cell>
          <cell r="R5480" t="str">
            <v/>
          </cell>
          <cell r="X5480" t="str">
            <v/>
          </cell>
        </row>
        <row r="5481">
          <cell r="B5481">
            <v>20</v>
          </cell>
          <cell r="F5481">
            <v>6</v>
          </cell>
          <cell r="R5481" t="str">
            <v>SESTO ASENSIO</v>
          </cell>
          <cell r="T5481">
            <v>1</v>
          </cell>
          <cell r="W5481">
            <v>1</v>
          </cell>
          <cell r="X5481">
            <v>6</v>
          </cell>
        </row>
        <row r="5482">
          <cell r="B5482">
            <v>20</v>
          </cell>
          <cell r="F5482">
            <v>6</v>
          </cell>
          <cell r="R5482" t="str">
            <v>SESTO ASENSIO</v>
          </cell>
          <cell r="T5482">
            <v>1</v>
          </cell>
          <cell r="W5482">
            <v>1</v>
          </cell>
          <cell r="X5482">
            <v>6</v>
          </cell>
        </row>
        <row r="5483">
          <cell r="B5483">
            <v>20</v>
          </cell>
          <cell r="F5483">
            <v>5.5</v>
          </cell>
          <cell r="R5483" t="str">
            <v/>
          </cell>
          <cell r="X5483" t="str">
            <v/>
          </cell>
        </row>
        <row r="5484">
          <cell r="B5484">
            <v>20</v>
          </cell>
          <cell r="F5484">
            <v>7</v>
          </cell>
          <cell r="R5484" t="str">
            <v>SAN GRIA</v>
          </cell>
          <cell r="T5484">
            <v>1</v>
          </cell>
          <cell r="W5484">
            <v>1</v>
          </cell>
          <cell r="X5484">
            <v>11</v>
          </cell>
        </row>
        <row r="5485">
          <cell r="B5485">
            <v>20</v>
          </cell>
          <cell r="F5485">
            <v>5</v>
          </cell>
          <cell r="R5485" t="str">
            <v/>
          </cell>
          <cell r="X5485" t="str">
            <v/>
          </cell>
        </row>
        <row r="5486">
          <cell r="B5486">
            <v>20</v>
          </cell>
          <cell r="F5486">
            <v>6</v>
          </cell>
          <cell r="R5486" t="str">
            <v>SAN GRIA</v>
          </cell>
          <cell r="W5486">
            <v>1</v>
          </cell>
          <cell r="X5486">
            <v>6</v>
          </cell>
        </row>
        <row r="5487">
          <cell r="B5487">
            <v>20</v>
          </cell>
          <cell r="F5487">
            <v>5.5</v>
          </cell>
          <cell r="R5487" t="str">
            <v>ATL IMPROVVISATO</v>
          </cell>
          <cell r="X5487" t="str">
            <v/>
          </cell>
        </row>
        <row r="5488">
          <cell r="B5488">
            <v>20</v>
          </cell>
          <cell r="F5488">
            <v>6</v>
          </cell>
          <cell r="R5488" t="str">
            <v/>
          </cell>
          <cell r="X5488" t="str">
            <v/>
          </cell>
        </row>
        <row r="5489">
          <cell r="B5489">
            <v>20</v>
          </cell>
          <cell r="F5489">
            <v>5.5</v>
          </cell>
          <cell r="R5489" t="str">
            <v/>
          </cell>
          <cell r="X5489" t="str">
            <v/>
          </cell>
        </row>
        <row r="5490">
          <cell r="B5490">
            <v>20</v>
          </cell>
          <cell r="F5490">
            <v>7</v>
          </cell>
          <cell r="R5490" t="str">
            <v>ATL IMPROVVISATO</v>
          </cell>
          <cell r="T5490">
            <v>1</v>
          </cell>
          <cell r="W5490">
            <v>1</v>
          </cell>
          <cell r="X5490">
            <v>10</v>
          </cell>
        </row>
        <row r="5491">
          <cell r="B5491">
            <v>20</v>
          </cell>
          <cell r="F5491">
            <v>5</v>
          </cell>
          <cell r="R5491" t="str">
            <v/>
          </cell>
          <cell r="X5491" t="str">
            <v/>
          </cell>
        </row>
        <row r="5492">
          <cell r="B5492">
            <v>20</v>
          </cell>
          <cell r="F5492">
            <v>6</v>
          </cell>
          <cell r="R5492" t="str">
            <v>PARTIZAN DEGRADO</v>
          </cell>
          <cell r="T5492">
            <v>1</v>
          </cell>
          <cell r="W5492">
            <v>1</v>
          </cell>
          <cell r="X5492">
            <v>6</v>
          </cell>
        </row>
        <row r="5493">
          <cell r="B5493">
            <v>20</v>
          </cell>
          <cell r="F5493">
            <v>6.5</v>
          </cell>
          <cell r="R5493" t="str">
            <v>HERTHA VERNELLO</v>
          </cell>
          <cell r="T5493">
            <v>1</v>
          </cell>
          <cell r="W5493">
            <v>1</v>
          </cell>
          <cell r="X5493">
            <v>6.5</v>
          </cell>
        </row>
        <row r="5494">
          <cell r="B5494">
            <v>20</v>
          </cell>
          <cell r="F5494">
            <v>6</v>
          </cell>
          <cell r="R5494" t="str">
            <v/>
          </cell>
          <cell r="X5494" t="str">
            <v/>
          </cell>
        </row>
        <row r="5495">
          <cell r="B5495">
            <v>20</v>
          </cell>
          <cell r="F5495">
            <v>6</v>
          </cell>
          <cell r="R5495" t="str">
            <v/>
          </cell>
          <cell r="X5495" t="str">
            <v/>
          </cell>
        </row>
        <row r="5496">
          <cell r="B5496">
            <v>20</v>
          </cell>
          <cell r="F5496">
            <v>6</v>
          </cell>
          <cell r="R5496" t="str">
            <v>AC ASPARAGHESE</v>
          </cell>
          <cell r="T5496">
            <v>1</v>
          </cell>
          <cell r="X5496" t="str">
            <v/>
          </cell>
        </row>
        <row r="5497">
          <cell r="B5497">
            <v>20</v>
          </cell>
          <cell r="F5497">
            <v>6.5</v>
          </cell>
          <cell r="R5497" t="str">
            <v/>
          </cell>
          <cell r="X5497" t="str">
            <v/>
          </cell>
        </row>
        <row r="5498">
          <cell r="B5498">
            <v>20</v>
          </cell>
          <cell r="F5498">
            <v>6</v>
          </cell>
          <cell r="R5498" t="str">
            <v/>
          </cell>
          <cell r="X5498" t="str">
            <v/>
          </cell>
        </row>
        <row r="5499">
          <cell r="B5499">
            <v>20</v>
          </cell>
          <cell r="F5499">
            <v>6.5</v>
          </cell>
          <cell r="R5499" t="str">
            <v>PARTIZAN DEGRADO</v>
          </cell>
          <cell r="W5499">
            <v>1</v>
          </cell>
          <cell r="X5499">
            <v>6.5</v>
          </cell>
        </row>
        <row r="5500">
          <cell r="B5500">
            <v>20</v>
          </cell>
          <cell r="F5500">
            <v>5.5</v>
          </cell>
          <cell r="R5500" t="str">
            <v>PESCICULINI FC</v>
          </cell>
          <cell r="T5500">
            <v>1</v>
          </cell>
          <cell r="W5500">
            <v>1</v>
          </cell>
          <cell r="X5500">
            <v>5.5</v>
          </cell>
        </row>
        <row r="5501">
          <cell r="B5501">
            <v>20</v>
          </cell>
          <cell r="F5501">
            <v>7</v>
          </cell>
          <cell r="R5501" t="str">
            <v>APPAREGGIATO</v>
          </cell>
          <cell r="T5501">
            <v>1</v>
          </cell>
          <cell r="W5501">
            <v>1</v>
          </cell>
          <cell r="X5501">
            <v>8</v>
          </cell>
        </row>
        <row r="5502">
          <cell r="B5502">
            <v>20</v>
          </cell>
          <cell r="F5502">
            <v>6</v>
          </cell>
          <cell r="R5502" t="str">
            <v/>
          </cell>
          <cell r="X5502" t="str">
            <v/>
          </cell>
        </row>
        <row r="5503">
          <cell r="B5503">
            <v>20</v>
          </cell>
          <cell r="F5503">
            <v>6.5</v>
          </cell>
          <cell r="R5503" t="str">
            <v>HERTHA VERNELLO</v>
          </cell>
          <cell r="T5503">
            <v>1</v>
          </cell>
          <cell r="W5503">
            <v>1</v>
          </cell>
          <cell r="X5503">
            <v>6.5</v>
          </cell>
        </row>
        <row r="5504">
          <cell r="B5504">
            <v>20</v>
          </cell>
          <cell r="F5504">
            <v>6</v>
          </cell>
          <cell r="R5504" t="str">
            <v>PARTIZAN DEGRADO</v>
          </cell>
          <cell r="T5504">
            <v>1</v>
          </cell>
          <cell r="W5504">
            <v>1</v>
          </cell>
          <cell r="X5504">
            <v>6</v>
          </cell>
        </row>
        <row r="5505">
          <cell r="B5505">
            <v>20</v>
          </cell>
          <cell r="F5505">
            <v>6</v>
          </cell>
          <cell r="R5505" t="str">
            <v>APPAREGGIATO</v>
          </cell>
          <cell r="W5505">
            <v>1</v>
          </cell>
          <cell r="X5505">
            <v>6</v>
          </cell>
        </row>
        <row r="5506">
          <cell r="B5506">
            <v>20</v>
          </cell>
          <cell r="F5506">
            <v>6.5</v>
          </cell>
          <cell r="R5506" t="str">
            <v>AC ASPARAGHESE</v>
          </cell>
          <cell r="T5506">
            <v>1</v>
          </cell>
          <cell r="X5506" t="str">
            <v/>
          </cell>
        </row>
        <row r="5507">
          <cell r="B5507">
            <v>20</v>
          </cell>
          <cell r="F5507">
            <v>7.5</v>
          </cell>
          <cell r="R5507" t="str">
            <v/>
          </cell>
          <cell r="X5507" t="str">
            <v/>
          </cell>
        </row>
        <row r="5508">
          <cell r="B5508">
            <v>20</v>
          </cell>
          <cell r="F5508">
            <v>6.5</v>
          </cell>
          <cell r="R5508" t="str">
            <v/>
          </cell>
          <cell r="X5508" t="str">
            <v/>
          </cell>
        </row>
        <row r="5509">
          <cell r="B5509">
            <v>20</v>
          </cell>
          <cell r="F5509">
            <v>6</v>
          </cell>
          <cell r="R5509" t="str">
            <v/>
          </cell>
          <cell r="X5509" t="str">
            <v/>
          </cell>
        </row>
        <row r="5510">
          <cell r="B5510">
            <v>20</v>
          </cell>
          <cell r="F5510">
            <v>6</v>
          </cell>
          <cell r="R5510" t="str">
            <v/>
          </cell>
          <cell r="X5510" t="str">
            <v/>
          </cell>
        </row>
        <row r="5511">
          <cell r="B5511">
            <v>20</v>
          </cell>
          <cell r="F5511">
            <v>6.5</v>
          </cell>
          <cell r="R5511" t="str">
            <v/>
          </cell>
          <cell r="X5511" t="str">
            <v/>
          </cell>
        </row>
        <row r="5512">
          <cell r="B5512">
            <v>20</v>
          </cell>
          <cell r="F5512">
            <v>6</v>
          </cell>
          <cell r="R5512" t="str">
            <v>ATL IMPROVVISATO</v>
          </cell>
          <cell r="T5512">
            <v>1</v>
          </cell>
          <cell r="W5512">
            <v>1</v>
          </cell>
          <cell r="X5512">
            <v>6</v>
          </cell>
        </row>
        <row r="5513">
          <cell r="B5513">
            <v>20</v>
          </cell>
          <cell r="F5513">
            <v>6.5</v>
          </cell>
          <cell r="R5513" t="str">
            <v/>
          </cell>
          <cell r="X5513" t="str">
            <v/>
          </cell>
        </row>
        <row r="5514">
          <cell r="B5514">
            <v>20</v>
          </cell>
          <cell r="F5514">
            <v>6.5</v>
          </cell>
          <cell r="R5514" t="str">
            <v/>
          </cell>
          <cell r="X5514" t="str">
            <v/>
          </cell>
        </row>
        <row r="5515">
          <cell r="B5515">
            <v>20</v>
          </cell>
          <cell r="F5515">
            <v>7</v>
          </cell>
          <cell r="R5515" t="str">
            <v>SAN GRIA</v>
          </cell>
          <cell r="W5515">
            <v>1</v>
          </cell>
          <cell r="X5515">
            <v>10</v>
          </cell>
        </row>
        <row r="5516">
          <cell r="B5516">
            <v>20</v>
          </cell>
          <cell r="F5516">
            <v>6.5</v>
          </cell>
          <cell r="R5516" t="str">
            <v/>
          </cell>
          <cell r="X5516" t="str">
            <v/>
          </cell>
        </row>
        <row r="5517">
          <cell r="B5517">
            <v>20</v>
          </cell>
          <cell r="F5517">
            <v>6</v>
          </cell>
          <cell r="R5517" t="str">
            <v/>
          </cell>
          <cell r="X5517" t="str">
            <v/>
          </cell>
        </row>
        <row r="5518">
          <cell r="B5518">
            <v>20</v>
          </cell>
          <cell r="F5518">
            <v>5.5</v>
          </cell>
          <cell r="R5518" t="str">
            <v>SESTO ASENSIO</v>
          </cell>
          <cell r="T5518">
            <v>1</v>
          </cell>
          <cell r="W5518">
            <v>1</v>
          </cell>
          <cell r="X5518">
            <v>5</v>
          </cell>
        </row>
        <row r="5519">
          <cell r="B5519">
            <v>20</v>
          </cell>
          <cell r="F5519">
            <v>6</v>
          </cell>
          <cell r="R5519" t="str">
            <v>ATL IMPROVVISATO</v>
          </cell>
          <cell r="W5519">
            <v>1</v>
          </cell>
          <cell r="X5519">
            <v>6</v>
          </cell>
        </row>
        <row r="5520">
          <cell r="B5520">
            <v>20</v>
          </cell>
          <cell r="F5520">
            <v>5</v>
          </cell>
          <cell r="R5520" t="str">
            <v>SESTO ASENSIO</v>
          </cell>
          <cell r="X5520" t="str">
            <v/>
          </cell>
        </row>
        <row r="5521">
          <cell r="B5521">
            <v>20</v>
          </cell>
          <cell r="F5521">
            <v>5.5</v>
          </cell>
          <cell r="R5521" t="str">
            <v>SAN GRIA</v>
          </cell>
          <cell r="X5521" t="str">
            <v/>
          </cell>
        </row>
        <row r="5522">
          <cell r="B5522">
            <v>20</v>
          </cell>
          <cell r="F5522">
            <v>5.5</v>
          </cell>
          <cell r="R5522" t="str">
            <v>PESCICULINI FC</v>
          </cell>
          <cell r="T5522">
            <v>1</v>
          </cell>
          <cell r="W5522">
            <v>1</v>
          </cell>
          <cell r="X5522">
            <v>5.5</v>
          </cell>
        </row>
        <row r="5523">
          <cell r="B5523">
            <v>20</v>
          </cell>
          <cell r="F5523">
            <v>6.5</v>
          </cell>
          <cell r="R5523" t="str">
            <v/>
          </cell>
          <cell r="X5523" t="str">
            <v/>
          </cell>
        </row>
        <row r="5524">
          <cell r="B5524">
            <v>20</v>
          </cell>
          <cell r="F5524">
            <v>6</v>
          </cell>
          <cell r="R5524" t="str">
            <v>PESCICULINI FC</v>
          </cell>
          <cell r="T5524">
            <v>1</v>
          </cell>
          <cell r="W5524">
            <v>1</v>
          </cell>
          <cell r="X5524">
            <v>5.5</v>
          </cell>
        </row>
        <row r="5525">
          <cell r="B5525">
            <v>20</v>
          </cell>
          <cell r="F5525">
            <v>4.5</v>
          </cell>
          <cell r="R5525" t="str">
            <v>SAN GRIA</v>
          </cell>
          <cell r="X5525" t="str">
            <v/>
          </cell>
        </row>
        <row r="5526">
          <cell r="B5526">
            <v>20</v>
          </cell>
          <cell r="F5526">
            <v>6.5</v>
          </cell>
          <cell r="R5526" t="str">
            <v/>
          </cell>
          <cell r="X5526" t="str">
            <v/>
          </cell>
        </row>
        <row r="5527">
          <cell r="B5527">
            <v>20</v>
          </cell>
          <cell r="F5527">
            <v>5.5</v>
          </cell>
          <cell r="R5527" t="str">
            <v/>
          </cell>
          <cell r="X5527" t="str">
            <v/>
          </cell>
        </row>
        <row r="5528">
          <cell r="B5528">
            <v>20</v>
          </cell>
          <cell r="F5528">
            <v>6.5</v>
          </cell>
          <cell r="R5528" t="str">
            <v>HERTHA VERNELLO</v>
          </cell>
          <cell r="T5528">
            <v>1</v>
          </cell>
          <cell r="W5528">
            <v>1</v>
          </cell>
          <cell r="X5528">
            <v>7.5</v>
          </cell>
        </row>
        <row r="5529">
          <cell r="B5529">
            <v>20</v>
          </cell>
          <cell r="F5529">
            <v>6</v>
          </cell>
          <cell r="R5529" t="str">
            <v>PESCICULINI FC</v>
          </cell>
          <cell r="T5529">
            <v>1</v>
          </cell>
          <cell r="W5529">
            <v>1</v>
          </cell>
          <cell r="X5529">
            <v>5.5</v>
          </cell>
        </row>
        <row r="5530">
          <cell r="B5530">
            <v>20</v>
          </cell>
          <cell r="F5530">
            <v>6</v>
          </cell>
          <cell r="R5530" t="str">
            <v>ATL IMPROVVISATO</v>
          </cell>
          <cell r="T5530">
            <v>1</v>
          </cell>
          <cell r="X5530" t="str">
            <v/>
          </cell>
        </row>
        <row r="5531">
          <cell r="B5531">
            <v>20</v>
          </cell>
          <cell r="F5531">
            <v>6.5</v>
          </cell>
          <cell r="R5531" t="str">
            <v>SAN GRIA</v>
          </cell>
          <cell r="T5531">
            <v>1</v>
          </cell>
          <cell r="W5531">
            <v>1</v>
          </cell>
          <cell r="X5531">
            <v>9.5</v>
          </cell>
        </row>
        <row r="5532">
          <cell r="B5532">
            <v>20</v>
          </cell>
          <cell r="F5532">
            <v>5.5</v>
          </cell>
          <cell r="R5532" t="str">
            <v>HERTHA VERNELLO</v>
          </cell>
          <cell r="W5532">
            <v>1</v>
          </cell>
          <cell r="X5532">
            <v>5.5</v>
          </cell>
        </row>
        <row r="5533">
          <cell r="B5533">
            <v>20</v>
          </cell>
          <cell r="F5533">
            <v>7</v>
          </cell>
          <cell r="R5533" t="str">
            <v>ATL IMPROVVISATO</v>
          </cell>
          <cell r="T5533">
            <v>1</v>
          </cell>
          <cell r="W5533">
            <v>1</v>
          </cell>
          <cell r="X5533">
            <v>10</v>
          </cell>
        </row>
        <row r="5534">
          <cell r="B5534">
            <v>20</v>
          </cell>
          <cell r="F5534">
            <v>6</v>
          </cell>
          <cell r="R5534" t="str">
            <v/>
          </cell>
          <cell r="X5534" t="str">
            <v/>
          </cell>
        </row>
        <row r="5535">
          <cell r="B5535">
            <v>20</v>
          </cell>
          <cell r="F5535">
            <v>6.5</v>
          </cell>
          <cell r="R5535" t="str">
            <v/>
          </cell>
          <cell r="X5535" t="str">
            <v/>
          </cell>
        </row>
        <row r="5536">
          <cell r="B5536">
            <v>20</v>
          </cell>
          <cell r="F5536">
            <v>6</v>
          </cell>
          <cell r="R5536" t="str">
            <v>ATL IMPROVVISATO</v>
          </cell>
          <cell r="X5536" t="str">
            <v/>
          </cell>
        </row>
        <row r="5537">
          <cell r="B5537">
            <v>20</v>
          </cell>
          <cell r="F5537">
            <v>7.5</v>
          </cell>
          <cell r="R5537" t="str">
            <v/>
          </cell>
          <cell r="X5537" t="str">
            <v/>
          </cell>
        </row>
        <row r="5538">
          <cell r="B5538">
            <v>20</v>
          </cell>
          <cell r="F5538">
            <v>5.5</v>
          </cell>
          <cell r="R5538" t="str">
            <v>PARTIZAN DEGRADO</v>
          </cell>
          <cell r="T5538">
            <v>1</v>
          </cell>
          <cell r="W5538">
            <v>1</v>
          </cell>
          <cell r="X5538">
            <v>5</v>
          </cell>
        </row>
        <row r="5539">
          <cell r="B5539">
            <v>20</v>
          </cell>
          <cell r="F5539">
            <v>5</v>
          </cell>
          <cell r="R5539" t="str">
            <v>APPAREGGIATO</v>
          </cell>
          <cell r="X5539" t="str">
            <v/>
          </cell>
        </row>
        <row r="5540">
          <cell r="B5540">
            <v>20</v>
          </cell>
          <cell r="F5540">
            <v>7</v>
          </cell>
          <cell r="R5540" t="str">
            <v>HERTHA VERNELLO</v>
          </cell>
          <cell r="T5540">
            <v>1</v>
          </cell>
          <cell r="W5540">
            <v>1</v>
          </cell>
          <cell r="X5540">
            <v>6.5</v>
          </cell>
        </row>
        <row r="5541">
          <cell r="B5541">
            <v>20</v>
          </cell>
          <cell r="F5541">
            <v>7</v>
          </cell>
          <cell r="R5541" t="str">
            <v/>
          </cell>
          <cell r="X5541" t="str">
            <v/>
          </cell>
        </row>
        <row r="5542">
          <cell r="B5542">
            <v>20</v>
          </cell>
          <cell r="F5542">
            <v>6</v>
          </cell>
          <cell r="R5542" t="str">
            <v/>
          </cell>
          <cell r="X5542" t="str">
            <v/>
          </cell>
        </row>
        <row r="5543">
          <cell r="B5543">
            <v>20</v>
          </cell>
          <cell r="F5543">
            <v>6.5</v>
          </cell>
          <cell r="R5543" t="str">
            <v>AC ASPARAGHESE</v>
          </cell>
          <cell r="T5543">
            <v>1</v>
          </cell>
          <cell r="W5543">
            <v>1</v>
          </cell>
          <cell r="X5543">
            <v>6</v>
          </cell>
        </row>
        <row r="5544">
          <cell r="B5544">
            <v>20</v>
          </cell>
          <cell r="F5544">
            <v>6.5</v>
          </cell>
          <cell r="R5544" t="str">
            <v>SESTO ASENSIO</v>
          </cell>
          <cell r="W5544">
            <v>1</v>
          </cell>
          <cell r="X5544">
            <v>6.5</v>
          </cell>
        </row>
        <row r="5545">
          <cell r="B5545">
            <v>20</v>
          </cell>
          <cell r="F5545">
            <v>7.5</v>
          </cell>
          <cell r="R5545" t="str">
            <v>AC ASPARAGHESE</v>
          </cell>
          <cell r="W5545">
            <v>1</v>
          </cell>
          <cell r="X5545">
            <v>10.5</v>
          </cell>
        </row>
        <row r="5546">
          <cell r="B5546">
            <v>20</v>
          </cell>
          <cell r="F5546">
            <v>7</v>
          </cell>
          <cell r="R5546" t="str">
            <v>ATL IMPROVVISATO</v>
          </cell>
          <cell r="W5546">
            <v>1</v>
          </cell>
          <cell r="X5546">
            <v>9.5</v>
          </cell>
        </row>
        <row r="5547">
          <cell r="B5547">
            <v>20</v>
          </cell>
          <cell r="F5547">
            <v>6</v>
          </cell>
          <cell r="R5547" t="str">
            <v/>
          </cell>
          <cell r="X5547" t="str">
            <v/>
          </cell>
        </row>
        <row r="5548">
          <cell r="B5548">
            <v>20</v>
          </cell>
          <cell r="F5548">
            <v>7</v>
          </cell>
          <cell r="R5548" t="str">
            <v/>
          </cell>
          <cell r="X5548" t="str">
            <v/>
          </cell>
        </row>
        <row r="5549">
          <cell r="B5549">
            <v>20</v>
          </cell>
          <cell r="F5549">
            <v>5.5</v>
          </cell>
          <cell r="R5549" t="str">
            <v/>
          </cell>
          <cell r="X5549" t="str">
            <v/>
          </cell>
        </row>
        <row r="5550">
          <cell r="B5550">
            <v>20</v>
          </cell>
          <cell r="F5550">
            <v>6.5</v>
          </cell>
          <cell r="R5550" t="str">
            <v/>
          </cell>
          <cell r="X5550" t="str">
            <v/>
          </cell>
        </row>
        <row r="5551">
          <cell r="B5551">
            <v>20</v>
          </cell>
          <cell r="F5551">
            <v>6.5</v>
          </cell>
          <cell r="R5551" t="str">
            <v>ATL IMPROVVISATO</v>
          </cell>
          <cell r="T5551">
            <v>1</v>
          </cell>
          <cell r="W5551">
            <v>1</v>
          </cell>
          <cell r="X5551">
            <v>6.5</v>
          </cell>
        </row>
        <row r="5552">
          <cell r="B5552">
            <v>20</v>
          </cell>
          <cell r="F5552">
            <v>6</v>
          </cell>
          <cell r="R5552" t="str">
            <v>SESTO ASENSIO</v>
          </cell>
          <cell r="T5552">
            <v>1</v>
          </cell>
          <cell r="W5552">
            <v>1</v>
          </cell>
          <cell r="X5552">
            <v>6</v>
          </cell>
        </row>
        <row r="5553">
          <cell r="B5553">
            <v>20</v>
          </cell>
          <cell r="F5553">
            <v>5</v>
          </cell>
          <cell r="R5553" t="str">
            <v>PESCICULINI FC</v>
          </cell>
          <cell r="T5553">
            <v>1</v>
          </cell>
          <cell r="X5553" t="str">
            <v/>
          </cell>
        </row>
        <row r="5554">
          <cell r="B5554">
            <v>20</v>
          </cell>
          <cell r="F5554">
            <v>6</v>
          </cell>
          <cell r="R5554" t="str">
            <v>HERTHA VERNELLO</v>
          </cell>
          <cell r="T5554">
            <v>1</v>
          </cell>
          <cell r="W5554">
            <v>1</v>
          </cell>
          <cell r="X5554">
            <v>6</v>
          </cell>
        </row>
        <row r="5555">
          <cell r="B5555">
            <v>20</v>
          </cell>
          <cell r="F5555">
            <v>6</v>
          </cell>
          <cell r="R5555" t="str">
            <v/>
          </cell>
          <cell r="X5555" t="str">
            <v/>
          </cell>
        </row>
        <row r="5556">
          <cell r="B5556">
            <v>20</v>
          </cell>
          <cell r="F5556">
            <v>6</v>
          </cell>
          <cell r="R5556" t="str">
            <v>SESTO ASENSIO</v>
          </cell>
          <cell r="T5556">
            <v>1</v>
          </cell>
          <cell r="W5556">
            <v>1</v>
          </cell>
          <cell r="X5556">
            <v>6</v>
          </cell>
        </row>
        <row r="5557">
          <cell r="B5557">
            <v>20</v>
          </cell>
          <cell r="F5557">
            <v>5.5</v>
          </cell>
          <cell r="R5557" t="str">
            <v>ATL IMPROVVISATO</v>
          </cell>
          <cell r="T5557">
            <v>1</v>
          </cell>
          <cell r="X5557" t="str">
            <v/>
          </cell>
        </row>
        <row r="5558">
          <cell r="B5558">
            <v>20</v>
          </cell>
          <cell r="F5558">
            <v>5</v>
          </cell>
          <cell r="R5558" t="str">
            <v/>
          </cell>
          <cell r="X5558" t="str">
            <v/>
          </cell>
        </row>
        <row r="5559">
          <cell r="B5559">
            <v>20</v>
          </cell>
          <cell r="F5559">
            <v>5.5</v>
          </cell>
          <cell r="R5559" t="str">
            <v/>
          </cell>
          <cell r="X5559" t="str">
            <v/>
          </cell>
        </row>
        <row r="5560">
          <cell r="B5560">
            <v>20</v>
          </cell>
          <cell r="F5560">
            <v>7</v>
          </cell>
          <cell r="R5560" t="str">
            <v>AC ASPARAGHESE</v>
          </cell>
          <cell r="T5560">
            <v>1</v>
          </cell>
          <cell r="W5560">
            <v>1</v>
          </cell>
          <cell r="X5560">
            <v>10.5</v>
          </cell>
        </row>
        <row r="5561">
          <cell r="B5561">
            <v>20</v>
          </cell>
          <cell r="F5561">
            <v>5</v>
          </cell>
          <cell r="R5561" t="str">
            <v>APPAREGGIATO</v>
          </cell>
          <cell r="T5561">
            <v>1</v>
          </cell>
          <cell r="X5561" t="str">
            <v/>
          </cell>
        </row>
        <row r="5562">
          <cell r="B5562">
            <v>20</v>
          </cell>
          <cell r="F5562">
            <v>6.5</v>
          </cell>
          <cell r="R5562" t="str">
            <v>APPAREGGIATO</v>
          </cell>
          <cell r="T5562">
            <v>1</v>
          </cell>
          <cell r="W5562">
            <v>1</v>
          </cell>
          <cell r="X5562">
            <v>6.5</v>
          </cell>
        </row>
        <row r="5563">
          <cell r="B5563">
            <v>20</v>
          </cell>
          <cell r="F5563">
            <v>5</v>
          </cell>
          <cell r="R5563" t="str">
            <v/>
          </cell>
          <cell r="X5563" t="str">
            <v/>
          </cell>
        </row>
        <row r="5564">
          <cell r="B5564">
            <v>20</v>
          </cell>
          <cell r="F5564">
            <v>6</v>
          </cell>
          <cell r="R5564" t="str">
            <v/>
          </cell>
          <cell r="X5564" t="str">
            <v/>
          </cell>
        </row>
        <row r="5565">
          <cell r="B5565">
            <v>20</v>
          </cell>
          <cell r="F5565">
            <v>5.5</v>
          </cell>
          <cell r="R5565" t="str">
            <v/>
          </cell>
          <cell r="X5565" t="str">
            <v/>
          </cell>
        </row>
        <row r="5566">
          <cell r="B5566">
            <v>20</v>
          </cell>
          <cell r="F5566">
            <v>5.5</v>
          </cell>
          <cell r="R5566" t="str">
            <v/>
          </cell>
          <cell r="X5566" t="str">
            <v/>
          </cell>
        </row>
        <row r="5567">
          <cell r="B5567">
            <v>20</v>
          </cell>
          <cell r="F5567">
            <v>6</v>
          </cell>
          <cell r="R5567" t="str">
            <v/>
          </cell>
          <cell r="X5567" t="str">
            <v/>
          </cell>
        </row>
        <row r="5568">
          <cell r="B5568">
            <v>20</v>
          </cell>
          <cell r="F5568">
            <v>5.5</v>
          </cell>
          <cell r="R5568" t="str">
            <v/>
          </cell>
          <cell r="X5568" t="str">
            <v/>
          </cell>
        </row>
        <row r="5569">
          <cell r="B5569">
            <v>20</v>
          </cell>
          <cell r="F5569">
            <v>6</v>
          </cell>
          <cell r="R5569" t="str">
            <v/>
          </cell>
          <cell r="X5569" t="str">
            <v/>
          </cell>
        </row>
        <row r="5570">
          <cell r="B5570">
            <v>20</v>
          </cell>
          <cell r="F5570">
            <v>6</v>
          </cell>
          <cell r="R5570" t="str">
            <v/>
          </cell>
          <cell r="X5570" t="str">
            <v/>
          </cell>
        </row>
        <row r="5571">
          <cell r="B5571">
            <v>20</v>
          </cell>
          <cell r="F5571">
            <v>5.5</v>
          </cell>
          <cell r="R5571" t="str">
            <v/>
          </cell>
          <cell r="X5571" t="str">
            <v/>
          </cell>
        </row>
        <row r="5572">
          <cell r="B5572">
            <v>20</v>
          </cell>
          <cell r="F5572">
            <v>5.5</v>
          </cell>
          <cell r="R5572" t="str">
            <v/>
          </cell>
          <cell r="X5572" t="str">
            <v/>
          </cell>
        </row>
        <row r="5573">
          <cell r="B5573">
            <v>20</v>
          </cell>
          <cell r="F5573">
            <v>5.5</v>
          </cell>
          <cell r="R5573" t="str">
            <v/>
          </cell>
          <cell r="X5573" t="str">
            <v/>
          </cell>
        </row>
        <row r="5574">
          <cell r="B5574">
            <v>20</v>
          </cell>
          <cell r="F5574">
            <v>6</v>
          </cell>
          <cell r="R5574" t="str">
            <v/>
          </cell>
          <cell r="X5574" t="str">
            <v/>
          </cell>
        </row>
        <row r="5575">
          <cell r="B5575">
            <v>20</v>
          </cell>
          <cell r="F5575">
            <v>5.5</v>
          </cell>
          <cell r="R5575" t="str">
            <v>APPAREGGIATO</v>
          </cell>
          <cell r="T5575">
            <v>1</v>
          </cell>
          <cell r="W5575">
            <v>1</v>
          </cell>
          <cell r="X5575">
            <v>5.5</v>
          </cell>
        </row>
        <row r="5576">
          <cell r="B5576">
            <v>20</v>
          </cell>
          <cell r="F5576">
            <v>6.5</v>
          </cell>
          <cell r="R5576" t="str">
            <v>APPAREGGIATO</v>
          </cell>
          <cell r="T5576">
            <v>1</v>
          </cell>
          <cell r="W5576">
            <v>1</v>
          </cell>
          <cell r="X5576">
            <v>6.5</v>
          </cell>
        </row>
        <row r="5577">
          <cell r="B5577">
            <v>20</v>
          </cell>
          <cell r="F5577">
            <v>6.5</v>
          </cell>
          <cell r="R5577" t="str">
            <v>SESTO ASENSIO</v>
          </cell>
          <cell r="T5577">
            <v>1</v>
          </cell>
          <cell r="W5577">
            <v>1</v>
          </cell>
          <cell r="X5577">
            <v>6.5</v>
          </cell>
        </row>
        <row r="5578">
          <cell r="B5578">
            <v>20</v>
          </cell>
          <cell r="F5578">
            <v>7.5</v>
          </cell>
          <cell r="R5578" t="str">
            <v>ATL IMPROVVISATO</v>
          </cell>
          <cell r="T5578">
            <v>1</v>
          </cell>
          <cell r="W5578">
            <v>1</v>
          </cell>
          <cell r="X5578">
            <v>8.5</v>
          </cell>
        </row>
        <row r="5579">
          <cell r="B5579">
            <v>20</v>
          </cell>
          <cell r="F5579">
            <v>6.5</v>
          </cell>
          <cell r="R5579" t="str">
            <v>APPAREGGIATO</v>
          </cell>
          <cell r="T5579">
            <v>1</v>
          </cell>
          <cell r="W5579">
            <v>1</v>
          </cell>
          <cell r="X5579">
            <v>7.5</v>
          </cell>
        </row>
        <row r="5580">
          <cell r="B5580">
            <v>20</v>
          </cell>
          <cell r="F5580">
            <v>5.5</v>
          </cell>
          <cell r="R5580" t="str">
            <v/>
          </cell>
          <cell r="X5580" t="str">
            <v/>
          </cell>
        </row>
        <row r="5581">
          <cell r="B5581">
            <v>20</v>
          </cell>
          <cell r="F5581">
            <v>5</v>
          </cell>
          <cell r="R5581" t="str">
            <v/>
          </cell>
          <cell r="X5581" t="str">
            <v/>
          </cell>
        </row>
        <row r="5582">
          <cell r="B5582">
            <v>20</v>
          </cell>
          <cell r="F5582">
            <v>6</v>
          </cell>
          <cell r="R5582" t="str">
            <v>PARTIZAN DEGRADO</v>
          </cell>
          <cell r="T5582">
            <v>1</v>
          </cell>
          <cell r="W5582">
            <v>1</v>
          </cell>
          <cell r="X5582">
            <v>5.5</v>
          </cell>
        </row>
        <row r="5583">
          <cell r="B5583">
            <v>20</v>
          </cell>
          <cell r="F5583">
            <v>5.5</v>
          </cell>
          <cell r="R5583" t="str">
            <v>SESTO ASENSIO</v>
          </cell>
          <cell r="X5583" t="str">
            <v/>
          </cell>
        </row>
        <row r="5584">
          <cell r="B5584">
            <v>20</v>
          </cell>
          <cell r="F5584">
            <v>6</v>
          </cell>
          <cell r="R5584" t="str">
            <v>HERTHA VERNELLO</v>
          </cell>
          <cell r="T5584">
            <v>1</v>
          </cell>
          <cell r="W5584">
            <v>1</v>
          </cell>
          <cell r="X5584">
            <v>6</v>
          </cell>
        </row>
        <row r="5585">
          <cell r="B5585">
            <v>20</v>
          </cell>
          <cell r="F5585">
            <v>6.5</v>
          </cell>
          <cell r="R5585" t="str">
            <v/>
          </cell>
          <cell r="X5585" t="str">
            <v/>
          </cell>
        </row>
        <row r="5586">
          <cell r="B5586">
            <v>20</v>
          </cell>
          <cell r="F5586">
            <v>6.5</v>
          </cell>
          <cell r="R5586" t="str">
            <v>SESTO ASENSIO</v>
          </cell>
          <cell r="T5586">
            <v>1</v>
          </cell>
          <cell r="W5586">
            <v>1</v>
          </cell>
          <cell r="X5586">
            <v>6.5</v>
          </cell>
        </row>
        <row r="5587">
          <cell r="B5587">
            <v>20</v>
          </cell>
          <cell r="F5587">
            <v>6</v>
          </cell>
          <cell r="R5587" t="str">
            <v/>
          </cell>
          <cell r="X5587" t="str">
            <v/>
          </cell>
        </row>
        <row r="5588">
          <cell r="B5588">
            <v>20</v>
          </cell>
          <cell r="F5588">
            <v>5.5</v>
          </cell>
          <cell r="R5588" t="str">
            <v/>
          </cell>
          <cell r="X5588" t="str">
            <v/>
          </cell>
        </row>
        <row r="5589">
          <cell r="B5589">
            <v>20</v>
          </cell>
          <cell r="F5589">
            <v>6</v>
          </cell>
          <cell r="R5589" t="str">
            <v/>
          </cell>
          <cell r="X5589" t="str">
            <v/>
          </cell>
        </row>
        <row r="5590">
          <cell r="B5590">
            <v>20</v>
          </cell>
          <cell r="F5590">
            <v>7.5</v>
          </cell>
          <cell r="R5590" t="str">
            <v>SAN GRIA</v>
          </cell>
          <cell r="T5590">
            <v>1</v>
          </cell>
          <cell r="W5590">
            <v>1</v>
          </cell>
          <cell r="X5590">
            <v>13.5</v>
          </cell>
        </row>
        <row r="5591">
          <cell r="B5591">
            <v>20</v>
          </cell>
          <cell r="F5591">
            <v>7</v>
          </cell>
          <cell r="R5591" t="str">
            <v>PARTIZAN DEGRADO</v>
          </cell>
          <cell r="W5591">
            <v>1</v>
          </cell>
          <cell r="X5591">
            <v>8</v>
          </cell>
        </row>
        <row r="5592">
          <cell r="B5592">
            <v>20</v>
          </cell>
          <cell r="F5592">
            <v>5</v>
          </cell>
          <cell r="R5592" t="str">
            <v>ATL IMPROVVISATO</v>
          </cell>
          <cell r="T5592">
            <v>1</v>
          </cell>
          <cell r="X5592" t="str">
            <v/>
          </cell>
        </row>
        <row r="5593">
          <cell r="B5593">
            <v>20</v>
          </cell>
          <cell r="F5593">
            <v>7</v>
          </cell>
          <cell r="R5593" t="str">
            <v>SESTO ASENSIO</v>
          </cell>
          <cell r="T5593">
            <v>1</v>
          </cell>
          <cell r="W5593">
            <v>1</v>
          </cell>
          <cell r="X5593">
            <v>7</v>
          </cell>
        </row>
        <row r="5594">
          <cell r="B5594">
            <v>20</v>
          </cell>
          <cell r="F5594">
            <v>6.5</v>
          </cell>
          <cell r="R5594" t="str">
            <v/>
          </cell>
          <cell r="X5594" t="str">
            <v/>
          </cell>
        </row>
        <row r="5595">
          <cell r="B5595">
            <v>20</v>
          </cell>
          <cell r="F5595">
            <v>6.5</v>
          </cell>
          <cell r="R5595" t="str">
            <v>AC ASPARAGHESE</v>
          </cell>
          <cell r="T5595">
            <v>1</v>
          </cell>
          <cell r="W5595">
            <v>1</v>
          </cell>
          <cell r="X5595">
            <v>7.5</v>
          </cell>
        </row>
        <row r="5596">
          <cell r="B5596">
            <v>20</v>
          </cell>
          <cell r="F5596">
            <v>5.5</v>
          </cell>
          <cell r="R5596" t="str">
            <v>PARTIZAN DEGRADO</v>
          </cell>
          <cell r="T5596">
            <v>1</v>
          </cell>
          <cell r="X5596" t="str">
            <v/>
          </cell>
        </row>
        <row r="5597">
          <cell r="B5597">
            <v>20</v>
          </cell>
          <cell r="F5597">
            <v>6</v>
          </cell>
          <cell r="R5597" t="str">
            <v>SESTO ASENSIO</v>
          </cell>
          <cell r="T5597">
            <v>1</v>
          </cell>
          <cell r="W5597">
            <v>1</v>
          </cell>
          <cell r="X5597">
            <v>6</v>
          </cell>
        </row>
        <row r="5598">
          <cell r="B5598">
            <v>20</v>
          </cell>
          <cell r="F5598">
            <v>5.5</v>
          </cell>
          <cell r="R5598" t="str">
            <v>PESCICULINI FC</v>
          </cell>
          <cell r="X5598" t="str">
            <v/>
          </cell>
        </row>
        <row r="5599">
          <cell r="B5599">
            <v>20</v>
          </cell>
          <cell r="F5599">
            <v>5.5</v>
          </cell>
          <cell r="R5599" t="str">
            <v>PESCICULINI FC</v>
          </cell>
          <cell r="T5599">
            <v>1</v>
          </cell>
          <cell r="W5599">
            <v>1</v>
          </cell>
          <cell r="X5599">
            <v>5.5</v>
          </cell>
        </row>
        <row r="5600">
          <cell r="B5600">
            <v>20</v>
          </cell>
          <cell r="F5600">
            <v>5.5</v>
          </cell>
          <cell r="R5600" t="str">
            <v>PESCICULINI FC</v>
          </cell>
          <cell r="X5600" t="str">
            <v/>
          </cell>
        </row>
        <row r="5601">
          <cell r="B5601">
            <v>20</v>
          </cell>
          <cell r="F5601">
            <v>6.5</v>
          </cell>
          <cell r="R5601" t="str">
            <v>SAN GRIA</v>
          </cell>
          <cell r="T5601">
            <v>1</v>
          </cell>
          <cell r="W5601">
            <v>1</v>
          </cell>
          <cell r="X5601">
            <v>6.5</v>
          </cell>
        </row>
        <row r="5602">
          <cell r="B5602">
            <v>20</v>
          </cell>
          <cell r="F5602">
            <v>7</v>
          </cell>
          <cell r="R5602" t="str">
            <v>SAN GRIA</v>
          </cell>
          <cell r="T5602">
            <v>1</v>
          </cell>
          <cell r="W5602">
            <v>1</v>
          </cell>
          <cell r="X5602">
            <v>11</v>
          </cell>
        </row>
        <row r="5603">
          <cell r="B5603">
            <v>20</v>
          </cell>
          <cell r="F5603">
            <v>5.5</v>
          </cell>
          <cell r="R5603" t="str">
            <v>HERTHA VERNELLO</v>
          </cell>
          <cell r="T5603">
            <v>1</v>
          </cell>
          <cell r="W5603">
            <v>1</v>
          </cell>
          <cell r="X5603">
            <v>5.5</v>
          </cell>
        </row>
        <row r="5604">
          <cell r="B5604">
            <v>20</v>
          </cell>
          <cell r="F5604">
            <v>6</v>
          </cell>
          <cell r="R5604" t="str">
            <v/>
          </cell>
          <cell r="X5604" t="str">
            <v/>
          </cell>
        </row>
        <row r="5605">
          <cell r="B5605">
            <v>20</v>
          </cell>
          <cell r="F5605">
            <v>5.5</v>
          </cell>
          <cell r="R5605" t="str">
            <v/>
          </cell>
          <cell r="X5605" t="str">
            <v/>
          </cell>
        </row>
        <row r="5606">
          <cell r="B5606">
            <v>20</v>
          </cell>
          <cell r="F5606">
            <v>7.5</v>
          </cell>
          <cell r="R5606" t="str">
            <v>PARTIZAN DEGRADO</v>
          </cell>
          <cell r="W5606">
            <v>1</v>
          </cell>
          <cell r="X5606">
            <v>11.5</v>
          </cell>
        </row>
        <row r="5607">
          <cell r="B5607">
            <v>20</v>
          </cell>
          <cell r="F5607">
            <v>6.5</v>
          </cell>
          <cell r="R5607" t="str">
            <v/>
          </cell>
          <cell r="X5607" t="str">
            <v/>
          </cell>
        </row>
        <row r="5608">
          <cell r="B5608">
            <v>20</v>
          </cell>
          <cell r="F5608">
            <v>6</v>
          </cell>
          <cell r="R5608" t="str">
            <v>PESCICULINI FC</v>
          </cell>
          <cell r="W5608">
            <v>1</v>
          </cell>
          <cell r="X5608">
            <v>6</v>
          </cell>
        </row>
        <row r="5609">
          <cell r="B5609">
            <v>20</v>
          </cell>
          <cell r="F5609">
            <v>6</v>
          </cell>
          <cell r="R5609" t="str">
            <v/>
          </cell>
          <cell r="X5609" t="str">
            <v/>
          </cell>
        </row>
        <row r="5610">
          <cell r="B5610">
            <v>20</v>
          </cell>
          <cell r="F5610">
            <v>6</v>
          </cell>
          <cell r="R5610" t="str">
            <v>APPAREGGIATO</v>
          </cell>
          <cell r="X5610" t="str">
            <v/>
          </cell>
        </row>
        <row r="5611">
          <cell r="B5611">
            <v>20</v>
          </cell>
          <cell r="F5611">
            <v>6.5</v>
          </cell>
          <cell r="R5611" t="str">
            <v>ATL IMPROVVISATO</v>
          </cell>
          <cell r="T5611">
            <v>1</v>
          </cell>
          <cell r="W5611">
            <v>1</v>
          </cell>
          <cell r="X5611">
            <v>6</v>
          </cell>
        </row>
        <row r="5612">
          <cell r="B5612">
            <v>20</v>
          </cell>
          <cell r="F5612">
            <v>5.5</v>
          </cell>
          <cell r="R5612" t="str">
            <v/>
          </cell>
          <cell r="X5612" t="str">
            <v/>
          </cell>
        </row>
        <row r="5613">
          <cell r="B5613">
            <v>20</v>
          </cell>
          <cell r="F5613">
            <v>6</v>
          </cell>
          <cell r="R5613" t="str">
            <v/>
          </cell>
          <cell r="X5613" t="str">
            <v/>
          </cell>
        </row>
        <row r="5614">
          <cell r="B5614">
            <v>20</v>
          </cell>
          <cell r="F5614">
            <v>5.5</v>
          </cell>
          <cell r="R5614" t="str">
            <v/>
          </cell>
          <cell r="X5614" t="str">
            <v/>
          </cell>
        </row>
        <row r="5615">
          <cell r="B5615">
            <v>20</v>
          </cell>
          <cell r="F5615">
            <v>6</v>
          </cell>
          <cell r="R5615" t="str">
            <v>APPAREGGIATO</v>
          </cell>
          <cell r="X5615" t="str">
            <v/>
          </cell>
        </row>
        <row r="5616">
          <cell r="B5616">
            <v>20</v>
          </cell>
          <cell r="F5616">
            <v>6</v>
          </cell>
          <cell r="R5616" t="str">
            <v/>
          </cell>
          <cell r="X5616" t="str">
            <v/>
          </cell>
        </row>
        <row r="5617">
          <cell r="B5617">
            <v>20</v>
          </cell>
          <cell r="F5617">
            <v>5.5</v>
          </cell>
          <cell r="R5617" t="str">
            <v/>
          </cell>
          <cell r="X5617" t="str">
            <v/>
          </cell>
        </row>
        <row r="5618">
          <cell r="B5618">
            <v>20</v>
          </cell>
          <cell r="F5618">
            <v>6</v>
          </cell>
          <cell r="R5618" t="str">
            <v/>
          </cell>
          <cell r="X5618" t="str">
            <v/>
          </cell>
        </row>
        <row r="5619">
          <cell r="B5619">
            <v>20</v>
          </cell>
          <cell r="F5619">
            <v>5.5</v>
          </cell>
          <cell r="R5619" t="str">
            <v/>
          </cell>
          <cell r="X5619" t="str">
            <v/>
          </cell>
        </row>
        <row r="5620">
          <cell r="B5620">
            <v>20</v>
          </cell>
          <cell r="F5620">
            <v>6</v>
          </cell>
          <cell r="R5620" t="str">
            <v>PARTIZAN DEGRADO</v>
          </cell>
          <cell r="T5620">
            <v>1</v>
          </cell>
          <cell r="X5620" t="str">
            <v/>
          </cell>
        </row>
        <row r="5621">
          <cell r="B5621">
            <v>20</v>
          </cell>
          <cell r="F5621">
            <v>5</v>
          </cell>
          <cell r="R5621" t="str">
            <v/>
          </cell>
          <cell r="X5621" t="str">
            <v/>
          </cell>
        </row>
        <row r="5622">
          <cell r="B5622">
            <v>20</v>
          </cell>
          <cell r="F5622">
            <v>6</v>
          </cell>
          <cell r="R5622" t="str">
            <v>AC ASPARAGHESE</v>
          </cell>
          <cell r="W5622">
            <v>1</v>
          </cell>
          <cell r="X5622">
            <v>8</v>
          </cell>
        </row>
        <row r="5623">
          <cell r="B5623">
            <v>20</v>
          </cell>
          <cell r="F5623">
            <v>5.5</v>
          </cell>
          <cell r="R5623" t="str">
            <v/>
          </cell>
          <cell r="X5623" t="str">
            <v/>
          </cell>
        </row>
        <row r="5624">
          <cell r="B5624">
            <v>20</v>
          </cell>
          <cell r="F5624">
            <v>6.5</v>
          </cell>
          <cell r="R5624" t="str">
            <v/>
          </cell>
          <cell r="X5624" t="str">
            <v/>
          </cell>
        </row>
        <row r="5625">
          <cell r="B5625">
            <v>20</v>
          </cell>
          <cell r="F5625">
            <v>6</v>
          </cell>
          <cell r="R5625" t="str">
            <v/>
          </cell>
          <cell r="X5625" t="str">
            <v/>
          </cell>
        </row>
        <row r="5626">
          <cell r="B5626">
            <v>20</v>
          </cell>
          <cell r="F5626">
            <v>5.5</v>
          </cell>
          <cell r="R5626" t="str">
            <v/>
          </cell>
          <cell r="X5626" t="str">
            <v/>
          </cell>
        </row>
        <row r="5627">
          <cell r="B5627">
            <v>20</v>
          </cell>
          <cell r="F5627">
            <v>6</v>
          </cell>
          <cell r="R5627" t="str">
            <v/>
          </cell>
          <cell r="X5627" t="str">
            <v/>
          </cell>
        </row>
        <row r="5628">
          <cell r="B5628">
            <v>20</v>
          </cell>
          <cell r="F5628">
            <v>7</v>
          </cell>
          <cell r="R5628" t="str">
            <v/>
          </cell>
          <cell r="X5628" t="str">
            <v/>
          </cell>
        </row>
        <row r="5629">
          <cell r="B5629">
            <v>20</v>
          </cell>
          <cell r="F5629">
            <v>5.5</v>
          </cell>
          <cell r="R5629" t="str">
            <v>HERTHA VERNELLO</v>
          </cell>
          <cell r="T5629">
            <v>1</v>
          </cell>
          <cell r="X5629" t="str">
            <v/>
          </cell>
        </row>
        <row r="5630">
          <cell r="B5630">
            <v>20</v>
          </cell>
          <cell r="F5630">
            <v>5.5</v>
          </cell>
          <cell r="R5630" t="str">
            <v>AC ASPARAGHESE</v>
          </cell>
          <cell r="T5630">
            <v>1</v>
          </cell>
          <cell r="X5630" t="str">
            <v/>
          </cell>
        </row>
        <row r="5631">
          <cell r="B5631">
            <v>20</v>
          </cell>
          <cell r="F5631">
            <v>6.5</v>
          </cell>
          <cell r="R5631" t="str">
            <v/>
          </cell>
          <cell r="X5631" t="str">
            <v/>
          </cell>
        </row>
        <row r="5632">
          <cell r="B5632">
            <v>20</v>
          </cell>
          <cell r="F5632">
            <v>6</v>
          </cell>
          <cell r="R5632" t="str">
            <v>PESCICULINI FC</v>
          </cell>
          <cell r="T5632">
            <v>1</v>
          </cell>
          <cell r="W5632">
            <v>1</v>
          </cell>
          <cell r="X5632">
            <v>6</v>
          </cell>
        </row>
        <row r="5633">
          <cell r="B5633">
            <v>20</v>
          </cell>
          <cell r="F5633">
            <v>5</v>
          </cell>
          <cell r="R5633" t="str">
            <v/>
          </cell>
          <cell r="X5633" t="str">
            <v/>
          </cell>
        </row>
        <row r="5634">
          <cell r="B5634">
            <v>20</v>
          </cell>
          <cell r="F5634">
            <v>6</v>
          </cell>
          <cell r="R5634" t="str">
            <v/>
          </cell>
          <cell r="X5634" t="str">
            <v/>
          </cell>
        </row>
        <row r="5635">
          <cell r="B5635">
            <v>20</v>
          </cell>
          <cell r="F5635">
            <v>7</v>
          </cell>
          <cell r="R5635" t="str">
            <v>APPAREGGIATO</v>
          </cell>
          <cell r="W5635">
            <v>1</v>
          </cell>
          <cell r="X5635">
            <v>8</v>
          </cell>
        </row>
        <row r="5636">
          <cell r="B5636">
            <v>20</v>
          </cell>
          <cell r="F5636">
            <v>6.5</v>
          </cell>
          <cell r="R5636" t="str">
            <v>APPAREGGIATO</v>
          </cell>
          <cell r="T5636">
            <v>1</v>
          </cell>
          <cell r="W5636">
            <v>1</v>
          </cell>
          <cell r="X5636">
            <v>7</v>
          </cell>
        </row>
        <row r="5637">
          <cell r="B5637">
            <v>20</v>
          </cell>
          <cell r="F5637">
            <v>7</v>
          </cell>
          <cell r="R5637" t="str">
            <v>AC ASPARAGHESE</v>
          </cell>
          <cell r="W5637">
            <v>1</v>
          </cell>
          <cell r="X5637">
            <v>10</v>
          </cell>
        </row>
        <row r="5638">
          <cell r="B5638">
            <v>20</v>
          </cell>
          <cell r="F5638">
            <v>6.5</v>
          </cell>
          <cell r="R5638" t="str">
            <v/>
          </cell>
          <cell r="X5638" t="str">
            <v/>
          </cell>
        </row>
        <row r="5639">
          <cell r="B5639">
            <v>20</v>
          </cell>
          <cell r="F5639">
            <v>6.5</v>
          </cell>
          <cell r="R5639" t="str">
            <v>ATL IMPROVVISATO</v>
          </cell>
          <cell r="T5639">
            <v>1</v>
          </cell>
          <cell r="W5639">
            <v>1</v>
          </cell>
          <cell r="X5639">
            <v>6.5</v>
          </cell>
        </row>
        <row r="5640">
          <cell r="B5640">
            <v>20</v>
          </cell>
          <cell r="F5640">
            <v>7</v>
          </cell>
          <cell r="R5640" t="str">
            <v>PARTIZAN DEGRADO</v>
          </cell>
          <cell r="W5640">
            <v>1</v>
          </cell>
          <cell r="X5640">
            <v>10</v>
          </cell>
        </row>
        <row r="5641">
          <cell r="B5641">
            <v>20</v>
          </cell>
          <cell r="F5641">
            <v>7</v>
          </cell>
          <cell r="R5641" t="str">
            <v>APPAREGGIATO</v>
          </cell>
          <cell r="W5641">
            <v>1</v>
          </cell>
          <cell r="X5641">
            <v>10</v>
          </cell>
        </row>
        <row r="5642">
          <cell r="B5642">
            <v>20</v>
          </cell>
          <cell r="F5642">
            <v>6</v>
          </cell>
          <cell r="R5642" t="str">
            <v/>
          </cell>
          <cell r="X5642" t="str">
            <v/>
          </cell>
        </row>
        <row r="5643">
          <cell r="B5643">
            <v>20</v>
          </cell>
          <cell r="F5643">
            <v>5.5</v>
          </cell>
          <cell r="R5643" t="str">
            <v/>
          </cell>
          <cell r="X5643" t="str">
            <v/>
          </cell>
        </row>
        <row r="5644">
          <cell r="B5644">
            <v>20</v>
          </cell>
          <cell r="F5644">
            <v>7</v>
          </cell>
          <cell r="R5644" t="str">
            <v>APPAREGGIATO</v>
          </cell>
          <cell r="T5644">
            <v>1</v>
          </cell>
          <cell r="W5644">
            <v>1</v>
          </cell>
          <cell r="X5644">
            <v>10</v>
          </cell>
        </row>
        <row r="5645">
          <cell r="B5645">
            <v>20</v>
          </cell>
          <cell r="F5645">
            <v>6</v>
          </cell>
          <cell r="R5645" t="str">
            <v/>
          </cell>
          <cell r="X5645" t="str">
            <v/>
          </cell>
        </row>
        <row r="5646">
          <cell r="B5646">
            <v>20</v>
          </cell>
          <cell r="F5646">
            <v>6</v>
          </cell>
          <cell r="R5646" t="str">
            <v/>
          </cell>
          <cell r="X5646" t="str">
            <v/>
          </cell>
        </row>
        <row r="5647">
          <cell r="B5647">
            <v>20</v>
          </cell>
          <cell r="F5647">
            <v>6</v>
          </cell>
          <cell r="R5647" t="str">
            <v/>
          </cell>
          <cell r="X5647" t="str">
            <v/>
          </cell>
        </row>
        <row r="5648">
          <cell r="B5648">
            <v>20</v>
          </cell>
          <cell r="F5648">
            <v>5.5</v>
          </cell>
          <cell r="R5648" t="str">
            <v/>
          </cell>
          <cell r="X5648" t="str">
            <v/>
          </cell>
        </row>
        <row r="5649">
          <cell r="B5649">
            <v>20</v>
          </cell>
          <cell r="F5649">
            <v>6</v>
          </cell>
          <cell r="R5649" t="str">
            <v/>
          </cell>
          <cell r="X5649" t="str">
            <v/>
          </cell>
        </row>
        <row r="5650">
          <cell r="B5650">
            <v>20</v>
          </cell>
          <cell r="F5650">
            <v>6.5</v>
          </cell>
          <cell r="R5650" t="str">
            <v/>
          </cell>
          <cell r="X5650" t="str">
            <v/>
          </cell>
        </row>
        <row r="5651">
          <cell r="B5651">
            <v>20</v>
          </cell>
          <cell r="F5651">
            <v>6.5</v>
          </cell>
          <cell r="R5651" t="str">
            <v/>
          </cell>
          <cell r="X5651" t="str">
            <v/>
          </cell>
        </row>
        <row r="5652">
          <cell r="B5652">
            <v>20</v>
          </cell>
          <cell r="F5652">
            <v>5.5</v>
          </cell>
          <cell r="R5652" t="str">
            <v>AC ASPARAGHESE</v>
          </cell>
          <cell r="T5652">
            <v>1</v>
          </cell>
          <cell r="X5652" t="str">
            <v/>
          </cell>
        </row>
        <row r="5653">
          <cell r="B5653">
            <v>20</v>
          </cell>
          <cell r="F5653">
            <v>6.5</v>
          </cell>
          <cell r="R5653" t="str">
            <v>PESCICULINI FC</v>
          </cell>
          <cell r="W5653">
            <v>1</v>
          </cell>
          <cell r="X5653">
            <v>7.5</v>
          </cell>
        </row>
        <row r="5654">
          <cell r="B5654">
            <v>20</v>
          </cell>
          <cell r="F5654">
            <v>5.5</v>
          </cell>
          <cell r="R5654" t="str">
            <v/>
          </cell>
          <cell r="X5654" t="str">
            <v/>
          </cell>
        </row>
        <row r="5655">
          <cell r="B5655">
            <v>20</v>
          </cell>
          <cell r="F5655">
            <v>6.5</v>
          </cell>
          <cell r="R5655" t="str">
            <v/>
          </cell>
          <cell r="X5655" t="str">
            <v/>
          </cell>
        </row>
        <row r="5656">
          <cell r="B5656">
            <v>20</v>
          </cell>
          <cell r="F5656">
            <v>5.5</v>
          </cell>
          <cell r="R5656" t="str">
            <v>PESCICULINI FC</v>
          </cell>
          <cell r="T5656">
            <v>1</v>
          </cell>
          <cell r="X5656" t="str">
            <v/>
          </cell>
        </row>
        <row r="5657">
          <cell r="B5657">
            <v>20</v>
          </cell>
          <cell r="F5657">
            <v>5.5</v>
          </cell>
          <cell r="R5657" t="str">
            <v>HERTHA VERNELLO</v>
          </cell>
          <cell r="T5657">
            <v>1</v>
          </cell>
          <cell r="W5657">
            <v>1</v>
          </cell>
          <cell r="X5657">
            <v>5.5</v>
          </cell>
        </row>
        <row r="5658">
          <cell r="B5658">
            <v>20</v>
          </cell>
          <cell r="F5658">
            <v>6.5</v>
          </cell>
          <cell r="R5658" t="str">
            <v/>
          </cell>
          <cell r="X5658" t="str">
            <v/>
          </cell>
        </row>
        <row r="5659">
          <cell r="B5659">
            <v>20</v>
          </cell>
          <cell r="F5659">
            <v>5.5</v>
          </cell>
          <cell r="R5659" t="str">
            <v>SAN GRIA</v>
          </cell>
          <cell r="T5659">
            <v>1</v>
          </cell>
          <cell r="X5659" t="str">
            <v/>
          </cell>
        </row>
        <row r="5660">
          <cell r="B5660">
            <v>20</v>
          </cell>
          <cell r="F5660">
            <v>5.5</v>
          </cell>
          <cell r="R5660" t="str">
            <v/>
          </cell>
          <cell r="X5660" t="str">
            <v/>
          </cell>
        </row>
        <row r="5661">
          <cell r="B5661">
            <v>20</v>
          </cell>
          <cell r="F5661">
            <v>5</v>
          </cell>
          <cell r="R5661" t="str">
            <v/>
          </cell>
          <cell r="X5661" t="str">
            <v/>
          </cell>
        </row>
        <row r="5662">
          <cell r="B5662">
            <v>20</v>
          </cell>
          <cell r="F5662">
            <v>6.5</v>
          </cell>
          <cell r="R5662" t="str">
            <v>PESCICULINI FC</v>
          </cell>
          <cell r="T5662">
            <v>1</v>
          </cell>
          <cell r="W5662">
            <v>1</v>
          </cell>
          <cell r="X5662">
            <v>7.5</v>
          </cell>
        </row>
        <row r="5663">
          <cell r="B5663">
            <v>20</v>
          </cell>
          <cell r="F5663">
            <v>6.5</v>
          </cell>
          <cell r="R5663" t="str">
            <v/>
          </cell>
          <cell r="X5663" t="str">
            <v/>
          </cell>
        </row>
        <row r="5664">
          <cell r="B5664">
            <v>20</v>
          </cell>
          <cell r="F5664">
            <v>6</v>
          </cell>
          <cell r="R5664" t="str">
            <v/>
          </cell>
          <cell r="X5664" t="str">
            <v/>
          </cell>
        </row>
        <row r="5665">
          <cell r="B5665">
            <v>20</v>
          </cell>
          <cell r="F5665">
            <v>5</v>
          </cell>
          <cell r="R5665" t="str">
            <v>SESTO ASENSIO</v>
          </cell>
          <cell r="X5665" t="str">
            <v/>
          </cell>
        </row>
        <row r="5666">
          <cell r="B5666">
            <v>20</v>
          </cell>
          <cell r="F5666">
            <v>5.5</v>
          </cell>
          <cell r="R5666" t="str">
            <v>APPAREGGIATO</v>
          </cell>
          <cell r="T5666">
            <v>1</v>
          </cell>
          <cell r="X5666" t="str">
            <v/>
          </cell>
        </row>
        <row r="5667">
          <cell r="B5667">
            <v>20</v>
          </cell>
          <cell r="F5667">
            <v>5.5</v>
          </cell>
          <cell r="R5667" t="str">
            <v/>
          </cell>
          <cell r="X5667" t="str">
            <v/>
          </cell>
        </row>
        <row r="5668">
          <cell r="B5668">
            <v>20</v>
          </cell>
          <cell r="F5668">
            <v>6</v>
          </cell>
          <cell r="R5668" t="str">
            <v/>
          </cell>
          <cell r="X5668" t="str">
            <v/>
          </cell>
        </row>
        <row r="5669">
          <cell r="B5669">
            <v>20</v>
          </cell>
          <cell r="F5669">
            <v>5.5</v>
          </cell>
          <cell r="R5669" t="str">
            <v/>
          </cell>
          <cell r="X5669" t="str">
            <v/>
          </cell>
        </row>
        <row r="5670">
          <cell r="B5670">
            <v>20</v>
          </cell>
          <cell r="F5670">
            <v>6</v>
          </cell>
          <cell r="R5670" t="str">
            <v/>
          </cell>
          <cell r="X5670" t="str">
            <v/>
          </cell>
        </row>
        <row r="5671">
          <cell r="B5671">
            <v>20</v>
          </cell>
          <cell r="F5671">
            <v>5.5</v>
          </cell>
          <cell r="R5671" t="str">
            <v/>
          </cell>
          <cell r="X5671" t="str">
            <v/>
          </cell>
        </row>
        <row r="5672">
          <cell r="B5672">
            <v>20</v>
          </cell>
          <cell r="F5672">
            <v>6.5</v>
          </cell>
          <cell r="R5672" t="str">
            <v/>
          </cell>
          <cell r="X5672" t="str">
            <v/>
          </cell>
        </row>
        <row r="5673">
          <cell r="B5673">
            <v>20</v>
          </cell>
          <cell r="F5673">
            <v>6</v>
          </cell>
          <cell r="R5673" t="str">
            <v/>
          </cell>
          <cell r="X5673" t="str">
            <v/>
          </cell>
        </row>
        <row r="5674">
          <cell r="B5674">
            <v>20</v>
          </cell>
          <cell r="F5674">
            <v>6</v>
          </cell>
          <cell r="R5674" t="str">
            <v/>
          </cell>
          <cell r="X5674" t="str">
            <v/>
          </cell>
        </row>
        <row r="5675">
          <cell r="B5675">
            <v>20</v>
          </cell>
          <cell r="F5675">
            <v>5.5</v>
          </cell>
          <cell r="R5675" t="str">
            <v/>
          </cell>
          <cell r="X5675" t="str">
            <v/>
          </cell>
        </row>
        <row r="5676">
          <cell r="B5676">
            <v>20</v>
          </cell>
          <cell r="F5676">
            <v>6.5</v>
          </cell>
          <cell r="R5676" t="str">
            <v>HERTHA VERNELLO</v>
          </cell>
          <cell r="T5676">
            <v>1</v>
          </cell>
          <cell r="W5676">
            <v>1</v>
          </cell>
          <cell r="X5676">
            <v>7.5</v>
          </cell>
        </row>
        <row r="5677">
          <cell r="B5677">
            <v>20</v>
          </cell>
          <cell r="F5677">
            <v>5.5</v>
          </cell>
          <cell r="R5677" t="str">
            <v/>
          </cell>
          <cell r="X5677" t="str">
            <v/>
          </cell>
        </row>
        <row r="5678">
          <cell r="B5678">
            <v>20</v>
          </cell>
          <cell r="F5678">
            <v>5.5</v>
          </cell>
          <cell r="R5678" t="str">
            <v/>
          </cell>
          <cell r="X5678" t="str">
            <v/>
          </cell>
        </row>
        <row r="5679">
          <cell r="B5679">
            <v>20</v>
          </cell>
          <cell r="F5679">
            <v>5.5</v>
          </cell>
          <cell r="R5679" t="str">
            <v/>
          </cell>
          <cell r="X5679" t="str">
            <v/>
          </cell>
        </row>
        <row r="5680">
          <cell r="B5680">
            <v>20</v>
          </cell>
          <cell r="F5680">
            <v>5.5</v>
          </cell>
          <cell r="R5680" t="str">
            <v/>
          </cell>
          <cell r="X5680" t="str">
            <v/>
          </cell>
        </row>
        <row r="5681">
          <cell r="B5681">
            <v>20</v>
          </cell>
          <cell r="F5681">
            <v>6</v>
          </cell>
          <cell r="R5681" t="str">
            <v/>
          </cell>
          <cell r="X5681" t="str">
            <v/>
          </cell>
        </row>
        <row r="5682">
          <cell r="B5682">
            <v>20</v>
          </cell>
          <cell r="F5682">
            <v>5.5</v>
          </cell>
          <cell r="R5682" t="str">
            <v/>
          </cell>
          <cell r="X5682" t="str">
            <v/>
          </cell>
        </row>
        <row r="5683">
          <cell r="B5683">
            <v>20</v>
          </cell>
          <cell r="F5683">
            <v>5.5</v>
          </cell>
          <cell r="R5683" t="str">
            <v/>
          </cell>
          <cell r="X5683" t="str">
            <v/>
          </cell>
        </row>
        <row r="5684">
          <cell r="B5684">
            <v>20</v>
          </cell>
          <cell r="F5684">
            <v>5.5</v>
          </cell>
          <cell r="R5684" t="str">
            <v>APPAREGGIATO</v>
          </cell>
          <cell r="T5684">
            <v>1</v>
          </cell>
          <cell r="X5684" t="str">
            <v/>
          </cell>
        </row>
        <row r="5685">
          <cell r="B5685">
            <v>20</v>
          </cell>
          <cell r="F5685">
            <v>6</v>
          </cell>
          <cell r="R5685" t="str">
            <v>PESCICULINI FC</v>
          </cell>
          <cell r="T5685">
            <v>1</v>
          </cell>
          <cell r="W5685">
            <v>1</v>
          </cell>
          <cell r="X5685">
            <v>6</v>
          </cell>
        </row>
        <row r="5686">
          <cell r="B5686">
            <v>20</v>
          </cell>
          <cell r="F5686">
            <v>6.5</v>
          </cell>
          <cell r="R5686" t="str">
            <v/>
          </cell>
          <cell r="X5686" t="str">
            <v/>
          </cell>
        </row>
        <row r="5687">
          <cell r="B5687">
            <v>20</v>
          </cell>
          <cell r="F5687">
            <v>6.5</v>
          </cell>
          <cell r="R5687" t="str">
            <v/>
          </cell>
          <cell r="X5687" t="str">
            <v/>
          </cell>
        </row>
        <row r="5688">
          <cell r="B5688">
            <v>20</v>
          </cell>
          <cell r="F5688">
            <v>5.5</v>
          </cell>
          <cell r="R5688" t="str">
            <v/>
          </cell>
          <cell r="X5688" t="str">
            <v/>
          </cell>
        </row>
        <row r="5689">
          <cell r="B5689">
            <v>20</v>
          </cell>
          <cell r="F5689">
            <v>6</v>
          </cell>
          <cell r="R5689" t="str">
            <v/>
          </cell>
          <cell r="X5689" t="str">
            <v/>
          </cell>
        </row>
        <row r="5690">
          <cell r="B5690">
            <v>20</v>
          </cell>
          <cell r="F5690">
            <v>5.5</v>
          </cell>
          <cell r="R5690" t="str">
            <v/>
          </cell>
          <cell r="X5690" t="str">
            <v/>
          </cell>
        </row>
        <row r="5691">
          <cell r="B5691">
            <v>20</v>
          </cell>
          <cell r="F5691">
            <v>7.5</v>
          </cell>
          <cell r="R5691" t="str">
            <v>PARTIZAN DEGRADO</v>
          </cell>
          <cell r="T5691">
            <v>1</v>
          </cell>
          <cell r="W5691">
            <v>1</v>
          </cell>
          <cell r="X5691">
            <v>11.5</v>
          </cell>
        </row>
        <row r="5692">
          <cell r="B5692">
            <v>20</v>
          </cell>
          <cell r="F5692">
            <v>6</v>
          </cell>
          <cell r="R5692" t="str">
            <v>APPAREGGIATO</v>
          </cell>
          <cell r="X5692" t="str">
            <v/>
          </cell>
        </row>
        <row r="5693">
          <cell r="B5693">
            <v>20</v>
          </cell>
          <cell r="F5693">
            <v>6.5</v>
          </cell>
          <cell r="R5693" t="str">
            <v/>
          </cell>
          <cell r="X5693" t="str">
            <v/>
          </cell>
        </row>
        <row r="5694">
          <cell r="B5694">
            <v>20</v>
          </cell>
          <cell r="F5694">
            <v>6.5</v>
          </cell>
          <cell r="R5694" t="str">
            <v/>
          </cell>
          <cell r="X5694" t="str">
            <v/>
          </cell>
        </row>
        <row r="5695">
          <cell r="B5695">
            <v>20</v>
          </cell>
          <cell r="F5695">
            <v>6.5</v>
          </cell>
          <cell r="R5695" t="str">
            <v>SAN GRIA</v>
          </cell>
          <cell r="T5695">
            <v>1</v>
          </cell>
          <cell r="W5695">
            <v>1</v>
          </cell>
          <cell r="X5695">
            <v>6.5</v>
          </cell>
        </row>
        <row r="5696">
          <cell r="B5696">
            <v>20</v>
          </cell>
          <cell r="F5696">
            <v>5.5</v>
          </cell>
          <cell r="R5696" t="str">
            <v/>
          </cell>
          <cell r="X5696" t="str">
            <v/>
          </cell>
        </row>
        <row r="5697">
          <cell r="B5697">
            <v>20</v>
          </cell>
          <cell r="F5697">
            <v>5.5</v>
          </cell>
          <cell r="R5697" t="str">
            <v/>
          </cell>
          <cell r="X5697" t="str">
            <v/>
          </cell>
        </row>
        <row r="5698">
          <cell r="B5698">
            <v>20</v>
          </cell>
          <cell r="F5698">
            <v>6.5</v>
          </cell>
          <cell r="R5698" t="str">
            <v>PARTIZAN DEGRADO</v>
          </cell>
          <cell r="T5698">
            <v>1</v>
          </cell>
          <cell r="X5698" t="str">
            <v/>
          </cell>
        </row>
        <row r="5699">
          <cell r="B5699">
            <v>20</v>
          </cell>
          <cell r="F5699">
            <v>5.5</v>
          </cell>
          <cell r="R5699" t="str">
            <v/>
          </cell>
          <cell r="X5699" t="str">
            <v/>
          </cell>
        </row>
        <row r="5700">
          <cell r="B5700">
            <v>20</v>
          </cell>
          <cell r="F5700">
            <v>5.5</v>
          </cell>
          <cell r="R5700" t="str">
            <v/>
          </cell>
          <cell r="X5700" t="str">
            <v/>
          </cell>
        </row>
        <row r="5701">
          <cell r="B5701">
            <v>21</v>
          </cell>
          <cell r="F5701">
            <v>7</v>
          </cell>
          <cell r="R5701" t="str">
            <v>SAN GRIA</v>
          </cell>
          <cell r="T5701">
            <v>1</v>
          </cell>
          <cell r="X5701" t="str">
            <v/>
          </cell>
        </row>
        <row r="5702">
          <cell r="B5702">
            <v>21</v>
          </cell>
          <cell r="F5702">
            <v>6</v>
          </cell>
          <cell r="R5702" t="str">
            <v>PARTIZAN DEGRADO</v>
          </cell>
          <cell r="X5702" t="str">
            <v/>
          </cell>
        </row>
        <row r="5703">
          <cell r="B5703">
            <v>21</v>
          </cell>
          <cell r="F5703">
            <v>6.5</v>
          </cell>
          <cell r="R5703" t="str">
            <v>SAN GRIA</v>
          </cell>
          <cell r="W5703">
            <v>1</v>
          </cell>
          <cell r="X5703">
            <v>7.5</v>
          </cell>
        </row>
        <row r="5704">
          <cell r="B5704">
            <v>21</v>
          </cell>
          <cell r="F5704">
            <v>7</v>
          </cell>
          <cell r="R5704" t="str">
            <v>ATL IMPROVVISATO</v>
          </cell>
          <cell r="W5704">
            <v>1</v>
          </cell>
          <cell r="X5704">
            <v>8</v>
          </cell>
        </row>
        <row r="5705">
          <cell r="B5705">
            <v>21</v>
          </cell>
          <cell r="F5705">
            <v>5.5</v>
          </cell>
          <cell r="R5705" t="str">
            <v/>
          </cell>
          <cell r="X5705" t="str">
            <v/>
          </cell>
        </row>
        <row r="5706">
          <cell r="B5706">
            <v>21</v>
          </cell>
          <cell r="F5706">
            <v>5.5</v>
          </cell>
          <cell r="R5706" t="str">
            <v/>
          </cell>
          <cell r="X5706" t="str">
            <v/>
          </cell>
        </row>
        <row r="5707">
          <cell r="B5707">
            <v>21</v>
          </cell>
          <cell r="F5707">
            <v>7</v>
          </cell>
          <cell r="R5707" t="str">
            <v>AC ASPARAGHESE</v>
          </cell>
          <cell r="T5707">
            <v>1</v>
          </cell>
          <cell r="W5707">
            <v>1</v>
          </cell>
          <cell r="X5707">
            <v>7</v>
          </cell>
        </row>
        <row r="5708">
          <cell r="B5708">
            <v>21</v>
          </cell>
          <cell r="F5708">
            <v>6.5</v>
          </cell>
          <cell r="R5708" t="str">
            <v>ATL IMPROVVISATO</v>
          </cell>
          <cell r="T5708">
            <v>1</v>
          </cell>
          <cell r="X5708" t="str">
            <v/>
          </cell>
        </row>
        <row r="5709">
          <cell r="B5709">
            <v>21</v>
          </cell>
          <cell r="F5709">
            <v>5.5</v>
          </cell>
          <cell r="R5709" t="str">
            <v/>
          </cell>
          <cell r="X5709" t="str">
            <v/>
          </cell>
        </row>
        <row r="5710">
          <cell r="B5710">
            <v>21</v>
          </cell>
          <cell r="F5710">
            <v>6</v>
          </cell>
          <cell r="R5710" t="str">
            <v>APPAREGGIATO</v>
          </cell>
          <cell r="T5710">
            <v>1</v>
          </cell>
          <cell r="W5710">
            <v>1</v>
          </cell>
          <cell r="X5710">
            <v>7</v>
          </cell>
        </row>
        <row r="5711">
          <cell r="B5711">
            <v>21</v>
          </cell>
          <cell r="F5711">
            <v>6</v>
          </cell>
          <cell r="R5711" t="str">
            <v>SESTO ASENSIO</v>
          </cell>
          <cell r="T5711">
            <v>1</v>
          </cell>
          <cell r="W5711">
            <v>1</v>
          </cell>
          <cell r="X5711">
            <v>7</v>
          </cell>
        </row>
        <row r="5712">
          <cell r="B5712">
            <v>21</v>
          </cell>
          <cell r="F5712">
            <v>7</v>
          </cell>
          <cell r="R5712" t="str">
            <v>AC ASPARAGHESE</v>
          </cell>
          <cell r="X5712" t="str">
            <v/>
          </cell>
        </row>
        <row r="5713">
          <cell r="B5713">
            <v>21</v>
          </cell>
          <cell r="F5713">
            <v>5.5</v>
          </cell>
          <cell r="R5713" t="str">
            <v/>
          </cell>
          <cell r="X5713" t="str">
            <v/>
          </cell>
        </row>
        <row r="5714">
          <cell r="B5714">
            <v>21</v>
          </cell>
          <cell r="F5714">
            <v>6</v>
          </cell>
          <cell r="R5714" t="str">
            <v/>
          </cell>
          <cell r="X5714" t="str">
            <v/>
          </cell>
        </row>
        <row r="5715">
          <cell r="B5715">
            <v>21</v>
          </cell>
          <cell r="F5715">
            <v>6</v>
          </cell>
          <cell r="R5715" t="str">
            <v>PARTIZAN DEGRADO</v>
          </cell>
          <cell r="T5715">
            <v>1</v>
          </cell>
          <cell r="W5715">
            <v>1</v>
          </cell>
          <cell r="X5715">
            <v>7</v>
          </cell>
        </row>
        <row r="5716">
          <cell r="B5716">
            <v>21</v>
          </cell>
          <cell r="F5716">
            <v>6</v>
          </cell>
          <cell r="R5716" t="str">
            <v>PARTIZAN DEGRADO</v>
          </cell>
          <cell r="T5716">
            <v>1</v>
          </cell>
          <cell r="W5716">
            <v>1</v>
          </cell>
          <cell r="X5716">
            <v>6</v>
          </cell>
        </row>
        <row r="5717">
          <cell r="B5717">
            <v>21</v>
          </cell>
          <cell r="F5717">
            <v>6</v>
          </cell>
          <cell r="R5717" t="str">
            <v/>
          </cell>
          <cell r="X5717" t="str">
            <v/>
          </cell>
        </row>
        <row r="5718">
          <cell r="B5718">
            <v>21</v>
          </cell>
          <cell r="F5718">
            <v>6</v>
          </cell>
          <cell r="R5718" t="str">
            <v>PARTIZAN DEGRADO</v>
          </cell>
          <cell r="W5718">
            <v>1</v>
          </cell>
          <cell r="X5718">
            <v>6</v>
          </cell>
        </row>
        <row r="5719">
          <cell r="B5719">
            <v>21</v>
          </cell>
          <cell r="F5719">
            <v>6</v>
          </cell>
          <cell r="R5719" t="str">
            <v>HERTHA VERNELLO</v>
          </cell>
          <cell r="T5719">
            <v>1</v>
          </cell>
          <cell r="W5719">
            <v>1</v>
          </cell>
          <cell r="X5719">
            <v>7</v>
          </cell>
        </row>
        <row r="5720">
          <cell r="B5720">
            <v>21</v>
          </cell>
          <cell r="F5720">
            <v>5.5</v>
          </cell>
          <cell r="R5720" t="str">
            <v/>
          </cell>
          <cell r="X5720" t="str">
            <v/>
          </cell>
        </row>
        <row r="5721">
          <cell r="B5721">
            <v>21</v>
          </cell>
          <cell r="F5721">
            <v>5.5</v>
          </cell>
          <cell r="R5721" t="str">
            <v/>
          </cell>
          <cell r="X5721" t="str">
            <v/>
          </cell>
        </row>
        <row r="5722">
          <cell r="B5722">
            <v>21</v>
          </cell>
          <cell r="F5722">
            <v>5</v>
          </cell>
          <cell r="R5722" t="str">
            <v/>
          </cell>
          <cell r="X5722" t="str">
            <v/>
          </cell>
        </row>
        <row r="5723">
          <cell r="B5723">
            <v>21</v>
          </cell>
          <cell r="F5723">
            <v>6</v>
          </cell>
          <cell r="R5723" t="str">
            <v>AC ASPARAGHESE</v>
          </cell>
          <cell r="W5723">
            <v>1</v>
          </cell>
          <cell r="X5723">
            <v>6</v>
          </cell>
        </row>
        <row r="5724">
          <cell r="B5724">
            <v>21</v>
          </cell>
          <cell r="F5724">
            <v>6</v>
          </cell>
          <cell r="R5724" t="str">
            <v>PARTIZAN DEGRADO</v>
          </cell>
          <cell r="T5724">
            <v>1</v>
          </cell>
          <cell r="X5724" t="str">
            <v/>
          </cell>
        </row>
        <row r="5725">
          <cell r="B5725">
            <v>21</v>
          </cell>
          <cell r="F5725">
            <v>6.5</v>
          </cell>
          <cell r="R5725" t="str">
            <v>PARTIZAN DEGRADO</v>
          </cell>
          <cell r="T5725">
            <v>1</v>
          </cell>
          <cell r="W5725">
            <v>1</v>
          </cell>
          <cell r="X5725">
            <v>6.5</v>
          </cell>
        </row>
        <row r="5726">
          <cell r="B5726">
            <v>21</v>
          </cell>
          <cell r="F5726">
            <v>5.5</v>
          </cell>
          <cell r="R5726" t="str">
            <v/>
          </cell>
          <cell r="X5726" t="str">
            <v/>
          </cell>
        </row>
        <row r="5727">
          <cell r="B5727">
            <v>21</v>
          </cell>
          <cell r="F5727">
            <v>6</v>
          </cell>
          <cell r="R5727" t="str">
            <v/>
          </cell>
          <cell r="X5727" t="str">
            <v/>
          </cell>
        </row>
        <row r="5728">
          <cell r="B5728">
            <v>21</v>
          </cell>
          <cell r="F5728">
            <v>5.5</v>
          </cell>
          <cell r="R5728" t="str">
            <v/>
          </cell>
          <cell r="X5728" t="str">
            <v/>
          </cell>
        </row>
        <row r="5729">
          <cell r="B5729">
            <v>21</v>
          </cell>
          <cell r="F5729">
            <v>6.5</v>
          </cell>
          <cell r="R5729" t="str">
            <v/>
          </cell>
          <cell r="X5729" t="str">
            <v/>
          </cell>
        </row>
        <row r="5730">
          <cell r="B5730">
            <v>21</v>
          </cell>
          <cell r="F5730">
            <v>7</v>
          </cell>
          <cell r="R5730" t="str">
            <v/>
          </cell>
          <cell r="X5730" t="str">
            <v/>
          </cell>
        </row>
        <row r="5731">
          <cell r="B5731">
            <v>21</v>
          </cell>
          <cell r="F5731">
            <v>7</v>
          </cell>
          <cell r="R5731" t="str">
            <v>AC ASPARAGHESE</v>
          </cell>
          <cell r="W5731">
            <v>1</v>
          </cell>
          <cell r="X5731">
            <v>7</v>
          </cell>
        </row>
        <row r="5732">
          <cell r="B5732">
            <v>21</v>
          </cell>
          <cell r="F5732">
            <v>6.5</v>
          </cell>
          <cell r="R5732" t="str">
            <v>SESTO ASENSIO</v>
          </cell>
          <cell r="T5732">
            <v>1</v>
          </cell>
          <cell r="W5732">
            <v>1</v>
          </cell>
          <cell r="X5732">
            <v>6.5</v>
          </cell>
        </row>
        <row r="5733">
          <cell r="B5733">
            <v>21</v>
          </cell>
          <cell r="F5733">
            <v>6</v>
          </cell>
          <cell r="R5733" t="str">
            <v>ATL IMPROVVISATO</v>
          </cell>
          <cell r="T5733">
            <v>1</v>
          </cell>
          <cell r="W5733">
            <v>1</v>
          </cell>
          <cell r="X5733">
            <v>6</v>
          </cell>
        </row>
        <row r="5734">
          <cell r="B5734">
            <v>21</v>
          </cell>
          <cell r="F5734">
            <v>6.5</v>
          </cell>
          <cell r="R5734" t="str">
            <v/>
          </cell>
          <cell r="X5734" t="str">
            <v/>
          </cell>
        </row>
        <row r="5735">
          <cell r="B5735">
            <v>21</v>
          </cell>
          <cell r="F5735">
            <v>7</v>
          </cell>
          <cell r="R5735" t="str">
            <v/>
          </cell>
          <cell r="X5735" t="str">
            <v/>
          </cell>
        </row>
        <row r="5736">
          <cell r="B5736">
            <v>21</v>
          </cell>
          <cell r="F5736">
            <v>6</v>
          </cell>
          <cell r="R5736" t="str">
            <v/>
          </cell>
          <cell r="X5736" t="str">
            <v/>
          </cell>
        </row>
        <row r="5737">
          <cell r="B5737">
            <v>21</v>
          </cell>
          <cell r="F5737">
            <v>6.5</v>
          </cell>
          <cell r="R5737" t="str">
            <v>PESCICULINI FC</v>
          </cell>
          <cell r="W5737">
            <v>1</v>
          </cell>
          <cell r="X5737">
            <v>7.5</v>
          </cell>
        </row>
        <row r="5738">
          <cell r="B5738">
            <v>21</v>
          </cell>
          <cell r="F5738">
            <v>6</v>
          </cell>
          <cell r="R5738" t="str">
            <v/>
          </cell>
          <cell r="X5738" t="str">
            <v/>
          </cell>
        </row>
        <row r="5739">
          <cell r="B5739">
            <v>21</v>
          </cell>
          <cell r="F5739">
            <v>6.5</v>
          </cell>
          <cell r="R5739" t="str">
            <v/>
          </cell>
          <cell r="X5739" t="str">
            <v/>
          </cell>
        </row>
        <row r="5740">
          <cell r="B5740">
            <v>21</v>
          </cell>
          <cell r="F5740">
            <v>7.5</v>
          </cell>
          <cell r="R5740" t="str">
            <v/>
          </cell>
          <cell r="X5740" t="str">
            <v/>
          </cell>
        </row>
        <row r="5741">
          <cell r="B5741">
            <v>21</v>
          </cell>
          <cell r="F5741">
            <v>6.5</v>
          </cell>
          <cell r="R5741" t="str">
            <v/>
          </cell>
          <cell r="X5741" t="str">
            <v/>
          </cell>
        </row>
        <row r="5742">
          <cell r="B5742">
            <v>21</v>
          </cell>
          <cell r="F5742">
            <v>6</v>
          </cell>
          <cell r="R5742" t="str">
            <v/>
          </cell>
          <cell r="X5742" t="str">
            <v/>
          </cell>
        </row>
        <row r="5743">
          <cell r="B5743">
            <v>21</v>
          </cell>
          <cell r="F5743">
            <v>5.5</v>
          </cell>
          <cell r="R5743" t="str">
            <v/>
          </cell>
          <cell r="X5743" t="str">
            <v/>
          </cell>
        </row>
        <row r="5744">
          <cell r="B5744">
            <v>21</v>
          </cell>
          <cell r="F5744">
            <v>6</v>
          </cell>
          <cell r="R5744" t="str">
            <v/>
          </cell>
          <cell r="X5744" t="str">
            <v/>
          </cell>
        </row>
        <row r="5745">
          <cell r="B5745">
            <v>21</v>
          </cell>
          <cell r="F5745">
            <v>6</v>
          </cell>
          <cell r="R5745" t="str">
            <v/>
          </cell>
          <cell r="X5745" t="str">
            <v/>
          </cell>
        </row>
        <row r="5746">
          <cell r="B5746">
            <v>21</v>
          </cell>
          <cell r="F5746">
            <v>6</v>
          </cell>
          <cell r="R5746" t="str">
            <v>SAN GRIA</v>
          </cell>
          <cell r="T5746">
            <v>1</v>
          </cell>
          <cell r="W5746">
            <v>1</v>
          </cell>
          <cell r="X5746">
            <v>5.5</v>
          </cell>
        </row>
        <row r="5747">
          <cell r="B5747">
            <v>21</v>
          </cell>
          <cell r="F5747">
            <v>6.5</v>
          </cell>
          <cell r="R5747" t="str">
            <v/>
          </cell>
          <cell r="X5747" t="str">
            <v/>
          </cell>
        </row>
        <row r="5748">
          <cell r="B5748">
            <v>21</v>
          </cell>
          <cell r="F5748">
            <v>6.5</v>
          </cell>
          <cell r="R5748" t="str">
            <v>AC ASPARAGHESE</v>
          </cell>
          <cell r="T5748">
            <v>1</v>
          </cell>
          <cell r="W5748">
            <v>1</v>
          </cell>
          <cell r="X5748">
            <v>6.5</v>
          </cell>
        </row>
        <row r="5749">
          <cell r="B5749">
            <v>21</v>
          </cell>
          <cell r="F5749">
            <v>6</v>
          </cell>
          <cell r="R5749" t="str">
            <v/>
          </cell>
          <cell r="X5749" t="str">
            <v/>
          </cell>
        </row>
        <row r="5750">
          <cell r="B5750">
            <v>21</v>
          </cell>
          <cell r="F5750">
            <v>7</v>
          </cell>
          <cell r="R5750" t="str">
            <v>APPAREGGIATO</v>
          </cell>
          <cell r="T5750">
            <v>1</v>
          </cell>
          <cell r="W5750">
            <v>1</v>
          </cell>
          <cell r="X5750">
            <v>7.5</v>
          </cell>
        </row>
        <row r="5751">
          <cell r="B5751">
            <v>21</v>
          </cell>
          <cell r="F5751">
            <v>7</v>
          </cell>
          <cell r="R5751" t="str">
            <v>APPAREGGIATO</v>
          </cell>
          <cell r="T5751">
            <v>1</v>
          </cell>
          <cell r="W5751">
            <v>1</v>
          </cell>
          <cell r="X5751">
            <v>7</v>
          </cell>
        </row>
        <row r="5752">
          <cell r="B5752">
            <v>21</v>
          </cell>
          <cell r="F5752">
            <v>6</v>
          </cell>
          <cell r="R5752" t="str">
            <v/>
          </cell>
          <cell r="X5752" t="str">
            <v/>
          </cell>
        </row>
        <row r="5753">
          <cell r="B5753">
            <v>21</v>
          </cell>
          <cell r="F5753">
            <v>6</v>
          </cell>
          <cell r="R5753" t="str">
            <v/>
          </cell>
          <cell r="X5753" t="str">
            <v/>
          </cell>
        </row>
        <row r="5754">
          <cell r="B5754">
            <v>21</v>
          </cell>
          <cell r="F5754">
            <v>6.5</v>
          </cell>
          <cell r="R5754" t="str">
            <v/>
          </cell>
          <cell r="X5754" t="str">
            <v/>
          </cell>
        </row>
        <row r="5755">
          <cell r="B5755">
            <v>21</v>
          </cell>
          <cell r="F5755">
            <v>6.5</v>
          </cell>
          <cell r="R5755" t="str">
            <v>PARTIZAN DEGRADO</v>
          </cell>
          <cell r="T5755">
            <v>1</v>
          </cell>
          <cell r="W5755">
            <v>1</v>
          </cell>
          <cell r="X5755">
            <v>6.5</v>
          </cell>
        </row>
        <row r="5756">
          <cell r="B5756">
            <v>21</v>
          </cell>
          <cell r="F5756">
            <v>6.5</v>
          </cell>
          <cell r="R5756" t="str">
            <v/>
          </cell>
          <cell r="X5756" t="str">
            <v/>
          </cell>
        </row>
        <row r="5757">
          <cell r="B5757">
            <v>21</v>
          </cell>
          <cell r="F5757">
            <v>6.5</v>
          </cell>
          <cell r="R5757" t="str">
            <v>AC ASPARAGHESE</v>
          </cell>
          <cell r="T5757">
            <v>1</v>
          </cell>
          <cell r="W5757">
            <v>1</v>
          </cell>
          <cell r="X5757">
            <v>6.5</v>
          </cell>
        </row>
        <row r="5758">
          <cell r="B5758">
            <v>21</v>
          </cell>
          <cell r="F5758">
            <v>6.5</v>
          </cell>
          <cell r="R5758" t="str">
            <v>SAN GRIA</v>
          </cell>
          <cell r="T5758">
            <v>1</v>
          </cell>
          <cell r="W5758">
            <v>1</v>
          </cell>
          <cell r="X5758">
            <v>6.5</v>
          </cell>
        </row>
        <row r="5759">
          <cell r="B5759">
            <v>21</v>
          </cell>
          <cell r="F5759">
            <v>6</v>
          </cell>
          <cell r="R5759" t="str">
            <v/>
          </cell>
          <cell r="X5759" t="str">
            <v/>
          </cell>
        </row>
        <row r="5760">
          <cell r="B5760">
            <v>21</v>
          </cell>
          <cell r="F5760">
            <v>6.5</v>
          </cell>
          <cell r="R5760" t="str">
            <v>PESCICULINI FC</v>
          </cell>
          <cell r="T5760">
            <v>1</v>
          </cell>
          <cell r="X5760" t="str">
            <v/>
          </cell>
        </row>
        <row r="5761">
          <cell r="B5761">
            <v>21</v>
          </cell>
          <cell r="F5761">
            <v>6</v>
          </cell>
          <cell r="R5761" t="str">
            <v/>
          </cell>
          <cell r="X5761" t="str">
            <v/>
          </cell>
        </row>
        <row r="5762">
          <cell r="B5762">
            <v>21</v>
          </cell>
          <cell r="F5762">
            <v>6</v>
          </cell>
          <cell r="R5762" t="str">
            <v/>
          </cell>
          <cell r="X5762" t="str">
            <v/>
          </cell>
        </row>
        <row r="5763">
          <cell r="B5763">
            <v>21</v>
          </cell>
          <cell r="F5763">
            <v>6</v>
          </cell>
          <cell r="R5763" t="str">
            <v/>
          </cell>
          <cell r="X5763" t="str">
            <v/>
          </cell>
        </row>
        <row r="5764">
          <cell r="B5764">
            <v>21</v>
          </cell>
          <cell r="F5764">
            <v>6.5</v>
          </cell>
          <cell r="R5764" t="str">
            <v>SESTO ASENSIO</v>
          </cell>
          <cell r="T5764">
            <v>1</v>
          </cell>
          <cell r="W5764">
            <v>1</v>
          </cell>
          <cell r="X5764">
            <v>6.5</v>
          </cell>
        </row>
        <row r="5765">
          <cell r="B5765">
            <v>21</v>
          </cell>
          <cell r="F5765">
            <v>6.5</v>
          </cell>
          <cell r="R5765" t="str">
            <v/>
          </cell>
          <cell r="X5765" t="str">
            <v/>
          </cell>
        </row>
        <row r="5766">
          <cell r="B5766">
            <v>21</v>
          </cell>
          <cell r="F5766">
            <v>6</v>
          </cell>
          <cell r="R5766" t="str">
            <v/>
          </cell>
          <cell r="X5766" t="str">
            <v/>
          </cell>
        </row>
        <row r="5767">
          <cell r="B5767">
            <v>21</v>
          </cell>
          <cell r="F5767">
            <v>6</v>
          </cell>
          <cell r="R5767" t="str">
            <v/>
          </cell>
          <cell r="X5767" t="str">
            <v/>
          </cell>
        </row>
        <row r="5768">
          <cell r="B5768">
            <v>21</v>
          </cell>
          <cell r="F5768">
            <v>6.5</v>
          </cell>
          <cell r="R5768" t="str">
            <v/>
          </cell>
          <cell r="X5768" t="str">
            <v/>
          </cell>
        </row>
        <row r="5769">
          <cell r="B5769">
            <v>21</v>
          </cell>
          <cell r="F5769">
            <v>6</v>
          </cell>
          <cell r="R5769" t="str">
            <v>ATL IMPROVVISATO</v>
          </cell>
          <cell r="W5769">
            <v>1</v>
          </cell>
          <cell r="X5769">
            <v>6</v>
          </cell>
        </row>
        <row r="5770">
          <cell r="B5770">
            <v>21</v>
          </cell>
          <cell r="F5770">
            <v>5</v>
          </cell>
          <cell r="R5770" t="str">
            <v/>
          </cell>
          <cell r="X5770" t="str">
            <v/>
          </cell>
        </row>
        <row r="5771">
          <cell r="B5771">
            <v>21</v>
          </cell>
          <cell r="F5771">
            <v>6.5</v>
          </cell>
          <cell r="R5771" t="str">
            <v>ATL IMPROVVISATO</v>
          </cell>
          <cell r="T5771">
            <v>1</v>
          </cell>
          <cell r="W5771">
            <v>1</v>
          </cell>
          <cell r="X5771">
            <v>6.5</v>
          </cell>
        </row>
        <row r="5772">
          <cell r="B5772">
            <v>21</v>
          </cell>
          <cell r="F5772">
            <v>5.5</v>
          </cell>
          <cell r="R5772" t="str">
            <v/>
          </cell>
          <cell r="X5772" t="str">
            <v/>
          </cell>
        </row>
        <row r="5773">
          <cell r="B5773">
            <v>21</v>
          </cell>
          <cell r="F5773">
            <v>5.5</v>
          </cell>
          <cell r="R5773" t="str">
            <v>PARTIZAN DEGRADO</v>
          </cell>
          <cell r="X5773" t="str">
            <v/>
          </cell>
        </row>
        <row r="5774">
          <cell r="B5774">
            <v>21</v>
          </cell>
          <cell r="F5774">
            <v>5.5</v>
          </cell>
          <cell r="R5774" t="str">
            <v>HERTHA VERNELLO</v>
          </cell>
          <cell r="T5774">
            <v>1</v>
          </cell>
          <cell r="W5774">
            <v>1</v>
          </cell>
          <cell r="X5774">
            <v>5</v>
          </cell>
        </row>
        <row r="5775">
          <cell r="B5775">
            <v>21</v>
          </cell>
          <cell r="F5775">
            <v>6.5</v>
          </cell>
          <cell r="R5775" t="str">
            <v/>
          </cell>
          <cell r="X5775" t="str">
            <v/>
          </cell>
        </row>
        <row r="5776">
          <cell r="B5776">
            <v>21</v>
          </cell>
          <cell r="F5776">
            <v>6.5</v>
          </cell>
          <cell r="R5776" t="str">
            <v/>
          </cell>
          <cell r="X5776" t="str">
            <v/>
          </cell>
        </row>
        <row r="5777">
          <cell r="B5777">
            <v>21</v>
          </cell>
          <cell r="F5777">
            <v>7</v>
          </cell>
          <cell r="R5777" t="str">
            <v>AC ASPARAGHESE</v>
          </cell>
          <cell r="T5777">
            <v>1</v>
          </cell>
          <cell r="W5777">
            <v>1</v>
          </cell>
          <cell r="X5777">
            <v>6.5</v>
          </cell>
        </row>
        <row r="5778">
          <cell r="B5778">
            <v>21</v>
          </cell>
          <cell r="F5778">
            <v>6</v>
          </cell>
          <cell r="R5778" t="str">
            <v/>
          </cell>
          <cell r="X5778" t="str">
            <v/>
          </cell>
        </row>
        <row r="5779">
          <cell r="B5779">
            <v>21</v>
          </cell>
          <cell r="F5779">
            <v>6.5</v>
          </cell>
          <cell r="R5779" t="str">
            <v/>
          </cell>
          <cell r="X5779" t="str">
            <v/>
          </cell>
        </row>
        <row r="5780">
          <cell r="B5780">
            <v>21</v>
          </cell>
          <cell r="F5780">
            <v>7</v>
          </cell>
          <cell r="R5780" t="str">
            <v/>
          </cell>
          <cell r="X5780" t="str">
            <v/>
          </cell>
        </row>
        <row r="5781">
          <cell r="B5781">
            <v>21</v>
          </cell>
          <cell r="F5781">
            <v>6</v>
          </cell>
          <cell r="R5781" t="str">
            <v>PARTIZAN DEGRADO</v>
          </cell>
          <cell r="W5781">
            <v>1</v>
          </cell>
          <cell r="X5781">
            <v>6</v>
          </cell>
        </row>
        <row r="5782">
          <cell r="B5782">
            <v>21</v>
          </cell>
          <cell r="F5782">
            <v>6.5</v>
          </cell>
          <cell r="R5782" t="str">
            <v>PESCICULINI FC</v>
          </cell>
          <cell r="W5782">
            <v>1</v>
          </cell>
          <cell r="X5782">
            <v>6.5</v>
          </cell>
        </row>
        <row r="5783">
          <cell r="B5783">
            <v>21</v>
          </cell>
          <cell r="F5783">
            <v>6</v>
          </cell>
          <cell r="R5783" t="str">
            <v/>
          </cell>
          <cell r="X5783" t="str">
            <v/>
          </cell>
        </row>
        <row r="5784">
          <cell r="B5784">
            <v>21</v>
          </cell>
          <cell r="F5784">
            <v>6</v>
          </cell>
          <cell r="R5784" t="str">
            <v>APPAREGGIATO</v>
          </cell>
          <cell r="T5784">
            <v>1</v>
          </cell>
          <cell r="W5784">
            <v>1</v>
          </cell>
          <cell r="X5784">
            <v>6</v>
          </cell>
        </row>
        <row r="5785">
          <cell r="B5785">
            <v>21</v>
          </cell>
          <cell r="F5785">
            <v>6</v>
          </cell>
          <cell r="R5785" t="str">
            <v/>
          </cell>
          <cell r="X5785" t="str">
            <v/>
          </cell>
        </row>
        <row r="5786">
          <cell r="B5786">
            <v>21</v>
          </cell>
          <cell r="F5786">
            <v>6</v>
          </cell>
          <cell r="R5786" t="str">
            <v>HERTHA VERNELLO</v>
          </cell>
          <cell r="T5786">
            <v>1</v>
          </cell>
          <cell r="W5786">
            <v>1</v>
          </cell>
          <cell r="X5786">
            <v>6</v>
          </cell>
        </row>
        <row r="5787">
          <cell r="B5787">
            <v>21</v>
          </cell>
          <cell r="F5787">
            <v>5.5</v>
          </cell>
          <cell r="R5787" t="str">
            <v/>
          </cell>
          <cell r="X5787" t="str">
            <v/>
          </cell>
        </row>
        <row r="5788">
          <cell r="B5788">
            <v>21</v>
          </cell>
          <cell r="F5788">
            <v>5.5</v>
          </cell>
          <cell r="R5788" t="str">
            <v>PARTIZAN DEGRADO</v>
          </cell>
          <cell r="T5788">
            <v>1</v>
          </cell>
          <cell r="X5788" t="str">
            <v/>
          </cell>
        </row>
        <row r="5789">
          <cell r="B5789">
            <v>21</v>
          </cell>
          <cell r="F5789">
            <v>5.5</v>
          </cell>
          <cell r="R5789" t="str">
            <v>ATL IMPROVVISATO</v>
          </cell>
          <cell r="T5789">
            <v>1</v>
          </cell>
          <cell r="W5789">
            <v>1</v>
          </cell>
          <cell r="X5789">
            <v>5.5</v>
          </cell>
        </row>
        <row r="5790">
          <cell r="B5790">
            <v>21</v>
          </cell>
          <cell r="F5790">
            <v>6</v>
          </cell>
          <cell r="R5790" t="str">
            <v>APPAREGGIATO</v>
          </cell>
          <cell r="W5790">
            <v>1</v>
          </cell>
          <cell r="X5790">
            <v>6</v>
          </cell>
        </row>
        <row r="5791">
          <cell r="B5791">
            <v>21</v>
          </cell>
          <cell r="F5791">
            <v>5.5</v>
          </cell>
          <cell r="R5791" t="str">
            <v>AC ASPARAGHESE</v>
          </cell>
          <cell r="T5791">
            <v>1</v>
          </cell>
          <cell r="X5791" t="str">
            <v/>
          </cell>
        </row>
        <row r="5792">
          <cell r="B5792">
            <v>21</v>
          </cell>
          <cell r="F5792">
            <v>6.5</v>
          </cell>
          <cell r="R5792" t="str">
            <v/>
          </cell>
          <cell r="X5792" t="str">
            <v/>
          </cell>
        </row>
        <row r="5793">
          <cell r="B5793">
            <v>21</v>
          </cell>
          <cell r="F5793">
            <v>6.5</v>
          </cell>
          <cell r="R5793" t="str">
            <v/>
          </cell>
          <cell r="X5793" t="str">
            <v/>
          </cell>
        </row>
        <row r="5794">
          <cell r="B5794">
            <v>21</v>
          </cell>
          <cell r="F5794">
            <v>5.5</v>
          </cell>
          <cell r="R5794" t="str">
            <v/>
          </cell>
          <cell r="X5794" t="str">
            <v/>
          </cell>
        </row>
        <row r="5795">
          <cell r="B5795">
            <v>21</v>
          </cell>
          <cell r="F5795">
            <v>5.5</v>
          </cell>
          <cell r="R5795" t="str">
            <v/>
          </cell>
          <cell r="X5795" t="str">
            <v/>
          </cell>
        </row>
        <row r="5796">
          <cell r="B5796">
            <v>21</v>
          </cell>
          <cell r="F5796">
            <v>5</v>
          </cell>
          <cell r="R5796" t="str">
            <v>ATL IMPROVVISATO</v>
          </cell>
          <cell r="X5796" t="str">
            <v/>
          </cell>
        </row>
        <row r="5797">
          <cell r="B5797">
            <v>21</v>
          </cell>
          <cell r="F5797">
            <v>6</v>
          </cell>
          <cell r="R5797" t="str">
            <v/>
          </cell>
          <cell r="X5797" t="str">
            <v/>
          </cell>
        </row>
        <row r="5798">
          <cell r="B5798">
            <v>21</v>
          </cell>
          <cell r="F5798">
            <v>6</v>
          </cell>
          <cell r="R5798" t="str">
            <v>SAN GRIA</v>
          </cell>
          <cell r="T5798">
            <v>1</v>
          </cell>
          <cell r="W5798">
            <v>1</v>
          </cell>
          <cell r="X5798">
            <v>6</v>
          </cell>
        </row>
        <row r="5799">
          <cell r="B5799">
            <v>21</v>
          </cell>
          <cell r="F5799">
            <v>5.5</v>
          </cell>
          <cell r="R5799" t="str">
            <v/>
          </cell>
          <cell r="X5799" t="str">
            <v/>
          </cell>
        </row>
        <row r="5800">
          <cell r="B5800">
            <v>21</v>
          </cell>
          <cell r="F5800">
            <v>6</v>
          </cell>
          <cell r="R5800" t="str">
            <v/>
          </cell>
          <cell r="X5800" t="str">
            <v/>
          </cell>
        </row>
        <row r="5801">
          <cell r="B5801">
            <v>21</v>
          </cell>
          <cell r="F5801">
            <v>6.5</v>
          </cell>
          <cell r="R5801" t="str">
            <v>SESTO ASENSIO</v>
          </cell>
          <cell r="T5801">
            <v>1</v>
          </cell>
          <cell r="W5801">
            <v>1</v>
          </cell>
          <cell r="X5801">
            <v>6.5</v>
          </cell>
        </row>
        <row r="5802">
          <cell r="B5802">
            <v>21</v>
          </cell>
          <cell r="F5802">
            <v>5.5</v>
          </cell>
          <cell r="R5802" t="str">
            <v>ATL IMPROVVISATO</v>
          </cell>
          <cell r="T5802">
            <v>1</v>
          </cell>
          <cell r="X5802" t="str">
            <v/>
          </cell>
        </row>
        <row r="5803">
          <cell r="B5803">
            <v>21</v>
          </cell>
          <cell r="F5803">
            <v>6</v>
          </cell>
          <cell r="R5803" t="str">
            <v>SAN GRIA</v>
          </cell>
          <cell r="W5803">
            <v>1</v>
          </cell>
          <cell r="X5803">
            <v>6</v>
          </cell>
        </row>
        <row r="5804">
          <cell r="B5804">
            <v>21</v>
          </cell>
          <cell r="F5804">
            <v>5</v>
          </cell>
          <cell r="R5804" t="str">
            <v>PARTIZAN DEGRADO</v>
          </cell>
          <cell r="T5804">
            <v>1</v>
          </cell>
          <cell r="X5804" t="str">
            <v/>
          </cell>
        </row>
        <row r="5805">
          <cell r="B5805">
            <v>21</v>
          </cell>
          <cell r="F5805">
            <v>6</v>
          </cell>
          <cell r="R5805" t="str">
            <v>PESCICULINI FC</v>
          </cell>
          <cell r="T5805">
            <v>1</v>
          </cell>
          <cell r="W5805">
            <v>1</v>
          </cell>
          <cell r="X5805">
            <v>6</v>
          </cell>
        </row>
        <row r="5806">
          <cell r="B5806">
            <v>21</v>
          </cell>
          <cell r="F5806">
            <v>6.5</v>
          </cell>
          <cell r="R5806" t="str">
            <v/>
          </cell>
          <cell r="X5806" t="str">
            <v/>
          </cell>
        </row>
        <row r="5807">
          <cell r="B5807">
            <v>21</v>
          </cell>
          <cell r="F5807">
            <v>6</v>
          </cell>
          <cell r="R5807" t="str">
            <v>PESCICULINI FC</v>
          </cell>
          <cell r="W5807">
            <v>1</v>
          </cell>
          <cell r="X5807">
            <v>6</v>
          </cell>
        </row>
        <row r="5808">
          <cell r="B5808">
            <v>21</v>
          </cell>
          <cell r="F5808">
            <v>6</v>
          </cell>
          <cell r="R5808" t="str">
            <v/>
          </cell>
          <cell r="X5808" t="str">
            <v/>
          </cell>
        </row>
        <row r="5809">
          <cell r="B5809">
            <v>21</v>
          </cell>
          <cell r="F5809">
            <v>6</v>
          </cell>
          <cell r="R5809" t="str">
            <v/>
          </cell>
          <cell r="X5809" t="str">
            <v/>
          </cell>
        </row>
        <row r="5810">
          <cell r="B5810">
            <v>21</v>
          </cell>
          <cell r="F5810">
            <v>5.5</v>
          </cell>
          <cell r="R5810" t="str">
            <v>HERTHA VERNELLO</v>
          </cell>
          <cell r="T5810">
            <v>1</v>
          </cell>
          <cell r="W5810">
            <v>1</v>
          </cell>
          <cell r="X5810">
            <v>5.5</v>
          </cell>
        </row>
        <row r="5811">
          <cell r="B5811">
            <v>21</v>
          </cell>
          <cell r="F5811">
            <v>7</v>
          </cell>
          <cell r="R5811" t="str">
            <v>PESCICULINI FC</v>
          </cell>
          <cell r="T5811">
            <v>1</v>
          </cell>
          <cell r="W5811">
            <v>1</v>
          </cell>
          <cell r="X5811">
            <v>7</v>
          </cell>
        </row>
        <row r="5812">
          <cell r="B5812">
            <v>21</v>
          </cell>
          <cell r="F5812">
            <v>6</v>
          </cell>
          <cell r="R5812" t="str">
            <v>PESCICULINI FC</v>
          </cell>
          <cell r="T5812">
            <v>1</v>
          </cell>
          <cell r="X5812" t="str">
            <v/>
          </cell>
        </row>
        <row r="5813">
          <cell r="B5813">
            <v>21</v>
          </cell>
          <cell r="F5813">
            <v>6</v>
          </cell>
          <cell r="R5813" t="str">
            <v/>
          </cell>
          <cell r="X5813" t="str">
            <v/>
          </cell>
        </row>
        <row r="5814">
          <cell r="B5814">
            <v>21</v>
          </cell>
          <cell r="F5814">
            <v>5</v>
          </cell>
          <cell r="R5814" t="str">
            <v>SAN GRIA</v>
          </cell>
          <cell r="T5814">
            <v>1</v>
          </cell>
          <cell r="X5814" t="str">
            <v/>
          </cell>
        </row>
        <row r="5815">
          <cell r="B5815">
            <v>21</v>
          </cell>
          <cell r="F5815">
            <v>5</v>
          </cell>
          <cell r="R5815" t="str">
            <v>HERTHA VERNELLO</v>
          </cell>
          <cell r="T5815">
            <v>1</v>
          </cell>
          <cell r="W5815">
            <v>1</v>
          </cell>
          <cell r="X5815">
            <v>5</v>
          </cell>
        </row>
        <row r="5816">
          <cell r="B5816">
            <v>21</v>
          </cell>
          <cell r="F5816">
            <v>6</v>
          </cell>
          <cell r="R5816" t="str">
            <v>ATL IMPROVVISATO</v>
          </cell>
          <cell r="T5816">
            <v>1</v>
          </cell>
          <cell r="W5816">
            <v>1</v>
          </cell>
          <cell r="X5816">
            <v>5.5</v>
          </cell>
        </row>
        <row r="5817">
          <cell r="B5817">
            <v>21</v>
          </cell>
          <cell r="F5817">
            <v>6</v>
          </cell>
          <cell r="R5817" t="str">
            <v/>
          </cell>
          <cell r="X5817" t="str">
            <v/>
          </cell>
        </row>
        <row r="5818">
          <cell r="B5818">
            <v>21</v>
          </cell>
          <cell r="F5818">
            <v>6.5</v>
          </cell>
          <cell r="R5818" t="str">
            <v>ATL IMPROVVISATO</v>
          </cell>
          <cell r="W5818">
            <v>1</v>
          </cell>
          <cell r="X5818">
            <v>6.5</v>
          </cell>
        </row>
        <row r="5819">
          <cell r="B5819">
            <v>21</v>
          </cell>
          <cell r="F5819">
            <v>5</v>
          </cell>
          <cell r="R5819" t="str">
            <v/>
          </cell>
          <cell r="X5819" t="str">
            <v/>
          </cell>
        </row>
        <row r="5820">
          <cell r="B5820">
            <v>21</v>
          </cell>
          <cell r="F5820">
            <v>6</v>
          </cell>
          <cell r="R5820" t="str">
            <v>APPAREGGIATO</v>
          </cell>
          <cell r="X5820" t="str">
            <v/>
          </cell>
        </row>
        <row r="5821">
          <cell r="B5821">
            <v>21</v>
          </cell>
          <cell r="F5821">
            <v>5.5</v>
          </cell>
          <cell r="R5821" t="str">
            <v>HERTHA VERNELLO</v>
          </cell>
          <cell r="T5821">
            <v>1</v>
          </cell>
          <cell r="W5821">
            <v>1</v>
          </cell>
          <cell r="X5821">
            <v>5.5</v>
          </cell>
        </row>
        <row r="5822">
          <cell r="B5822">
            <v>21</v>
          </cell>
          <cell r="F5822">
            <v>5.5</v>
          </cell>
          <cell r="R5822" t="str">
            <v/>
          </cell>
          <cell r="X5822" t="str">
            <v/>
          </cell>
        </row>
        <row r="5823">
          <cell r="B5823">
            <v>21</v>
          </cell>
          <cell r="F5823">
            <v>5.5</v>
          </cell>
          <cell r="R5823" t="str">
            <v>AC ASPARAGHESE</v>
          </cell>
          <cell r="T5823">
            <v>1</v>
          </cell>
          <cell r="X5823" t="str">
            <v/>
          </cell>
        </row>
        <row r="5824">
          <cell r="B5824">
            <v>21</v>
          </cell>
          <cell r="F5824">
            <v>5.5</v>
          </cell>
          <cell r="R5824" t="str">
            <v>HERTHA VERNELLO</v>
          </cell>
          <cell r="T5824">
            <v>1</v>
          </cell>
          <cell r="W5824">
            <v>1</v>
          </cell>
          <cell r="X5824">
            <v>5.5</v>
          </cell>
        </row>
        <row r="5825">
          <cell r="B5825">
            <v>21</v>
          </cell>
          <cell r="F5825">
            <v>6</v>
          </cell>
          <cell r="R5825" t="str">
            <v>SESTO ASENSIO</v>
          </cell>
          <cell r="T5825">
            <v>1</v>
          </cell>
          <cell r="W5825">
            <v>1</v>
          </cell>
          <cell r="X5825">
            <v>6</v>
          </cell>
        </row>
        <row r="5826">
          <cell r="B5826">
            <v>21</v>
          </cell>
          <cell r="F5826">
            <v>7.5</v>
          </cell>
          <cell r="R5826" t="str">
            <v>AC ASPARAGHESE</v>
          </cell>
          <cell r="T5826">
            <v>1</v>
          </cell>
          <cell r="W5826">
            <v>1</v>
          </cell>
          <cell r="X5826">
            <v>10.5</v>
          </cell>
        </row>
        <row r="5827">
          <cell r="B5827">
            <v>21</v>
          </cell>
          <cell r="F5827">
            <v>6</v>
          </cell>
          <cell r="R5827" t="str">
            <v>ATL IMPROVVISATO</v>
          </cell>
          <cell r="T5827">
            <v>1</v>
          </cell>
          <cell r="W5827">
            <v>1</v>
          </cell>
          <cell r="X5827">
            <v>6</v>
          </cell>
        </row>
        <row r="5828">
          <cell r="B5828">
            <v>21</v>
          </cell>
          <cell r="F5828">
            <v>4.5</v>
          </cell>
          <cell r="R5828" t="str">
            <v/>
          </cell>
          <cell r="X5828" t="str">
            <v/>
          </cell>
        </row>
        <row r="5829">
          <cell r="B5829">
            <v>21</v>
          </cell>
          <cell r="F5829">
            <v>5.5</v>
          </cell>
          <cell r="R5829" t="str">
            <v/>
          </cell>
          <cell r="X5829" t="str">
            <v/>
          </cell>
        </row>
        <row r="5830">
          <cell r="B5830">
            <v>21</v>
          </cell>
          <cell r="F5830">
            <v>5</v>
          </cell>
          <cell r="R5830" t="str">
            <v/>
          </cell>
          <cell r="X5830" t="str">
            <v/>
          </cell>
        </row>
        <row r="5831">
          <cell r="B5831">
            <v>21</v>
          </cell>
          <cell r="F5831">
            <v>5</v>
          </cell>
          <cell r="R5831" t="str">
            <v/>
          </cell>
          <cell r="X5831" t="str">
            <v/>
          </cell>
        </row>
        <row r="5832">
          <cell r="B5832">
            <v>21</v>
          </cell>
          <cell r="F5832">
            <v>6</v>
          </cell>
          <cell r="R5832" t="str">
            <v>SESTO ASENSIO</v>
          </cell>
          <cell r="T5832">
            <v>1</v>
          </cell>
          <cell r="W5832">
            <v>1</v>
          </cell>
          <cell r="X5832">
            <v>6</v>
          </cell>
        </row>
        <row r="5833">
          <cell r="B5833">
            <v>21</v>
          </cell>
          <cell r="F5833">
            <v>6.5</v>
          </cell>
          <cell r="R5833" t="str">
            <v>APPAREGGIATO</v>
          </cell>
          <cell r="T5833">
            <v>1</v>
          </cell>
          <cell r="W5833">
            <v>1</v>
          </cell>
          <cell r="X5833">
            <v>6.5</v>
          </cell>
        </row>
        <row r="5834">
          <cell r="B5834">
            <v>21</v>
          </cell>
          <cell r="F5834">
            <v>5</v>
          </cell>
          <cell r="R5834" t="str">
            <v>PESCICULINI FC</v>
          </cell>
          <cell r="X5834" t="str">
            <v/>
          </cell>
        </row>
        <row r="5835">
          <cell r="B5835">
            <v>21</v>
          </cell>
          <cell r="F5835">
            <v>5.5</v>
          </cell>
          <cell r="R5835" t="str">
            <v/>
          </cell>
          <cell r="X5835" t="str">
            <v/>
          </cell>
        </row>
        <row r="5836">
          <cell r="B5836">
            <v>21</v>
          </cell>
          <cell r="F5836">
            <v>5.5</v>
          </cell>
          <cell r="R5836" t="str">
            <v>HERTHA VERNELLO</v>
          </cell>
          <cell r="T5836">
            <v>1</v>
          </cell>
          <cell r="W5836">
            <v>1</v>
          </cell>
          <cell r="X5836">
            <v>5.5</v>
          </cell>
        </row>
        <row r="5837">
          <cell r="B5837">
            <v>21</v>
          </cell>
          <cell r="F5837">
            <v>4.5</v>
          </cell>
          <cell r="R5837" t="str">
            <v/>
          </cell>
          <cell r="X5837" t="str">
            <v/>
          </cell>
        </row>
        <row r="5838">
          <cell r="B5838">
            <v>21</v>
          </cell>
          <cell r="F5838">
            <v>6</v>
          </cell>
          <cell r="R5838" t="str">
            <v>ATL IMPROVVISATO</v>
          </cell>
          <cell r="T5838">
            <v>1</v>
          </cell>
          <cell r="W5838">
            <v>1</v>
          </cell>
          <cell r="X5838">
            <v>6</v>
          </cell>
        </row>
        <row r="5839">
          <cell r="B5839">
            <v>21</v>
          </cell>
          <cell r="F5839">
            <v>5.5</v>
          </cell>
          <cell r="R5839" t="str">
            <v/>
          </cell>
          <cell r="X5839" t="str">
            <v/>
          </cell>
        </row>
        <row r="5840">
          <cell r="B5840">
            <v>21</v>
          </cell>
          <cell r="F5840">
            <v>5</v>
          </cell>
          <cell r="R5840" t="str">
            <v/>
          </cell>
          <cell r="X5840" t="str">
            <v/>
          </cell>
        </row>
        <row r="5841">
          <cell r="B5841">
            <v>21</v>
          </cell>
          <cell r="F5841">
            <v>6</v>
          </cell>
          <cell r="R5841" t="str">
            <v>AC ASPARAGHESE</v>
          </cell>
          <cell r="W5841">
            <v>1</v>
          </cell>
          <cell r="X5841">
            <v>6</v>
          </cell>
        </row>
        <row r="5842">
          <cell r="B5842">
            <v>21</v>
          </cell>
          <cell r="F5842">
            <v>6</v>
          </cell>
          <cell r="R5842" t="str">
            <v>APPAREGGIATO</v>
          </cell>
          <cell r="X5842" t="str">
            <v/>
          </cell>
        </row>
        <row r="5843">
          <cell r="B5843">
            <v>21</v>
          </cell>
          <cell r="F5843">
            <v>6.5</v>
          </cell>
          <cell r="R5843" t="str">
            <v/>
          </cell>
          <cell r="X5843" t="str">
            <v/>
          </cell>
        </row>
        <row r="5844">
          <cell r="B5844">
            <v>21</v>
          </cell>
          <cell r="F5844">
            <v>6</v>
          </cell>
          <cell r="R5844" t="str">
            <v/>
          </cell>
          <cell r="X5844" t="str">
            <v/>
          </cell>
        </row>
        <row r="5845">
          <cell r="B5845">
            <v>21</v>
          </cell>
          <cell r="F5845">
            <v>6</v>
          </cell>
          <cell r="R5845" t="str">
            <v/>
          </cell>
          <cell r="X5845" t="str">
            <v/>
          </cell>
        </row>
        <row r="5846">
          <cell r="B5846">
            <v>21</v>
          </cell>
          <cell r="F5846">
            <v>6</v>
          </cell>
          <cell r="R5846" t="str">
            <v/>
          </cell>
          <cell r="X5846" t="str">
            <v/>
          </cell>
        </row>
        <row r="5847">
          <cell r="B5847">
            <v>21</v>
          </cell>
          <cell r="F5847">
            <v>6.5</v>
          </cell>
          <cell r="R5847" t="str">
            <v/>
          </cell>
          <cell r="X5847" t="str">
            <v/>
          </cell>
        </row>
        <row r="5848">
          <cell r="B5848">
            <v>21</v>
          </cell>
          <cell r="F5848">
            <v>6</v>
          </cell>
          <cell r="R5848" t="str">
            <v/>
          </cell>
          <cell r="X5848" t="str">
            <v/>
          </cell>
        </row>
        <row r="5849">
          <cell r="B5849">
            <v>21</v>
          </cell>
          <cell r="F5849">
            <v>6.5</v>
          </cell>
          <cell r="R5849" t="str">
            <v/>
          </cell>
          <cell r="X5849" t="str">
            <v/>
          </cell>
        </row>
        <row r="5850">
          <cell r="B5850">
            <v>21</v>
          </cell>
          <cell r="F5850">
            <v>5.5</v>
          </cell>
          <cell r="R5850" t="str">
            <v/>
          </cell>
          <cell r="X5850" t="str">
            <v/>
          </cell>
        </row>
        <row r="5851">
          <cell r="B5851">
            <v>21</v>
          </cell>
          <cell r="F5851">
            <v>6</v>
          </cell>
          <cell r="R5851" t="str">
            <v/>
          </cell>
          <cell r="X5851" t="str">
            <v/>
          </cell>
        </row>
        <row r="5852">
          <cell r="B5852">
            <v>21</v>
          </cell>
          <cell r="F5852">
            <v>5.5</v>
          </cell>
          <cell r="R5852" t="str">
            <v/>
          </cell>
          <cell r="X5852" t="str">
            <v/>
          </cell>
        </row>
        <row r="5853">
          <cell r="B5853">
            <v>21</v>
          </cell>
          <cell r="F5853">
            <v>6</v>
          </cell>
          <cell r="R5853" t="str">
            <v>APPAREGGIATO</v>
          </cell>
          <cell r="T5853">
            <v>1</v>
          </cell>
          <cell r="W5853">
            <v>1</v>
          </cell>
          <cell r="X5853">
            <v>6</v>
          </cell>
        </row>
        <row r="5854">
          <cell r="B5854">
            <v>21</v>
          </cell>
          <cell r="F5854">
            <v>6.5</v>
          </cell>
          <cell r="R5854" t="str">
            <v>APPAREGGIATO</v>
          </cell>
          <cell r="T5854">
            <v>1</v>
          </cell>
          <cell r="W5854">
            <v>1</v>
          </cell>
          <cell r="X5854">
            <v>7.5</v>
          </cell>
        </row>
        <row r="5855">
          <cell r="B5855">
            <v>21</v>
          </cell>
          <cell r="F5855">
            <v>6.5</v>
          </cell>
          <cell r="R5855" t="str">
            <v>SESTO ASENSIO</v>
          </cell>
          <cell r="W5855">
            <v>1</v>
          </cell>
          <cell r="X5855">
            <v>6.5</v>
          </cell>
        </row>
        <row r="5856">
          <cell r="B5856">
            <v>21</v>
          </cell>
          <cell r="F5856">
            <v>8</v>
          </cell>
          <cell r="R5856" t="str">
            <v>SAN GRIA</v>
          </cell>
          <cell r="T5856">
            <v>1</v>
          </cell>
          <cell r="W5856">
            <v>1</v>
          </cell>
          <cell r="X5856">
            <v>13</v>
          </cell>
        </row>
        <row r="5857">
          <cell r="B5857">
            <v>21</v>
          </cell>
          <cell r="F5857">
            <v>5.5</v>
          </cell>
          <cell r="R5857" t="str">
            <v>APPAREGGIATO</v>
          </cell>
          <cell r="X5857" t="str">
            <v/>
          </cell>
        </row>
        <row r="5858">
          <cell r="B5858">
            <v>21</v>
          </cell>
          <cell r="F5858">
            <v>6</v>
          </cell>
          <cell r="R5858" t="str">
            <v/>
          </cell>
          <cell r="X5858" t="str">
            <v/>
          </cell>
        </row>
        <row r="5859">
          <cell r="B5859">
            <v>21</v>
          </cell>
          <cell r="F5859">
            <v>6.5</v>
          </cell>
          <cell r="R5859" t="str">
            <v>PARTIZAN DEGRADO</v>
          </cell>
          <cell r="W5859">
            <v>1</v>
          </cell>
          <cell r="X5859">
            <v>6.5</v>
          </cell>
        </row>
        <row r="5860">
          <cell r="B5860">
            <v>21</v>
          </cell>
          <cell r="F5860">
            <v>5.5</v>
          </cell>
          <cell r="R5860" t="str">
            <v>SESTO ASENSIO</v>
          </cell>
          <cell r="T5860">
            <v>1</v>
          </cell>
          <cell r="X5860" t="str">
            <v/>
          </cell>
        </row>
        <row r="5861">
          <cell r="B5861">
            <v>21</v>
          </cell>
          <cell r="F5861">
            <v>7</v>
          </cell>
          <cell r="R5861" t="str">
            <v>HERTHA VERNELLO</v>
          </cell>
          <cell r="W5861">
            <v>1</v>
          </cell>
          <cell r="X5861">
            <v>11</v>
          </cell>
        </row>
        <row r="5862">
          <cell r="B5862">
            <v>21</v>
          </cell>
          <cell r="F5862">
            <v>5.5</v>
          </cell>
          <cell r="R5862" t="str">
            <v>SESTO ASENSIO</v>
          </cell>
          <cell r="T5862">
            <v>1</v>
          </cell>
          <cell r="W5862">
            <v>1</v>
          </cell>
          <cell r="X5862">
            <v>5.5</v>
          </cell>
        </row>
        <row r="5863">
          <cell r="B5863">
            <v>21</v>
          </cell>
          <cell r="F5863">
            <v>6</v>
          </cell>
          <cell r="R5863" t="str">
            <v/>
          </cell>
          <cell r="X5863" t="str">
            <v/>
          </cell>
        </row>
        <row r="5864">
          <cell r="B5864">
            <v>21</v>
          </cell>
          <cell r="F5864">
            <v>6.5</v>
          </cell>
          <cell r="R5864" t="str">
            <v/>
          </cell>
          <cell r="X5864" t="str">
            <v/>
          </cell>
        </row>
        <row r="5865">
          <cell r="B5865">
            <v>21</v>
          </cell>
          <cell r="F5865">
            <v>7</v>
          </cell>
          <cell r="R5865" t="str">
            <v/>
          </cell>
          <cell r="X5865" t="str">
            <v/>
          </cell>
        </row>
        <row r="5866">
          <cell r="B5866">
            <v>21</v>
          </cell>
          <cell r="F5866">
            <v>6</v>
          </cell>
          <cell r="R5866" t="str">
            <v>SAN GRIA</v>
          </cell>
          <cell r="T5866">
            <v>1</v>
          </cell>
          <cell r="W5866">
            <v>1</v>
          </cell>
          <cell r="X5866">
            <v>6</v>
          </cell>
        </row>
        <row r="5867">
          <cell r="B5867">
            <v>21</v>
          </cell>
          <cell r="F5867">
            <v>5.5</v>
          </cell>
          <cell r="R5867" t="str">
            <v>ATL IMPROVVISATO</v>
          </cell>
          <cell r="T5867">
            <v>1</v>
          </cell>
          <cell r="W5867">
            <v>1</v>
          </cell>
          <cell r="X5867">
            <v>5</v>
          </cell>
        </row>
        <row r="5868">
          <cell r="B5868">
            <v>21</v>
          </cell>
          <cell r="F5868">
            <v>7</v>
          </cell>
          <cell r="R5868" t="str">
            <v>SESTO ASENSIO</v>
          </cell>
          <cell r="T5868">
            <v>1</v>
          </cell>
          <cell r="W5868">
            <v>1</v>
          </cell>
          <cell r="X5868">
            <v>8</v>
          </cell>
        </row>
        <row r="5869">
          <cell r="B5869">
            <v>21</v>
          </cell>
          <cell r="F5869">
            <v>6.5</v>
          </cell>
          <cell r="R5869" t="str">
            <v/>
          </cell>
          <cell r="X5869" t="str">
            <v/>
          </cell>
        </row>
        <row r="5870">
          <cell r="B5870">
            <v>21</v>
          </cell>
          <cell r="F5870">
            <v>5.5</v>
          </cell>
          <cell r="R5870" t="str">
            <v>SESTO ASENSIO</v>
          </cell>
          <cell r="T5870">
            <v>1</v>
          </cell>
          <cell r="W5870">
            <v>1</v>
          </cell>
          <cell r="X5870">
            <v>5.5</v>
          </cell>
        </row>
        <row r="5871">
          <cell r="B5871">
            <v>21</v>
          </cell>
          <cell r="F5871">
            <v>6.5</v>
          </cell>
          <cell r="R5871" t="str">
            <v>AC ASPARAGHESE</v>
          </cell>
          <cell r="T5871">
            <v>1</v>
          </cell>
          <cell r="W5871">
            <v>1</v>
          </cell>
          <cell r="X5871">
            <v>6.5</v>
          </cell>
        </row>
        <row r="5872">
          <cell r="B5872">
            <v>21</v>
          </cell>
          <cell r="F5872">
            <v>6.5</v>
          </cell>
          <cell r="R5872" t="str">
            <v>PARTIZAN DEGRADO</v>
          </cell>
          <cell r="W5872">
            <v>1</v>
          </cell>
          <cell r="X5872">
            <v>6.5</v>
          </cell>
        </row>
        <row r="5873">
          <cell r="B5873">
            <v>21</v>
          </cell>
          <cell r="F5873">
            <v>6</v>
          </cell>
          <cell r="R5873" t="str">
            <v/>
          </cell>
          <cell r="X5873" t="str">
            <v/>
          </cell>
        </row>
        <row r="5874">
          <cell r="B5874">
            <v>21</v>
          </cell>
          <cell r="F5874">
            <v>6.5</v>
          </cell>
          <cell r="R5874" t="str">
            <v>SESTO ASENSIO</v>
          </cell>
          <cell r="T5874">
            <v>1</v>
          </cell>
          <cell r="W5874">
            <v>1</v>
          </cell>
          <cell r="X5874">
            <v>6</v>
          </cell>
        </row>
        <row r="5875">
          <cell r="B5875">
            <v>21</v>
          </cell>
          <cell r="F5875">
            <v>5.5</v>
          </cell>
          <cell r="R5875" t="str">
            <v>PESCICULINI FC</v>
          </cell>
          <cell r="X5875" t="str">
            <v/>
          </cell>
        </row>
        <row r="5876">
          <cell r="B5876">
            <v>21</v>
          </cell>
          <cell r="F5876">
            <v>5.5</v>
          </cell>
          <cell r="R5876" t="str">
            <v>PESCICULINI FC</v>
          </cell>
          <cell r="T5876">
            <v>1</v>
          </cell>
          <cell r="W5876">
            <v>1</v>
          </cell>
          <cell r="X5876">
            <v>5.5</v>
          </cell>
        </row>
        <row r="5877">
          <cell r="B5877">
            <v>21</v>
          </cell>
          <cell r="F5877">
            <v>5.5</v>
          </cell>
          <cell r="R5877" t="str">
            <v>PESCICULINI FC</v>
          </cell>
          <cell r="X5877" t="str">
            <v/>
          </cell>
        </row>
        <row r="5878">
          <cell r="B5878">
            <v>21</v>
          </cell>
          <cell r="F5878">
            <v>5.5</v>
          </cell>
          <cell r="R5878" t="str">
            <v>SAN GRIA</v>
          </cell>
          <cell r="X5878" t="str">
            <v/>
          </cell>
        </row>
        <row r="5879">
          <cell r="B5879">
            <v>21</v>
          </cell>
          <cell r="F5879">
            <v>6</v>
          </cell>
          <cell r="R5879" t="str">
            <v/>
          </cell>
          <cell r="X5879" t="str">
            <v/>
          </cell>
        </row>
        <row r="5880">
          <cell r="B5880">
            <v>21</v>
          </cell>
          <cell r="F5880">
            <v>6.5</v>
          </cell>
          <cell r="R5880" t="str">
            <v>SAN GRIA</v>
          </cell>
          <cell r="W5880">
            <v>1</v>
          </cell>
          <cell r="X5880">
            <v>6.5</v>
          </cell>
        </row>
        <row r="5881">
          <cell r="B5881">
            <v>21</v>
          </cell>
          <cell r="F5881">
            <v>7</v>
          </cell>
          <cell r="R5881" t="str">
            <v>HERTHA VERNELLO</v>
          </cell>
          <cell r="T5881">
            <v>1</v>
          </cell>
          <cell r="W5881">
            <v>1</v>
          </cell>
          <cell r="X5881">
            <v>11</v>
          </cell>
        </row>
        <row r="5882">
          <cell r="B5882">
            <v>21</v>
          </cell>
          <cell r="F5882">
            <v>7</v>
          </cell>
          <cell r="R5882" t="str">
            <v/>
          </cell>
          <cell r="X5882" t="str">
            <v/>
          </cell>
        </row>
        <row r="5883">
          <cell r="B5883">
            <v>21</v>
          </cell>
          <cell r="F5883">
            <v>6.5</v>
          </cell>
          <cell r="R5883" t="str">
            <v/>
          </cell>
          <cell r="X5883" t="str">
            <v/>
          </cell>
        </row>
        <row r="5884">
          <cell r="B5884">
            <v>21</v>
          </cell>
          <cell r="F5884">
            <v>6.5</v>
          </cell>
          <cell r="R5884" t="str">
            <v>PARTIZAN DEGRADO</v>
          </cell>
          <cell r="T5884">
            <v>1</v>
          </cell>
          <cell r="W5884">
            <v>1</v>
          </cell>
          <cell r="X5884">
            <v>6.5</v>
          </cell>
        </row>
        <row r="5885">
          <cell r="B5885">
            <v>21</v>
          </cell>
          <cell r="F5885">
            <v>6.5</v>
          </cell>
          <cell r="R5885" t="str">
            <v/>
          </cell>
          <cell r="X5885" t="str">
            <v/>
          </cell>
        </row>
        <row r="5886">
          <cell r="B5886">
            <v>21</v>
          </cell>
          <cell r="F5886">
            <v>5.5</v>
          </cell>
          <cell r="R5886" t="str">
            <v>PESCICULINI FC</v>
          </cell>
          <cell r="T5886">
            <v>1</v>
          </cell>
          <cell r="X5886" t="str">
            <v/>
          </cell>
        </row>
        <row r="5887">
          <cell r="B5887">
            <v>21</v>
          </cell>
          <cell r="F5887">
            <v>6</v>
          </cell>
          <cell r="R5887" t="str">
            <v/>
          </cell>
          <cell r="X5887" t="str">
            <v/>
          </cell>
        </row>
        <row r="5888">
          <cell r="B5888">
            <v>21</v>
          </cell>
          <cell r="F5888">
            <v>5.5</v>
          </cell>
          <cell r="R5888" t="str">
            <v/>
          </cell>
          <cell r="X5888" t="str">
            <v/>
          </cell>
        </row>
        <row r="5889">
          <cell r="B5889">
            <v>21</v>
          </cell>
          <cell r="F5889">
            <v>5</v>
          </cell>
          <cell r="R5889" t="str">
            <v>APPAREGGIATO</v>
          </cell>
          <cell r="T5889">
            <v>1</v>
          </cell>
          <cell r="X5889" t="str">
            <v/>
          </cell>
        </row>
        <row r="5890">
          <cell r="B5890">
            <v>21</v>
          </cell>
          <cell r="F5890">
            <v>5</v>
          </cell>
          <cell r="R5890" t="str">
            <v>ATL IMPROVVISATO</v>
          </cell>
          <cell r="T5890">
            <v>1</v>
          </cell>
          <cell r="X5890" t="str">
            <v/>
          </cell>
        </row>
        <row r="5891">
          <cell r="B5891">
            <v>21</v>
          </cell>
          <cell r="F5891">
            <v>6.5</v>
          </cell>
          <cell r="R5891" t="str">
            <v/>
          </cell>
          <cell r="X5891" t="str">
            <v/>
          </cell>
        </row>
        <row r="5892">
          <cell r="B5892">
            <v>21</v>
          </cell>
          <cell r="F5892">
            <v>5</v>
          </cell>
          <cell r="R5892" t="str">
            <v/>
          </cell>
          <cell r="X5892" t="str">
            <v/>
          </cell>
        </row>
        <row r="5893">
          <cell r="B5893">
            <v>21</v>
          </cell>
          <cell r="F5893">
            <v>5.5</v>
          </cell>
          <cell r="R5893" t="str">
            <v>APPAREGGIATO</v>
          </cell>
          <cell r="W5893">
            <v>1</v>
          </cell>
          <cell r="X5893">
            <v>5.5</v>
          </cell>
        </row>
        <row r="5894">
          <cell r="B5894">
            <v>21</v>
          </cell>
          <cell r="F5894">
            <v>7</v>
          </cell>
          <cell r="R5894" t="str">
            <v/>
          </cell>
          <cell r="X5894" t="str">
            <v/>
          </cell>
        </row>
        <row r="5895">
          <cell r="B5895">
            <v>21</v>
          </cell>
          <cell r="F5895">
            <v>6.5</v>
          </cell>
          <cell r="R5895" t="str">
            <v/>
          </cell>
          <cell r="X5895" t="str">
            <v/>
          </cell>
        </row>
        <row r="5896">
          <cell r="B5896">
            <v>21</v>
          </cell>
          <cell r="F5896">
            <v>6</v>
          </cell>
          <cell r="R5896" t="str">
            <v/>
          </cell>
          <cell r="X5896" t="str">
            <v/>
          </cell>
        </row>
        <row r="5897">
          <cell r="B5897">
            <v>21</v>
          </cell>
          <cell r="F5897">
            <v>6</v>
          </cell>
          <cell r="R5897" t="str">
            <v/>
          </cell>
          <cell r="X5897" t="str">
            <v/>
          </cell>
        </row>
        <row r="5898">
          <cell r="B5898">
            <v>21</v>
          </cell>
          <cell r="F5898">
            <v>5.5</v>
          </cell>
          <cell r="R5898" t="str">
            <v>PARTIZAN DEGRADO</v>
          </cell>
          <cell r="X5898" t="str">
            <v/>
          </cell>
        </row>
        <row r="5899">
          <cell r="B5899">
            <v>21</v>
          </cell>
          <cell r="F5899">
            <v>6.5</v>
          </cell>
          <cell r="R5899" t="str">
            <v/>
          </cell>
          <cell r="X5899" t="str">
            <v/>
          </cell>
        </row>
        <row r="5900">
          <cell r="B5900">
            <v>21</v>
          </cell>
          <cell r="F5900">
            <v>5</v>
          </cell>
          <cell r="R5900" t="str">
            <v>AC ASPARAGHESE</v>
          </cell>
          <cell r="T5900">
            <v>1</v>
          </cell>
          <cell r="X5900" t="str">
            <v/>
          </cell>
        </row>
        <row r="5901">
          <cell r="B5901">
            <v>21</v>
          </cell>
          <cell r="F5901">
            <v>6.5</v>
          </cell>
          <cell r="R5901" t="str">
            <v/>
          </cell>
          <cell r="X5901" t="str">
            <v/>
          </cell>
        </row>
        <row r="5902">
          <cell r="B5902">
            <v>21</v>
          </cell>
          <cell r="F5902">
            <v>6.5</v>
          </cell>
          <cell r="R5902" t="str">
            <v/>
          </cell>
          <cell r="X5902" t="str">
            <v/>
          </cell>
        </row>
        <row r="5903">
          <cell r="B5903">
            <v>21</v>
          </cell>
          <cell r="F5903">
            <v>6.5</v>
          </cell>
          <cell r="R5903" t="str">
            <v/>
          </cell>
          <cell r="X5903" t="str">
            <v/>
          </cell>
        </row>
        <row r="5904">
          <cell r="B5904">
            <v>21</v>
          </cell>
          <cell r="F5904">
            <v>6.5</v>
          </cell>
          <cell r="R5904" t="str">
            <v/>
          </cell>
          <cell r="X5904" t="str">
            <v/>
          </cell>
        </row>
        <row r="5905">
          <cell r="B5905">
            <v>21</v>
          </cell>
          <cell r="F5905">
            <v>6.5</v>
          </cell>
          <cell r="R5905" t="str">
            <v/>
          </cell>
          <cell r="X5905" t="str">
            <v/>
          </cell>
        </row>
        <row r="5906">
          <cell r="B5906">
            <v>21</v>
          </cell>
          <cell r="F5906">
            <v>5.5</v>
          </cell>
          <cell r="R5906" t="str">
            <v/>
          </cell>
          <cell r="X5906" t="str">
            <v/>
          </cell>
        </row>
        <row r="5907">
          <cell r="B5907">
            <v>21</v>
          </cell>
          <cell r="F5907">
            <v>7</v>
          </cell>
          <cell r="R5907" t="str">
            <v/>
          </cell>
          <cell r="X5907" t="str">
            <v/>
          </cell>
        </row>
        <row r="5908">
          <cell r="B5908">
            <v>21</v>
          </cell>
          <cell r="F5908">
            <v>5.5</v>
          </cell>
          <cell r="R5908" t="str">
            <v>HERTHA VERNELLO</v>
          </cell>
          <cell r="T5908">
            <v>1</v>
          </cell>
          <cell r="W5908">
            <v>1</v>
          </cell>
          <cell r="X5908">
            <v>5.5</v>
          </cell>
        </row>
        <row r="5909">
          <cell r="B5909">
            <v>21</v>
          </cell>
          <cell r="F5909">
            <v>5.5</v>
          </cell>
          <cell r="R5909" t="str">
            <v>AC ASPARAGHESE</v>
          </cell>
          <cell r="T5909">
            <v>1</v>
          </cell>
          <cell r="W5909">
            <v>1</v>
          </cell>
          <cell r="X5909">
            <v>5.5</v>
          </cell>
        </row>
        <row r="5910">
          <cell r="B5910">
            <v>21</v>
          </cell>
          <cell r="F5910">
            <v>7</v>
          </cell>
          <cell r="R5910" t="str">
            <v>PESCICULINI FC</v>
          </cell>
          <cell r="T5910">
            <v>1</v>
          </cell>
          <cell r="W5910">
            <v>1</v>
          </cell>
          <cell r="X5910">
            <v>11</v>
          </cell>
        </row>
        <row r="5911">
          <cell r="B5911">
            <v>21</v>
          </cell>
          <cell r="F5911">
            <v>6.5</v>
          </cell>
          <cell r="R5911" t="str">
            <v>PESCICULINI FC</v>
          </cell>
          <cell r="W5911">
            <v>1</v>
          </cell>
          <cell r="X5911">
            <v>6.5</v>
          </cell>
        </row>
        <row r="5912">
          <cell r="B5912">
            <v>21</v>
          </cell>
          <cell r="F5912">
            <v>6</v>
          </cell>
          <cell r="R5912" t="str">
            <v/>
          </cell>
          <cell r="X5912" t="str">
            <v/>
          </cell>
        </row>
        <row r="5913">
          <cell r="B5913">
            <v>21</v>
          </cell>
          <cell r="F5913">
            <v>6</v>
          </cell>
          <cell r="R5913" t="str">
            <v/>
          </cell>
          <cell r="X5913" t="str">
            <v/>
          </cell>
        </row>
        <row r="5914">
          <cell r="B5914">
            <v>21</v>
          </cell>
          <cell r="F5914">
            <v>6</v>
          </cell>
          <cell r="R5914" t="str">
            <v/>
          </cell>
          <cell r="X5914" t="str">
            <v/>
          </cell>
        </row>
        <row r="5915">
          <cell r="B5915">
            <v>21</v>
          </cell>
          <cell r="F5915">
            <v>5.5</v>
          </cell>
          <cell r="R5915" t="str">
            <v>APPAREGGIATO</v>
          </cell>
          <cell r="T5915">
            <v>1</v>
          </cell>
          <cell r="X5915" t="str">
            <v/>
          </cell>
        </row>
        <row r="5916">
          <cell r="B5916">
            <v>21</v>
          </cell>
          <cell r="F5916">
            <v>5.5</v>
          </cell>
          <cell r="R5916" t="str">
            <v>SAN GRIA</v>
          </cell>
          <cell r="T5916">
            <v>1</v>
          </cell>
          <cell r="W5916">
            <v>1</v>
          </cell>
          <cell r="X5916">
            <v>5.5</v>
          </cell>
        </row>
        <row r="5917">
          <cell r="B5917">
            <v>21</v>
          </cell>
          <cell r="F5917">
            <v>6</v>
          </cell>
          <cell r="R5917" t="str">
            <v>SAN GRIA</v>
          </cell>
          <cell r="T5917">
            <v>1</v>
          </cell>
          <cell r="W5917">
            <v>1</v>
          </cell>
          <cell r="X5917">
            <v>6</v>
          </cell>
        </row>
        <row r="5918">
          <cell r="B5918">
            <v>21</v>
          </cell>
          <cell r="F5918">
            <v>5</v>
          </cell>
          <cell r="R5918" t="str">
            <v>AC ASPARAGHESE</v>
          </cell>
          <cell r="T5918">
            <v>1</v>
          </cell>
          <cell r="X5918" t="str">
            <v/>
          </cell>
        </row>
        <row r="5919">
          <cell r="B5919">
            <v>21</v>
          </cell>
          <cell r="F5919">
            <v>6</v>
          </cell>
          <cell r="R5919" t="str">
            <v/>
          </cell>
          <cell r="X5919" t="str">
            <v/>
          </cell>
        </row>
        <row r="5920">
          <cell r="B5920">
            <v>21</v>
          </cell>
          <cell r="F5920">
            <v>7.5</v>
          </cell>
          <cell r="R5920" t="str">
            <v>ATL IMPROVVISATO</v>
          </cell>
          <cell r="T5920">
            <v>1</v>
          </cell>
          <cell r="W5920">
            <v>1</v>
          </cell>
          <cell r="X5920">
            <v>11.5</v>
          </cell>
        </row>
        <row r="5921">
          <cell r="B5921">
            <v>21</v>
          </cell>
          <cell r="F5921">
            <v>7.5</v>
          </cell>
          <cell r="R5921" t="str">
            <v/>
          </cell>
          <cell r="X5921" t="str">
            <v/>
          </cell>
        </row>
        <row r="5922">
          <cell r="B5922">
            <v>21</v>
          </cell>
          <cell r="F5922">
            <v>5.5</v>
          </cell>
          <cell r="R5922" t="str">
            <v>PARTIZAN DEGRADO</v>
          </cell>
          <cell r="T5922">
            <v>1</v>
          </cell>
          <cell r="X5922" t="str">
            <v/>
          </cell>
        </row>
        <row r="5923">
          <cell r="B5923">
            <v>21</v>
          </cell>
          <cell r="F5923">
            <v>5.5</v>
          </cell>
          <cell r="R5923" t="str">
            <v/>
          </cell>
          <cell r="X5923" t="str">
            <v/>
          </cell>
        </row>
        <row r="5924">
          <cell r="B5924">
            <v>21</v>
          </cell>
          <cell r="F5924">
            <v>6</v>
          </cell>
          <cell r="R5924" t="str">
            <v/>
          </cell>
          <cell r="X5924" t="str">
            <v/>
          </cell>
        </row>
        <row r="5925">
          <cell r="B5925">
            <v>21</v>
          </cell>
          <cell r="F5925">
            <v>5</v>
          </cell>
          <cell r="R5925" t="str">
            <v/>
          </cell>
          <cell r="X5925" t="str">
            <v/>
          </cell>
        </row>
        <row r="5926">
          <cell r="B5926">
            <v>21</v>
          </cell>
          <cell r="F5926">
            <v>5.5</v>
          </cell>
          <cell r="R5926" t="str">
            <v>APPAREGGIATO</v>
          </cell>
          <cell r="T5926">
            <v>1</v>
          </cell>
          <cell r="W5926">
            <v>1</v>
          </cell>
          <cell r="X5926">
            <v>5.5</v>
          </cell>
        </row>
        <row r="5927">
          <cell r="B5927">
            <v>21</v>
          </cell>
          <cell r="F5927">
            <v>6</v>
          </cell>
          <cell r="R5927" t="str">
            <v/>
          </cell>
          <cell r="X5927" t="str">
            <v/>
          </cell>
        </row>
        <row r="5928">
          <cell r="B5928">
            <v>21</v>
          </cell>
          <cell r="F5928">
            <v>6</v>
          </cell>
          <cell r="R5928" t="str">
            <v/>
          </cell>
          <cell r="X5928" t="str">
            <v/>
          </cell>
        </row>
        <row r="5929">
          <cell r="B5929">
            <v>21</v>
          </cell>
          <cell r="F5929">
            <v>5.5</v>
          </cell>
          <cell r="R5929" t="str">
            <v/>
          </cell>
          <cell r="X5929" t="str">
            <v/>
          </cell>
        </row>
        <row r="5930">
          <cell r="B5930">
            <v>21</v>
          </cell>
          <cell r="F5930">
            <v>5.5</v>
          </cell>
          <cell r="R5930" t="str">
            <v/>
          </cell>
          <cell r="X5930" t="str">
            <v/>
          </cell>
        </row>
        <row r="5931">
          <cell r="B5931">
            <v>21</v>
          </cell>
          <cell r="F5931">
            <v>6</v>
          </cell>
          <cell r="R5931" t="str">
            <v/>
          </cell>
          <cell r="X5931" t="str">
            <v/>
          </cell>
        </row>
        <row r="5932">
          <cell r="B5932">
            <v>21</v>
          </cell>
          <cell r="F5932">
            <v>5</v>
          </cell>
          <cell r="R5932" t="str">
            <v/>
          </cell>
          <cell r="X5932" t="str">
            <v/>
          </cell>
        </row>
        <row r="5933">
          <cell r="B5933">
            <v>21</v>
          </cell>
          <cell r="F5933">
            <v>5.5</v>
          </cell>
          <cell r="R5933" t="str">
            <v/>
          </cell>
          <cell r="X5933" t="str">
            <v/>
          </cell>
        </row>
        <row r="5934">
          <cell r="B5934">
            <v>21</v>
          </cell>
          <cell r="F5934">
            <v>5.5</v>
          </cell>
          <cell r="R5934" t="str">
            <v>AC ASPARAGHESE</v>
          </cell>
          <cell r="W5934">
            <v>1</v>
          </cell>
          <cell r="X5934">
            <v>5.5</v>
          </cell>
        </row>
        <row r="5935">
          <cell r="B5935">
            <v>21</v>
          </cell>
          <cell r="F5935">
            <v>5</v>
          </cell>
          <cell r="R5935" t="str">
            <v>PESCICULINI FC</v>
          </cell>
          <cell r="T5935">
            <v>1</v>
          </cell>
          <cell r="X5935" t="str">
            <v/>
          </cell>
        </row>
        <row r="5936">
          <cell r="B5936">
            <v>21</v>
          </cell>
          <cell r="F5936">
            <v>6</v>
          </cell>
          <cell r="R5936" t="str">
            <v/>
          </cell>
          <cell r="X5936" t="str">
            <v/>
          </cell>
        </row>
        <row r="5937">
          <cell r="B5937">
            <v>21</v>
          </cell>
          <cell r="F5937">
            <v>5.5</v>
          </cell>
          <cell r="R5937" t="str">
            <v>HERTHA VERNELLO</v>
          </cell>
          <cell r="T5937">
            <v>1</v>
          </cell>
          <cell r="X5937" t="str">
            <v/>
          </cell>
        </row>
        <row r="5938">
          <cell r="B5938">
            <v>21</v>
          </cell>
          <cell r="F5938">
            <v>6</v>
          </cell>
          <cell r="R5938" t="str">
            <v>SAN GRIA</v>
          </cell>
          <cell r="T5938">
            <v>1</v>
          </cell>
          <cell r="W5938">
            <v>1</v>
          </cell>
          <cell r="X5938">
            <v>6</v>
          </cell>
        </row>
        <row r="5939">
          <cell r="B5939">
            <v>21</v>
          </cell>
          <cell r="F5939">
            <v>6</v>
          </cell>
          <cell r="R5939" t="str">
            <v/>
          </cell>
          <cell r="X5939" t="str">
            <v/>
          </cell>
        </row>
        <row r="5940">
          <cell r="B5940">
            <v>21</v>
          </cell>
          <cell r="F5940">
            <v>5</v>
          </cell>
          <cell r="R5940" t="str">
            <v/>
          </cell>
          <cell r="X5940" t="str">
            <v/>
          </cell>
        </row>
        <row r="5941">
          <cell r="B5941">
            <v>21</v>
          </cell>
          <cell r="F5941">
            <v>5</v>
          </cell>
          <cell r="R5941" t="str">
            <v/>
          </cell>
          <cell r="X5941" t="str">
            <v/>
          </cell>
        </row>
        <row r="5942">
          <cell r="B5942">
            <v>21</v>
          </cell>
          <cell r="F5942">
            <v>6</v>
          </cell>
          <cell r="R5942" t="str">
            <v>PESCICULINI FC</v>
          </cell>
          <cell r="T5942">
            <v>1</v>
          </cell>
          <cell r="W5942">
            <v>1</v>
          </cell>
          <cell r="X5942">
            <v>6</v>
          </cell>
        </row>
        <row r="5943">
          <cell r="B5943">
            <v>21</v>
          </cell>
          <cell r="F5943">
            <v>7</v>
          </cell>
          <cell r="R5943" t="str">
            <v>PARTIZAN DEGRADO</v>
          </cell>
          <cell r="T5943">
            <v>1</v>
          </cell>
          <cell r="W5943">
            <v>1</v>
          </cell>
          <cell r="X5943">
            <v>10</v>
          </cell>
        </row>
        <row r="5944">
          <cell r="B5944">
            <v>21</v>
          </cell>
          <cell r="F5944">
            <v>5.5</v>
          </cell>
          <cell r="R5944" t="str">
            <v/>
          </cell>
          <cell r="X5944" t="str">
            <v/>
          </cell>
        </row>
        <row r="5945">
          <cell r="B5945">
            <v>21</v>
          </cell>
          <cell r="F5945">
            <v>5.5</v>
          </cell>
          <cell r="R5945" t="str">
            <v/>
          </cell>
          <cell r="X5945" t="str">
            <v/>
          </cell>
        </row>
        <row r="5946">
          <cell r="B5946">
            <v>21</v>
          </cell>
          <cell r="F5946">
            <v>6</v>
          </cell>
          <cell r="R5946" t="str">
            <v/>
          </cell>
          <cell r="X5946" t="str">
            <v/>
          </cell>
        </row>
        <row r="5947">
          <cell r="B5947">
            <v>21</v>
          </cell>
          <cell r="F5947">
            <v>6</v>
          </cell>
          <cell r="R5947" t="str">
            <v/>
          </cell>
          <cell r="X5947" t="str">
            <v/>
          </cell>
        </row>
        <row r="5948">
          <cell r="B5948">
            <v>21</v>
          </cell>
          <cell r="F5948">
            <v>5.5</v>
          </cell>
          <cell r="R5948" t="str">
            <v/>
          </cell>
          <cell r="X5948" t="str">
            <v/>
          </cell>
        </row>
        <row r="5949">
          <cell r="B5949">
            <v>21</v>
          </cell>
          <cell r="F5949">
            <v>5.5</v>
          </cell>
          <cell r="R5949" t="str">
            <v/>
          </cell>
          <cell r="X5949" t="str">
            <v/>
          </cell>
        </row>
        <row r="5950">
          <cell r="B5950">
            <v>21</v>
          </cell>
          <cell r="F5950">
            <v>6</v>
          </cell>
          <cell r="R5950" t="str">
            <v/>
          </cell>
          <cell r="X5950" t="str">
            <v/>
          </cell>
        </row>
        <row r="5951">
          <cell r="B5951">
            <v>21</v>
          </cell>
          <cell r="F5951">
            <v>6.5</v>
          </cell>
          <cell r="R5951" t="str">
            <v>PESCICULINI FC</v>
          </cell>
          <cell r="T5951">
            <v>1</v>
          </cell>
          <cell r="W5951">
            <v>1</v>
          </cell>
          <cell r="X5951">
            <v>7.5</v>
          </cell>
        </row>
        <row r="5952">
          <cell r="B5952">
            <v>21</v>
          </cell>
          <cell r="F5952">
            <v>5.5</v>
          </cell>
          <cell r="R5952" t="str">
            <v/>
          </cell>
          <cell r="X5952" t="str">
            <v/>
          </cell>
        </row>
        <row r="5953">
          <cell r="B5953">
            <v>21</v>
          </cell>
          <cell r="F5953">
            <v>6</v>
          </cell>
          <cell r="R5953" t="str">
            <v/>
          </cell>
          <cell r="X5953" t="str">
            <v/>
          </cell>
        </row>
        <row r="5954">
          <cell r="B5954">
            <v>21</v>
          </cell>
          <cell r="F5954">
            <v>5.5</v>
          </cell>
          <cell r="R5954" t="str">
            <v/>
          </cell>
          <cell r="X5954" t="str">
            <v/>
          </cell>
        </row>
        <row r="5955">
          <cell r="B5955">
            <v>21</v>
          </cell>
          <cell r="F5955">
            <v>6</v>
          </cell>
          <cell r="R5955" t="str">
            <v/>
          </cell>
          <cell r="X5955" t="str">
            <v/>
          </cell>
        </row>
        <row r="5956">
          <cell r="B5956">
            <v>21</v>
          </cell>
          <cell r="F5956">
            <v>5.5</v>
          </cell>
          <cell r="R5956" t="str">
            <v/>
          </cell>
          <cell r="X5956" t="str">
            <v/>
          </cell>
        </row>
        <row r="5957">
          <cell r="B5957">
            <v>21</v>
          </cell>
          <cell r="F5957">
            <v>6.5</v>
          </cell>
          <cell r="R5957" t="str">
            <v>PESCICULINI FC</v>
          </cell>
          <cell r="T5957">
            <v>1</v>
          </cell>
          <cell r="W5957">
            <v>1</v>
          </cell>
          <cell r="X5957">
            <v>6.5</v>
          </cell>
        </row>
        <row r="5958">
          <cell r="B5958">
            <v>21</v>
          </cell>
          <cell r="F5958">
            <v>6</v>
          </cell>
          <cell r="R5958" t="str">
            <v>PARTIZAN DEGRADO</v>
          </cell>
          <cell r="T5958">
            <v>1</v>
          </cell>
          <cell r="W5958">
            <v>1</v>
          </cell>
          <cell r="X5958">
            <v>6</v>
          </cell>
        </row>
        <row r="5959">
          <cell r="B5959">
            <v>21</v>
          </cell>
          <cell r="F5959">
            <v>6</v>
          </cell>
          <cell r="R5959" t="str">
            <v/>
          </cell>
          <cell r="X5959" t="str">
            <v/>
          </cell>
        </row>
        <row r="5960">
          <cell r="B5960">
            <v>21</v>
          </cell>
          <cell r="F5960">
            <v>5.5</v>
          </cell>
          <cell r="R5960" t="str">
            <v/>
          </cell>
          <cell r="X5960" t="str">
            <v/>
          </cell>
        </row>
        <row r="5961">
          <cell r="B5961">
            <v>21</v>
          </cell>
          <cell r="F5961">
            <v>5.5</v>
          </cell>
          <cell r="R5961" t="str">
            <v>SAN GRIA</v>
          </cell>
          <cell r="T5961">
            <v>1</v>
          </cell>
          <cell r="X5961" t="str">
            <v/>
          </cell>
        </row>
        <row r="5962">
          <cell r="B5962">
            <v>21</v>
          </cell>
          <cell r="F5962">
            <v>6</v>
          </cell>
          <cell r="R5962" t="str">
            <v/>
          </cell>
          <cell r="X5962" t="str">
            <v/>
          </cell>
        </row>
        <row r="5963">
          <cell r="B5963">
            <v>21</v>
          </cell>
          <cell r="F5963">
            <v>5.5</v>
          </cell>
          <cell r="R5963" t="str">
            <v/>
          </cell>
          <cell r="X5963" t="str">
            <v/>
          </cell>
        </row>
        <row r="5964">
          <cell r="B5964">
            <v>21</v>
          </cell>
          <cell r="F5964">
            <v>5.5</v>
          </cell>
          <cell r="R5964" t="str">
            <v>PARTIZAN DEGRADO</v>
          </cell>
          <cell r="X5964" t="str">
            <v/>
          </cell>
        </row>
        <row r="5965">
          <cell r="B5965">
            <v>21</v>
          </cell>
          <cell r="F5965">
            <v>5.5</v>
          </cell>
          <cell r="R5965" t="str">
            <v/>
          </cell>
          <cell r="X5965" t="str">
            <v/>
          </cell>
        </row>
        <row r="5966">
          <cell r="B5966">
            <v>21</v>
          </cell>
          <cell r="F5966">
            <v>6</v>
          </cell>
          <cell r="R5966" t="str">
            <v/>
          </cell>
          <cell r="X5966" t="str">
            <v/>
          </cell>
        </row>
        <row r="5967">
          <cell r="B5967">
            <v>21</v>
          </cell>
          <cell r="F5967">
            <v>6</v>
          </cell>
          <cell r="R5967" t="str">
            <v/>
          </cell>
          <cell r="X5967" t="str">
            <v/>
          </cell>
        </row>
        <row r="5968">
          <cell r="B5968">
            <v>21</v>
          </cell>
          <cell r="F5968">
            <v>5.5</v>
          </cell>
          <cell r="R5968" t="str">
            <v/>
          </cell>
          <cell r="X5968" t="str">
            <v/>
          </cell>
        </row>
        <row r="5969">
          <cell r="B5969">
            <v>21</v>
          </cell>
          <cell r="F5969">
            <v>6</v>
          </cell>
          <cell r="R5969" t="str">
            <v/>
          </cell>
          <cell r="X5969" t="str">
            <v/>
          </cell>
        </row>
        <row r="5970">
          <cell r="B5970">
            <v>21</v>
          </cell>
          <cell r="F5970">
            <v>6.5</v>
          </cell>
          <cell r="R5970" t="str">
            <v/>
          </cell>
          <cell r="X5970" t="str">
            <v/>
          </cell>
        </row>
        <row r="5971">
          <cell r="B5971">
            <v>21</v>
          </cell>
          <cell r="F5971">
            <v>6.5</v>
          </cell>
          <cell r="R5971" t="str">
            <v/>
          </cell>
          <cell r="X5971" t="str">
            <v/>
          </cell>
        </row>
        <row r="5972">
          <cell r="B5972">
            <v>21</v>
          </cell>
          <cell r="F5972">
            <v>6.5</v>
          </cell>
          <cell r="R5972" t="str">
            <v/>
          </cell>
          <cell r="X5972" t="str">
            <v/>
          </cell>
        </row>
        <row r="5973">
          <cell r="B5973">
            <v>21</v>
          </cell>
          <cell r="F5973">
            <v>6</v>
          </cell>
          <cell r="R5973" t="str">
            <v/>
          </cell>
          <cell r="X5973" t="str">
            <v/>
          </cell>
        </row>
        <row r="5974">
          <cell r="B5974">
            <v>21</v>
          </cell>
          <cell r="F5974">
            <v>6</v>
          </cell>
          <cell r="R5974" t="str">
            <v/>
          </cell>
          <cell r="X5974" t="str">
            <v/>
          </cell>
        </row>
        <row r="5975">
          <cell r="B5975">
            <v>21</v>
          </cell>
          <cell r="F5975">
            <v>5.5</v>
          </cell>
          <cell r="R5975" t="str">
            <v/>
          </cell>
          <cell r="X5975" t="str">
            <v/>
          </cell>
        </row>
        <row r="5976">
          <cell r="B5976">
            <v>21</v>
          </cell>
          <cell r="F5976">
            <v>5.5</v>
          </cell>
          <cell r="R5976" t="str">
            <v/>
          </cell>
          <cell r="X5976" t="str">
            <v/>
          </cell>
        </row>
        <row r="5977">
          <cell r="B5977">
            <v>21</v>
          </cell>
          <cell r="F5977">
            <v>5.5</v>
          </cell>
          <cell r="R5977" t="str">
            <v/>
          </cell>
          <cell r="X5977" t="str">
            <v/>
          </cell>
        </row>
        <row r="5978">
          <cell r="B5978">
            <v>21</v>
          </cell>
          <cell r="F5978">
            <v>6.5</v>
          </cell>
          <cell r="R5978" t="str">
            <v>APPAREGGIATO</v>
          </cell>
          <cell r="T5978">
            <v>1</v>
          </cell>
          <cell r="W5978">
            <v>1</v>
          </cell>
          <cell r="X5978">
            <v>6.5</v>
          </cell>
        </row>
        <row r="5979">
          <cell r="B5979">
            <v>22</v>
          </cell>
          <cell r="F5979">
            <v>7</v>
          </cell>
          <cell r="R5979" t="str">
            <v>SAN GRIA</v>
          </cell>
          <cell r="T5979">
            <v>1</v>
          </cell>
          <cell r="W5979">
            <v>1</v>
          </cell>
          <cell r="X5979">
            <v>8</v>
          </cell>
        </row>
        <row r="5980">
          <cell r="B5980">
            <v>22</v>
          </cell>
          <cell r="F5980">
            <v>5</v>
          </cell>
          <cell r="R5980" t="str">
            <v>PARTIZAN DEGRADO</v>
          </cell>
          <cell r="W5980">
            <v>1</v>
          </cell>
          <cell r="X5980">
            <v>5</v>
          </cell>
        </row>
        <row r="5981">
          <cell r="B5981">
            <v>22</v>
          </cell>
          <cell r="F5981">
            <v>6</v>
          </cell>
          <cell r="R5981" t="str">
            <v/>
          </cell>
          <cell r="X5981" t="str">
            <v/>
          </cell>
        </row>
        <row r="5982">
          <cell r="B5982">
            <v>22</v>
          </cell>
          <cell r="F5982">
            <v>6</v>
          </cell>
          <cell r="R5982" t="str">
            <v>SAN GRIA</v>
          </cell>
          <cell r="X5982" t="str">
            <v/>
          </cell>
        </row>
        <row r="5983">
          <cell r="B5983">
            <v>22</v>
          </cell>
          <cell r="F5983">
            <v>7</v>
          </cell>
          <cell r="R5983" t="str">
            <v>ATL IMPROVVISATO</v>
          </cell>
          <cell r="X5983" t="str">
            <v/>
          </cell>
        </row>
        <row r="5984">
          <cell r="B5984">
            <v>22</v>
          </cell>
          <cell r="F5984">
            <v>6.5</v>
          </cell>
          <cell r="R5984" t="str">
            <v/>
          </cell>
          <cell r="X5984" t="str">
            <v/>
          </cell>
        </row>
        <row r="5985">
          <cell r="B5985">
            <v>22</v>
          </cell>
          <cell r="F5985">
            <v>6.5</v>
          </cell>
          <cell r="R5985" t="str">
            <v/>
          </cell>
          <cell r="X5985" t="str">
            <v/>
          </cell>
        </row>
        <row r="5986">
          <cell r="B5986">
            <v>22</v>
          </cell>
          <cell r="F5986">
            <v>6.5</v>
          </cell>
          <cell r="R5986" t="str">
            <v>AC ASPARAGHESE</v>
          </cell>
          <cell r="T5986">
            <v>1</v>
          </cell>
          <cell r="W5986">
            <v>1</v>
          </cell>
          <cell r="X5986">
            <v>7.5</v>
          </cell>
        </row>
        <row r="5987">
          <cell r="B5987">
            <v>22</v>
          </cell>
          <cell r="F5987">
            <v>6</v>
          </cell>
          <cell r="R5987" t="str">
            <v>ATL IMPROVVISATO</v>
          </cell>
          <cell r="T5987">
            <v>1</v>
          </cell>
          <cell r="W5987">
            <v>1</v>
          </cell>
          <cell r="X5987">
            <v>7</v>
          </cell>
        </row>
        <row r="5988">
          <cell r="B5988">
            <v>22</v>
          </cell>
          <cell r="F5988">
            <v>7</v>
          </cell>
          <cell r="R5988" t="str">
            <v>APPAREGGIATO</v>
          </cell>
          <cell r="T5988">
            <v>1</v>
          </cell>
          <cell r="W5988">
            <v>1</v>
          </cell>
          <cell r="X5988">
            <v>5.5</v>
          </cell>
        </row>
        <row r="5989">
          <cell r="B5989">
            <v>22</v>
          </cell>
          <cell r="F5989">
            <v>4.5</v>
          </cell>
          <cell r="R5989" t="str">
            <v>SESTO ASENSIO</v>
          </cell>
          <cell r="T5989">
            <v>1</v>
          </cell>
          <cell r="W5989">
            <v>1</v>
          </cell>
          <cell r="X5989">
            <v>2.5</v>
          </cell>
        </row>
        <row r="5990">
          <cell r="B5990">
            <v>22</v>
          </cell>
          <cell r="F5990">
            <v>6.5</v>
          </cell>
          <cell r="R5990" t="str">
            <v>AC ASPARAGHESE</v>
          </cell>
          <cell r="X5990" t="str">
            <v/>
          </cell>
        </row>
        <row r="5991">
          <cell r="B5991">
            <v>22</v>
          </cell>
          <cell r="F5991">
            <v>7</v>
          </cell>
          <cell r="R5991" t="str">
            <v/>
          </cell>
          <cell r="X5991" t="str">
            <v/>
          </cell>
        </row>
        <row r="5992">
          <cell r="B5992">
            <v>22</v>
          </cell>
          <cell r="F5992">
            <v>6</v>
          </cell>
          <cell r="R5992" t="str">
            <v>PARTIZAN DEGRADO</v>
          </cell>
          <cell r="T5992">
            <v>1</v>
          </cell>
          <cell r="X5992" t="str">
            <v/>
          </cell>
        </row>
        <row r="5993">
          <cell r="B5993">
            <v>22</v>
          </cell>
          <cell r="F5993">
            <v>6</v>
          </cell>
          <cell r="R5993" t="str">
            <v>PARTIZAN DEGRADO</v>
          </cell>
          <cell r="T5993">
            <v>1</v>
          </cell>
          <cell r="W5993">
            <v>1</v>
          </cell>
          <cell r="X5993">
            <v>6</v>
          </cell>
        </row>
        <row r="5994">
          <cell r="B5994">
            <v>22</v>
          </cell>
          <cell r="F5994">
            <v>6</v>
          </cell>
          <cell r="R5994" t="str">
            <v>PARTIZAN DEGRADO</v>
          </cell>
          <cell r="T5994">
            <v>1</v>
          </cell>
          <cell r="W5994">
            <v>1</v>
          </cell>
          <cell r="X5994">
            <v>6</v>
          </cell>
        </row>
        <row r="5995">
          <cell r="B5995">
            <v>22</v>
          </cell>
          <cell r="F5995">
            <v>5.5</v>
          </cell>
          <cell r="R5995" t="str">
            <v/>
          </cell>
          <cell r="X5995" t="str">
            <v/>
          </cell>
        </row>
        <row r="5996">
          <cell r="B5996">
            <v>22</v>
          </cell>
          <cell r="F5996">
            <v>5.5</v>
          </cell>
          <cell r="R5996" t="str">
            <v/>
          </cell>
          <cell r="X5996" t="str">
            <v/>
          </cell>
        </row>
        <row r="5997">
          <cell r="B5997">
            <v>22</v>
          </cell>
          <cell r="F5997">
            <v>6</v>
          </cell>
          <cell r="R5997" t="str">
            <v>PARTIZAN DEGRADO</v>
          </cell>
          <cell r="T5997">
            <v>1</v>
          </cell>
          <cell r="W5997">
            <v>1</v>
          </cell>
          <cell r="X5997">
            <v>6</v>
          </cell>
        </row>
        <row r="5998">
          <cell r="B5998">
            <v>22</v>
          </cell>
          <cell r="F5998">
            <v>5.5</v>
          </cell>
          <cell r="R5998" t="str">
            <v/>
          </cell>
          <cell r="X5998" t="str">
            <v/>
          </cell>
        </row>
        <row r="5999">
          <cell r="B5999">
            <v>22</v>
          </cell>
          <cell r="F5999">
            <v>5.5</v>
          </cell>
          <cell r="R5999" t="str">
            <v/>
          </cell>
          <cell r="X5999" t="str">
            <v/>
          </cell>
        </row>
        <row r="6000">
          <cell r="B6000">
            <v>22</v>
          </cell>
          <cell r="F6000">
            <v>5</v>
          </cell>
          <cell r="R6000" t="str">
            <v/>
          </cell>
          <cell r="X6000" t="str">
            <v/>
          </cell>
        </row>
        <row r="6001">
          <cell r="B6001">
            <v>22</v>
          </cell>
          <cell r="F6001">
            <v>6.5</v>
          </cell>
          <cell r="R6001" t="str">
            <v>AC ASPARAGHESE</v>
          </cell>
          <cell r="W6001">
            <v>1</v>
          </cell>
          <cell r="X6001">
            <v>6.5</v>
          </cell>
        </row>
        <row r="6002">
          <cell r="B6002">
            <v>22</v>
          </cell>
          <cell r="F6002">
            <v>5.5</v>
          </cell>
          <cell r="R6002" t="str">
            <v>PARTIZAN DEGRADO</v>
          </cell>
          <cell r="X6002" t="str">
            <v/>
          </cell>
        </row>
        <row r="6003">
          <cell r="B6003">
            <v>22</v>
          </cell>
          <cell r="F6003">
            <v>6</v>
          </cell>
          <cell r="R6003" t="str">
            <v/>
          </cell>
          <cell r="X6003" t="str">
            <v/>
          </cell>
        </row>
        <row r="6004">
          <cell r="B6004">
            <v>22</v>
          </cell>
          <cell r="F6004">
            <v>7</v>
          </cell>
          <cell r="R6004" t="str">
            <v/>
          </cell>
          <cell r="X6004" t="str">
            <v/>
          </cell>
        </row>
        <row r="6005">
          <cell r="B6005">
            <v>22</v>
          </cell>
          <cell r="F6005">
            <v>6.5</v>
          </cell>
          <cell r="R6005" t="str">
            <v/>
          </cell>
          <cell r="X6005" t="str">
            <v/>
          </cell>
        </row>
        <row r="6006">
          <cell r="B6006">
            <v>22</v>
          </cell>
          <cell r="F6006">
            <v>6</v>
          </cell>
          <cell r="R6006" t="str">
            <v>SESTO ASENSIO</v>
          </cell>
          <cell r="T6006">
            <v>1</v>
          </cell>
          <cell r="W6006">
            <v>1</v>
          </cell>
          <cell r="X6006">
            <v>6</v>
          </cell>
        </row>
        <row r="6007">
          <cell r="B6007">
            <v>22</v>
          </cell>
          <cell r="F6007">
            <v>5.5</v>
          </cell>
          <cell r="R6007" t="str">
            <v/>
          </cell>
          <cell r="X6007" t="str">
            <v/>
          </cell>
        </row>
        <row r="6008">
          <cell r="B6008">
            <v>22</v>
          </cell>
          <cell r="F6008">
            <v>6.5</v>
          </cell>
          <cell r="R6008" t="str">
            <v/>
          </cell>
          <cell r="X6008" t="str">
            <v/>
          </cell>
        </row>
        <row r="6009">
          <cell r="B6009">
            <v>22</v>
          </cell>
          <cell r="F6009">
            <v>6</v>
          </cell>
          <cell r="R6009" t="str">
            <v>ATL IMPROVVISATO</v>
          </cell>
          <cell r="T6009">
            <v>1</v>
          </cell>
          <cell r="W6009">
            <v>1</v>
          </cell>
          <cell r="X6009">
            <v>6</v>
          </cell>
        </row>
        <row r="6010">
          <cell r="B6010">
            <v>22</v>
          </cell>
          <cell r="F6010">
            <v>6.5</v>
          </cell>
          <cell r="R6010" t="str">
            <v/>
          </cell>
          <cell r="X6010" t="str">
            <v/>
          </cell>
        </row>
        <row r="6011">
          <cell r="B6011">
            <v>22</v>
          </cell>
          <cell r="F6011">
            <v>7</v>
          </cell>
          <cell r="R6011" t="str">
            <v/>
          </cell>
          <cell r="X6011" t="str">
            <v/>
          </cell>
        </row>
        <row r="6012">
          <cell r="B6012">
            <v>22</v>
          </cell>
          <cell r="F6012">
            <v>6.5</v>
          </cell>
          <cell r="R6012" t="str">
            <v/>
          </cell>
          <cell r="X6012" t="str">
            <v/>
          </cell>
        </row>
        <row r="6013">
          <cell r="B6013">
            <v>22</v>
          </cell>
          <cell r="F6013">
            <v>5.5</v>
          </cell>
          <cell r="R6013" t="str">
            <v>PESCICULINI FC</v>
          </cell>
          <cell r="X6013" t="str">
            <v/>
          </cell>
        </row>
        <row r="6014">
          <cell r="B6014">
            <v>22</v>
          </cell>
          <cell r="F6014">
            <v>6</v>
          </cell>
          <cell r="R6014" t="str">
            <v/>
          </cell>
          <cell r="X6014" t="str">
            <v/>
          </cell>
        </row>
        <row r="6015">
          <cell r="B6015">
            <v>22</v>
          </cell>
          <cell r="F6015">
            <v>6</v>
          </cell>
          <cell r="R6015" t="str">
            <v/>
          </cell>
          <cell r="X6015" t="str">
            <v/>
          </cell>
        </row>
        <row r="6016">
          <cell r="B6016">
            <v>22</v>
          </cell>
          <cell r="F6016">
            <v>6</v>
          </cell>
          <cell r="R6016" t="str">
            <v/>
          </cell>
          <cell r="X6016" t="str">
            <v/>
          </cell>
        </row>
        <row r="6017">
          <cell r="B6017">
            <v>22</v>
          </cell>
          <cell r="F6017">
            <v>6.5</v>
          </cell>
          <cell r="R6017" t="str">
            <v/>
          </cell>
          <cell r="X6017" t="str">
            <v/>
          </cell>
        </row>
        <row r="6018">
          <cell r="B6018">
            <v>22</v>
          </cell>
          <cell r="F6018">
            <v>6</v>
          </cell>
          <cell r="R6018" t="str">
            <v/>
          </cell>
          <cell r="X6018" t="str">
            <v/>
          </cell>
        </row>
        <row r="6019">
          <cell r="B6019">
            <v>22</v>
          </cell>
          <cell r="F6019">
            <v>7</v>
          </cell>
          <cell r="R6019" t="str">
            <v/>
          </cell>
          <cell r="X6019" t="str">
            <v/>
          </cell>
        </row>
        <row r="6020">
          <cell r="B6020">
            <v>22</v>
          </cell>
          <cell r="F6020">
            <v>6</v>
          </cell>
          <cell r="R6020" t="str">
            <v/>
          </cell>
          <cell r="X6020" t="str">
            <v/>
          </cell>
        </row>
        <row r="6021">
          <cell r="B6021">
            <v>22</v>
          </cell>
          <cell r="F6021">
            <v>7</v>
          </cell>
          <cell r="R6021" t="str">
            <v/>
          </cell>
          <cell r="X6021" t="str">
            <v/>
          </cell>
        </row>
        <row r="6022">
          <cell r="B6022">
            <v>22</v>
          </cell>
          <cell r="F6022">
            <v>6.5</v>
          </cell>
          <cell r="R6022" t="str">
            <v>SAN GRIA</v>
          </cell>
          <cell r="T6022">
            <v>1</v>
          </cell>
          <cell r="W6022">
            <v>1</v>
          </cell>
          <cell r="X6022">
            <v>6.5</v>
          </cell>
        </row>
        <row r="6023">
          <cell r="B6023">
            <v>22</v>
          </cell>
          <cell r="F6023">
            <v>6.5</v>
          </cell>
          <cell r="R6023" t="str">
            <v>AC ASPARAGHESE</v>
          </cell>
          <cell r="T6023">
            <v>1</v>
          </cell>
          <cell r="W6023">
            <v>1</v>
          </cell>
          <cell r="X6023">
            <v>7.5</v>
          </cell>
        </row>
        <row r="6024">
          <cell r="B6024">
            <v>22</v>
          </cell>
          <cell r="F6024">
            <v>6</v>
          </cell>
          <cell r="R6024" t="str">
            <v/>
          </cell>
          <cell r="X6024" t="str">
            <v/>
          </cell>
        </row>
        <row r="6025">
          <cell r="B6025">
            <v>22</v>
          </cell>
          <cell r="F6025">
            <v>6.5</v>
          </cell>
          <cell r="R6025" t="str">
            <v>APPAREGGIATO</v>
          </cell>
          <cell r="T6025">
            <v>1</v>
          </cell>
          <cell r="W6025">
            <v>1</v>
          </cell>
          <cell r="X6025">
            <v>6.5</v>
          </cell>
        </row>
        <row r="6026">
          <cell r="B6026">
            <v>22</v>
          </cell>
          <cell r="F6026">
            <v>6.5</v>
          </cell>
          <cell r="R6026" t="str">
            <v>APPAREGGIATO</v>
          </cell>
          <cell r="T6026">
            <v>1</v>
          </cell>
          <cell r="W6026">
            <v>1</v>
          </cell>
          <cell r="X6026">
            <v>6.5</v>
          </cell>
        </row>
        <row r="6027">
          <cell r="B6027">
            <v>22</v>
          </cell>
          <cell r="F6027">
            <v>7</v>
          </cell>
          <cell r="R6027" t="str">
            <v/>
          </cell>
          <cell r="X6027" t="str">
            <v/>
          </cell>
        </row>
        <row r="6028">
          <cell r="B6028">
            <v>22</v>
          </cell>
          <cell r="F6028">
            <v>6</v>
          </cell>
          <cell r="R6028" t="str">
            <v/>
          </cell>
          <cell r="X6028" t="str">
            <v/>
          </cell>
        </row>
        <row r="6029">
          <cell r="B6029">
            <v>22</v>
          </cell>
          <cell r="F6029">
            <v>6</v>
          </cell>
          <cell r="R6029" t="str">
            <v/>
          </cell>
          <cell r="X6029" t="str">
            <v/>
          </cell>
        </row>
        <row r="6030">
          <cell r="B6030">
            <v>22</v>
          </cell>
          <cell r="F6030">
            <v>7.5</v>
          </cell>
          <cell r="R6030" t="str">
            <v/>
          </cell>
          <cell r="X6030" t="str">
            <v/>
          </cell>
        </row>
        <row r="6031">
          <cell r="B6031">
            <v>22</v>
          </cell>
          <cell r="F6031">
            <v>5.5</v>
          </cell>
          <cell r="R6031" t="str">
            <v>PARTIZAN DEGRADO</v>
          </cell>
          <cell r="X6031" t="str">
            <v/>
          </cell>
        </row>
        <row r="6032">
          <cell r="B6032">
            <v>22</v>
          </cell>
          <cell r="F6032">
            <v>6.5</v>
          </cell>
          <cell r="R6032" t="str">
            <v/>
          </cell>
          <cell r="X6032" t="str">
            <v/>
          </cell>
        </row>
        <row r="6033">
          <cell r="B6033">
            <v>22</v>
          </cell>
          <cell r="F6033">
            <v>6</v>
          </cell>
          <cell r="R6033" t="str">
            <v>AC ASPARAGHESE</v>
          </cell>
          <cell r="W6033">
            <v>1</v>
          </cell>
          <cell r="X6033">
            <v>6</v>
          </cell>
        </row>
        <row r="6034">
          <cell r="B6034">
            <v>22</v>
          </cell>
          <cell r="F6034">
            <v>6</v>
          </cell>
          <cell r="R6034" t="str">
            <v>SAN GRIA</v>
          </cell>
          <cell r="T6034">
            <v>1</v>
          </cell>
          <cell r="W6034">
            <v>1</v>
          </cell>
          <cell r="X6034">
            <v>5.5</v>
          </cell>
        </row>
        <row r="6035">
          <cell r="B6035">
            <v>22</v>
          </cell>
          <cell r="F6035">
            <v>5.5</v>
          </cell>
          <cell r="R6035" t="str">
            <v>AC ASPARAGHESE</v>
          </cell>
          <cell r="T6035">
            <v>1</v>
          </cell>
          <cell r="X6035" t="str">
            <v/>
          </cell>
        </row>
        <row r="6036">
          <cell r="B6036">
            <v>22</v>
          </cell>
          <cell r="F6036">
            <v>7</v>
          </cell>
          <cell r="R6036" t="str">
            <v/>
          </cell>
          <cell r="X6036" t="str">
            <v/>
          </cell>
        </row>
        <row r="6037">
          <cell r="B6037">
            <v>22</v>
          </cell>
          <cell r="F6037">
            <v>6</v>
          </cell>
          <cell r="R6037" t="str">
            <v/>
          </cell>
          <cell r="X6037" t="str">
            <v/>
          </cell>
        </row>
        <row r="6038">
          <cell r="B6038">
            <v>22</v>
          </cell>
          <cell r="F6038">
            <v>6</v>
          </cell>
          <cell r="R6038" t="str">
            <v>PESCICULINI FC</v>
          </cell>
          <cell r="X6038" t="str">
            <v/>
          </cell>
        </row>
        <row r="6039">
          <cell r="B6039">
            <v>22</v>
          </cell>
          <cell r="F6039">
            <v>5.5</v>
          </cell>
          <cell r="R6039" t="str">
            <v/>
          </cell>
          <cell r="X6039" t="str">
            <v/>
          </cell>
        </row>
        <row r="6040">
          <cell r="B6040">
            <v>22</v>
          </cell>
          <cell r="F6040">
            <v>7</v>
          </cell>
          <cell r="R6040" t="str">
            <v>SAN GRIA</v>
          </cell>
          <cell r="T6040">
            <v>1</v>
          </cell>
          <cell r="W6040">
            <v>1</v>
          </cell>
          <cell r="X6040">
            <v>7</v>
          </cell>
        </row>
        <row r="6041">
          <cell r="B6041">
            <v>22</v>
          </cell>
          <cell r="F6041">
            <v>5.5</v>
          </cell>
          <cell r="R6041" t="str">
            <v/>
          </cell>
          <cell r="X6041" t="str">
            <v/>
          </cell>
        </row>
        <row r="6042">
          <cell r="B6042">
            <v>22</v>
          </cell>
          <cell r="F6042">
            <v>6</v>
          </cell>
          <cell r="R6042" t="str">
            <v>SESTO ASENSIO</v>
          </cell>
          <cell r="W6042">
            <v>1</v>
          </cell>
          <cell r="X6042">
            <v>6</v>
          </cell>
        </row>
        <row r="6043">
          <cell r="B6043">
            <v>22</v>
          </cell>
          <cell r="F6043">
            <v>6</v>
          </cell>
          <cell r="R6043" t="str">
            <v/>
          </cell>
          <cell r="X6043" t="str">
            <v/>
          </cell>
        </row>
        <row r="6044">
          <cell r="B6044">
            <v>22</v>
          </cell>
          <cell r="F6044">
            <v>6.5</v>
          </cell>
          <cell r="R6044" t="str">
            <v>SESTO ASENSIO</v>
          </cell>
          <cell r="T6044">
            <v>1</v>
          </cell>
          <cell r="W6044">
            <v>1</v>
          </cell>
          <cell r="X6044">
            <v>7.5</v>
          </cell>
        </row>
        <row r="6045">
          <cell r="B6045">
            <v>22</v>
          </cell>
          <cell r="F6045">
            <v>6</v>
          </cell>
          <cell r="R6045" t="str">
            <v/>
          </cell>
          <cell r="X6045" t="str">
            <v/>
          </cell>
        </row>
        <row r="6046">
          <cell r="B6046">
            <v>22</v>
          </cell>
          <cell r="F6046">
            <v>6.5</v>
          </cell>
          <cell r="R6046" t="str">
            <v>SAN GRIA</v>
          </cell>
          <cell r="W6046">
            <v>1</v>
          </cell>
          <cell r="X6046">
            <v>6.5</v>
          </cell>
        </row>
        <row r="6047">
          <cell r="B6047">
            <v>22</v>
          </cell>
          <cell r="F6047">
            <v>6.5</v>
          </cell>
          <cell r="R6047" t="str">
            <v>AC ASPARAGHESE</v>
          </cell>
          <cell r="T6047">
            <v>1</v>
          </cell>
          <cell r="W6047">
            <v>1</v>
          </cell>
          <cell r="X6047">
            <v>6.5</v>
          </cell>
        </row>
        <row r="6048">
          <cell r="B6048">
            <v>22</v>
          </cell>
          <cell r="F6048">
            <v>8</v>
          </cell>
          <cell r="R6048" t="str">
            <v>ATL IMPROVVISATO</v>
          </cell>
          <cell r="T6048">
            <v>1</v>
          </cell>
          <cell r="W6048">
            <v>1</v>
          </cell>
          <cell r="X6048">
            <v>12</v>
          </cell>
        </row>
        <row r="6049">
          <cell r="B6049">
            <v>22</v>
          </cell>
          <cell r="F6049">
            <v>5</v>
          </cell>
          <cell r="R6049" t="str">
            <v/>
          </cell>
          <cell r="X6049" t="str">
            <v/>
          </cell>
        </row>
        <row r="6050">
          <cell r="B6050">
            <v>22</v>
          </cell>
          <cell r="F6050">
            <v>6</v>
          </cell>
          <cell r="R6050" t="str">
            <v>ATL IMPROVVISATO</v>
          </cell>
          <cell r="T6050">
            <v>1</v>
          </cell>
          <cell r="W6050">
            <v>1</v>
          </cell>
          <cell r="X6050">
            <v>6</v>
          </cell>
        </row>
        <row r="6051">
          <cell r="B6051">
            <v>22</v>
          </cell>
          <cell r="F6051">
            <v>6</v>
          </cell>
          <cell r="R6051" t="str">
            <v/>
          </cell>
          <cell r="X6051" t="str">
            <v/>
          </cell>
        </row>
        <row r="6052">
          <cell r="B6052">
            <v>22</v>
          </cell>
          <cell r="F6052">
            <v>6.5</v>
          </cell>
          <cell r="R6052" t="str">
            <v>PARTIZAN DEGRADO</v>
          </cell>
          <cell r="T6052">
            <v>1</v>
          </cell>
          <cell r="W6052">
            <v>1</v>
          </cell>
          <cell r="X6052">
            <v>6.5</v>
          </cell>
        </row>
        <row r="6053">
          <cell r="B6053">
            <v>22</v>
          </cell>
          <cell r="F6053">
            <v>6</v>
          </cell>
          <cell r="R6053" t="str">
            <v>HERTHA VERNELLO</v>
          </cell>
          <cell r="T6053">
            <v>1</v>
          </cell>
          <cell r="W6053">
            <v>1</v>
          </cell>
          <cell r="X6053">
            <v>5</v>
          </cell>
        </row>
        <row r="6054">
          <cell r="B6054">
            <v>22</v>
          </cell>
          <cell r="F6054">
            <v>5</v>
          </cell>
          <cell r="R6054" t="str">
            <v/>
          </cell>
          <cell r="X6054" t="str">
            <v/>
          </cell>
        </row>
        <row r="6055">
          <cell r="B6055">
            <v>22</v>
          </cell>
          <cell r="F6055">
            <v>7</v>
          </cell>
          <cell r="R6055" t="str">
            <v>AC ASPARAGHESE</v>
          </cell>
          <cell r="T6055">
            <v>1</v>
          </cell>
          <cell r="W6055">
            <v>1</v>
          </cell>
          <cell r="X6055">
            <v>10</v>
          </cell>
        </row>
        <row r="6056">
          <cell r="B6056">
            <v>22</v>
          </cell>
          <cell r="F6056">
            <v>5</v>
          </cell>
          <cell r="R6056" t="str">
            <v/>
          </cell>
          <cell r="X6056" t="str">
            <v/>
          </cell>
        </row>
        <row r="6057">
          <cell r="B6057">
            <v>22</v>
          </cell>
          <cell r="F6057">
            <v>6</v>
          </cell>
          <cell r="R6057" t="str">
            <v/>
          </cell>
          <cell r="X6057" t="str">
            <v/>
          </cell>
        </row>
        <row r="6058">
          <cell r="B6058">
            <v>22</v>
          </cell>
          <cell r="F6058">
            <v>6</v>
          </cell>
          <cell r="R6058" t="str">
            <v>PARTIZAN DEGRADO</v>
          </cell>
          <cell r="T6058">
            <v>1</v>
          </cell>
          <cell r="X6058" t="str">
            <v/>
          </cell>
        </row>
        <row r="6059">
          <cell r="B6059">
            <v>22</v>
          </cell>
          <cell r="F6059">
            <v>6</v>
          </cell>
          <cell r="R6059" t="str">
            <v>PESCICULINI FC</v>
          </cell>
          <cell r="T6059">
            <v>1</v>
          </cell>
          <cell r="W6059">
            <v>1</v>
          </cell>
          <cell r="X6059">
            <v>5</v>
          </cell>
        </row>
        <row r="6060">
          <cell r="B6060">
            <v>22</v>
          </cell>
          <cell r="F6060">
            <v>5.5</v>
          </cell>
          <cell r="R6060" t="str">
            <v/>
          </cell>
          <cell r="X6060" t="str">
            <v/>
          </cell>
        </row>
        <row r="6061">
          <cell r="B6061">
            <v>22</v>
          </cell>
          <cell r="F6061">
            <v>6</v>
          </cell>
          <cell r="R6061" t="str">
            <v>APPAREGGIATO</v>
          </cell>
          <cell r="T6061">
            <v>1</v>
          </cell>
          <cell r="W6061">
            <v>1</v>
          </cell>
          <cell r="X6061">
            <v>6</v>
          </cell>
        </row>
        <row r="6062">
          <cell r="B6062">
            <v>22</v>
          </cell>
          <cell r="F6062">
            <v>5</v>
          </cell>
          <cell r="R6062" t="str">
            <v/>
          </cell>
          <cell r="X6062" t="str">
            <v/>
          </cell>
        </row>
        <row r="6063">
          <cell r="B6063">
            <v>22</v>
          </cell>
          <cell r="F6063">
            <v>5.5</v>
          </cell>
          <cell r="R6063" t="str">
            <v/>
          </cell>
          <cell r="X6063" t="str">
            <v/>
          </cell>
        </row>
        <row r="6064">
          <cell r="B6064">
            <v>22</v>
          </cell>
          <cell r="F6064">
            <v>5</v>
          </cell>
          <cell r="R6064" t="str">
            <v>HERTHA VERNELLO</v>
          </cell>
          <cell r="T6064">
            <v>1</v>
          </cell>
          <cell r="W6064">
            <v>1</v>
          </cell>
          <cell r="X6064">
            <v>5</v>
          </cell>
        </row>
        <row r="6065">
          <cell r="B6065">
            <v>22</v>
          </cell>
          <cell r="F6065">
            <v>6</v>
          </cell>
          <cell r="R6065" t="str">
            <v/>
          </cell>
          <cell r="X6065" t="str">
            <v/>
          </cell>
        </row>
        <row r="6066">
          <cell r="B6066">
            <v>22</v>
          </cell>
          <cell r="F6066">
            <v>6</v>
          </cell>
          <cell r="R6066" t="str">
            <v/>
          </cell>
          <cell r="X6066" t="str">
            <v/>
          </cell>
        </row>
        <row r="6067">
          <cell r="B6067">
            <v>22</v>
          </cell>
          <cell r="F6067">
            <v>6</v>
          </cell>
          <cell r="R6067" t="str">
            <v>APPAREGGIATO</v>
          </cell>
          <cell r="W6067">
            <v>1</v>
          </cell>
          <cell r="X6067">
            <v>6</v>
          </cell>
        </row>
        <row r="6068">
          <cell r="B6068">
            <v>22</v>
          </cell>
          <cell r="F6068">
            <v>6</v>
          </cell>
          <cell r="R6068" t="str">
            <v>AC ASPARAGHESE</v>
          </cell>
          <cell r="T6068">
            <v>1</v>
          </cell>
          <cell r="W6068">
            <v>1</v>
          </cell>
          <cell r="X6068">
            <v>6</v>
          </cell>
        </row>
        <row r="6069">
          <cell r="B6069">
            <v>22</v>
          </cell>
          <cell r="F6069">
            <v>6.5</v>
          </cell>
          <cell r="R6069" t="str">
            <v/>
          </cell>
          <cell r="X6069" t="str">
            <v/>
          </cell>
        </row>
        <row r="6070">
          <cell r="B6070">
            <v>22</v>
          </cell>
          <cell r="F6070">
            <v>6.5</v>
          </cell>
          <cell r="R6070" t="str">
            <v/>
          </cell>
          <cell r="X6070" t="str">
            <v/>
          </cell>
        </row>
        <row r="6071">
          <cell r="B6071">
            <v>22</v>
          </cell>
          <cell r="F6071">
            <v>5</v>
          </cell>
          <cell r="R6071" t="str">
            <v/>
          </cell>
          <cell r="X6071" t="str">
            <v/>
          </cell>
        </row>
        <row r="6072">
          <cell r="B6072">
            <v>22</v>
          </cell>
          <cell r="F6072">
            <v>7</v>
          </cell>
          <cell r="R6072" t="str">
            <v/>
          </cell>
          <cell r="X6072" t="str">
            <v/>
          </cell>
        </row>
        <row r="6073">
          <cell r="B6073">
            <v>22</v>
          </cell>
          <cell r="F6073">
            <v>6</v>
          </cell>
          <cell r="R6073" t="str">
            <v/>
          </cell>
          <cell r="X6073" t="str">
            <v/>
          </cell>
        </row>
        <row r="6074">
          <cell r="B6074">
            <v>22</v>
          </cell>
          <cell r="F6074">
            <v>7.5</v>
          </cell>
          <cell r="R6074" t="str">
            <v/>
          </cell>
          <cell r="X6074" t="str">
            <v/>
          </cell>
        </row>
        <row r="6075">
          <cell r="B6075">
            <v>22</v>
          </cell>
          <cell r="F6075">
            <v>6.5</v>
          </cell>
          <cell r="R6075" t="str">
            <v>ATL IMPROVVISATO</v>
          </cell>
          <cell r="W6075">
            <v>1</v>
          </cell>
          <cell r="X6075">
            <v>6.5</v>
          </cell>
        </row>
        <row r="6076">
          <cell r="B6076">
            <v>22</v>
          </cell>
          <cell r="F6076">
            <v>6</v>
          </cell>
          <cell r="R6076" t="str">
            <v/>
          </cell>
          <cell r="X6076" t="str">
            <v/>
          </cell>
        </row>
        <row r="6077">
          <cell r="B6077">
            <v>22</v>
          </cell>
          <cell r="F6077">
            <v>5</v>
          </cell>
          <cell r="R6077" t="str">
            <v>SAN GRIA</v>
          </cell>
          <cell r="X6077" t="str">
            <v/>
          </cell>
        </row>
        <row r="6078">
          <cell r="B6078">
            <v>22</v>
          </cell>
          <cell r="F6078">
            <v>7.5</v>
          </cell>
          <cell r="R6078" t="str">
            <v/>
          </cell>
          <cell r="X6078" t="str">
            <v/>
          </cell>
        </row>
        <row r="6079">
          <cell r="B6079">
            <v>22</v>
          </cell>
          <cell r="F6079">
            <v>6</v>
          </cell>
          <cell r="R6079" t="str">
            <v/>
          </cell>
          <cell r="X6079" t="str">
            <v/>
          </cell>
        </row>
        <row r="6080">
          <cell r="B6080">
            <v>22</v>
          </cell>
          <cell r="F6080">
            <v>5</v>
          </cell>
          <cell r="R6080" t="str">
            <v/>
          </cell>
          <cell r="X6080" t="str">
            <v/>
          </cell>
        </row>
        <row r="6081">
          <cell r="B6081">
            <v>22</v>
          </cell>
          <cell r="F6081">
            <v>6</v>
          </cell>
          <cell r="R6081" t="str">
            <v>SESTO ASENSIO</v>
          </cell>
          <cell r="T6081">
            <v>1</v>
          </cell>
          <cell r="W6081">
            <v>1</v>
          </cell>
          <cell r="X6081">
            <v>6</v>
          </cell>
        </row>
        <row r="6082">
          <cell r="B6082">
            <v>22</v>
          </cell>
          <cell r="F6082">
            <v>6</v>
          </cell>
          <cell r="R6082" t="str">
            <v>ATL IMPROVVISATO</v>
          </cell>
          <cell r="T6082">
            <v>1</v>
          </cell>
          <cell r="W6082">
            <v>1</v>
          </cell>
          <cell r="X6082">
            <v>6</v>
          </cell>
        </row>
        <row r="6083">
          <cell r="B6083">
            <v>22</v>
          </cell>
          <cell r="F6083">
            <v>6</v>
          </cell>
          <cell r="R6083" t="str">
            <v/>
          </cell>
          <cell r="X6083" t="str">
            <v/>
          </cell>
        </row>
        <row r="6084">
          <cell r="B6084">
            <v>22</v>
          </cell>
          <cell r="F6084">
            <v>4.5</v>
          </cell>
          <cell r="R6084" t="str">
            <v>SESTO ASENSIO</v>
          </cell>
          <cell r="T6084">
            <v>1</v>
          </cell>
          <cell r="X6084" t="str">
            <v/>
          </cell>
        </row>
        <row r="6085">
          <cell r="B6085">
            <v>22</v>
          </cell>
          <cell r="F6085">
            <v>7.5</v>
          </cell>
          <cell r="R6085" t="str">
            <v>PARTIZAN DEGRADO</v>
          </cell>
          <cell r="W6085">
            <v>1</v>
          </cell>
          <cell r="X6085">
            <v>11.5</v>
          </cell>
        </row>
        <row r="6086">
          <cell r="B6086">
            <v>22</v>
          </cell>
          <cell r="F6086">
            <v>7.5</v>
          </cell>
          <cell r="R6086" t="str">
            <v>PESCICULINI FC</v>
          </cell>
          <cell r="T6086">
            <v>1</v>
          </cell>
          <cell r="W6086">
            <v>1</v>
          </cell>
          <cell r="X6086">
            <v>12.5</v>
          </cell>
        </row>
        <row r="6087">
          <cell r="B6087">
            <v>22</v>
          </cell>
          <cell r="F6087">
            <v>7.5</v>
          </cell>
          <cell r="R6087" t="str">
            <v/>
          </cell>
          <cell r="X6087" t="str">
            <v/>
          </cell>
        </row>
        <row r="6088">
          <cell r="B6088">
            <v>22</v>
          </cell>
          <cell r="F6088">
            <v>6.5</v>
          </cell>
          <cell r="R6088" t="str">
            <v>PESCICULINI FC</v>
          </cell>
          <cell r="T6088">
            <v>1</v>
          </cell>
          <cell r="W6088">
            <v>1</v>
          </cell>
          <cell r="X6088">
            <v>7.5</v>
          </cell>
        </row>
        <row r="6089">
          <cell r="B6089">
            <v>22</v>
          </cell>
          <cell r="F6089">
            <v>7</v>
          </cell>
          <cell r="R6089" t="str">
            <v/>
          </cell>
          <cell r="X6089" t="str">
            <v/>
          </cell>
        </row>
        <row r="6090">
          <cell r="B6090">
            <v>22</v>
          </cell>
          <cell r="F6090">
            <v>5</v>
          </cell>
          <cell r="R6090" t="str">
            <v/>
          </cell>
          <cell r="X6090" t="str">
            <v/>
          </cell>
        </row>
        <row r="6091">
          <cell r="B6091">
            <v>22</v>
          </cell>
          <cell r="F6091">
            <v>6.5</v>
          </cell>
          <cell r="R6091" t="str">
            <v>HERTHA VERNELLO</v>
          </cell>
          <cell r="T6091">
            <v>1</v>
          </cell>
          <cell r="W6091">
            <v>1</v>
          </cell>
          <cell r="X6091">
            <v>6.5</v>
          </cell>
        </row>
        <row r="6092">
          <cell r="B6092">
            <v>22</v>
          </cell>
          <cell r="F6092">
            <v>6</v>
          </cell>
          <cell r="R6092" t="str">
            <v>HERTHA VERNELLO</v>
          </cell>
          <cell r="T6092">
            <v>1</v>
          </cell>
          <cell r="W6092">
            <v>1</v>
          </cell>
          <cell r="X6092">
            <v>6</v>
          </cell>
        </row>
        <row r="6093">
          <cell r="B6093">
            <v>22</v>
          </cell>
          <cell r="F6093">
            <v>5</v>
          </cell>
          <cell r="R6093" t="str">
            <v>PESCICULINI FC</v>
          </cell>
          <cell r="X6093" t="str">
            <v/>
          </cell>
        </row>
        <row r="6094">
          <cell r="B6094">
            <v>22</v>
          </cell>
          <cell r="F6094">
            <v>5.5</v>
          </cell>
          <cell r="R6094" t="str">
            <v>PESCICULINI FC</v>
          </cell>
          <cell r="T6094">
            <v>1</v>
          </cell>
          <cell r="W6094">
            <v>1</v>
          </cell>
          <cell r="X6094">
            <v>5.5</v>
          </cell>
        </row>
        <row r="6095">
          <cell r="B6095">
            <v>22</v>
          </cell>
          <cell r="F6095">
            <v>5.5</v>
          </cell>
          <cell r="R6095" t="str">
            <v>PESCICULINI FC</v>
          </cell>
          <cell r="W6095">
            <v>1</v>
          </cell>
          <cell r="X6095">
            <v>5.5</v>
          </cell>
        </row>
        <row r="6096">
          <cell r="B6096">
            <v>22</v>
          </cell>
          <cell r="F6096">
            <v>6</v>
          </cell>
          <cell r="R6096" t="str">
            <v>ATL IMPROVVISATO</v>
          </cell>
          <cell r="T6096">
            <v>1</v>
          </cell>
          <cell r="W6096">
            <v>1</v>
          </cell>
          <cell r="X6096">
            <v>6</v>
          </cell>
        </row>
        <row r="6097">
          <cell r="B6097">
            <v>22</v>
          </cell>
          <cell r="F6097">
            <v>8</v>
          </cell>
          <cell r="R6097" t="str">
            <v>SAN GRIA</v>
          </cell>
          <cell r="T6097">
            <v>1</v>
          </cell>
          <cell r="W6097">
            <v>1</v>
          </cell>
          <cell r="X6097">
            <v>12</v>
          </cell>
        </row>
        <row r="6098">
          <cell r="B6098">
            <v>22</v>
          </cell>
          <cell r="F6098">
            <v>4.5</v>
          </cell>
          <cell r="R6098" t="str">
            <v>HERTHA VERNELLO</v>
          </cell>
          <cell r="T6098">
            <v>1</v>
          </cell>
          <cell r="W6098">
            <v>1</v>
          </cell>
          <cell r="X6098">
            <v>4.5</v>
          </cell>
        </row>
        <row r="6099">
          <cell r="B6099">
            <v>22</v>
          </cell>
          <cell r="F6099">
            <v>6</v>
          </cell>
          <cell r="R6099" t="str">
            <v>ATL IMPROVVISATO</v>
          </cell>
          <cell r="X6099" t="str">
            <v/>
          </cell>
        </row>
        <row r="6100">
          <cell r="B6100">
            <v>22</v>
          </cell>
          <cell r="F6100">
            <v>6</v>
          </cell>
          <cell r="R6100" t="str">
            <v/>
          </cell>
          <cell r="X6100" t="str">
            <v/>
          </cell>
        </row>
        <row r="6101">
          <cell r="B6101">
            <v>22</v>
          </cell>
          <cell r="F6101">
            <v>6.5</v>
          </cell>
          <cell r="R6101" t="str">
            <v/>
          </cell>
          <cell r="X6101" t="str">
            <v/>
          </cell>
        </row>
        <row r="6102">
          <cell r="B6102">
            <v>22</v>
          </cell>
          <cell r="F6102">
            <v>7</v>
          </cell>
          <cell r="R6102" t="str">
            <v>ATL IMPROVVISATO</v>
          </cell>
          <cell r="W6102">
            <v>1</v>
          </cell>
          <cell r="X6102">
            <v>8</v>
          </cell>
        </row>
        <row r="6103">
          <cell r="B6103">
            <v>22</v>
          </cell>
          <cell r="F6103">
            <v>7</v>
          </cell>
          <cell r="R6103" t="str">
            <v/>
          </cell>
          <cell r="X6103" t="str">
            <v/>
          </cell>
        </row>
        <row r="6104">
          <cell r="B6104">
            <v>22</v>
          </cell>
          <cell r="F6104">
            <v>6</v>
          </cell>
          <cell r="R6104" t="str">
            <v/>
          </cell>
          <cell r="X6104" t="str">
            <v/>
          </cell>
        </row>
        <row r="6105">
          <cell r="B6105">
            <v>22</v>
          </cell>
          <cell r="F6105">
            <v>5.5</v>
          </cell>
          <cell r="R6105" t="str">
            <v>PARTIZAN DEGRADO</v>
          </cell>
          <cell r="X6105" t="str">
            <v/>
          </cell>
        </row>
        <row r="6106">
          <cell r="B6106">
            <v>22</v>
          </cell>
          <cell r="F6106">
            <v>6.5</v>
          </cell>
          <cell r="R6106" t="str">
            <v/>
          </cell>
          <cell r="X6106" t="str">
            <v/>
          </cell>
        </row>
        <row r="6107">
          <cell r="B6107">
            <v>22</v>
          </cell>
          <cell r="F6107">
            <v>6</v>
          </cell>
          <cell r="R6107" t="str">
            <v>ATL IMPROVVISATO</v>
          </cell>
          <cell r="T6107">
            <v>1</v>
          </cell>
          <cell r="W6107">
            <v>1</v>
          </cell>
          <cell r="X6107">
            <v>6</v>
          </cell>
        </row>
        <row r="6108">
          <cell r="B6108">
            <v>22</v>
          </cell>
          <cell r="F6108">
            <v>6</v>
          </cell>
          <cell r="R6108" t="str">
            <v>AC ASPARAGHESE</v>
          </cell>
          <cell r="T6108">
            <v>1</v>
          </cell>
          <cell r="X6108" t="str">
            <v/>
          </cell>
        </row>
        <row r="6109">
          <cell r="B6109">
            <v>22</v>
          </cell>
          <cell r="F6109">
            <v>6</v>
          </cell>
          <cell r="R6109" t="str">
            <v>SESTO ASENSIO</v>
          </cell>
          <cell r="W6109">
            <v>1</v>
          </cell>
          <cell r="X6109">
            <v>6</v>
          </cell>
        </row>
        <row r="6110">
          <cell r="B6110">
            <v>22</v>
          </cell>
          <cell r="F6110">
            <v>5.5</v>
          </cell>
          <cell r="R6110" t="str">
            <v>AC ASPARAGHESE</v>
          </cell>
          <cell r="X6110" t="str">
            <v/>
          </cell>
        </row>
        <row r="6111">
          <cell r="B6111">
            <v>22</v>
          </cell>
          <cell r="F6111">
            <v>5.5</v>
          </cell>
          <cell r="R6111" t="str">
            <v>ATL IMPROVVISATO</v>
          </cell>
          <cell r="T6111">
            <v>1</v>
          </cell>
          <cell r="X6111" t="str">
            <v/>
          </cell>
        </row>
        <row r="6112">
          <cell r="B6112">
            <v>22</v>
          </cell>
          <cell r="F6112">
            <v>6</v>
          </cell>
          <cell r="R6112" t="str">
            <v/>
          </cell>
          <cell r="X6112" t="str">
            <v/>
          </cell>
        </row>
        <row r="6113">
          <cell r="B6113">
            <v>22</v>
          </cell>
          <cell r="F6113">
            <v>6</v>
          </cell>
          <cell r="R6113" t="str">
            <v/>
          </cell>
          <cell r="X6113" t="str">
            <v/>
          </cell>
        </row>
        <row r="6114">
          <cell r="B6114">
            <v>22</v>
          </cell>
          <cell r="F6114">
            <v>6</v>
          </cell>
          <cell r="R6114" t="str">
            <v/>
          </cell>
          <cell r="X6114" t="str">
            <v/>
          </cell>
        </row>
        <row r="6115">
          <cell r="B6115">
            <v>22</v>
          </cell>
          <cell r="F6115">
            <v>6.5</v>
          </cell>
          <cell r="R6115" t="str">
            <v/>
          </cell>
          <cell r="X6115" t="str">
            <v/>
          </cell>
        </row>
        <row r="6116">
          <cell r="B6116">
            <v>22</v>
          </cell>
          <cell r="F6116">
            <v>6</v>
          </cell>
          <cell r="R6116" t="str">
            <v/>
          </cell>
          <cell r="X6116" t="str">
            <v/>
          </cell>
        </row>
        <row r="6117">
          <cell r="B6117">
            <v>22</v>
          </cell>
          <cell r="F6117">
            <v>6</v>
          </cell>
          <cell r="R6117" t="str">
            <v>ATL IMPROVVISATO</v>
          </cell>
          <cell r="W6117">
            <v>1</v>
          </cell>
          <cell r="X6117">
            <v>6</v>
          </cell>
        </row>
        <row r="6118">
          <cell r="B6118">
            <v>22</v>
          </cell>
          <cell r="F6118">
            <v>5.5</v>
          </cell>
          <cell r="R6118" t="str">
            <v>APPAREGGIATO</v>
          </cell>
          <cell r="T6118">
            <v>1</v>
          </cell>
          <cell r="X6118" t="str">
            <v/>
          </cell>
        </row>
        <row r="6119">
          <cell r="B6119">
            <v>22</v>
          </cell>
          <cell r="F6119">
            <v>5.5</v>
          </cell>
          <cell r="R6119" t="str">
            <v/>
          </cell>
          <cell r="X6119" t="str">
            <v/>
          </cell>
        </row>
        <row r="6120">
          <cell r="B6120">
            <v>22</v>
          </cell>
          <cell r="F6120">
            <v>6</v>
          </cell>
          <cell r="R6120" t="str">
            <v>HERTHA VERNELLO</v>
          </cell>
          <cell r="T6120">
            <v>1</v>
          </cell>
          <cell r="W6120">
            <v>1</v>
          </cell>
          <cell r="X6120">
            <v>6</v>
          </cell>
        </row>
        <row r="6121">
          <cell r="B6121">
            <v>22</v>
          </cell>
          <cell r="F6121">
            <v>6</v>
          </cell>
          <cell r="R6121" t="str">
            <v/>
          </cell>
          <cell r="X6121" t="str">
            <v/>
          </cell>
        </row>
        <row r="6122">
          <cell r="B6122">
            <v>22</v>
          </cell>
          <cell r="F6122">
            <v>5.5</v>
          </cell>
          <cell r="R6122" t="str">
            <v>ATL IMPROVVISATO</v>
          </cell>
          <cell r="T6122">
            <v>1</v>
          </cell>
          <cell r="X6122" t="str">
            <v/>
          </cell>
        </row>
        <row r="6123">
          <cell r="B6123">
            <v>22</v>
          </cell>
          <cell r="F6123">
            <v>5</v>
          </cell>
          <cell r="R6123" t="str">
            <v>ATL IMPROVVISATO</v>
          </cell>
          <cell r="T6123">
            <v>1</v>
          </cell>
          <cell r="X6123" t="str">
            <v/>
          </cell>
        </row>
        <row r="6124">
          <cell r="B6124">
            <v>22</v>
          </cell>
          <cell r="F6124">
            <v>6</v>
          </cell>
          <cell r="R6124" t="str">
            <v/>
          </cell>
          <cell r="X6124" t="str">
            <v/>
          </cell>
        </row>
        <row r="6125">
          <cell r="B6125">
            <v>22</v>
          </cell>
          <cell r="F6125">
            <v>6</v>
          </cell>
          <cell r="R6125" t="str">
            <v>AC ASPARAGHESE</v>
          </cell>
          <cell r="W6125">
            <v>1</v>
          </cell>
          <cell r="X6125">
            <v>7</v>
          </cell>
        </row>
        <row r="6126">
          <cell r="B6126">
            <v>22</v>
          </cell>
          <cell r="F6126">
            <v>6</v>
          </cell>
          <cell r="R6126" t="str">
            <v>APPAREGGIATO</v>
          </cell>
          <cell r="W6126">
            <v>1</v>
          </cell>
          <cell r="X6126">
            <v>6</v>
          </cell>
        </row>
        <row r="6127">
          <cell r="B6127">
            <v>22</v>
          </cell>
          <cell r="F6127">
            <v>6.5</v>
          </cell>
          <cell r="R6127" t="str">
            <v/>
          </cell>
          <cell r="X6127" t="str">
            <v/>
          </cell>
        </row>
        <row r="6128">
          <cell r="B6128">
            <v>22</v>
          </cell>
          <cell r="F6128">
            <v>6</v>
          </cell>
          <cell r="R6128" t="str">
            <v/>
          </cell>
          <cell r="X6128" t="str">
            <v/>
          </cell>
        </row>
        <row r="6129">
          <cell r="B6129">
            <v>22</v>
          </cell>
          <cell r="F6129">
            <v>6</v>
          </cell>
          <cell r="R6129" t="str">
            <v/>
          </cell>
          <cell r="X6129" t="str">
            <v/>
          </cell>
        </row>
        <row r="6130">
          <cell r="B6130">
            <v>22</v>
          </cell>
          <cell r="F6130">
            <v>6.5</v>
          </cell>
          <cell r="R6130" t="str">
            <v/>
          </cell>
          <cell r="X6130" t="str">
            <v/>
          </cell>
        </row>
        <row r="6131">
          <cell r="B6131">
            <v>22</v>
          </cell>
          <cell r="F6131">
            <v>6</v>
          </cell>
          <cell r="R6131" t="str">
            <v/>
          </cell>
          <cell r="X6131" t="str">
            <v/>
          </cell>
        </row>
        <row r="6132">
          <cell r="B6132">
            <v>22</v>
          </cell>
          <cell r="F6132">
            <v>6.5</v>
          </cell>
          <cell r="R6132" t="str">
            <v/>
          </cell>
          <cell r="X6132" t="str">
            <v/>
          </cell>
        </row>
        <row r="6133">
          <cell r="B6133">
            <v>22</v>
          </cell>
          <cell r="F6133">
            <v>6</v>
          </cell>
          <cell r="R6133" t="str">
            <v/>
          </cell>
          <cell r="X6133" t="str">
            <v/>
          </cell>
        </row>
        <row r="6134">
          <cell r="B6134">
            <v>22</v>
          </cell>
          <cell r="F6134">
            <v>6</v>
          </cell>
          <cell r="R6134" t="str">
            <v/>
          </cell>
          <cell r="X6134" t="str">
            <v/>
          </cell>
        </row>
        <row r="6135">
          <cell r="B6135">
            <v>22</v>
          </cell>
          <cell r="F6135">
            <v>6</v>
          </cell>
          <cell r="R6135" t="str">
            <v/>
          </cell>
          <cell r="X6135" t="str">
            <v/>
          </cell>
        </row>
        <row r="6136">
          <cell r="B6136">
            <v>22</v>
          </cell>
          <cell r="F6136">
            <v>6</v>
          </cell>
          <cell r="R6136" t="str">
            <v/>
          </cell>
          <cell r="X6136" t="str">
            <v/>
          </cell>
        </row>
        <row r="6137">
          <cell r="B6137">
            <v>22</v>
          </cell>
          <cell r="F6137">
            <v>6.5</v>
          </cell>
          <cell r="R6137" t="str">
            <v>APPAREGGIATO</v>
          </cell>
          <cell r="T6137">
            <v>1</v>
          </cell>
          <cell r="W6137">
            <v>1</v>
          </cell>
          <cell r="X6137">
            <v>6.5</v>
          </cell>
        </row>
        <row r="6138">
          <cell r="B6138">
            <v>22</v>
          </cell>
          <cell r="F6138">
            <v>6</v>
          </cell>
          <cell r="R6138" t="str">
            <v>APPAREGGIATO</v>
          </cell>
          <cell r="T6138">
            <v>1</v>
          </cell>
          <cell r="W6138">
            <v>1</v>
          </cell>
          <cell r="X6138">
            <v>6</v>
          </cell>
        </row>
        <row r="6139">
          <cell r="B6139">
            <v>22</v>
          </cell>
          <cell r="F6139">
            <v>6</v>
          </cell>
          <cell r="R6139" t="str">
            <v>SESTO ASENSIO</v>
          </cell>
          <cell r="W6139">
            <v>1</v>
          </cell>
          <cell r="X6139">
            <v>6</v>
          </cell>
        </row>
        <row r="6140">
          <cell r="B6140">
            <v>22</v>
          </cell>
          <cell r="F6140">
            <v>5.5</v>
          </cell>
          <cell r="R6140" t="str">
            <v>SAN GRIA</v>
          </cell>
          <cell r="W6140">
            <v>1</v>
          </cell>
          <cell r="X6140">
            <v>5.5</v>
          </cell>
        </row>
        <row r="6141">
          <cell r="B6141">
            <v>22</v>
          </cell>
          <cell r="F6141">
            <v>7</v>
          </cell>
          <cell r="R6141" t="str">
            <v/>
          </cell>
          <cell r="X6141" t="str">
            <v/>
          </cell>
        </row>
        <row r="6142">
          <cell r="B6142">
            <v>22</v>
          </cell>
          <cell r="F6142">
            <v>5.5</v>
          </cell>
          <cell r="R6142" t="str">
            <v/>
          </cell>
          <cell r="X6142" t="str">
            <v/>
          </cell>
        </row>
        <row r="6143">
          <cell r="B6143">
            <v>22</v>
          </cell>
          <cell r="F6143">
            <v>6</v>
          </cell>
          <cell r="R6143" t="str">
            <v/>
          </cell>
          <cell r="X6143" t="str">
            <v/>
          </cell>
        </row>
        <row r="6144">
          <cell r="B6144">
            <v>22</v>
          </cell>
          <cell r="F6144">
            <v>7</v>
          </cell>
          <cell r="R6144" t="str">
            <v>PARTIZAN DEGRADO</v>
          </cell>
          <cell r="W6144">
            <v>1</v>
          </cell>
          <cell r="X6144">
            <v>7</v>
          </cell>
        </row>
        <row r="6145">
          <cell r="B6145">
            <v>22</v>
          </cell>
          <cell r="F6145">
            <v>6</v>
          </cell>
          <cell r="R6145" t="str">
            <v>SESTO ASENSIO</v>
          </cell>
          <cell r="W6145">
            <v>1</v>
          </cell>
          <cell r="X6145">
            <v>6</v>
          </cell>
        </row>
        <row r="6146">
          <cell r="B6146">
            <v>22</v>
          </cell>
          <cell r="F6146">
            <v>5.5</v>
          </cell>
          <cell r="R6146" t="str">
            <v>SESTO ASENSIO</v>
          </cell>
          <cell r="T6146">
            <v>1</v>
          </cell>
          <cell r="X6146" t="str">
            <v/>
          </cell>
        </row>
        <row r="6147">
          <cell r="B6147">
            <v>22</v>
          </cell>
          <cell r="F6147">
            <v>7</v>
          </cell>
          <cell r="R6147" t="str">
            <v>SESTO ASENSIO</v>
          </cell>
          <cell r="T6147">
            <v>1</v>
          </cell>
          <cell r="W6147">
            <v>1</v>
          </cell>
          <cell r="X6147">
            <v>7.5</v>
          </cell>
        </row>
        <row r="6148">
          <cell r="B6148">
            <v>22</v>
          </cell>
          <cell r="F6148">
            <v>6.5</v>
          </cell>
          <cell r="R6148" t="str">
            <v/>
          </cell>
          <cell r="X6148" t="str">
            <v/>
          </cell>
        </row>
        <row r="6149">
          <cell r="B6149">
            <v>22</v>
          </cell>
          <cell r="F6149">
            <v>6</v>
          </cell>
          <cell r="R6149" t="str">
            <v/>
          </cell>
          <cell r="X6149" t="str">
            <v/>
          </cell>
        </row>
        <row r="6150">
          <cell r="B6150">
            <v>22</v>
          </cell>
          <cell r="F6150">
            <v>5</v>
          </cell>
          <cell r="R6150" t="str">
            <v>SAN GRIA</v>
          </cell>
          <cell r="T6150">
            <v>1</v>
          </cell>
          <cell r="X6150" t="str">
            <v/>
          </cell>
        </row>
        <row r="6151">
          <cell r="B6151">
            <v>22</v>
          </cell>
          <cell r="F6151">
            <v>6.5</v>
          </cell>
          <cell r="R6151" t="str">
            <v>PARTIZAN DEGRADO</v>
          </cell>
          <cell r="T6151">
            <v>1</v>
          </cell>
          <cell r="W6151">
            <v>1</v>
          </cell>
          <cell r="X6151">
            <v>6</v>
          </cell>
        </row>
        <row r="6152">
          <cell r="B6152">
            <v>22</v>
          </cell>
          <cell r="F6152">
            <v>7</v>
          </cell>
          <cell r="R6152" t="str">
            <v>PESCICULINI FC</v>
          </cell>
          <cell r="W6152">
            <v>1</v>
          </cell>
          <cell r="X6152">
            <v>10</v>
          </cell>
        </row>
        <row r="6153">
          <cell r="B6153">
            <v>22</v>
          </cell>
          <cell r="F6153">
            <v>5.5</v>
          </cell>
          <cell r="R6153" t="str">
            <v>SESTO ASENSIO</v>
          </cell>
          <cell r="T6153">
            <v>1</v>
          </cell>
          <cell r="W6153">
            <v>1</v>
          </cell>
          <cell r="X6153">
            <v>5.5</v>
          </cell>
        </row>
        <row r="6154">
          <cell r="B6154">
            <v>22</v>
          </cell>
          <cell r="F6154">
            <v>5</v>
          </cell>
          <cell r="R6154" t="str">
            <v/>
          </cell>
          <cell r="X6154" t="str">
            <v/>
          </cell>
        </row>
        <row r="6155">
          <cell r="B6155">
            <v>22</v>
          </cell>
          <cell r="F6155">
            <v>5.5</v>
          </cell>
          <cell r="R6155" t="str">
            <v>SESTO ASENSIO</v>
          </cell>
          <cell r="T6155">
            <v>1</v>
          </cell>
          <cell r="X6155" t="str">
            <v/>
          </cell>
        </row>
        <row r="6156">
          <cell r="B6156">
            <v>22</v>
          </cell>
          <cell r="F6156">
            <v>6</v>
          </cell>
          <cell r="R6156" t="str">
            <v>AC ASPARAGHESE</v>
          </cell>
          <cell r="T6156">
            <v>1</v>
          </cell>
          <cell r="X6156" t="str">
            <v/>
          </cell>
        </row>
        <row r="6157">
          <cell r="B6157">
            <v>22</v>
          </cell>
          <cell r="F6157">
            <v>6</v>
          </cell>
          <cell r="R6157" t="str">
            <v>HERTHA VERNELLO</v>
          </cell>
          <cell r="T6157">
            <v>1</v>
          </cell>
          <cell r="W6157">
            <v>1</v>
          </cell>
          <cell r="X6157">
            <v>6</v>
          </cell>
        </row>
        <row r="6158">
          <cell r="B6158">
            <v>22</v>
          </cell>
          <cell r="F6158">
            <v>7</v>
          </cell>
          <cell r="R6158" t="str">
            <v>SESTO ASENSIO</v>
          </cell>
          <cell r="T6158">
            <v>1</v>
          </cell>
          <cell r="W6158">
            <v>1</v>
          </cell>
          <cell r="X6158">
            <v>9.5</v>
          </cell>
        </row>
        <row r="6159">
          <cell r="B6159">
            <v>22</v>
          </cell>
          <cell r="F6159">
            <v>6</v>
          </cell>
          <cell r="R6159" t="str">
            <v>PESCICULINI FC</v>
          </cell>
          <cell r="T6159">
            <v>1</v>
          </cell>
          <cell r="W6159">
            <v>1</v>
          </cell>
          <cell r="X6159">
            <v>5.5</v>
          </cell>
        </row>
        <row r="6160">
          <cell r="B6160">
            <v>22</v>
          </cell>
          <cell r="F6160">
            <v>5.5</v>
          </cell>
          <cell r="R6160" t="str">
            <v>PESCICULINI FC</v>
          </cell>
          <cell r="T6160">
            <v>1</v>
          </cell>
          <cell r="W6160">
            <v>1</v>
          </cell>
          <cell r="X6160">
            <v>5.5</v>
          </cell>
        </row>
        <row r="6161">
          <cell r="B6161">
            <v>22</v>
          </cell>
          <cell r="F6161">
            <v>7</v>
          </cell>
          <cell r="R6161" t="str">
            <v>SAN GRIA</v>
          </cell>
          <cell r="W6161">
            <v>1</v>
          </cell>
          <cell r="X6161">
            <v>10</v>
          </cell>
        </row>
        <row r="6162">
          <cell r="B6162">
            <v>22</v>
          </cell>
          <cell r="F6162">
            <v>6.5</v>
          </cell>
          <cell r="R6162" t="str">
            <v/>
          </cell>
          <cell r="X6162" t="str">
            <v/>
          </cell>
        </row>
        <row r="6163">
          <cell r="B6163">
            <v>22</v>
          </cell>
          <cell r="F6163">
            <v>6</v>
          </cell>
          <cell r="R6163" t="str">
            <v>SAN GRIA</v>
          </cell>
          <cell r="T6163">
            <v>1</v>
          </cell>
          <cell r="W6163">
            <v>1</v>
          </cell>
          <cell r="X6163">
            <v>6</v>
          </cell>
        </row>
        <row r="6164">
          <cell r="B6164">
            <v>22</v>
          </cell>
          <cell r="F6164">
            <v>5.5</v>
          </cell>
          <cell r="R6164" t="str">
            <v>APPAREGGIATO</v>
          </cell>
          <cell r="T6164">
            <v>1</v>
          </cell>
          <cell r="X6164" t="str">
            <v/>
          </cell>
        </row>
        <row r="6165">
          <cell r="B6165">
            <v>22</v>
          </cell>
          <cell r="F6165">
            <v>5.5</v>
          </cell>
          <cell r="R6165" t="str">
            <v/>
          </cell>
          <cell r="X6165" t="str">
            <v/>
          </cell>
        </row>
        <row r="6166">
          <cell r="B6166">
            <v>22</v>
          </cell>
          <cell r="F6166">
            <v>5</v>
          </cell>
          <cell r="R6166" t="str">
            <v/>
          </cell>
          <cell r="X6166" t="str">
            <v/>
          </cell>
        </row>
        <row r="6167">
          <cell r="B6167">
            <v>22</v>
          </cell>
          <cell r="F6167">
            <v>4.5</v>
          </cell>
          <cell r="R6167" t="str">
            <v>PARTIZAN DEGRADO</v>
          </cell>
          <cell r="T6167">
            <v>1</v>
          </cell>
          <cell r="X6167" t="str">
            <v/>
          </cell>
        </row>
        <row r="6168">
          <cell r="B6168">
            <v>22</v>
          </cell>
          <cell r="F6168">
            <v>5</v>
          </cell>
          <cell r="R6168" t="str">
            <v/>
          </cell>
          <cell r="X6168" t="str">
            <v/>
          </cell>
        </row>
        <row r="6169">
          <cell r="B6169">
            <v>22</v>
          </cell>
          <cell r="F6169">
            <v>5</v>
          </cell>
          <cell r="R6169" t="str">
            <v>PESCICULINI FC</v>
          </cell>
          <cell r="T6169">
            <v>1</v>
          </cell>
          <cell r="X6169" t="str">
            <v/>
          </cell>
        </row>
        <row r="6170">
          <cell r="B6170">
            <v>22</v>
          </cell>
          <cell r="F6170">
            <v>5</v>
          </cell>
          <cell r="R6170" t="str">
            <v/>
          </cell>
          <cell r="X6170" t="str">
            <v/>
          </cell>
        </row>
        <row r="6171">
          <cell r="B6171">
            <v>22</v>
          </cell>
          <cell r="F6171">
            <v>5</v>
          </cell>
          <cell r="R6171" t="str">
            <v/>
          </cell>
          <cell r="X6171" t="str">
            <v/>
          </cell>
        </row>
        <row r="6172">
          <cell r="B6172">
            <v>22</v>
          </cell>
          <cell r="F6172">
            <v>5.5</v>
          </cell>
          <cell r="R6172" t="str">
            <v/>
          </cell>
          <cell r="X6172" t="str">
            <v/>
          </cell>
        </row>
        <row r="6173">
          <cell r="B6173">
            <v>22</v>
          </cell>
          <cell r="F6173">
            <v>6</v>
          </cell>
          <cell r="R6173" t="str">
            <v>APPAREGGIATO</v>
          </cell>
          <cell r="W6173">
            <v>1</v>
          </cell>
          <cell r="X6173">
            <v>6</v>
          </cell>
        </row>
        <row r="6174">
          <cell r="B6174">
            <v>22</v>
          </cell>
          <cell r="F6174">
            <v>5</v>
          </cell>
          <cell r="R6174" t="str">
            <v>ATL IMPROVVISATO</v>
          </cell>
          <cell r="X6174" t="str">
            <v/>
          </cell>
        </row>
        <row r="6175">
          <cell r="B6175">
            <v>22</v>
          </cell>
          <cell r="F6175">
            <v>5.5</v>
          </cell>
          <cell r="R6175" t="str">
            <v/>
          </cell>
          <cell r="X6175" t="str">
            <v/>
          </cell>
        </row>
        <row r="6176">
          <cell r="B6176">
            <v>22</v>
          </cell>
          <cell r="F6176">
            <v>5.5</v>
          </cell>
          <cell r="R6176" t="str">
            <v/>
          </cell>
          <cell r="X6176" t="str">
            <v/>
          </cell>
        </row>
        <row r="6177">
          <cell r="B6177">
            <v>22</v>
          </cell>
          <cell r="F6177">
            <v>5.5</v>
          </cell>
          <cell r="R6177" t="str">
            <v/>
          </cell>
          <cell r="X6177" t="str">
            <v/>
          </cell>
        </row>
        <row r="6178">
          <cell r="B6178">
            <v>22</v>
          </cell>
          <cell r="F6178">
            <v>6</v>
          </cell>
          <cell r="R6178" t="str">
            <v/>
          </cell>
          <cell r="X6178" t="str">
            <v/>
          </cell>
        </row>
        <row r="6179">
          <cell r="B6179">
            <v>22</v>
          </cell>
          <cell r="F6179">
            <v>5.5</v>
          </cell>
          <cell r="R6179" t="str">
            <v>APPAREGGIATO</v>
          </cell>
          <cell r="T6179">
            <v>1</v>
          </cell>
          <cell r="W6179">
            <v>1</v>
          </cell>
          <cell r="X6179">
            <v>5.5</v>
          </cell>
        </row>
        <row r="6180">
          <cell r="B6180">
            <v>22</v>
          </cell>
          <cell r="F6180">
            <v>6</v>
          </cell>
          <cell r="R6180" t="str">
            <v/>
          </cell>
          <cell r="X6180" t="str">
            <v/>
          </cell>
        </row>
        <row r="6181">
          <cell r="B6181">
            <v>22</v>
          </cell>
          <cell r="F6181">
            <v>5</v>
          </cell>
          <cell r="R6181" t="str">
            <v/>
          </cell>
          <cell r="X6181" t="str">
            <v/>
          </cell>
        </row>
        <row r="6182">
          <cell r="B6182">
            <v>22</v>
          </cell>
          <cell r="F6182">
            <v>5</v>
          </cell>
          <cell r="R6182" t="str">
            <v/>
          </cell>
          <cell r="X6182" t="str">
            <v/>
          </cell>
        </row>
        <row r="6183">
          <cell r="B6183">
            <v>22</v>
          </cell>
          <cell r="F6183">
            <v>4.5</v>
          </cell>
          <cell r="R6183" t="str">
            <v/>
          </cell>
          <cell r="X6183" t="str">
            <v/>
          </cell>
        </row>
        <row r="6184">
          <cell r="B6184">
            <v>22</v>
          </cell>
          <cell r="F6184">
            <v>7.5</v>
          </cell>
          <cell r="R6184" t="str">
            <v>PARTIZAN DEGRADO</v>
          </cell>
          <cell r="T6184">
            <v>1</v>
          </cell>
          <cell r="W6184">
            <v>1</v>
          </cell>
          <cell r="X6184">
            <v>8.5</v>
          </cell>
        </row>
        <row r="6185">
          <cell r="B6185">
            <v>22</v>
          </cell>
          <cell r="F6185">
            <v>5.5</v>
          </cell>
          <cell r="R6185" t="str">
            <v/>
          </cell>
          <cell r="X6185" t="str">
            <v/>
          </cell>
        </row>
        <row r="6186">
          <cell r="B6186">
            <v>22</v>
          </cell>
          <cell r="F6186">
            <v>6</v>
          </cell>
          <cell r="R6186" t="str">
            <v>AC ASPARAGHESE</v>
          </cell>
          <cell r="X6186" t="str">
            <v/>
          </cell>
        </row>
        <row r="6187">
          <cell r="B6187">
            <v>22</v>
          </cell>
          <cell r="F6187">
            <v>5.5</v>
          </cell>
          <cell r="R6187" t="str">
            <v/>
          </cell>
          <cell r="X6187" t="str">
            <v/>
          </cell>
        </row>
        <row r="6188">
          <cell r="B6188">
            <v>22</v>
          </cell>
          <cell r="F6188">
            <v>5</v>
          </cell>
          <cell r="R6188" t="str">
            <v/>
          </cell>
          <cell r="X6188" t="str">
            <v/>
          </cell>
        </row>
        <row r="6189">
          <cell r="B6189">
            <v>22</v>
          </cell>
          <cell r="F6189">
            <v>5.5</v>
          </cell>
          <cell r="R6189" t="str">
            <v/>
          </cell>
          <cell r="X6189" t="str">
            <v/>
          </cell>
        </row>
        <row r="6190">
          <cell r="B6190">
            <v>22</v>
          </cell>
          <cell r="F6190">
            <v>5</v>
          </cell>
          <cell r="R6190" t="str">
            <v/>
          </cell>
          <cell r="X6190" t="str">
            <v/>
          </cell>
        </row>
        <row r="6191">
          <cell r="B6191">
            <v>22</v>
          </cell>
          <cell r="F6191">
            <v>6</v>
          </cell>
          <cell r="R6191" t="str">
            <v/>
          </cell>
          <cell r="X6191" t="str">
            <v/>
          </cell>
        </row>
        <row r="6192">
          <cell r="B6192">
            <v>22</v>
          </cell>
          <cell r="F6192">
            <v>5.5</v>
          </cell>
          <cell r="R6192" t="str">
            <v/>
          </cell>
          <cell r="X6192" t="str">
            <v/>
          </cell>
        </row>
        <row r="6193">
          <cell r="B6193">
            <v>22</v>
          </cell>
          <cell r="F6193">
            <v>7.5</v>
          </cell>
          <cell r="R6193" t="str">
            <v/>
          </cell>
          <cell r="X6193" t="str">
            <v/>
          </cell>
        </row>
        <row r="6194">
          <cell r="B6194">
            <v>22</v>
          </cell>
          <cell r="F6194">
            <v>6</v>
          </cell>
          <cell r="R6194" t="str">
            <v/>
          </cell>
          <cell r="X6194" t="str">
            <v/>
          </cell>
        </row>
        <row r="6195">
          <cell r="B6195">
            <v>22</v>
          </cell>
          <cell r="F6195">
            <v>5.5</v>
          </cell>
          <cell r="R6195" t="str">
            <v/>
          </cell>
          <cell r="X6195" t="str">
            <v/>
          </cell>
        </row>
        <row r="6196">
          <cell r="B6196">
            <v>22</v>
          </cell>
          <cell r="F6196">
            <v>5</v>
          </cell>
          <cell r="R6196" t="str">
            <v>HERTHA VERNELLO</v>
          </cell>
          <cell r="T6196">
            <v>1</v>
          </cell>
          <cell r="W6196">
            <v>1</v>
          </cell>
          <cell r="X6196">
            <v>5</v>
          </cell>
        </row>
        <row r="6197">
          <cell r="B6197">
            <v>22</v>
          </cell>
          <cell r="F6197">
            <v>7</v>
          </cell>
          <cell r="R6197" t="str">
            <v>AC ASPARAGHESE</v>
          </cell>
          <cell r="T6197">
            <v>1</v>
          </cell>
          <cell r="W6197">
            <v>1</v>
          </cell>
          <cell r="X6197">
            <v>10.5</v>
          </cell>
        </row>
        <row r="6198">
          <cell r="B6198">
            <v>22</v>
          </cell>
          <cell r="F6198">
            <v>4.5</v>
          </cell>
          <cell r="R6198" t="str">
            <v>PESCICULINI FC</v>
          </cell>
          <cell r="T6198">
            <v>1</v>
          </cell>
          <cell r="X6198" t="str">
            <v/>
          </cell>
        </row>
        <row r="6199">
          <cell r="B6199">
            <v>22</v>
          </cell>
          <cell r="F6199">
            <v>7</v>
          </cell>
          <cell r="R6199" t="str">
            <v/>
          </cell>
          <cell r="X6199" t="str">
            <v/>
          </cell>
        </row>
        <row r="6200">
          <cell r="B6200">
            <v>22</v>
          </cell>
          <cell r="F6200">
            <v>6.5</v>
          </cell>
          <cell r="R6200" t="str">
            <v/>
          </cell>
          <cell r="X6200" t="str">
            <v/>
          </cell>
        </row>
        <row r="6201">
          <cell r="B6201">
            <v>22</v>
          </cell>
          <cell r="F6201">
            <v>5.5</v>
          </cell>
          <cell r="R6201" t="str">
            <v>APPAREGGIATO</v>
          </cell>
          <cell r="T6201">
            <v>1</v>
          </cell>
          <cell r="W6201">
            <v>1</v>
          </cell>
          <cell r="X6201">
            <v>5.5</v>
          </cell>
        </row>
        <row r="6202">
          <cell r="B6202">
            <v>22</v>
          </cell>
          <cell r="F6202">
            <v>7.5</v>
          </cell>
          <cell r="R6202" t="str">
            <v>SAN GRIA</v>
          </cell>
          <cell r="T6202">
            <v>1</v>
          </cell>
          <cell r="W6202">
            <v>1</v>
          </cell>
          <cell r="X6202">
            <v>11.5</v>
          </cell>
        </row>
        <row r="6203">
          <cell r="B6203">
            <v>22</v>
          </cell>
          <cell r="F6203">
            <v>6</v>
          </cell>
          <cell r="R6203" t="str">
            <v>SAN GRIA</v>
          </cell>
          <cell r="T6203">
            <v>1</v>
          </cell>
          <cell r="W6203">
            <v>1</v>
          </cell>
          <cell r="X6203">
            <v>6</v>
          </cell>
        </row>
        <row r="6204">
          <cell r="B6204">
            <v>22</v>
          </cell>
          <cell r="F6204">
            <v>8</v>
          </cell>
          <cell r="R6204" t="str">
            <v>AC ASPARAGHESE</v>
          </cell>
          <cell r="T6204">
            <v>1</v>
          </cell>
          <cell r="W6204">
            <v>1</v>
          </cell>
          <cell r="X6204">
            <v>15</v>
          </cell>
        </row>
        <row r="6205">
          <cell r="B6205">
            <v>22</v>
          </cell>
          <cell r="F6205">
            <v>6</v>
          </cell>
          <cell r="R6205" t="str">
            <v/>
          </cell>
          <cell r="X6205" t="str">
            <v/>
          </cell>
        </row>
        <row r="6206">
          <cell r="B6206">
            <v>22</v>
          </cell>
          <cell r="F6206">
            <v>6</v>
          </cell>
          <cell r="R6206" t="str">
            <v>ATL IMPROVVISATO</v>
          </cell>
          <cell r="T6206">
            <v>1</v>
          </cell>
          <cell r="W6206">
            <v>1</v>
          </cell>
          <cell r="X6206">
            <v>6</v>
          </cell>
        </row>
        <row r="6207">
          <cell r="B6207">
            <v>22</v>
          </cell>
          <cell r="F6207">
            <v>5.5</v>
          </cell>
          <cell r="R6207" t="str">
            <v/>
          </cell>
          <cell r="X6207" t="str">
            <v/>
          </cell>
        </row>
        <row r="6208">
          <cell r="B6208">
            <v>22</v>
          </cell>
          <cell r="F6208">
            <v>7.5</v>
          </cell>
          <cell r="R6208" t="str">
            <v>PARTIZAN DEGRADO</v>
          </cell>
          <cell r="T6208">
            <v>1</v>
          </cell>
          <cell r="W6208">
            <v>1</v>
          </cell>
          <cell r="X6208">
            <v>11.5</v>
          </cell>
        </row>
        <row r="6209">
          <cell r="B6209">
            <v>22</v>
          </cell>
          <cell r="F6209">
            <v>6</v>
          </cell>
          <cell r="R6209" t="str">
            <v/>
          </cell>
          <cell r="X6209" t="str">
            <v/>
          </cell>
        </row>
        <row r="6210">
          <cell r="B6210">
            <v>22</v>
          </cell>
          <cell r="F6210">
            <v>6.5</v>
          </cell>
          <cell r="R6210" t="str">
            <v/>
          </cell>
          <cell r="X6210" t="str">
            <v/>
          </cell>
        </row>
        <row r="6211">
          <cell r="B6211">
            <v>22</v>
          </cell>
          <cell r="F6211">
            <v>6</v>
          </cell>
          <cell r="R6211" t="str">
            <v/>
          </cell>
          <cell r="X6211" t="str">
            <v/>
          </cell>
        </row>
        <row r="6212">
          <cell r="B6212">
            <v>22</v>
          </cell>
          <cell r="F6212">
            <v>5</v>
          </cell>
          <cell r="R6212" t="str">
            <v>APPAREGGIATO</v>
          </cell>
          <cell r="T6212">
            <v>1</v>
          </cell>
          <cell r="X6212" t="str">
            <v/>
          </cell>
        </row>
        <row r="6213">
          <cell r="B6213">
            <v>22</v>
          </cell>
          <cell r="F6213">
            <v>6</v>
          </cell>
          <cell r="R6213" t="str">
            <v/>
          </cell>
          <cell r="X6213" t="str">
            <v/>
          </cell>
        </row>
        <row r="6214">
          <cell r="B6214">
            <v>22</v>
          </cell>
          <cell r="F6214">
            <v>6.5</v>
          </cell>
          <cell r="R6214" t="str">
            <v/>
          </cell>
          <cell r="X6214" t="str">
            <v/>
          </cell>
        </row>
        <row r="6215">
          <cell r="B6215">
            <v>22</v>
          </cell>
          <cell r="F6215">
            <v>6</v>
          </cell>
          <cell r="R6215" t="str">
            <v/>
          </cell>
          <cell r="X6215" t="str">
            <v/>
          </cell>
        </row>
        <row r="6216">
          <cell r="B6216">
            <v>22</v>
          </cell>
          <cell r="F6216">
            <v>7</v>
          </cell>
          <cell r="R6216" t="str">
            <v>AC ASPARAGHESE</v>
          </cell>
          <cell r="W6216">
            <v>1</v>
          </cell>
          <cell r="X6216">
            <v>11</v>
          </cell>
        </row>
        <row r="6217">
          <cell r="B6217">
            <v>22</v>
          </cell>
          <cell r="F6217">
            <v>6</v>
          </cell>
          <cell r="R6217" t="str">
            <v/>
          </cell>
          <cell r="X6217" t="str">
            <v/>
          </cell>
        </row>
        <row r="6218">
          <cell r="B6218">
            <v>22</v>
          </cell>
          <cell r="F6218">
            <v>6.5</v>
          </cell>
          <cell r="R6218" t="str">
            <v/>
          </cell>
          <cell r="X6218" t="str">
            <v/>
          </cell>
        </row>
        <row r="6219">
          <cell r="B6219">
            <v>22</v>
          </cell>
          <cell r="F6219">
            <v>7</v>
          </cell>
          <cell r="R6219" t="str">
            <v/>
          </cell>
          <cell r="X6219" t="str">
            <v/>
          </cell>
        </row>
        <row r="6220">
          <cell r="B6220">
            <v>22</v>
          </cell>
          <cell r="F6220">
            <v>7</v>
          </cell>
          <cell r="R6220" t="str">
            <v>HERTHA VERNELLO</v>
          </cell>
          <cell r="T6220">
            <v>1</v>
          </cell>
          <cell r="W6220">
            <v>1</v>
          </cell>
          <cell r="X6220">
            <v>9.5</v>
          </cell>
        </row>
        <row r="6221">
          <cell r="B6221">
            <v>22</v>
          </cell>
          <cell r="F6221">
            <v>6</v>
          </cell>
          <cell r="R6221" t="str">
            <v/>
          </cell>
          <cell r="X6221" t="str">
            <v/>
          </cell>
        </row>
        <row r="6222">
          <cell r="B6222">
            <v>22</v>
          </cell>
          <cell r="F6222">
            <v>6</v>
          </cell>
          <cell r="R6222" t="str">
            <v>AC ASPARAGHESE</v>
          </cell>
          <cell r="T6222">
            <v>1</v>
          </cell>
          <cell r="X6222" t="str">
            <v/>
          </cell>
        </row>
        <row r="6223">
          <cell r="B6223">
            <v>22</v>
          </cell>
          <cell r="F6223">
            <v>6.5</v>
          </cell>
          <cell r="R6223" t="str">
            <v>PESCICULINI FC</v>
          </cell>
          <cell r="T6223">
            <v>1</v>
          </cell>
          <cell r="W6223">
            <v>1</v>
          </cell>
          <cell r="X6223">
            <v>7.5</v>
          </cell>
        </row>
        <row r="6224">
          <cell r="B6224">
            <v>22</v>
          </cell>
          <cell r="F6224">
            <v>5.5</v>
          </cell>
          <cell r="R6224" t="str">
            <v/>
          </cell>
          <cell r="X6224" t="str">
            <v/>
          </cell>
        </row>
        <row r="6225">
          <cell r="B6225">
            <v>22</v>
          </cell>
          <cell r="F6225">
            <v>6</v>
          </cell>
          <cell r="R6225" t="str">
            <v/>
          </cell>
          <cell r="X6225" t="str">
            <v/>
          </cell>
        </row>
        <row r="6226">
          <cell r="B6226">
            <v>22</v>
          </cell>
          <cell r="F6226">
            <v>6</v>
          </cell>
          <cell r="R6226" t="str">
            <v>HERTHA VERNELLO</v>
          </cell>
          <cell r="T6226">
            <v>1</v>
          </cell>
          <cell r="W6226">
            <v>1</v>
          </cell>
          <cell r="X6226">
            <v>6</v>
          </cell>
        </row>
        <row r="6227">
          <cell r="B6227">
            <v>22</v>
          </cell>
          <cell r="F6227">
            <v>4.5</v>
          </cell>
          <cell r="R6227" t="str">
            <v/>
          </cell>
          <cell r="X6227" t="str">
            <v/>
          </cell>
        </row>
        <row r="6228">
          <cell r="B6228">
            <v>22</v>
          </cell>
          <cell r="F6228">
            <v>5</v>
          </cell>
          <cell r="R6228" t="str">
            <v>SAN GRIA</v>
          </cell>
          <cell r="T6228">
            <v>1</v>
          </cell>
          <cell r="X6228" t="str">
            <v/>
          </cell>
        </row>
        <row r="6229">
          <cell r="B6229">
            <v>22</v>
          </cell>
          <cell r="F6229">
            <v>4.5</v>
          </cell>
          <cell r="R6229" t="str">
            <v/>
          </cell>
          <cell r="X6229" t="str">
            <v/>
          </cell>
        </row>
        <row r="6230">
          <cell r="B6230">
            <v>22</v>
          </cell>
          <cell r="F6230">
            <v>4</v>
          </cell>
          <cell r="R6230" t="str">
            <v/>
          </cell>
          <cell r="X6230" t="str">
            <v/>
          </cell>
        </row>
        <row r="6231">
          <cell r="B6231">
            <v>22</v>
          </cell>
          <cell r="F6231">
            <v>5</v>
          </cell>
          <cell r="R6231" t="str">
            <v/>
          </cell>
          <cell r="X6231" t="str">
            <v/>
          </cell>
        </row>
        <row r="6232">
          <cell r="B6232">
            <v>22</v>
          </cell>
          <cell r="F6232">
            <v>4.5</v>
          </cell>
          <cell r="R6232" t="str">
            <v/>
          </cell>
          <cell r="X6232" t="str">
            <v/>
          </cell>
        </row>
        <row r="6233">
          <cell r="B6233">
            <v>22</v>
          </cell>
          <cell r="F6233">
            <v>7</v>
          </cell>
          <cell r="R6233" t="str">
            <v>PESCICULINI FC</v>
          </cell>
          <cell r="T6233">
            <v>1</v>
          </cell>
          <cell r="W6233">
            <v>1</v>
          </cell>
          <cell r="X6233">
            <v>10</v>
          </cell>
        </row>
        <row r="6234">
          <cell r="B6234">
            <v>22</v>
          </cell>
          <cell r="F6234">
            <v>5.5</v>
          </cell>
          <cell r="R6234" t="str">
            <v>PARTIZAN DEGRADO</v>
          </cell>
          <cell r="X6234" t="str">
            <v/>
          </cell>
        </row>
        <row r="6235">
          <cell r="B6235">
            <v>22</v>
          </cell>
          <cell r="F6235">
            <v>5</v>
          </cell>
          <cell r="R6235" t="str">
            <v/>
          </cell>
          <cell r="X6235" t="str">
            <v/>
          </cell>
        </row>
        <row r="6236">
          <cell r="B6236">
            <v>22</v>
          </cell>
          <cell r="F6236">
            <v>5</v>
          </cell>
          <cell r="R6236" t="str">
            <v/>
          </cell>
          <cell r="X6236" t="str">
            <v/>
          </cell>
        </row>
        <row r="6237">
          <cell r="B6237">
            <v>22</v>
          </cell>
          <cell r="F6237">
            <v>5</v>
          </cell>
          <cell r="R6237" t="str">
            <v>SESTO ASENSIO</v>
          </cell>
          <cell r="T6237">
            <v>1</v>
          </cell>
          <cell r="X6237" t="str">
            <v/>
          </cell>
        </row>
        <row r="6238">
          <cell r="B6238">
            <v>22</v>
          </cell>
          <cell r="F6238">
            <v>5</v>
          </cell>
          <cell r="R6238" t="str">
            <v/>
          </cell>
          <cell r="X6238" t="str">
            <v/>
          </cell>
        </row>
        <row r="6239">
          <cell r="B6239">
            <v>22</v>
          </cell>
          <cell r="F6239">
            <v>5</v>
          </cell>
          <cell r="R6239" t="str">
            <v/>
          </cell>
          <cell r="X6239" t="str">
            <v/>
          </cell>
        </row>
        <row r="6240">
          <cell r="B6240">
            <v>22</v>
          </cell>
          <cell r="F6240">
            <v>7</v>
          </cell>
          <cell r="R6240" t="str">
            <v>PESCICULINI FC</v>
          </cell>
          <cell r="W6240">
            <v>1</v>
          </cell>
          <cell r="X6240">
            <v>11</v>
          </cell>
        </row>
        <row r="6241">
          <cell r="B6241">
            <v>22</v>
          </cell>
          <cell r="F6241">
            <v>7</v>
          </cell>
          <cell r="R6241" t="str">
            <v/>
          </cell>
          <cell r="X6241" t="str">
            <v/>
          </cell>
        </row>
        <row r="6242">
          <cell r="B6242">
            <v>22</v>
          </cell>
          <cell r="F6242">
            <v>6</v>
          </cell>
          <cell r="R6242" t="str">
            <v/>
          </cell>
          <cell r="X6242" t="str">
            <v/>
          </cell>
        </row>
        <row r="6243">
          <cell r="B6243">
            <v>22</v>
          </cell>
          <cell r="F6243">
            <v>6.5</v>
          </cell>
          <cell r="R6243" t="str">
            <v/>
          </cell>
          <cell r="X6243" t="str">
            <v/>
          </cell>
        </row>
        <row r="6244">
          <cell r="B6244">
            <v>22</v>
          </cell>
          <cell r="F6244">
            <v>6.5</v>
          </cell>
          <cell r="R6244" t="str">
            <v>PESCICULINI FC</v>
          </cell>
          <cell r="T6244">
            <v>1</v>
          </cell>
          <cell r="X6244" t="str">
            <v/>
          </cell>
        </row>
        <row r="6245">
          <cell r="B6245">
            <v>22</v>
          </cell>
          <cell r="F6245">
            <v>5.5</v>
          </cell>
          <cell r="R6245" t="str">
            <v>PARTIZAN DEGRADO</v>
          </cell>
          <cell r="X6245" t="str">
            <v/>
          </cell>
        </row>
        <row r="6246">
          <cell r="B6246">
            <v>22</v>
          </cell>
          <cell r="F6246">
            <v>6.5</v>
          </cell>
          <cell r="R6246" t="str">
            <v/>
          </cell>
          <cell r="X6246" t="str">
            <v/>
          </cell>
        </row>
        <row r="6247">
          <cell r="B6247">
            <v>22</v>
          </cell>
          <cell r="F6247">
            <v>6</v>
          </cell>
          <cell r="R6247" t="str">
            <v/>
          </cell>
          <cell r="X6247" t="str">
            <v/>
          </cell>
        </row>
        <row r="6248">
          <cell r="B6248">
            <v>22</v>
          </cell>
          <cell r="F6248">
            <v>5</v>
          </cell>
          <cell r="R6248" t="str">
            <v>SAN GRIA</v>
          </cell>
          <cell r="T6248">
            <v>1</v>
          </cell>
          <cell r="X6248" t="str">
            <v/>
          </cell>
        </row>
        <row r="6249">
          <cell r="B6249">
            <v>22</v>
          </cell>
          <cell r="F6249">
            <v>5.5</v>
          </cell>
          <cell r="R6249" t="str">
            <v/>
          </cell>
          <cell r="X6249" t="str">
            <v/>
          </cell>
        </row>
        <row r="6250">
          <cell r="B6250">
            <v>22</v>
          </cell>
          <cell r="F6250">
            <v>7.5</v>
          </cell>
          <cell r="R6250" t="str">
            <v>PARTIZAN DEGRADO</v>
          </cell>
          <cell r="T6250">
            <v>1</v>
          </cell>
          <cell r="W6250">
            <v>1</v>
          </cell>
          <cell r="X6250">
            <v>10.5</v>
          </cell>
        </row>
        <row r="6251">
          <cell r="B6251">
            <v>22</v>
          </cell>
          <cell r="F6251">
            <v>6.5</v>
          </cell>
          <cell r="R6251" t="str">
            <v/>
          </cell>
          <cell r="X6251" t="str">
            <v/>
          </cell>
        </row>
        <row r="6252">
          <cell r="B6252">
            <v>22</v>
          </cell>
          <cell r="F6252">
            <v>5.5</v>
          </cell>
          <cell r="R6252" t="str">
            <v/>
          </cell>
          <cell r="X6252" t="str">
            <v/>
          </cell>
        </row>
        <row r="6253">
          <cell r="B6253">
            <v>22</v>
          </cell>
          <cell r="F6253">
            <v>5</v>
          </cell>
          <cell r="R6253" t="str">
            <v/>
          </cell>
          <cell r="X6253" t="str">
            <v/>
          </cell>
        </row>
        <row r="6254">
          <cell r="B6254">
            <v>22</v>
          </cell>
          <cell r="F6254">
            <v>5.5</v>
          </cell>
          <cell r="R6254" t="str">
            <v/>
          </cell>
          <cell r="X6254" t="str">
            <v/>
          </cell>
        </row>
        <row r="6255">
          <cell r="B6255">
            <v>22</v>
          </cell>
          <cell r="F6255">
            <v>5</v>
          </cell>
          <cell r="R6255" t="str">
            <v/>
          </cell>
          <cell r="X6255" t="str">
            <v/>
          </cell>
        </row>
        <row r="6256">
          <cell r="B6256">
            <v>22</v>
          </cell>
          <cell r="F6256">
            <v>5</v>
          </cell>
          <cell r="R6256" t="str">
            <v/>
          </cell>
          <cell r="X6256" t="str">
            <v/>
          </cell>
        </row>
        <row r="6257">
          <cell r="B6257">
            <v>22</v>
          </cell>
          <cell r="F6257">
            <v>6.5</v>
          </cell>
          <cell r="R6257" t="str">
            <v/>
          </cell>
          <cell r="X6257" t="str">
            <v/>
          </cell>
        </row>
        <row r="6258">
          <cell r="B6258">
            <v>22</v>
          </cell>
          <cell r="F6258">
            <v>6</v>
          </cell>
          <cell r="R6258" t="str">
            <v/>
          </cell>
          <cell r="X6258" t="str">
            <v/>
          </cell>
        </row>
        <row r="6259">
          <cell r="B6259">
            <v>22</v>
          </cell>
          <cell r="F6259">
            <v>6</v>
          </cell>
          <cell r="R6259" t="str">
            <v/>
          </cell>
          <cell r="X6259" t="str">
            <v/>
          </cell>
        </row>
        <row r="6260">
          <cell r="B6260">
            <v>22</v>
          </cell>
          <cell r="F6260">
            <v>5.5</v>
          </cell>
          <cell r="R6260" t="str">
            <v/>
          </cell>
          <cell r="X6260" t="str">
            <v/>
          </cell>
        </row>
        <row r="6261">
          <cell r="B6261">
            <v>22</v>
          </cell>
          <cell r="F6261">
            <v>5.5</v>
          </cell>
          <cell r="R6261" t="str">
            <v/>
          </cell>
          <cell r="X6261" t="str">
            <v/>
          </cell>
        </row>
        <row r="6262">
          <cell r="B6262">
            <v>22</v>
          </cell>
          <cell r="F6262">
            <v>6.5</v>
          </cell>
          <cell r="R6262" t="str">
            <v/>
          </cell>
          <cell r="X6262" t="str">
            <v/>
          </cell>
        </row>
        <row r="6263">
          <cell r="B6263">
            <v>22</v>
          </cell>
          <cell r="F6263">
            <v>7</v>
          </cell>
          <cell r="R6263" t="str">
            <v/>
          </cell>
          <cell r="X6263" t="str">
            <v/>
          </cell>
        </row>
        <row r="6264">
          <cell r="B6264">
            <v>22</v>
          </cell>
          <cell r="F6264">
            <v>6</v>
          </cell>
          <cell r="R6264" t="str">
            <v/>
          </cell>
          <cell r="X6264" t="str">
            <v/>
          </cell>
        </row>
        <row r="6265">
          <cell r="B6265">
            <v>23</v>
          </cell>
          <cell r="F6265">
            <v>8.5</v>
          </cell>
          <cell r="R6265" t="str">
            <v>SAN GRIA</v>
          </cell>
          <cell r="W6265">
            <v>1</v>
          </cell>
          <cell r="X6265">
            <v>12.5</v>
          </cell>
        </row>
        <row r="6266">
          <cell r="B6266">
            <v>23</v>
          </cell>
          <cell r="F6266">
            <v>6</v>
          </cell>
          <cell r="R6266" t="str">
            <v>PARTIZAN DEGRADO</v>
          </cell>
          <cell r="T6266">
            <v>1</v>
          </cell>
          <cell r="W6266">
            <v>1</v>
          </cell>
          <cell r="X6266">
            <v>4</v>
          </cell>
        </row>
        <row r="6267">
          <cell r="B6267">
            <v>23</v>
          </cell>
          <cell r="F6267">
            <v>6.5</v>
          </cell>
          <cell r="R6267" t="str">
            <v/>
          </cell>
          <cell r="X6267" t="str">
            <v/>
          </cell>
        </row>
        <row r="6268">
          <cell r="B6268">
            <v>23</v>
          </cell>
          <cell r="F6268">
            <v>6</v>
          </cell>
          <cell r="R6268" t="str">
            <v>HERTHA VERNELLO</v>
          </cell>
          <cell r="T6268">
            <v>1</v>
          </cell>
          <cell r="W6268">
            <v>1</v>
          </cell>
          <cell r="X6268">
            <v>5</v>
          </cell>
        </row>
        <row r="6269">
          <cell r="B6269">
            <v>23</v>
          </cell>
          <cell r="F6269">
            <v>6</v>
          </cell>
          <cell r="R6269" t="str">
            <v>SAN GRIA</v>
          </cell>
          <cell r="T6269">
            <v>1</v>
          </cell>
          <cell r="X6269" t="str">
            <v/>
          </cell>
        </row>
        <row r="6270">
          <cell r="B6270">
            <v>23</v>
          </cell>
          <cell r="F6270">
            <v>4</v>
          </cell>
          <cell r="R6270" t="str">
            <v/>
          </cell>
          <cell r="X6270" t="str">
            <v/>
          </cell>
        </row>
        <row r="6271">
          <cell r="B6271">
            <v>23</v>
          </cell>
          <cell r="F6271">
            <v>6</v>
          </cell>
          <cell r="R6271" t="str">
            <v/>
          </cell>
          <cell r="X6271" t="str">
            <v/>
          </cell>
        </row>
        <row r="6272">
          <cell r="B6272">
            <v>23</v>
          </cell>
          <cell r="F6272">
            <v>6.5</v>
          </cell>
          <cell r="R6272" t="str">
            <v>AC ASPARAGHESE</v>
          </cell>
          <cell r="X6272" t="str">
            <v/>
          </cell>
        </row>
        <row r="6273">
          <cell r="B6273">
            <v>23</v>
          </cell>
          <cell r="F6273">
            <v>6</v>
          </cell>
          <cell r="R6273" t="str">
            <v>APPAREGGIATO</v>
          </cell>
          <cell r="T6273">
            <v>1</v>
          </cell>
          <cell r="W6273">
            <v>1</v>
          </cell>
          <cell r="X6273">
            <v>7</v>
          </cell>
        </row>
        <row r="6274">
          <cell r="B6274">
            <v>23</v>
          </cell>
          <cell r="F6274">
            <v>6.5</v>
          </cell>
          <cell r="R6274" t="str">
            <v>SESTO ASENSIO</v>
          </cell>
          <cell r="T6274">
            <v>1</v>
          </cell>
          <cell r="W6274">
            <v>1</v>
          </cell>
          <cell r="X6274">
            <v>7.5</v>
          </cell>
        </row>
        <row r="6275">
          <cell r="B6275">
            <v>23</v>
          </cell>
          <cell r="F6275">
            <v>6</v>
          </cell>
          <cell r="R6275" t="str">
            <v/>
          </cell>
          <cell r="X6275" t="str">
            <v/>
          </cell>
        </row>
        <row r="6276">
          <cell r="B6276">
            <v>23</v>
          </cell>
          <cell r="F6276">
            <v>6</v>
          </cell>
          <cell r="R6276" t="str">
            <v>PARTIZAN DEGRADO</v>
          </cell>
          <cell r="T6276">
            <v>1</v>
          </cell>
          <cell r="W6276">
            <v>1</v>
          </cell>
          <cell r="X6276">
            <v>6</v>
          </cell>
        </row>
        <row r="6277">
          <cell r="B6277">
            <v>23</v>
          </cell>
          <cell r="F6277">
            <v>5.5</v>
          </cell>
          <cell r="R6277" t="str">
            <v>PARTIZAN DEGRADO</v>
          </cell>
          <cell r="X6277" t="str">
            <v/>
          </cell>
        </row>
        <row r="6278">
          <cell r="B6278">
            <v>23</v>
          </cell>
          <cell r="F6278">
            <v>6</v>
          </cell>
          <cell r="R6278" t="str">
            <v/>
          </cell>
          <cell r="X6278" t="str">
            <v/>
          </cell>
        </row>
        <row r="6279">
          <cell r="B6279">
            <v>23</v>
          </cell>
          <cell r="F6279">
            <v>5.5</v>
          </cell>
          <cell r="R6279" t="str">
            <v>PARTIZAN DEGRADO</v>
          </cell>
          <cell r="W6279">
            <v>1</v>
          </cell>
          <cell r="X6279">
            <v>5.5</v>
          </cell>
        </row>
        <row r="6280">
          <cell r="B6280">
            <v>23</v>
          </cell>
          <cell r="F6280">
            <v>6</v>
          </cell>
          <cell r="R6280" t="str">
            <v>HERTHA VERNELLO</v>
          </cell>
          <cell r="X6280" t="str">
            <v/>
          </cell>
        </row>
        <row r="6281">
          <cell r="B6281">
            <v>23</v>
          </cell>
          <cell r="F6281">
            <v>5</v>
          </cell>
          <cell r="R6281" t="str">
            <v/>
          </cell>
          <cell r="X6281" t="str">
            <v/>
          </cell>
        </row>
        <row r="6282">
          <cell r="B6282">
            <v>23</v>
          </cell>
          <cell r="F6282">
            <v>4.5</v>
          </cell>
          <cell r="R6282" t="str">
            <v/>
          </cell>
          <cell r="X6282" t="str">
            <v/>
          </cell>
        </row>
        <row r="6283">
          <cell r="B6283">
            <v>23</v>
          </cell>
          <cell r="F6283">
            <v>5.5</v>
          </cell>
          <cell r="R6283" t="str">
            <v>SESTO ASENSIO</v>
          </cell>
          <cell r="X6283" t="str">
            <v/>
          </cell>
        </row>
        <row r="6284">
          <cell r="B6284">
            <v>23</v>
          </cell>
          <cell r="F6284">
            <v>7.5</v>
          </cell>
          <cell r="R6284" t="str">
            <v>AC ASPARAGHESE</v>
          </cell>
          <cell r="T6284">
            <v>1</v>
          </cell>
          <cell r="W6284">
            <v>1</v>
          </cell>
          <cell r="X6284">
            <v>6.5</v>
          </cell>
        </row>
        <row r="6285">
          <cell r="B6285">
            <v>23</v>
          </cell>
          <cell r="F6285">
            <v>5.5</v>
          </cell>
          <cell r="R6285" t="str">
            <v>PARTIZAN DEGRADO</v>
          </cell>
          <cell r="T6285">
            <v>1</v>
          </cell>
          <cell r="W6285">
            <v>1</v>
          </cell>
          <cell r="X6285">
            <v>5.5</v>
          </cell>
        </row>
        <row r="6286">
          <cell r="B6286">
            <v>23</v>
          </cell>
          <cell r="F6286">
            <v>7</v>
          </cell>
          <cell r="R6286" t="str">
            <v>PARTIZAN DEGRADO</v>
          </cell>
          <cell r="T6286">
            <v>1</v>
          </cell>
          <cell r="W6286">
            <v>1</v>
          </cell>
          <cell r="X6286">
            <v>7</v>
          </cell>
        </row>
        <row r="6287">
          <cell r="B6287">
            <v>23</v>
          </cell>
          <cell r="F6287">
            <v>5.5</v>
          </cell>
          <cell r="R6287" t="str">
            <v/>
          </cell>
          <cell r="X6287" t="str">
            <v/>
          </cell>
        </row>
        <row r="6288">
          <cell r="B6288">
            <v>23</v>
          </cell>
          <cell r="F6288">
            <v>5.5</v>
          </cell>
          <cell r="R6288" t="str">
            <v/>
          </cell>
          <cell r="X6288" t="str">
            <v/>
          </cell>
        </row>
        <row r="6289">
          <cell r="B6289">
            <v>23</v>
          </cell>
          <cell r="F6289">
            <v>5.5</v>
          </cell>
          <cell r="R6289" t="str">
            <v/>
          </cell>
          <cell r="X6289" t="str">
            <v/>
          </cell>
        </row>
        <row r="6290">
          <cell r="B6290">
            <v>23</v>
          </cell>
          <cell r="F6290">
            <v>6</v>
          </cell>
          <cell r="R6290" t="str">
            <v>SESTO ASENSIO</v>
          </cell>
          <cell r="W6290">
            <v>1</v>
          </cell>
          <cell r="X6290">
            <v>6</v>
          </cell>
        </row>
        <row r="6291">
          <cell r="B6291">
            <v>23</v>
          </cell>
          <cell r="F6291">
            <v>5.5</v>
          </cell>
          <cell r="R6291" t="str">
            <v/>
          </cell>
          <cell r="X6291" t="str">
            <v/>
          </cell>
        </row>
        <row r="6292">
          <cell r="B6292">
            <v>23</v>
          </cell>
          <cell r="F6292">
            <v>6</v>
          </cell>
          <cell r="R6292" t="str">
            <v>ATL IMPROVVISATO</v>
          </cell>
          <cell r="W6292">
            <v>1</v>
          </cell>
          <cell r="X6292">
            <v>7</v>
          </cell>
        </row>
        <row r="6293">
          <cell r="B6293">
            <v>23</v>
          </cell>
          <cell r="F6293">
            <v>6.5</v>
          </cell>
          <cell r="R6293" t="str">
            <v/>
          </cell>
          <cell r="X6293" t="str">
            <v/>
          </cell>
        </row>
        <row r="6294">
          <cell r="B6294">
            <v>23</v>
          </cell>
          <cell r="F6294">
            <v>6.5</v>
          </cell>
          <cell r="R6294" t="str">
            <v/>
          </cell>
          <cell r="X6294" t="str">
            <v/>
          </cell>
        </row>
        <row r="6295">
          <cell r="B6295">
            <v>23</v>
          </cell>
          <cell r="F6295">
            <v>6.5</v>
          </cell>
          <cell r="R6295" t="str">
            <v>ATL IMPROVVISATO</v>
          </cell>
          <cell r="T6295">
            <v>1</v>
          </cell>
          <cell r="X6295" t="str">
            <v/>
          </cell>
        </row>
        <row r="6296">
          <cell r="B6296">
            <v>23</v>
          </cell>
          <cell r="F6296">
            <v>6.5</v>
          </cell>
          <cell r="R6296" t="str">
            <v/>
          </cell>
          <cell r="X6296" t="str">
            <v/>
          </cell>
        </row>
        <row r="6297">
          <cell r="B6297">
            <v>23</v>
          </cell>
          <cell r="F6297">
            <v>5</v>
          </cell>
          <cell r="R6297" t="str">
            <v>PESCICULINI FC</v>
          </cell>
          <cell r="X6297" t="str">
            <v/>
          </cell>
        </row>
        <row r="6298">
          <cell r="B6298">
            <v>23</v>
          </cell>
          <cell r="F6298">
            <v>6.5</v>
          </cell>
          <cell r="R6298" t="str">
            <v/>
          </cell>
          <cell r="X6298" t="str">
            <v/>
          </cell>
        </row>
        <row r="6299">
          <cell r="B6299">
            <v>23</v>
          </cell>
          <cell r="F6299">
            <v>6.5</v>
          </cell>
          <cell r="R6299" t="str">
            <v/>
          </cell>
          <cell r="X6299" t="str">
            <v/>
          </cell>
        </row>
        <row r="6300">
          <cell r="B6300">
            <v>23</v>
          </cell>
          <cell r="F6300">
            <v>7</v>
          </cell>
          <cell r="R6300" t="str">
            <v/>
          </cell>
          <cell r="X6300" t="str">
            <v/>
          </cell>
        </row>
        <row r="6301">
          <cell r="B6301">
            <v>23</v>
          </cell>
          <cell r="F6301">
            <v>6.5</v>
          </cell>
          <cell r="R6301" t="str">
            <v/>
          </cell>
          <cell r="X6301" t="str">
            <v/>
          </cell>
        </row>
        <row r="6302">
          <cell r="B6302">
            <v>23</v>
          </cell>
          <cell r="F6302">
            <v>6.5</v>
          </cell>
          <cell r="R6302" t="str">
            <v/>
          </cell>
          <cell r="X6302" t="str">
            <v/>
          </cell>
        </row>
        <row r="6303">
          <cell r="B6303">
            <v>23</v>
          </cell>
          <cell r="F6303">
            <v>6.5</v>
          </cell>
          <cell r="R6303" t="str">
            <v/>
          </cell>
          <cell r="X6303" t="str">
            <v/>
          </cell>
        </row>
        <row r="6304">
          <cell r="B6304">
            <v>23</v>
          </cell>
          <cell r="F6304">
            <v>7</v>
          </cell>
          <cell r="R6304" t="str">
            <v/>
          </cell>
          <cell r="X6304" t="str">
            <v/>
          </cell>
        </row>
        <row r="6305">
          <cell r="B6305">
            <v>23</v>
          </cell>
          <cell r="F6305">
            <v>6.5</v>
          </cell>
          <cell r="R6305" t="str">
            <v/>
          </cell>
          <cell r="X6305" t="str">
            <v/>
          </cell>
        </row>
        <row r="6306">
          <cell r="B6306">
            <v>23</v>
          </cell>
          <cell r="F6306">
            <v>7.5</v>
          </cell>
          <cell r="R6306" t="str">
            <v/>
          </cell>
          <cell r="X6306" t="str">
            <v/>
          </cell>
        </row>
        <row r="6307">
          <cell r="B6307">
            <v>23</v>
          </cell>
          <cell r="F6307">
            <v>6</v>
          </cell>
          <cell r="R6307" t="str">
            <v>SAN GRIA</v>
          </cell>
          <cell r="T6307">
            <v>1</v>
          </cell>
          <cell r="W6307">
            <v>1</v>
          </cell>
          <cell r="X6307">
            <v>6</v>
          </cell>
        </row>
        <row r="6308">
          <cell r="B6308">
            <v>23</v>
          </cell>
          <cell r="F6308">
            <v>6</v>
          </cell>
          <cell r="R6308" t="str">
            <v>AC ASPARAGHESE</v>
          </cell>
          <cell r="T6308">
            <v>1</v>
          </cell>
          <cell r="W6308">
            <v>1</v>
          </cell>
          <cell r="X6308">
            <v>6</v>
          </cell>
        </row>
        <row r="6309">
          <cell r="B6309">
            <v>23</v>
          </cell>
          <cell r="F6309">
            <v>6.5</v>
          </cell>
          <cell r="R6309" t="str">
            <v>APPAREGGIATO</v>
          </cell>
          <cell r="T6309">
            <v>1</v>
          </cell>
          <cell r="W6309">
            <v>1</v>
          </cell>
          <cell r="X6309">
            <v>6.5</v>
          </cell>
        </row>
        <row r="6310">
          <cell r="B6310">
            <v>23</v>
          </cell>
          <cell r="F6310">
            <v>6.5</v>
          </cell>
          <cell r="R6310" t="str">
            <v>APPAREGGIATO</v>
          </cell>
          <cell r="T6310">
            <v>1</v>
          </cell>
          <cell r="W6310">
            <v>1</v>
          </cell>
          <cell r="X6310">
            <v>6.5</v>
          </cell>
        </row>
        <row r="6311">
          <cell r="B6311">
            <v>23</v>
          </cell>
          <cell r="F6311">
            <v>6</v>
          </cell>
          <cell r="R6311" t="str">
            <v/>
          </cell>
          <cell r="X6311" t="str">
            <v/>
          </cell>
        </row>
        <row r="6312">
          <cell r="B6312">
            <v>23</v>
          </cell>
          <cell r="F6312">
            <v>6</v>
          </cell>
          <cell r="R6312" t="str">
            <v/>
          </cell>
          <cell r="X6312" t="str">
            <v/>
          </cell>
        </row>
        <row r="6313">
          <cell r="B6313">
            <v>23</v>
          </cell>
          <cell r="F6313">
            <v>5.5</v>
          </cell>
          <cell r="R6313" t="str">
            <v>PARTIZAN DEGRADO</v>
          </cell>
          <cell r="T6313">
            <v>1</v>
          </cell>
          <cell r="X6313" t="str">
            <v/>
          </cell>
        </row>
        <row r="6314">
          <cell r="B6314">
            <v>23</v>
          </cell>
          <cell r="F6314">
            <v>6</v>
          </cell>
          <cell r="R6314" t="str">
            <v/>
          </cell>
          <cell r="X6314" t="str">
            <v/>
          </cell>
        </row>
        <row r="6315">
          <cell r="B6315">
            <v>23</v>
          </cell>
          <cell r="F6315">
            <v>6</v>
          </cell>
          <cell r="R6315" t="str">
            <v>AC ASPARAGHESE</v>
          </cell>
          <cell r="X6315" t="str">
            <v/>
          </cell>
        </row>
        <row r="6316">
          <cell r="B6316">
            <v>23</v>
          </cell>
          <cell r="F6316">
            <v>5.5</v>
          </cell>
          <cell r="R6316" t="str">
            <v>SAN GRIA</v>
          </cell>
          <cell r="X6316" t="str">
            <v/>
          </cell>
        </row>
        <row r="6317">
          <cell r="B6317">
            <v>23</v>
          </cell>
          <cell r="F6317">
            <v>6</v>
          </cell>
          <cell r="R6317" t="str">
            <v>SAN GRIA</v>
          </cell>
          <cell r="T6317">
            <v>1</v>
          </cell>
          <cell r="W6317">
            <v>1</v>
          </cell>
          <cell r="X6317">
            <v>6</v>
          </cell>
        </row>
        <row r="6318">
          <cell r="B6318">
            <v>23</v>
          </cell>
          <cell r="F6318">
            <v>6.5</v>
          </cell>
          <cell r="R6318" t="str">
            <v>AC ASPARAGHESE</v>
          </cell>
          <cell r="W6318">
            <v>1</v>
          </cell>
          <cell r="X6318">
            <v>6.5</v>
          </cell>
        </row>
        <row r="6319">
          <cell r="B6319">
            <v>23</v>
          </cell>
          <cell r="F6319">
            <v>5.5</v>
          </cell>
          <cell r="R6319" t="str">
            <v/>
          </cell>
          <cell r="X6319" t="str">
            <v/>
          </cell>
        </row>
        <row r="6320">
          <cell r="B6320">
            <v>23</v>
          </cell>
          <cell r="F6320">
            <v>5.5</v>
          </cell>
          <cell r="R6320" t="str">
            <v/>
          </cell>
          <cell r="X6320" t="str">
            <v/>
          </cell>
        </row>
        <row r="6321">
          <cell r="B6321">
            <v>23</v>
          </cell>
          <cell r="F6321">
            <v>7</v>
          </cell>
          <cell r="R6321" t="str">
            <v>PESCICULINI FC</v>
          </cell>
          <cell r="X6321" t="str">
            <v/>
          </cell>
        </row>
        <row r="6322">
          <cell r="B6322">
            <v>23</v>
          </cell>
          <cell r="F6322">
            <v>8</v>
          </cell>
          <cell r="R6322" t="str">
            <v>SAN GRIA</v>
          </cell>
          <cell r="W6322">
            <v>1</v>
          </cell>
          <cell r="X6322">
            <v>13.5</v>
          </cell>
        </row>
        <row r="6323">
          <cell r="B6323">
            <v>23</v>
          </cell>
          <cell r="F6323">
            <v>5.5</v>
          </cell>
          <cell r="R6323" t="str">
            <v/>
          </cell>
          <cell r="X6323" t="str">
            <v/>
          </cell>
        </row>
        <row r="6324">
          <cell r="B6324">
            <v>23</v>
          </cell>
          <cell r="F6324">
            <v>6</v>
          </cell>
          <cell r="R6324" t="str">
            <v/>
          </cell>
          <cell r="X6324" t="str">
            <v/>
          </cell>
        </row>
        <row r="6325">
          <cell r="B6325">
            <v>23</v>
          </cell>
          <cell r="F6325">
            <v>6.5</v>
          </cell>
          <cell r="R6325" t="str">
            <v>SESTO ASENSIO</v>
          </cell>
          <cell r="T6325">
            <v>1</v>
          </cell>
          <cell r="W6325">
            <v>1</v>
          </cell>
          <cell r="X6325">
            <v>6.5</v>
          </cell>
        </row>
        <row r="6326">
          <cell r="B6326">
            <v>23</v>
          </cell>
          <cell r="F6326">
            <v>6</v>
          </cell>
          <cell r="R6326" t="str">
            <v/>
          </cell>
          <cell r="X6326" t="str">
            <v/>
          </cell>
        </row>
        <row r="6327">
          <cell r="B6327">
            <v>23</v>
          </cell>
          <cell r="F6327">
            <v>6</v>
          </cell>
          <cell r="R6327" t="str">
            <v/>
          </cell>
          <cell r="X6327" t="str">
            <v/>
          </cell>
        </row>
        <row r="6328">
          <cell r="B6328">
            <v>23</v>
          </cell>
          <cell r="F6328">
            <v>6.5</v>
          </cell>
          <cell r="R6328" t="str">
            <v>SESTO ASENSIO</v>
          </cell>
          <cell r="W6328">
            <v>1</v>
          </cell>
          <cell r="X6328">
            <v>6.5</v>
          </cell>
        </row>
        <row r="6329">
          <cell r="B6329">
            <v>23</v>
          </cell>
          <cell r="F6329">
            <v>5.5</v>
          </cell>
          <cell r="R6329" t="str">
            <v/>
          </cell>
          <cell r="X6329" t="str">
            <v/>
          </cell>
        </row>
        <row r="6330">
          <cell r="B6330">
            <v>23</v>
          </cell>
          <cell r="F6330">
            <v>5.5</v>
          </cell>
          <cell r="R6330" t="str">
            <v/>
          </cell>
          <cell r="X6330" t="str">
            <v/>
          </cell>
        </row>
        <row r="6331">
          <cell r="B6331">
            <v>23</v>
          </cell>
          <cell r="F6331">
            <v>6</v>
          </cell>
          <cell r="R6331" t="str">
            <v>SAN GRIA</v>
          </cell>
          <cell r="T6331">
            <v>1</v>
          </cell>
          <cell r="W6331">
            <v>1</v>
          </cell>
          <cell r="X6331">
            <v>6</v>
          </cell>
        </row>
        <row r="6332">
          <cell r="B6332">
            <v>23</v>
          </cell>
          <cell r="F6332">
            <v>5.5</v>
          </cell>
          <cell r="R6332" t="str">
            <v/>
          </cell>
          <cell r="X6332" t="str">
            <v/>
          </cell>
        </row>
        <row r="6333">
          <cell r="B6333">
            <v>23</v>
          </cell>
          <cell r="F6333">
            <v>6.5</v>
          </cell>
          <cell r="R6333" t="str">
            <v>ATL IMPROVVISATO</v>
          </cell>
          <cell r="T6333">
            <v>1</v>
          </cell>
          <cell r="W6333">
            <v>1</v>
          </cell>
          <cell r="X6333">
            <v>7.5</v>
          </cell>
        </row>
        <row r="6334">
          <cell r="B6334">
            <v>23</v>
          </cell>
          <cell r="F6334">
            <v>6</v>
          </cell>
          <cell r="R6334" t="str">
            <v/>
          </cell>
          <cell r="X6334" t="str">
            <v/>
          </cell>
        </row>
        <row r="6335">
          <cell r="B6335">
            <v>23</v>
          </cell>
          <cell r="F6335">
            <v>5</v>
          </cell>
          <cell r="R6335" t="str">
            <v>PARTIZAN DEGRADO</v>
          </cell>
          <cell r="X6335" t="str">
            <v/>
          </cell>
        </row>
        <row r="6336">
          <cell r="B6336">
            <v>23</v>
          </cell>
          <cell r="F6336">
            <v>4</v>
          </cell>
          <cell r="R6336" t="str">
            <v>HERTHA VERNELLO</v>
          </cell>
          <cell r="X6336" t="str">
            <v/>
          </cell>
        </row>
        <row r="6337">
          <cell r="B6337">
            <v>23</v>
          </cell>
          <cell r="F6337">
            <v>6.5</v>
          </cell>
          <cell r="R6337" t="str">
            <v>AC ASPARAGHESE</v>
          </cell>
          <cell r="W6337">
            <v>1</v>
          </cell>
          <cell r="X6337">
            <v>6.5</v>
          </cell>
        </row>
        <row r="6338">
          <cell r="B6338">
            <v>23</v>
          </cell>
          <cell r="F6338">
            <v>6</v>
          </cell>
          <cell r="R6338" t="str">
            <v/>
          </cell>
          <cell r="X6338" t="str">
            <v/>
          </cell>
        </row>
        <row r="6339">
          <cell r="B6339">
            <v>23</v>
          </cell>
          <cell r="F6339">
            <v>5.5</v>
          </cell>
          <cell r="R6339" t="str">
            <v/>
          </cell>
          <cell r="X6339" t="str">
            <v/>
          </cell>
        </row>
        <row r="6340">
          <cell r="B6340">
            <v>23</v>
          </cell>
          <cell r="F6340">
            <v>6</v>
          </cell>
          <cell r="R6340" t="str">
            <v>AC ASPARAGHESE</v>
          </cell>
          <cell r="X6340" t="str">
            <v/>
          </cell>
        </row>
        <row r="6341">
          <cell r="B6341">
            <v>23</v>
          </cell>
          <cell r="F6341">
            <v>6</v>
          </cell>
          <cell r="R6341" t="str">
            <v/>
          </cell>
          <cell r="X6341" t="str">
            <v/>
          </cell>
        </row>
        <row r="6342">
          <cell r="B6342">
            <v>23</v>
          </cell>
          <cell r="F6342">
            <v>6</v>
          </cell>
          <cell r="R6342" t="str">
            <v/>
          </cell>
          <cell r="X6342" t="str">
            <v/>
          </cell>
        </row>
        <row r="6343">
          <cell r="B6343">
            <v>23</v>
          </cell>
          <cell r="F6343">
            <v>6.5</v>
          </cell>
          <cell r="R6343" t="str">
            <v>PARTIZAN DEGRADO</v>
          </cell>
          <cell r="T6343">
            <v>1</v>
          </cell>
          <cell r="W6343">
            <v>1</v>
          </cell>
          <cell r="X6343">
            <v>6</v>
          </cell>
        </row>
        <row r="6344">
          <cell r="B6344">
            <v>23</v>
          </cell>
          <cell r="F6344">
            <v>6.5</v>
          </cell>
          <cell r="R6344" t="str">
            <v>PESCICULINI FC</v>
          </cell>
          <cell r="T6344">
            <v>1</v>
          </cell>
          <cell r="W6344">
            <v>1</v>
          </cell>
          <cell r="X6344">
            <v>7.5</v>
          </cell>
        </row>
        <row r="6345">
          <cell r="B6345">
            <v>23</v>
          </cell>
          <cell r="F6345">
            <v>4.5</v>
          </cell>
          <cell r="R6345" t="str">
            <v>APPAREGGIATO</v>
          </cell>
          <cell r="T6345">
            <v>1</v>
          </cell>
          <cell r="X6345" t="str">
            <v/>
          </cell>
        </row>
        <row r="6346">
          <cell r="B6346">
            <v>23</v>
          </cell>
          <cell r="F6346">
            <v>5.5</v>
          </cell>
          <cell r="R6346" t="str">
            <v/>
          </cell>
          <cell r="X6346" t="str">
            <v/>
          </cell>
        </row>
        <row r="6347">
          <cell r="B6347">
            <v>23</v>
          </cell>
          <cell r="F6347">
            <v>5.5</v>
          </cell>
          <cell r="R6347" t="str">
            <v>HERTHA VERNELLO</v>
          </cell>
          <cell r="T6347">
            <v>1</v>
          </cell>
          <cell r="X6347" t="str">
            <v/>
          </cell>
        </row>
        <row r="6348">
          <cell r="B6348">
            <v>23</v>
          </cell>
          <cell r="F6348">
            <v>6.5</v>
          </cell>
          <cell r="R6348" t="str">
            <v>HERTHA VERNELLO</v>
          </cell>
          <cell r="T6348">
            <v>1</v>
          </cell>
          <cell r="W6348">
            <v>1</v>
          </cell>
          <cell r="X6348">
            <v>7.5</v>
          </cell>
        </row>
        <row r="6349">
          <cell r="B6349">
            <v>23</v>
          </cell>
          <cell r="F6349">
            <v>6.5</v>
          </cell>
          <cell r="R6349" t="str">
            <v/>
          </cell>
          <cell r="X6349" t="str">
            <v/>
          </cell>
        </row>
        <row r="6350">
          <cell r="B6350">
            <v>23</v>
          </cell>
          <cell r="F6350">
            <v>6</v>
          </cell>
          <cell r="R6350" t="str">
            <v/>
          </cell>
          <cell r="X6350" t="str">
            <v/>
          </cell>
        </row>
        <row r="6351">
          <cell r="B6351">
            <v>23</v>
          </cell>
          <cell r="F6351">
            <v>6</v>
          </cell>
          <cell r="R6351" t="str">
            <v>APPAREGGIATO</v>
          </cell>
          <cell r="T6351">
            <v>1</v>
          </cell>
          <cell r="W6351">
            <v>1</v>
          </cell>
          <cell r="X6351">
            <v>6</v>
          </cell>
        </row>
        <row r="6352">
          <cell r="B6352">
            <v>23</v>
          </cell>
          <cell r="F6352">
            <v>6</v>
          </cell>
          <cell r="R6352" t="str">
            <v>AC ASPARAGHESE</v>
          </cell>
          <cell r="T6352">
            <v>1</v>
          </cell>
          <cell r="W6352">
            <v>1</v>
          </cell>
          <cell r="X6352">
            <v>6</v>
          </cell>
        </row>
        <row r="6353">
          <cell r="B6353">
            <v>23</v>
          </cell>
          <cell r="F6353">
            <v>5</v>
          </cell>
          <cell r="R6353" t="str">
            <v/>
          </cell>
          <cell r="X6353" t="str">
            <v/>
          </cell>
        </row>
        <row r="6354">
          <cell r="B6354">
            <v>23</v>
          </cell>
          <cell r="F6354">
            <v>5.5</v>
          </cell>
          <cell r="R6354" t="str">
            <v/>
          </cell>
          <cell r="X6354" t="str">
            <v/>
          </cell>
        </row>
        <row r="6355">
          <cell r="B6355">
            <v>23</v>
          </cell>
          <cell r="F6355">
            <v>5.5</v>
          </cell>
          <cell r="R6355" t="str">
            <v/>
          </cell>
          <cell r="X6355" t="str">
            <v/>
          </cell>
        </row>
        <row r="6356">
          <cell r="B6356">
            <v>23</v>
          </cell>
          <cell r="F6356">
            <v>7.5</v>
          </cell>
          <cell r="R6356" t="str">
            <v/>
          </cell>
          <cell r="X6356" t="str">
            <v/>
          </cell>
        </row>
        <row r="6357">
          <cell r="B6357">
            <v>23</v>
          </cell>
          <cell r="F6357">
            <v>6</v>
          </cell>
          <cell r="R6357" t="str">
            <v/>
          </cell>
          <cell r="X6357" t="str">
            <v/>
          </cell>
        </row>
        <row r="6358">
          <cell r="B6358">
            <v>23</v>
          </cell>
          <cell r="F6358">
            <v>7</v>
          </cell>
          <cell r="R6358" t="str">
            <v>ATL IMPROVVISATO</v>
          </cell>
          <cell r="T6358">
            <v>1</v>
          </cell>
          <cell r="W6358">
            <v>1</v>
          </cell>
          <cell r="X6358">
            <v>8</v>
          </cell>
        </row>
        <row r="6359">
          <cell r="B6359">
            <v>23</v>
          </cell>
          <cell r="F6359">
            <v>5.5</v>
          </cell>
          <cell r="R6359" t="str">
            <v/>
          </cell>
          <cell r="X6359" t="str">
            <v/>
          </cell>
        </row>
        <row r="6360">
          <cell r="B6360">
            <v>23</v>
          </cell>
          <cell r="F6360">
            <v>6</v>
          </cell>
          <cell r="R6360" t="str">
            <v>SAN GRIA</v>
          </cell>
          <cell r="T6360">
            <v>1</v>
          </cell>
          <cell r="W6360">
            <v>1</v>
          </cell>
          <cell r="X6360">
            <v>6</v>
          </cell>
        </row>
        <row r="6361">
          <cell r="B6361">
            <v>23</v>
          </cell>
          <cell r="F6361">
            <v>7</v>
          </cell>
          <cell r="R6361" t="str">
            <v/>
          </cell>
          <cell r="X6361" t="str">
            <v/>
          </cell>
        </row>
        <row r="6362">
          <cell r="B6362">
            <v>23</v>
          </cell>
          <cell r="F6362">
            <v>6</v>
          </cell>
          <cell r="R6362" t="str">
            <v>SESTO ASENSIO</v>
          </cell>
          <cell r="T6362">
            <v>1</v>
          </cell>
          <cell r="W6362">
            <v>1</v>
          </cell>
          <cell r="X6362">
            <v>6</v>
          </cell>
        </row>
        <row r="6363">
          <cell r="B6363">
            <v>23</v>
          </cell>
          <cell r="F6363">
            <v>5</v>
          </cell>
          <cell r="R6363" t="str">
            <v>ATL IMPROVVISATO</v>
          </cell>
          <cell r="T6363">
            <v>1</v>
          </cell>
          <cell r="W6363">
            <v>1</v>
          </cell>
          <cell r="X6363">
            <v>3</v>
          </cell>
        </row>
        <row r="6364">
          <cell r="B6364">
            <v>23</v>
          </cell>
          <cell r="F6364">
            <v>6</v>
          </cell>
          <cell r="R6364" t="str">
            <v>SESTO ASENSIO</v>
          </cell>
          <cell r="X6364" t="str">
            <v/>
          </cell>
        </row>
        <row r="6365">
          <cell r="B6365">
            <v>23</v>
          </cell>
          <cell r="F6365">
            <v>6</v>
          </cell>
          <cell r="R6365" t="str">
            <v/>
          </cell>
          <cell r="X6365" t="str">
            <v/>
          </cell>
        </row>
        <row r="6366">
          <cell r="B6366">
            <v>23</v>
          </cell>
          <cell r="F6366">
            <v>5.5</v>
          </cell>
          <cell r="R6366" t="str">
            <v>SAN GRIA</v>
          </cell>
          <cell r="X6366" t="str">
            <v/>
          </cell>
        </row>
        <row r="6367">
          <cell r="B6367">
            <v>23</v>
          </cell>
          <cell r="F6367">
            <v>7</v>
          </cell>
          <cell r="R6367" t="str">
            <v>PESCICULINI FC</v>
          </cell>
          <cell r="T6367">
            <v>1</v>
          </cell>
          <cell r="W6367">
            <v>1</v>
          </cell>
          <cell r="X6367">
            <v>7</v>
          </cell>
        </row>
        <row r="6368">
          <cell r="B6368">
            <v>23</v>
          </cell>
          <cell r="F6368">
            <v>7</v>
          </cell>
          <cell r="R6368" t="str">
            <v/>
          </cell>
          <cell r="X6368" t="str">
            <v/>
          </cell>
        </row>
        <row r="6369">
          <cell r="B6369">
            <v>23</v>
          </cell>
          <cell r="F6369">
            <v>6</v>
          </cell>
          <cell r="R6369" t="str">
            <v/>
          </cell>
          <cell r="X6369" t="str">
            <v/>
          </cell>
        </row>
        <row r="6370">
          <cell r="B6370">
            <v>23</v>
          </cell>
          <cell r="F6370">
            <v>7</v>
          </cell>
          <cell r="R6370" t="str">
            <v>HERTHA VERNELLO</v>
          </cell>
          <cell r="T6370">
            <v>1</v>
          </cell>
          <cell r="W6370">
            <v>1</v>
          </cell>
          <cell r="X6370">
            <v>11</v>
          </cell>
        </row>
        <row r="6371">
          <cell r="B6371">
            <v>23</v>
          </cell>
          <cell r="F6371">
            <v>6.5</v>
          </cell>
          <cell r="R6371" t="str">
            <v/>
          </cell>
          <cell r="X6371" t="str">
            <v/>
          </cell>
        </row>
        <row r="6372">
          <cell r="B6372">
            <v>23</v>
          </cell>
          <cell r="F6372">
            <v>5.5</v>
          </cell>
          <cell r="R6372" t="str">
            <v>HERTHA VERNELLO</v>
          </cell>
          <cell r="X6372" t="str">
            <v/>
          </cell>
        </row>
        <row r="6373">
          <cell r="B6373">
            <v>23</v>
          </cell>
          <cell r="F6373">
            <v>6</v>
          </cell>
          <cell r="R6373" t="str">
            <v>HERTHA VERNELLO</v>
          </cell>
          <cell r="T6373">
            <v>1</v>
          </cell>
          <cell r="W6373">
            <v>1</v>
          </cell>
          <cell r="X6373">
            <v>6</v>
          </cell>
        </row>
        <row r="6374">
          <cell r="B6374">
            <v>23</v>
          </cell>
          <cell r="F6374">
            <v>6</v>
          </cell>
          <cell r="R6374" t="str">
            <v>PESCICULINI FC</v>
          </cell>
          <cell r="T6374">
            <v>1</v>
          </cell>
          <cell r="W6374">
            <v>1</v>
          </cell>
          <cell r="X6374">
            <v>6</v>
          </cell>
        </row>
        <row r="6375">
          <cell r="B6375">
            <v>23</v>
          </cell>
          <cell r="F6375">
            <v>5.5</v>
          </cell>
          <cell r="R6375" t="str">
            <v>PESCICULINI FC</v>
          </cell>
          <cell r="X6375" t="str">
            <v/>
          </cell>
        </row>
        <row r="6376">
          <cell r="B6376">
            <v>23</v>
          </cell>
          <cell r="F6376">
            <v>6</v>
          </cell>
          <cell r="R6376" t="str">
            <v>PESCICULINI FC</v>
          </cell>
          <cell r="T6376">
            <v>1</v>
          </cell>
          <cell r="X6376" t="str">
            <v/>
          </cell>
        </row>
        <row r="6377">
          <cell r="B6377">
            <v>23</v>
          </cell>
          <cell r="F6377">
            <v>6.5</v>
          </cell>
          <cell r="R6377" t="str">
            <v>ATL IMPROVVISATO</v>
          </cell>
          <cell r="T6377">
            <v>1</v>
          </cell>
          <cell r="W6377">
            <v>1</v>
          </cell>
          <cell r="X6377">
            <v>6.5</v>
          </cell>
        </row>
        <row r="6378">
          <cell r="B6378">
            <v>23</v>
          </cell>
          <cell r="F6378">
            <v>6.5</v>
          </cell>
          <cell r="R6378" t="str">
            <v>SAN GRIA</v>
          </cell>
          <cell r="T6378">
            <v>1</v>
          </cell>
          <cell r="W6378">
            <v>1</v>
          </cell>
          <cell r="X6378">
            <v>6.5</v>
          </cell>
        </row>
        <row r="6379">
          <cell r="B6379">
            <v>23</v>
          </cell>
          <cell r="F6379">
            <v>6</v>
          </cell>
          <cell r="R6379" t="str">
            <v>HERTHA VERNELLO</v>
          </cell>
          <cell r="T6379">
            <v>1</v>
          </cell>
          <cell r="W6379">
            <v>1</v>
          </cell>
          <cell r="X6379">
            <v>6</v>
          </cell>
        </row>
        <row r="6380">
          <cell r="B6380">
            <v>23</v>
          </cell>
          <cell r="F6380">
            <v>6.5</v>
          </cell>
          <cell r="R6380" t="str">
            <v>ATL IMPROVVISATO</v>
          </cell>
          <cell r="T6380">
            <v>1</v>
          </cell>
          <cell r="W6380">
            <v>1</v>
          </cell>
          <cell r="X6380">
            <v>6.5</v>
          </cell>
        </row>
        <row r="6381">
          <cell r="B6381">
            <v>23</v>
          </cell>
          <cell r="F6381">
            <v>6.5</v>
          </cell>
          <cell r="R6381" t="str">
            <v>AC ASPARAGHESE</v>
          </cell>
          <cell r="T6381">
            <v>1</v>
          </cell>
          <cell r="W6381">
            <v>1</v>
          </cell>
          <cell r="X6381">
            <v>6</v>
          </cell>
        </row>
        <row r="6382">
          <cell r="B6382">
            <v>23</v>
          </cell>
          <cell r="F6382">
            <v>6.5</v>
          </cell>
          <cell r="R6382" t="str">
            <v/>
          </cell>
          <cell r="X6382" t="str">
            <v/>
          </cell>
        </row>
        <row r="6383">
          <cell r="B6383">
            <v>23</v>
          </cell>
          <cell r="F6383">
            <v>6.5</v>
          </cell>
          <cell r="R6383" t="str">
            <v>ATL IMPROVVISATO</v>
          </cell>
          <cell r="T6383">
            <v>1</v>
          </cell>
          <cell r="W6383">
            <v>1</v>
          </cell>
          <cell r="X6383">
            <v>6.5</v>
          </cell>
        </row>
        <row r="6384">
          <cell r="B6384">
            <v>23</v>
          </cell>
          <cell r="F6384">
            <v>6</v>
          </cell>
          <cell r="R6384" t="str">
            <v/>
          </cell>
          <cell r="X6384" t="str">
            <v/>
          </cell>
        </row>
        <row r="6385">
          <cell r="B6385">
            <v>23</v>
          </cell>
          <cell r="F6385">
            <v>7.5</v>
          </cell>
          <cell r="R6385" t="str">
            <v/>
          </cell>
          <cell r="X6385" t="str">
            <v/>
          </cell>
        </row>
        <row r="6386">
          <cell r="B6386">
            <v>23</v>
          </cell>
          <cell r="F6386">
            <v>5.5</v>
          </cell>
          <cell r="R6386" t="str">
            <v>PARTIZAN DEGRADO</v>
          </cell>
          <cell r="X6386" t="str">
            <v/>
          </cell>
        </row>
        <row r="6387">
          <cell r="B6387">
            <v>23</v>
          </cell>
          <cell r="F6387">
            <v>6</v>
          </cell>
          <cell r="R6387" t="str">
            <v/>
          </cell>
          <cell r="X6387" t="str">
            <v/>
          </cell>
        </row>
        <row r="6388">
          <cell r="B6388">
            <v>23</v>
          </cell>
          <cell r="F6388">
            <v>6.5</v>
          </cell>
          <cell r="R6388" t="str">
            <v>ATL IMPROVVISATO</v>
          </cell>
          <cell r="T6388">
            <v>1</v>
          </cell>
          <cell r="W6388">
            <v>1</v>
          </cell>
          <cell r="X6388">
            <v>7</v>
          </cell>
        </row>
        <row r="6389">
          <cell r="B6389">
            <v>23</v>
          </cell>
          <cell r="F6389">
            <v>6</v>
          </cell>
          <cell r="R6389" t="str">
            <v>AC ASPARAGHESE</v>
          </cell>
          <cell r="T6389">
            <v>1</v>
          </cell>
          <cell r="W6389">
            <v>1</v>
          </cell>
          <cell r="X6389">
            <v>5.5</v>
          </cell>
        </row>
        <row r="6390">
          <cell r="B6390">
            <v>23</v>
          </cell>
          <cell r="F6390">
            <v>6</v>
          </cell>
          <cell r="R6390" t="str">
            <v>SESTO ASENSIO</v>
          </cell>
          <cell r="T6390">
            <v>1</v>
          </cell>
          <cell r="X6390" t="str">
            <v/>
          </cell>
        </row>
        <row r="6391">
          <cell r="B6391">
            <v>23</v>
          </cell>
          <cell r="F6391">
            <v>5.5</v>
          </cell>
          <cell r="R6391" t="str">
            <v>AC ASPARAGHESE</v>
          </cell>
          <cell r="T6391">
            <v>1</v>
          </cell>
          <cell r="W6391">
            <v>1</v>
          </cell>
          <cell r="X6391">
            <v>5</v>
          </cell>
        </row>
        <row r="6392">
          <cell r="B6392">
            <v>23</v>
          </cell>
          <cell r="F6392">
            <v>6</v>
          </cell>
          <cell r="R6392" t="str">
            <v/>
          </cell>
          <cell r="X6392" t="str">
            <v/>
          </cell>
        </row>
        <row r="6393">
          <cell r="B6393">
            <v>23</v>
          </cell>
          <cell r="F6393">
            <v>6.5</v>
          </cell>
          <cell r="R6393" t="str">
            <v/>
          </cell>
          <cell r="X6393" t="str">
            <v/>
          </cell>
        </row>
        <row r="6394">
          <cell r="B6394">
            <v>23</v>
          </cell>
          <cell r="F6394">
            <v>7</v>
          </cell>
          <cell r="R6394" t="str">
            <v>SESTO ASENSIO</v>
          </cell>
          <cell r="T6394">
            <v>1</v>
          </cell>
          <cell r="W6394">
            <v>1</v>
          </cell>
          <cell r="X6394">
            <v>7</v>
          </cell>
        </row>
        <row r="6395">
          <cell r="B6395">
            <v>23</v>
          </cell>
          <cell r="F6395">
            <v>6</v>
          </cell>
          <cell r="R6395" t="str">
            <v/>
          </cell>
          <cell r="X6395" t="str">
            <v/>
          </cell>
        </row>
        <row r="6396">
          <cell r="B6396">
            <v>23</v>
          </cell>
          <cell r="F6396">
            <v>6.5</v>
          </cell>
          <cell r="R6396" t="str">
            <v/>
          </cell>
          <cell r="X6396" t="str">
            <v/>
          </cell>
        </row>
        <row r="6397">
          <cell r="B6397">
            <v>23</v>
          </cell>
          <cell r="F6397">
            <v>5.5</v>
          </cell>
          <cell r="R6397" t="str">
            <v>SESTO ASENSIO</v>
          </cell>
          <cell r="T6397">
            <v>1</v>
          </cell>
          <cell r="X6397" t="str">
            <v/>
          </cell>
        </row>
        <row r="6398">
          <cell r="B6398">
            <v>23</v>
          </cell>
          <cell r="F6398">
            <v>5.5</v>
          </cell>
          <cell r="R6398" t="str">
            <v/>
          </cell>
          <cell r="X6398" t="str">
            <v/>
          </cell>
        </row>
        <row r="6399">
          <cell r="B6399">
            <v>23</v>
          </cell>
          <cell r="F6399">
            <v>6</v>
          </cell>
          <cell r="R6399" t="str">
            <v/>
          </cell>
          <cell r="X6399" t="str">
            <v/>
          </cell>
        </row>
        <row r="6400">
          <cell r="B6400">
            <v>23</v>
          </cell>
          <cell r="F6400">
            <v>6.5</v>
          </cell>
          <cell r="R6400" t="str">
            <v>HERTHA VERNELLO</v>
          </cell>
          <cell r="T6400">
            <v>1</v>
          </cell>
          <cell r="W6400">
            <v>1</v>
          </cell>
          <cell r="X6400">
            <v>6.5</v>
          </cell>
        </row>
        <row r="6401">
          <cell r="B6401">
            <v>23</v>
          </cell>
          <cell r="F6401">
            <v>6.5</v>
          </cell>
          <cell r="R6401" t="str">
            <v/>
          </cell>
          <cell r="X6401" t="str">
            <v/>
          </cell>
        </row>
        <row r="6402">
          <cell r="B6402">
            <v>23</v>
          </cell>
          <cell r="F6402">
            <v>7</v>
          </cell>
          <cell r="R6402" t="str">
            <v>SESTO ASENSIO</v>
          </cell>
          <cell r="T6402">
            <v>1</v>
          </cell>
          <cell r="W6402">
            <v>1</v>
          </cell>
          <cell r="X6402">
            <v>11</v>
          </cell>
        </row>
        <row r="6403">
          <cell r="B6403">
            <v>23</v>
          </cell>
          <cell r="F6403">
            <v>5.5</v>
          </cell>
          <cell r="R6403" t="str">
            <v>ATL IMPROVVISATO</v>
          </cell>
          <cell r="T6403">
            <v>1</v>
          </cell>
          <cell r="W6403">
            <v>1</v>
          </cell>
          <cell r="X6403">
            <v>5.5</v>
          </cell>
        </row>
        <row r="6404">
          <cell r="B6404">
            <v>23</v>
          </cell>
          <cell r="F6404">
            <v>6</v>
          </cell>
          <cell r="R6404" t="str">
            <v/>
          </cell>
          <cell r="X6404" t="str">
            <v/>
          </cell>
        </row>
        <row r="6405">
          <cell r="B6405">
            <v>23</v>
          </cell>
          <cell r="F6405">
            <v>4.5</v>
          </cell>
          <cell r="R6405" t="str">
            <v>AC ASPARAGHESE</v>
          </cell>
          <cell r="T6405">
            <v>1</v>
          </cell>
          <cell r="X6405" t="str">
            <v/>
          </cell>
        </row>
        <row r="6406">
          <cell r="B6406">
            <v>23</v>
          </cell>
          <cell r="F6406">
            <v>6</v>
          </cell>
          <cell r="R6406" t="str">
            <v>APPAREGGIATO</v>
          </cell>
          <cell r="W6406">
            <v>1</v>
          </cell>
          <cell r="X6406">
            <v>6</v>
          </cell>
        </row>
        <row r="6407">
          <cell r="B6407">
            <v>23</v>
          </cell>
          <cell r="F6407">
            <v>5</v>
          </cell>
          <cell r="R6407" t="str">
            <v>APPAREGGIATO</v>
          </cell>
          <cell r="T6407">
            <v>1</v>
          </cell>
          <cell r="X6407" t="str">
            <v/>
          </cell>
        </row>
        <row r="6408">
          <cell r="B6408">
            <v>23</v>
          </cell>
          <cell r="F6408">
            <v>6</v>
          </cell>
          <cell r="R6408" t="str">
            <v/>
          </cell>
          <cell r="X6408" t="str">
            <v/>
          </cell>
        </row>
        <row r="6409">
          <cell r="B6409">
            <v>23</v>
          </cell>
          <cell r="F6409">
            <v>5.5</v>
          </cell>
          <cell r="R6409" t="str">
            <v/>
          </cell>
          <cell r="X6409" t="str">
            <v/>
          </cell>
        </row>
        <row r="6410">
          <cell r="B6410">
            <v>23</v>
          </cell>
          <cell r="F6410">
            <v>5.5</v>
          </cell>
          <cell r="R6410" t="str">
            <v/>
          </cell>
          <cell r="X6410" t="str">
            <v/>
          </cell>
        </row>
        <row r="6411">
          <cell r="B6411">
            <v>23</v>
          </cell>
          <cell r="F6411">
            <v>6</v>
          </cell>
          <cell r="R6411" t="str">
            <v/>
          </cell>
          <cell r="X6411" t="str">
            <v/>
          </cell>
        </row>
        <row r="6412">
          <cell r="B6412">
            <v>23</v>
          </cell>
          <cell r="F6412">
            <v>6</v>
          </cell>
          <cell r="R6412" t="str">
            <v/>
          </cell>
          <cell r="X6412" t="str">
            <v/>
          </cell>
        </row>
        <row r="6413">
          <cell r="B6413">
            <v>23</v>
          </cell>
          <cell r="F6413">
            <v>6</v>
          </cell>
          <cell r="R6413" t="str">
            <v/>
          </cell>
          <cell r="X6413" t="str">
            <v/>
          </cell>
        </row>
        <row r="6414">
          <cell r="B6414">
            <v>23</v>
          </cell>
          <cell r="F6414">
            <v>5</v>
          </cell>
          <cell r="R6414" t="str">
            <v/>
          </cell>
          <cell r="X6414" t="str">
            <v/>
          </cell>
        </row>
        <row r="6415">
          <cell r="B6415">
            <v>23</v>
          </cell>
          <cell r="F6415">
            <v>6</v>
          </cell>
          <cell r="R6415" t="str">
            <v/>
          </cell>
          <cell r="X6415" t="str">
            <v/>
          </cell>
        </row>
        <row r="6416">
          <cell r="B6416">
            <v>23</v>
          </cell>
          <cell r="F6416">
            <v>6</v>
          </cell>
          <cell r="R6416" t="str">
            <v/>
          </cell>
          <cell r="X6416" t="str">
            <v/>
          </cell>
        </row>
        <row r="6417">
          <cell r="B6417">
            <v>23</v>
          </cell>
          <cell r="F6417">
            <v>5</v>
          </cell>
          <cell r="R6417" t="str">
            <v/>
          </cell>
          <cell r="X6417" t="str">
            <v/>
          </cell>
        </row>
        <row r="6418">
          <cell r="B6418">
            <v>23</v>
          </cell>
          <cell r="F6418">
            <v>6.5</v>
          </cell>
          <cell r="R6418" t="str">
            <v>APPAREGGIATO</v>
          </cell>
          <cell r="W6418">
            <v>1</v>
          </cell>
          <cell r="X6418">
            <v>6.5</v>
          </cell>
        </row>
        <row r="6419">
          <cell r="B6419">
            <v>23</v>
          </cell>
          <cell r="F6419">
            <v>6.5</v>
          </cell>
          <cell r="R6419" t="str">
            <v>SESTO ASENSIO</v>
          </cell>
          <cell r="T6419">
            <v>1</v>
          </cell>
          <cell r="W6419">
            <v>1</v>
          </cell>
          <cell r="X6419">
            <v>6.5</v>
          </cell>
        </row>
        <row r="6420">
          <cell r="B6420">
            <v>23</v>
          </cell>
          <cell r="F6420">
            <v>5.5</v>
          </cell>
          <cell r="R6420" t="str">
            <v>SAN GRIA</v>
          </cell>
          <cell r="T6420">
            <v>1</v>
          </cell>
          <cell r="X6420" t="str">
            <v/>
          </cell>
        </row>
        <row r="6421">
          <cell r="B6421">
            <v>23</v>
          </cell>
          <cell r="F6421">
            <v>5.5</v>
          </cell>
          <cell r="R6421" t="str">
            <v>ATL IMPROVVISATO</v>
          </cell>
          <cell r="T6421">
            <v>1</v>
          </cell>
          <cell r="W6421">
            <v>1</v>
          </cell>
          <cell r="X6421">
            <v>5</v>
          </cell>
        </row>
        <row r="6422">
          <cell r="B6422">
            <v>23</v>
          </cell>
          <cell r="F6422">
            <v>6.5</v>
          </cell>
          <cell r="R6422" t="str">
            <v/>
          </cell>
          <cell r="X6422" t="str">
            <v/>
          </cell>
        </row>
        <row r="6423">
          <cell r="B6423">
            <v>23</v>
          </cell>
          <cell r="F6423">
            <v>6.5</v>
          </cell>
          <cell r="R6423" t="str">
            <v/>
          </cell>
          <cell r="X6423" t="str">
            <v/>
          </cell>
        </row>
        <row r="6424">
          <cell r="B6424">
            <v>23</v>
          </cell>
          <cell r="F6424">
            <v>6.5</v>
          </cell>
          <cell r="R6424" t="str">
            <v/>
          </cell>
          <cell r="X6424" t="str">
            <v/>
          </cell>
        </row>
        <row r="6425">
          <cell r="B6425">
            <v>23</v>
          </cell>
          <cell r="F6425">
            <v>6.5</v>
          </cell>
          <cell r="R6425" t="str">
            <v>PARTIZAN DEGRADO</v>
          </cell>
          <cell r="T6425">
            <v>1</v>
          </cell>
          <cell r="W6425">
            <v>1</v>
          </cell>
          <cell r="X6425">
            <v>6.5</v>
          </cell>
        </row>
        <row r="6426">
          <cell r="B6426">
            <v>23</v>
          </cell>
          <cell r="F6426">
            <v>5.5</v>
          </cell>
          <cell r="R6426" t="str">
            <v>SESTO ASENSIO</v>
          </cell>
          <cell r="X6426" t="str">
            <v/>
          </cell>
        </row>
        <row r="6427">
          <cell r="B6427">
            <v>23</v>
          </cell>
          <cell r="F6427">
            <v>7</v>
          </cell>
          <cell r="R6427" t="str">
            <v>HERTHA VERNELLO</v>
          </cell>
          <cell r="T6427">
            <v>1</v>
          </cell>
          <cell r="W6427">
            <v>1</v>
          </cell>
          <cell r="X6427">
            <v>8</v>
          </cell>
        </row>
        <row r="6428">
          <cell r="B6428">
            <v>23</v>
          </cell>
          <cell r="F6428">
            <v>6.5</v>
          </cell>
          <cell r="R6428" t="str">
            <v/>
          </cell>
          <cell r="X6428" t="str">
            <v/>
          </cell>
        </row>
        <row r="6429">
          <cell r="B6429">
            <v>23</v>
          </cell>
          <cell r="F6429">
            <v>6</v>
          </cell>
          <cell r="R6429" t="str">
            <v/>
          </cell>
          <cell r="X6429" t="str">
            <v/>
          </cell>
        </row>
        <row r="6430">
          <cell r="B6430">
            <v>23</v>
          </cell>
          <cell r="F6430">
            <v>6</v>
          </cell>
          <cell r="R6430" t="str">
            <v/>
          </cell>
          <cell r="X6430" t="str">
            <v/>
          </cell>
        </row>
        <row r="6431">
          <cell r="B6431">
            <v>23</v>
          </cell>
          <cell r="F6431">
            <v>6</v>
          </cell>
          <cell r="R6431" t="str">
            <v/>
          </cell>
          <cell r="X6431" t="str">
            <v/>
          </cell>
        </row>
        <row r="6432">
          <cell r="B6432">
            <v>23</v>
          </cell>
          <cell r="F6432">
            <v>7.5</v>
          </cell>
          <cell r="R6432" t="str">
            <v>PARTIZAN DEGRADO</v>
          </cell>
          <cell r="T6432">
            <v>1</v>
          </cell>
          <cell r="W6432">
            <v>1</v>
          </cell>
          <cell r="X6432">
            <v>11.5</v>
          </cell>
        </row>
        <row r="6433">
          <cell r="B6433">
            <v>23</v>
          </cell>
          <cell r="F6433">
            <v>6</v>
          </cell>
          <cell r="R6433" t="str">
            <v>PESCICULINI FC</v>
          </cell>
          <cell r="W6433">
            <v>1</v>
          </cell>
          <cell r="X6433">
            <v>6</v>
          </cell>
        </row>
        <row r="6434">
          <cell r="B6434">
            <v>23</v>
          </cell>
          <cell r="F6434">
            <v>5.5</v>
          </cell>
          <cell r="R6434" t="str">
            <v>SESTO ASENSIO</v>
          </cell>
          <cell r="T6434">
            <v>1</v>
          </cell>
          <cell r="X6434" t="str">
            <v/>
          </cell>
        </row>
        <row r="6435">
          <cell r="B6435">
            <v>23</v>
          </cell>
          <cell r="F6435">
            <v>6</v>
          </cell>
          <cell r="R6435" t="str">
            <v/>
          </cell>
          <cell r="X6435" t="str">
            <v/>
          </cell>
        </row>
        <row r="6436">
          <cell r="B6436">
            <v>23</v>
          </cell>
          <cell r="F6436">
            <v>6</v>
          </cell>
          <cell r="R6436" t="str">
            <v>SESTO ASENSIO</v>
          </cell>
          <cell r="T6436">
            <v>1</v>
          </cell>
          <cell r="W6436">
            <v>1</v>
          </cell>
          <cell r="X6436">
            <v>6</v>
          </cell>
        </row>
        <row r="6437">
          <cell r="B6437">
            <v>23</v>
          </cell>
          <cell r="F6437">
            <v>5</v>
          </cell>
          <cell r="R6437" t="str">
            <v>AC ASPARAGHESE</v>
          </cell>
          <cell r="X6437" t="str">
            <v/>
          </cell>
        </row>
        <row r="6438">
          <cell r="B6438">
            <v>23</v>
          </cell>
          <cell r="F6438">
            <v>7</v>
          </cell>
          <cell r="R6438" t="str">
            <v>HERTHA VERNELLO</v>
          </cell>
          <cell r="W6438">
            <v>1</v>
          </cell>
          <cell r="X6438">
            <v>11</v>
          </cell>
        </row>
        <row r="6439">
          <cell r="B6439">
            <v>23</v>
          </cell>
          <cell r="F6439">
            <v>6</v>
          </cell>
          <cell r="R6439" t="str">
            <v>HERTHA VERNELLO</v>
          </cell>
          <cell r="T6439">
            <v>1</v>
          </cell>
          <cell r="X6439" t="str">
            <v/>
          </cell>
        </row>
        <row r="6440">
          <cell r="B6440">
            <v>23</v>
          </cell>
          <cell r="F6440">
            <v>6.5</v>
          </cell>
          <cell r="R6440" t="str">
            <v>PESCICULINI FC</v>
          </cell>
          <cell r="W6440">
            <v>1</v>
          </cell>
          <cell r="X6440">
            <v>6</v>
          </cell>
        </row>
        <row r="6441">
          <cell r="B6441">
            <v>23</v>
          </cell>
          <cell r="F6441">
            <v>5.5</v>
          </cell>
          <cell r="R6441" t="str">
            <v>PESCICULINI FC</v>
          </cell>
          <cell r="T6441">
            <v>1</v>
          </cell>
          <cell r="X6441" t="str">
            <v/>
          </cell>
        </row>
        <row r="6442">
          <cell r="B6442">
            <v>23</v>
          </cell>
          <cell r="F6442">
            <v>6</v>
          </cell>
          <cell r="R6442" t="str">
            <v>SAN GRIA</v>
          </cell>
          <cell r="W6442">
            <v>1</v>
          </cell>
          <cell r="X6442">
            <v>6</v>
          </cell>
        </row>
        <row r="6443">
          <cell r="B6443">
            <v>23</v>
          </cell>
          <cell r="F6443">
            <v>7</v>
          </cell>
          <cell r="R6443" t="str">
            <v/>
          </cell>
          <cell r="X6443" t="str">
            <v/>
          </cell>
        </row>
        <row r="6444">
          <cell r="B6444">
            <v>23</v>
          </cell>
          <cell r="F6444">
            <v>6.5</v>
          </cell>
          <cell r="R6444" t="str">
            <v>SAN GRIA</v>
          </cell>
          <cell r="T6444">
            <v>1</v>
          </cell>
          <cell r="W6444">
            <v>1</v>
          </cell>
          <cell r="X6444">
            <v>6.5</v>
          </cell>
        </row>
        <row r="6445">
          <cell r="B6445">
            <v>23</v>
          </cell>
          <cell r="F6445">
            <v>5.5</v>
          </cell>
          <cell r="R6445" t="str">
            <v/>
          </cell>
          <cell r="X6445" t="str">
            <v/>
          </cell>
        </row>
        <row r="6446">
          <cell r="B6446">
            <v>23</v>
          </cell>
          <cell r="F6446">
            <v>6.5</v>
          </cell>
          <cell r="R6446" t="str">
            <v>PARTIZAN DEGRADO</v>
          </cell>
          <cell r="W6446">
            <v>1</v>
          </cell>
          <cell r="X6446">
            <v>6.5</v>
          </cell>
        </row>
        <row r="6447">
          <cell r="B6447">
            <v>23</v>
          </cell>
          <cell r="F6447">
            <v>5.5</v>
          </cell>
          <cell r="R6447" t="str">
            <v/>
          </cell>
          <cell r="X6447" t="str">
            <v/>
          </cell>
        </row>
        <row r="6448">
          <cell r="B6448">
            <v>23</v>
          </cell>
          <cell r="F6448">
            <v>6</v>
          </cell>
          <cell r="R6448" t="str">
            <v>PESCICULINI FC</v>
          </cell>
          <cell r="T6448">
            <v>1</v>
          </cell>
          <cell r="W6448">
            <v>1</v>
          </cell>
          <cell r="X6448">
            <v>6</v>
          </cell>
        </row>
        <row r="6449">
          <cell r="B6449">
            <v>23</v>
          </cell>
          <cell r="F6449">
            <v>5</v>
          </cell>
          <cell r="R6449" t="str">
            <v/>
          </cell>
          <cell r="X6449" t="str">
            <v/>
          </cell>
        </row>
        <row r="6450">
          <cell r="B6450">
            <v>23</v>
          </cell>
          <cell r="F6450">
            <v>5.5</v>
          </cell>
          <cell r="R6450" t="str">
            <v/>
          </cell>
          <cell r="X6450" t="str">
            <v/>
          </cell>
        </row>
        <row r="6451">
          <cell r="B6451">
            <v>23</v>
          </cell>
          <cell r="F6451">
            <v>7</v>
          </cell>
          <cell r="R6451" t="str">
            <v>SESTO ASENSIO</v>
          </cell>
          <cell r="W6451">
            <v>1</v>
          </cell>
          <cell r="X6451">
            <v>10</v>
          </cell>
        </row>
        <row r="6452">
          <cell r="B6452">
            <v>23</v>
          </cell>
          <cell r="F6452">
            <v>5.5</v>
          </cell>
          <cell r="R6452" t="str">
            <v>APPAREGGIATO</v>
          </cell>
          <cell r="T6452">
            <v>1</v>
          </cell>
          <cell r="W6452">
            <v>1</v>
          </cell>
          <cell r="X6452">
            <v>5.5</v>
          </cell>
        </row>
        <row r="6453">
          <cell r="B6453">
            <v>23</v>
          </cell>
          <cell r="F6453">
            <v>6</v>
          </cell>
          <cell r="R6453" t="str">
            <v>ATL IMPROVVISATO</v>
          </cell>
          <cell r="T6453">
            <v>1</v>
          </cell>
          <cell r="W6453">
            <v>1</v>
          </cell>
          <cell r="X6453">
            <v>6</v>
          </cell>
        </row>
        <row r="6454">
          <cell r="B6454">
            <v>23</v>
          </cell>
          <cell r="F6454">
            <v>6</v>
          </cell>
          <cell r="R6454" t="str">
            <v/>
          </cell>
          <cell r="X6454" t="str">
            <v/>
          </cell>
        </row>
        <row r="6455">
          <cell r="B6455">
            <v>23</v>
          </cell>
          <cell r="F6455">
            <v>5</v>
          </cell>
          <cell r="R6455" t="str">
            <v/>
          </cell>
          <cell r="X6455" t="str">
            <v/>
          </cell>
        </row>
        <row r="6456">
          <cell r="B6456">
            <v>23</v>
          </cell>
          <cell r="F6456">
            <v>5.5</v>
          </cell>
          <cell r="R6456" t="str">
            <v/>
          </cell>
          <cell r="X6456" t="str">
            <v/>
          </cell>
        </row>
        <row r="6457">
          <cell r="B6457">
            <v>23</v>
          </cell>
          <cell r="F6457">
            <v>6</v>
          </cell>
          <cell r="R6457" t="str">
            <v>APPAREGGIATO</v>
          </cell>
          <cell r="T6457">
            <v>1</v>
          </cell>
          <cell r="W6457">
            <v>1</v>
          </cell>
          <cell r="X6457">
            <v>6</v>
          </cell>
        </row>
        <row r="6458">
          <cell r="B6458">
            <v>23</v>
          </cell>
          <cell r="F6458">
            <v>6.5</v>
          </cell>
          <cell r="R6458" t="str">
            <v/>
          </cell>
          <cell r="X6458" t="str">
            <v/>
          </cell>
        </row>
        <row r="6459">
          <cell r="B6459">
            <v>23</v>
          </cell>
          <cell r="F6459">
            <v>5</v>
          </cell>
          <cell r="R6459" t="str">
            <v/>
          </cell>
          <cell r="X6459" t="str">
            <v/>
          </cell>
        </row>
        <row r="6460">
          <cell r="B6460">
            <v>23</v>
          </cell>
          <cell r="F6460">
            <v>6</v>
          </cell>
          <cell r="R6460" t="str">
            <v/>
          </cell>
          <cell r="X6460" t="str">
            <v/>
          </cell>
        </row>
        <row r="6461">
          <cell r="B6461">
            <v>23</v>
          </cell>
          <cell r="F6461">
            <v>6</v>
          </cell>
          <cell r="R6461" t="str">
            <v>PARTIZAN DEGRADO</v>
          </cell>
          <cell r="T6461">
            <v>1</v>
          </cell>
          <cell r="W6461">
            <v>1</v>
          </cell>
          <cell r="X6461">
            <v>6</v>
          </cell>
        </row>
        <row r="6462">
          <cell r="B6462">
            <v>23</v>
          </cell>
          <cell r="F6462">
            <v>5</v>
          </cell>
          <cell r="R6462" t="str">
            <v/>
          </cell>
          <cell r="X6462" t="str">
            <v/>
          </cell>
        </row>
        <row r="6463">
          <cell r="B6463">
            <v>23</v>
          </cell>
          <cell r="F6463">
            <v>6</v>
          </cell>
          <cell r="R6463" t="str">
            <v/>
          </cell>
          <cell r="X6463" t="str">
            <v/>
          </cell>
        </row>
        <row r="6464">
          <cell r="B6464">
            <v>23</v>
          </cell>
          <cell r="F6464">
            <v>6.5</v>
          </cell>
          <cell r="R6464" t="str">
            <v>AC ASPARAGHESE</v>
          </cell>
          <cell r="T6464">
            <v>1</v>
          </cell>
          <cell r="W6464">
            <v>1</v>
          </cell>
          <cell r="X6464">
            <v>6</v>
          </cell>
        </row>
        <row r="6465">
          <cell r="B6465">
            <v>23</v>
          </cell>
          <cell r="F6465">
            <v>7</v>
          </cell>
          <cell r="R6465" t="str">
            <v/>
          </cell>
          <cell r="X6465" t="str">
            <v/>
          </cell>
        </row>
        <row r="6466">
          <cell r="B6466">
            <v>23</v>
          </cell>
          <cell r="F6466">
            <v>5</v>
          </cell>
          <cell r="R6466" t="str">
            <v/>
          </cell>
          <cell r="X6466" t="str">
            <v/>
          </cell>
        </row>
        <row r="6467">
          <cell r="B6467">
            <v>23</v>
          </cell>
          <cell r="F6467">
            <v>5.5</v>
          </cell>
          <cell r="R6467" t="str">
            <v/>
          </cell>
          <cell r="X6467" t="str">
            <v/>
          </cell>
        </row>
        <row r="6468">
          <cell r="B6468">
            <v>23</v>
          </cell>
          <cell r="F6468">
            <v>5.5</v>
          </cell>
          <cell r="R6468" t="str">
            <v/>
          </cell>
          <cell r="X6468" t="str">
            <v/>
          </cell>
        </row>
        <row r="6469">
          <cell r="B6469">
            <v>23</v>
          </cell>
          <cell r="F6469">
            <v>5.5</v>
          </cell>
          <cell r="R6469" t="str">
            <v/>
          </cell>
          <cell r="X6469" t="str">
            <v/>
          </cell>
        </row>
        <row r="6470">
          <cell r="B6470">
            <v>23</v>
          </cell>
          <cell r="F6470">
            <v>5.5</v>
          </cell>
          <cell r="R6470" t="str">
            <v/>
          </cell>
          <cell r="X6470" t="str">
            <v/>
          </cell>
        </row>
        <row r="6471">
          <cell r="B6471">
            <v>23</v>
          </cell>
          <cell r="F6471">
            <v>6.5</v>
          </cell>
          <cell r="R6471" t="str">
            <v/>
          </cell>
          <cell r="X6471" t="str">
            <v/>
          </cell>
        </row>
        <row r="6472">
          <cell r="B6472">
            <v>23</v>
          </cell>
          <cell r="F6472">
            <v>5.5</v>
          </cell>
          <cell r="R6472" t="str">
            <v/>
          </cell>
          <cell r="X6472" t="str">
            <v/>
          </cell>
        </row>
        <row r="6473">
          <cell r="B6473">
            <v>23</v>
          </cell>
          <cell r="F6473">
            <v>6.5</v>
          </cell>
          <cell r="R6473" t="str">
            <v>HERTHA VERNELLO</v>
          </cell>
          <cell r="W6473">
            <v>1</v>
          </cell>
          <cell r="X6473">
            <v>6.5</v>
          </cell>
        </row>
        <row r="6474">
          <cell r="B6474">
            <v>23</v>
          </cell>
          <cell r="F6474">
            <v>5.5</v>
          </cell>
          <cell r="R6474" t="str">
            <v>AC ASPARAGHESE</v>
          </cell>
          <cell r="T6474">
            <v>1</v>
          </cell>
          <cell r="X6474" t="str">
            <v/>
          </cell>
        </row>
        <row r="6475">
          <cell r="B6475">
            <v>23</v>
          </cell>
          <cell r="F6475">
            <v>6.5</v>
          </cell>
          <cell r="R6475" t="str">
            <v>PESCICULINI FC</v>
          </cell>
          <cell r="T6475">
            <v>1</v>
          </cell>
          <cell r="W6475">
            <v>1</v>
          </cell>
          <cell r="X6475">
            <v>6.5</v>
          </cell>
        </row>
        <row r="6476">
          <cell r="B6476">
            <v>23</v>
          </cell>
          <cell r="F6476">
            <v>6</v>
          </cell>
          <cell r="R6476" t="str">
            <v/>
          </cell>
          <cell r="X6476" t="str">
            <v/>
          </cell>
        </row>
        <row r="6477">
          <cell r="B6477">
            <v>23</v>
          </cell>
          <cell r="F6477">
            <v>7</v>
          </cell>
          <cell r="R6477" t="str">
            <v>PESCICULINI FC</v>
          </cell>
          <cell r="T6477">
            <v>1</v>
          </cell>
          <cell r="W6477">
            <v>1</v>
          </cell>
          <cell r="X6477">
            <v>7.5</v>
          </cell>
        </row>
        <row r="6478">
          <cell r="B6478">
            <v>23</v>
          </cell>
          <cell r="F6478">
            <v>6</v>
          </cell>
          <cell r="R6478" t="str">
            <v/>
          </cell>
          <cell r="X6478" t="str">
            <v/>
          </cell>
        </row>
        <row r="6479">
          <cell r="B6479">
            <v>23</v>
          </cell>
          <cell r="F6479">
            <v>5</v>
          </cell>
          <cell r="R6479" t="str">
            <v>APPAREGGIATO</v>
          </cell>
          <cell r="T6479">
            <v>1</v>
          </cell>
          <cell r="W6479">
            <v>1</v>
          </cell>
          <cell r="X6479">
            <v>5</v>
          </cell>
        </row>
        <row r="6480">
          <cell r="B6480">
            <v>23</v>
          </cell>
          <cell r="F6480">
            <v>5.5</v>
          </cell>
          <cell r="R6480" t="str">
            <v>SAN GRIA</v>
          </cell>
          <cell r="T6480">
            <v>1</v>
          </cell>
          <cell r="X6480" t="str">
            <v/>
          </cell>
        </row>
        <row r="6481">
          <cell r="B6481">
            <v>23</v>
          </cell>
          <cell r="F6481">
            <v>5.5</v>
          </cell>
          <cell r="R6481" t="str">
            <v>SAN GRIA</v>
          </cell>
          <cell r="T6481">
            <v>1</v>
          </cell>
          <cell r="W6481">
            <v>1</v>
          </cell>
          <cell r="X6481">
            <v>5.5</v>
          </cell>
        </row>
        <row r="6482">
          <cell r="B6482">
            <v>23</v>
          </cell>
          <cell r="F6482">
            <v>6</v>
          </cell>
          <cell r="R6482" t="str">
            <v/>
          </cell>
          <cell r="X6482" t="str">
            <v/>
          </cell>
        </row>
        <row r="6483">
          <cell r="B6483">
            <v>23</v>
          </cell>
          <cell r="F6483">
            <v>5.5</v>
          </cell>
          <cell r="R6483" t="str">
            <v/>
          </cell>
          <cell r="X6483" t="str">
            <v/>
          </cell>
        </row>
        <row r="6484">
          <cell r="B6484">
            <v>23</v>
          </cell>
          <cell r="F6484">
            <v>5</v>
          </cell>
          <cell r="R6484" t="str">
            <v/>
          </cell>
          <cell r="X6484" t="str">
            <v/>
          </cell>
        </row>
        <row r="6485">
          <cell r="B6485">
            <v>23</v>
          </cell>
          <cell r="F6485">
            <v>6</v>
          </cell>
          <cell r="R6485" t="str">
            <v>PARTIZAN DEGRADO</v>
          </cell>
          <cell r="X6485" t="str">
            <v/>
          </cell>
        </row>
        <row r="6486">
          <cell r="B6486">
            <v>23</v>
          </cell>
          <cell r="F6486">
            <v>5.5</v>
          </cell>
          <cell r="R6486" t="str">
            <v/>
          </cell>
          <cell r="X6486" t="str">
            <v/>
          </cell>
        </row>
        <row r="6487">
          <cell r="B6487">
            <v>23</v>
          </cell>
          <cell r="F6487">
            <v>6</v>
          </cell>
          <cell r="R6487" t="str">
            <v/>
          </cell>
          <cell r="X6487" t="str">
            <v/>
          </cell>
        </row>
        <row r="6488">
          <cell r="B6488">
            <v>23</v>
          </cell>
          <cell r="F6488">
            <v>5</v>
          </cell>
          <cell r="R6488" t="str">
            <v>APPAREGGIATO</v>
          </cell>
          <cell r="T6488">
            <v>1</v>
          </cell>
          <cell r="W6488">
            <v>1</v>
          </cell>
          <cell r="X6488">
            <v>5</v>
          </cell>
        </row>
        <row r="6489">
          <cell r="B6489">
            <v>23</v>
          </cell>
          <cell r="F6489">
            <v>6.5</v>
          </cell>
          <cell r="R6489" t="str">
            <v/>
          </cell>
          <cell r="X6489" t="str">
            <v/>
          </cell>
        </row>
        <row r="6490">
          <cell r="B6490">
            <v>23</v>
          </cell>
          <cell r="F6490">
            <v>6.5</v>
          </cell>
          <cell r="R6490" t="str">
            <v/>
          </cell>
          <cell r="X6490" t="str">
            <v/>
          </cell>
        </row>
        <row r="6491">
          <cell r="B6491">
            <v>23</v>
          </cell>
          <cell r="F6491">
            <v>7</v>
          </cell>
          <cell r="R6491" t="str">
            <v/>
          </cell>
          <cell r="X6491" t="str">
            <v/>
          </cell>
        </row>
        <row r="6492">
          <cell r="B6492">
            <v>23</v>
          </cell>
          <cell r="F6492">
            <v>7</v>
          </cell>
          <cell r="R6492" t="str">
            <v>AC ASPARAGHESE</v>
          </cell>
          <cell r="T6492">
            <v>1</v>
          </cell>
          <cell r="W6492">
            <v>1</v>
          </cell>
          <cell r="X6492">
            <v>10</v>
          </cell>
        </row>
        <row r="6493">
          <cell r="B6493">
            <v>23</v>
          </cell>
          <cell r="F6493">
            <v>6</v>
          </cell>
          <cell r="R6493" t="str">
            <v/>
          </cell>
          <cell r="X6493" t="str">
            <v/>
          </cell>
        </row>
        <row r="6494">
          <cell r="B6494">
            <v>23</v>
          </cell>
          <cell r="F6494">
            <v>7</v>
          </cell>
          <cell r="R6494" t="str">
            <v/>
          </cell>
          <cell r="X6494" t="str">
            <v/>
          </cell>
        </row>
        <row r="6495">
          <cell r="B6495">
            <v>23</v>
          </cell>
          <cell r="F6495">
            <v>6</v>
          </cell>
          <cell r="R6495" t="str">
            <v/>
          </cell>
          <cell r="X6495" t="str">
            <v/>
          </cell>
        </row>
        <row r="6496">
          <cell r="B6496">
            <v>23</v>
          </cell>
          <cell r="F6496">
            <v>7</v>
          </cell>
          <cell r="R6496" t="str">
            <v>HERTHA VERNELLO</v>
          </cell>
          <cell r="T6496">
            <v>1</v>
          </cell>
          <cell r="W6496">
            <v>1</v>
          </cell>
          <cell r="X6496">
            <v>11</v>
          </cell>
        </row>
        <row r="6497">
          <cell r="B6497">
            <v>23</v>
          </cell>
          <cell r="F6497">
            <v>6</v>
          </cell>
          <cell r="R6497" t="str">
            <v>AC ASPARAGHESE</v>
          </cell>
          <cell r="T6497">
            <v>1</v>
          </cell>
          <cell r="W6497">
            <v>1</v>
          </cell>
          <cell r="X6497">
            <v>6</v>
          </cell>
        </row>
        <row r="6498">
          <cell r="B6498">
            <v>23</v>
          </cell>
          <cell r="F6498">
            <v>6</v>
          </cell>
          <cell r="R6498" t="str">
            <v>PESCICULINI FC</v>
          </cell>
          <cell r="T6498">
            <v>1</v>
          </cell>
          <cell r="W6498">
            <v>1</v>
          </cell>
          <cell r="X6498">
            <v>6</v>
          </cell>
        </row>
        <row r="6499">
          <cell r="B6499">
            <v>23</v>
          </cell>
          <cell r="F6499">
            <v>6</v>
          </cell>
          <cell r="R6499" t="str">
            <v/>
          </cell>
          <cell r="X6499" t="str">
            <v/>
          </cell>
        </row>
        <row r="6500">
          <cell r="B6500">
            <v>23</v>
          </cell>
          <cell r="F6500">
            <v>6.5</v>
          </cell>
          <cell r="R6500" t="str">
            <v/>
          </cell>
          <cell r="X6500" t="str">
            <v/>
          </cell>
        </row>
        <row r="6501">
          <cell r="B6501">
            <v>23</v>
          </cell>
          <cell r="F6501">
            <v>7.5</v>
          </cell>
          <cell r="R6501" t="str">
            <v>HERTHA VERNELLO</v>
          </cell>
          <cell r="T6501">
            <v>1</v>
          </cell>
          <cell r="W6501">
            <v>1</v>
          </cell>
          <cell r="X6501">
            <v>10.5</v>
          </cell>
        </row>
        <row r="6502">
          <cell r="B6502">
            <v>23</v>
          </cell>
          <cell r="F6502">
            <v>6</v>
          </cell>
          <cell r="R6502" t="str">
            <v/>
          </cell>
          <cell r="X6502" t="str">
            <v/>
          </cell>
        </row>
        <row r="6503">
          <cell r="B6503">
            <v>23</v>
          </cell>
          <cell r="F6503">
            <v>6</v>
          </cell>
          <cell r="R6503" t="str">
            <v/>
          </cell>
          <cell r="X6503" t="str">
            <v/>
          </cell>
        </row>
        <row r="6504">
          <cell r="B6504">
            <v>23</v>
          </cell>
          <cell r="F6504">
            <v>6.5</v>
          </cell>
          <cell r="R6504" t="str">
            <v/>
          </cell>
          <cell r="X6504" t="str">
            <v/>
          </cell>
        </row>
        <row r="6505">
          <cell r="B6505">
            <v>23</v>
          </cell>
          <cell r="F6505">
            <v>6</v>
          </cell>
          <cell r="R6505" t="str">
            <v/>
          </cell>
          <cell r="X6505" t="str">
            <v/>
          </cell>
        </row>
        <row r="6506">
          <cell r="B6506">
            <v>23</v>
          </cell>
          <cell r="F6506">
            <v>6.5</v>
          </cell>
          <cell r="R6506" t="str">
            <v/>
          </cell>
          <cell r="X6506" t="str">
            <v/>
          </cell>
        </row>
        <row r="6507">
          <cell r="B6507">
            <v>23</v>
          </cell>
          <cell r="F6507">
            <v>6</v>
          </cell>
          <cell r="R6507" t="str">
            <v>PESCICULINI FC</v>
          </cell>
          <cell r="T6507">
            <v>1</v>
          </cell>
          <cell r="W6507">
            <v>1</v>
          </cell>
          <cell r="X6507">
            <v>6</v>
          </cell>
        </row>
        <row r="6508">
          <cell r="B6508">
            <v>23</v>
          </cell>
          <cell r="F6508">
            <v>7</v>
          </cell>
          <cell r="R6508" t="str">
            <v>PARTIZAN DEGRADO</v>
          </cell>
          <cell r="T6508">
            <v>1</v>
          </cell>
          <cell r="W6508">
            <v>1</v>
          </cell>
          <cell r="X6508">
            <v>10</v>
          </cell>
        </row>
        <row r="6509">
          <cell r="B6509">
            <v>23</v>
          </cell>
          <cell r="F6509">
            <v>6</v>
          </cell>
          <cell r="R6509" t="str">
            <v/>
          </cell>
          <cell r="X6509" t="str">
            <v/>
          </cell>
        </row>
        <row r="6510">
          <cell r="B6510">
            <v>23</v>
          </cell>
          <cell r="F6510">
            <v>6</v>
          </cell>
          <cell r="R6510" t="str">
            <v/>
          </cell>
          <cell r="X6510" t="str">
            <v/>
          </cell>
        </row>
        <row r="6511">
          <cell r="B6511">
            <v>23</v>
          </cell>
          <cell r="F6511">
            <v>6</v>
          </cell>
          <cell r="R6511" t="str">
            <v/>
          </cell>
          <cell r="X6511" t="str">
            <v/>
          </cell>
        </row>
        <row r="6512">
          <cell r="B6512">
            <v>23</v>
          </cell>
          <cell r="F6512">
            <v>6</v>
          </cell>
          <cell r="R6512" t="str">
            <v>SESTO ASENSIO</v>
          </cell>
          <cell r="T6512">
            <v>1</v>
          </cell>
          <cell r="W6512">
            <v>1</v>
          </cell>
          <cell r="X6512">
            <v>6</v>
          </cell>
        </row>
        <row r="6513">
          <cell r="B6513">
            <v>23</v>
          </cell>
          <cell r="F6513">
            <v>7</v>
          </cell>
          <cell r="R6513" t="str">
            <v/>
          </cell>
          <cell r="X6513" t="str">
            <v/>
          </cell>
        </row>
        <row r="6514">
          <cell r="B6514">
            <v>23</v>
          </cell>
          <cell r="F6514">
            <v>6</v>
          </cell>
          <cell r="R6514" t="str">
            <v>PESCICULINI FC</v>
          </cell>
          <cell r="X6514" t="str">
            <v/>
          </cell>
        </row>
        <row r="6515">
          <cell r="B6515">
            <v>23</v>
          </cell>
          <cell r="F6515">
            <v>6</v>
          </cell>
          <cell r="R6515" t="str">
            <v/>
          </cell>
          <cell r="X6515" t="str">
            <v/>
          </cell>
        </row>
        <row r="6516">
          <cell r="B6516">
            <v>23</v>
          </cell>
          <cell r="F6516">
            <v>6</v>
          </cell>
          <cell r="R6516" t="str">
            <v/>
          </cell>
          <cell r="X6516" t="str">
            <v/>
          </cell>
        </row>
        <row r="6517">
          <cell r="B6517">
            <v>23</v>
          </cell>
          <cell r="F6517">
            <v>6.5</v>
          </cell>
          <cell r="R6517" t="str">
            <v/>
          </cell>
          <cell r="X6517" t="str">
            <v/>
          </cell>
        </row>
        <row r="6518">
          <cell r="B6518">
            <v>23</v>
          </cell>
          <cell r="F6518">
            <v>6</v>
          </cell>
          <cell r="R6518" t="str">
            <v>PESCICULINI FC</v>
          </cell>
          <cell r="T6518">
            <v>1</v>
          </cell>
          <cell r="W6518">
            <v>1</v>
          </cell>
          <cell r="X6518">
            <v>6</v>
          </cell>
        </row>
        <row r="6519">
          <cell r="B6519">
            <v>23</v>
          </cell>
          <cell r="F6519">
            <v>5.5</v>
          </cell>
          <cell r="R6519" t="str">
            <v>PARTIZAN DEGRADO</v>
          </cell>
          <cell r="T6519">
            <v>1</v>
          </cell>
          <cell r="X6519" t="str">
            <v/>
          </cell>
        </row>
        <row r="6520">
          <cell r="B6520">
            <v>23</v>
          </cell>
          <cell r="F6520">
            <v>6</v>
          </cell>
          <cell r="R6520" t="str">
            <v/>
          </cell>
          <cell r="X6520" t="str">
            <v/>
          </cell>
        </row>
        <row r="6521">
          <cell r="B6521">
            <v>23</v>
          </cell>
          <cell r="F6521">
            <v>7</v>
          </cell>
          <cell r="R6521" t="str">
            <v/>
          </cell>
          <cell r="X6521" t="str">
            <v/>
          </cell>
        </row>
        <row r="6522">
          <cell r="B6522">
            <v>23</v>
          </cell>
          <cell r="F6522">
            <v>6</v>
          </cell>
          <cell r="R6522" t="str">
            <v>SAN GRIA</v>
          </cell>
          <cell r="T6522">
            <v>1</v>
          </cell>
          <cell r="W6522">
            <v>1</v>
          </cell>
          <cell r="X6522">
            <v>6</v>
          </cell>
        </row>
        <row r="6523">
          <cell r="B6523">
            <v>23</v>
          </cell>
          <cell r="F6523">
            <v>6</v>
          </cell>
          <cell r="R6523" t="str">
            <v/>
          </cell>
          <cell r="X6523" t="str">
            <v/>
          </cell>
        </row>
        <row r="6524">
          <cell r="B6524">
            <v>23</v>
          </cell>
          <cell r="F6524">
            <v>6</v>
          </cell>
          <cell r="R6524" t="str">
            <v>PARTIZAN DEGRADO</v>
          </cell>
          <cell r="X6524" t="str">
            <v/>
          </cell>
        </row>
        <row r="6525">
          <cell r="B6525">
            <v>23</v>
          </cell>
          <cell r="F6525">
            <v>5.5</v>
          </cell>
          <cell r="R6525" t="str">
            <v/>
          </cell>
          <cell r="X6525" t="str">
            <v/>
          </cell>
        </row>
        <row r="6526">
          <cell r="B6526">
            <v>23</v>
          </cell>
          <cell r="F6526">
            <v>6</v>
          </cell>
          <cell r="R6526" t="str">
            <v/>
          </cell>
          <cell r="X6526" t="str">
            <v/>
          </cell>
        </row>
        <row r="6527">
          <cell r="B6527">
            <v>23</v>
          </cell>
          <cell r="F6527">
            <v>5.5</v>
          </cell>
          <cell r="R6527" t="str">
            <v/>
          </cell>
          <cell r="X6527" t="str">
            <v/>
          </cell>
        </row>
        <row r="6528">
          <cell r="B6528">
            <v>23</v>
          </cell>
          <cell r="F6528">
            <v>4.5</v>
          </cell>
          <cell r="R6528" t="str">
            <v/>
          </cell>
          <cell r="X6528" t="str">
            <v/>
          </cell>
        </row>
        <row r="6529">
          <cell r="B6529">
            <v>23</v>
          </cell>
          <cell r="F6529">
            <v>4.5</v>
          </cell>
          <cell r="R6529" t="str">
            <v/>
          </cell>
          <cell r="X6529" t="str">
            <v/>
          </cell>
        </row>
        <row r="6530">
          <cell r="B6530">
            <v>23</v>
          </cell>
          <cell r="F6530">
            <v>5</v>
          </cell>
          <cell r="R6530" t="str">
            <v/>
          </cell>
          <cell r="X6530" t="str">
            <v/>
          </cell>
        </row>
        <row r="6531">
          <cell r="B6531">
            <v>23</v>
          </cell>
          <cell r="F6531">
            <v>5</v>
          </cell>
          <cell r="R6531" t="str">
            <v/>
          </cell>
          <cell r="X6531" t="str">
            <v/>
          </cell>
        </row>
        <row r="6532">
          <cell r="B6532">
            <v>23</v>
          </cell>
          <cell r="F6532">
            <v>6</v>
          </cell>
          <cell r="R6532" t="str">
            <v/>
          </cell>
          <cell r="X6532" t="str">
            <v/>
          </cell>
        </row>
        <row r="6533">
          <cell r="B6533">
            <v>23</v>
          </cell>
          <cell r="F6533">
            <v>5.5</v>
          </cell>
          <cell r="R6533" t="str">
            <v/>
          </cell>
          <cell r="X6533" t="str">
            <v/>
          </cell>
        </row>
        <row r="6534">
          <cell r="B6534">
            <v>23</v>
          </cell>
          <cell r="F6534">
            <v>5.5</v>
          </cell>
          <cell r="R6534" t="str">
            <v/>
          </cell>
          <cell r="X6534" t="str">
            <v/>
          </cell>
        </row>
        <row r="6535">
          <cell r="B6535">
            <v>23</v>
          </cell>
          <cell r="F6535">
            <v>5.5</v>
          </cell>
          <cell r="R6535" t="str">
            <v/>
          </cell>
          <cell r="X6535" t="str">
            <v/>
          </cell>
        </row>
        <row r="6536">
          <cell r="B6536">
            <v>23</v>
          </cell>
          <cell r="F6536">
            <v>5</v>
          </cell>
          <cell r="R6536" t="str">
            <v/>
          </cell>
          <cell r="X6536" t="str">
            <v/>
          </cell>
        </row>
        <row r="6537">
          <cell r="B6537">
            <v>23</v>
          </cell>
          <cell r="F6537">
            <v>5.5</v>
          </cell>
          <cell r="R6537" t="str">
            <v/>
          </cell>
          <cell r="X6537" t="str">
            <v/>
          </cell>
        </row>
        <row r="6538">
          <cell r="B6538">
            <v>23</v>
          </cell>
          <cell r="F6538">
            <v>5</v>
          </cell>
          <cell r="R6538" t="str">
            <v/>
          </cell>
          <cell r="X6538" t="str">
            <v/>
          </cell>
        </row>
        <row r="6539">
          <cell r="B6539">
            <v>23</v>
          </cell>
          <cell r="F6539">
            <v>5</v>
          </cell>
          <cell r="R6539" t="str">
            <v/>
          </cell>
          <cell r="X6539" t="str">
            <v/>
          </cell>
        </row>
        <row r="6540">
          <cell r="B6540">
            <v>23</v>
          </cell>
          <cell r="F6540">
            <v>6</v>
          </cell>
          <cell r="R6540" t="str">
            <v/>
          </cell>
          <cell r="X6540" t="str">
            <v/>
          </cell>
        </row>
        <row r="6541">
          <cell r="B6541">
            <v>24</v>
          </cell>
          <cell r="F6541">
            <v>6</v>
          </cell>
          <cell r="R6541" t="str">
            <v>SAN GRIA</v>
          </cell>
          <cell r="T6541">
            <v>1</v>
          </cell>
          <cell r="W6541">
            <v>1</v>
          </cell>
          <cell r="X6541">
            <v>5</v>
          </cell>
        </row>
        <row r="6542">
          <cell r="B6542">
            <v>24</v>
          </cell>
          <cell r="F6542">
            <v>6</v>
          </cell>
          <cell r="R6542" t="str">
            <v>PARTIZAN DEGRADO</v>
          </cell>
          <cell r="T6542">
            <v>1</v>
          </cell>
          <cell r="X6542" t="str">
            <v/>
          </cell>
        </row>
        <row r="6543">
          <cell r="B6543">
            <v>24</v>
          </cell>
          <cell r="F6543">
            <v>6</v>
          </cell>
          <cell r="R6543" t="str">
            <v/>
          </cell>
          <cell r="X6543" t="str">
            <v/>
          </cell>
        </row>
        <row r="6544">
          <cell r="B6544">
            <v>24</v>
          </cell>
          <cell r="F6544">
            <v>6</v>
          </cell>
          <cell r="R6544" t="str">
            <v>ATL IMPROVVISATO</v>
          </cell>
          <cell r="W6544">
            <v>1</v>
          </cell>
          <cell r="X6544">
            <v>4</v>
          </cell>
        </row>
        <row r="6545">
          <cell r="B6545">
            <v>24</v>
          </cell>
          <cell r="F6545">
            <v>6</v>
          </cell>
          <cell r="R6545" t="str">
            <v>HERTHA VERNELLO</v>
          </cell>
          <cell r="T6545">
            <v>1</v>
          </cell>
          <cell r="W6545">
            <v>1</v>
          </cell>
          <cell r="X6545">
            <v>7</v>
          </cell>
        </row>
        <row r="6546">
          <cell r="B6546">
            <v>24</v>
          </cell>
          <cell r="F6546">
            <v>6</v>
          </cell>
          <cell r="R6546" t="str">
            <v>SAN GRIA</v>
          </cell>
          <cell r="X6546" t="str">
            <v/>
          </cell>
        </row>
        <row r="6547">
          <cell r="B6547">
            <v>24</v>
          </cell>
          <cell r="F6547">
            <v>5.5</v>
          </cell>
          <cell r="R6547" t="str">
            <v/>
          </cell>
          <cell r="X6547" t="str">
            <v/>
          </cell>
        </row>
        <row r="6548">
          <cell r="B6548">
            <v>24</v>
          </cell>
          <cell r="F6548">
            <v>6</v>
          </cell>
          <cell r="R6548" t="str">
            <v/>
          </cell>
          <cell r="X6548" t="str">
            <v/>
          </cell>
        </row>
        <row r="6549">
          <cell r="B6549">
            <v>24</v>
          </cell>
          <cell r="F6549">
            <v>5.5</v>
          </cell>
          <cell r="R6549" t="str">
            <v>ATL IMPROVVISATO</v>
          </cell>
          <cell r="T6549">
            <v>1</v>
          </cell>
          <cell r="X6549" t="str">
            <v/>
          </cell>
        </row>
        <row r="6550">
          <cell r="B6550">
            <v>24</v>
          </cell>
          <cell r="F6550">
            <v>6.5</v>
          </cell>
          <cell r="R6550" t="str">
            <v/>
          </cell>
          <cell r="X6550" t="str">
            <v/>
          </cell>
        </row>
        <row r="6551">
          <cell r="B6551">
            <v>24</v>
          </cell>
          <cell r="F6551">
            <v>5.5</v>
          </cell>
          <cell r="R6551" t="str">
            <v>APPAREGGIATO</v>
          </cell>
          <cell r="X6551" t="str">
            <v/>
          </cell>
        </row>
        <row r="6552">
          <cell r="B6552">
            <v>24</v>
          </cell>
          <cell r="F6552">
            <v>6</v>
          </cell>
          <cell r="R6552" t="str">
            <v>SESTO ASENSIO</v>
          </cell>
          <cell r="T6552">
            <v>1</v>
          </cell>
          <cell r="W6552">
            <v>1</v>
          </cell>
          <cell r="X6552">
            <v>7</v>
          </cell>
        </row>
        <row r="6553">
          <cell r="B6553">
            <v>24</v>
          </cell>
          <cell r="F6553">
            <v>7.5</v>
          </cell>
          <cell r="R6553" t="str">
            <v>PARTIZAN DEGRADO</v>
          </cell>
          <cell r="W6553">
            <v>1</v>
          </cell>
          <cell r="X6553">
            <v>8.5</v>
          </cell>
        </row>
        <row r="6554">
          <cell r="B6554">
            <v>24</v>
          </cell>
          <cell r="F6554">
            <v>6.5</v>
          </cell>
          <cell r="R6554" t="str">
            <v>SAN GRIA</v>
          </cell>
          <cell r="W6554">
            <v>1</v>
          </cell>
          <cell r="X6554">
            <v>6.5</v>
          </cell>
        </row>
        <row r="6555">
          <cell r="B6555">
            <v>24</v>
          </cell>
          <cell r="F6555">
            <v>7</v>
          </cell>
          <cell r="R6555" t="str">
            <v>PARTIZAN DEGRADO</v>
          </cell>
          <cell r="T6555">
            <v>1</v>
          </cell>
          <cell r="W6555">
            <v>1</v>
          </cell>
          <cell r="X6555">
            <v>11</v>
          </cell>
        </row>
        <row r="6556">
          <cell r="B6556">
            <v>24</v>
          </cell>
          <cell r="F6556">
            <v>6</v>
          </cell>
          <cell r="R6556" t="str">
            <v>PARTIZAN DEGRADO</v>
          </cell>
          <cell r="T6556">
            <v>1</v>
          </cell>
          <cell r="W6556">
            <v>1</v>
          </cell>
          <cell r="X6556">
            <v>6</v>
          </cell>
        </row>
        <row r="6557">
          <cell r="B6557">
            <v>24</v>
          </cell>
          <cell r="F6557">
            <v>5</v>
          </cell>
          <cell r="R6557" t="str">
            <v/>
          </cell>
          <cell r="X6557" t="str">
            <v/>
          </cell>
        </row>
        <row r="6558">
          <cell r="B6558">
            <v>24</v>
          </cell>
          <cell r="F6558">
            <v>6</v>
          </cell>
          <cell r="R6558" t="str">
            <v>PARTIZAN DEGRADO</v>
          </cell>
          <cell r="X6558" t="str">
            <v/>
          </cell>
        </row>
        <row r="6559">
          <cell r="B6559">
            <v>24</v>
          </cell>
          <cell r="F6559">
            <v>4</v>
          </cell>
          <cell r="R6559" t="str">
            <v>HERTHA VERNELLO</v>
          </cell>
          <cell r="X6559" t="str">
            <v/>
          </cell>
        </row>
        <row r="6560">
          <cell r="B6560">
            <v>24</v>
          </cell>
          <cell r="F6560">
            <v>5</v>
          </cell>
          <cell r="R6560" t="str">
            <v>SAN GRIA</v>
          </cell>
          <cell r="T6560">
            <v>1</v>
          </cell>
          <cell r="X6560" t="str">
            <v/>
          </cell>
        </row>
        <row r="6561">
          <cell r="B6561">
            <v>24</v>
          </cell>
          <cell r="F6561">
            <v>6</v>
          </cell>
          <cell r="R6561" t="str">
            <v>SAN GRIA</v>
          </cell>
          <cell r="W6561">
            <v>1</v>
          </cell>
          <cell r="X6561">
            <v>6</v>
          </cell>
        </row>
        <row r="6562">
          <cell r="B6562">
            <v>24</v>
          </cell>
          <cell r="F6562">
            <v>6</v>
          </cell>
          <cell r="R6562" t="str">
            <v/>
          </cell>
          <cell r="X6562" t="str">
            <v/>
          </cell>
        </row>
        <row r="6563">
          <cell r="B6563">
            <v>24</v>
          </cell>
          <cell r="F6563">
            <v>6</v>
          </cell>
          <cell r="R6563" t="str">
            <v/>
          </cell>
          <cell r="X6563" t="str">
            <v/>
          </cell>
        </row>
        <row r="6564">
          <cell r="B6564">
            <v>24</v>
          </cell>
          <cell r="F6564">
            <v>7</v>
          </cell>
          <cell r="R6564" t="str">
            <v>AC ASPARAGHESE</v>
          </cell>
          <cell r="X6564" t="str">
            <v/>
          </cell>
        </row>
        <row r="6565">
          <cell r="B6565">
            <v>24</v>
          </cell>
          <cell r="F6565">
            <v>6.5</v>
          </cell>
          <cell r="R6565" t="str">
            <v>PARTIZAN DEGRADO</v>
          </cell>
          <cell r="T6565">
            <v>1</v>
          </cell>
          <cell r="W6565">
            <v>1</v>
          </cell>
          <cell r="X6565">
            <v>6.5</v>
          </cell>
        </row>
        <row r="6566">
          <cell r="B6566">
            <v>24</v>
          </cell>
          <cell r="F6566">
            <v>4</v>
          </cell>
          <cell r="R6566" t="str">
            <v/>
          </cell>
          <cell r="X6566" t="str">
            <v/>
          </cell>
        </row>
        <row r="6567">
          <cell r="B6567">
            <v>24</v>
          </cell>
          <cell r="F6567">
            <v>5.5</v>
          </cell>
          <cell r="R6567" t="str">
            <v/>
          </cell>
          <cell r="X6567" t="str">
            <v/>
          </cell>
        </row>
        <row r="6568">
          <cell r="B6568">
            <v>24</v>
          </cell>
          <cell r="F6568">
            <v>6.5</v>
          </cell>
          <cell r="R6568" t="str">
            <v>SESTO ASENSIO</v>
          </cell>
          <cell r="W6568">
            <v>1</v>
          </cell>
          <cell r="X6568">
            <v>6.5</v>
          </cell>
        </row>
        <row r="6569">
          <cell r="B6569">
            <v>24</v>
          </cell>
          <cell r="F6569">
            <v>6.5</v>
          </cell>
          <cell r="R6569" t="str">
            <v>SESTO ASENSIO</v>
          </cell>
          <cell r="W6569">
            <v>1</v>
          </cell>
          <cell r="X6569">
            <v>6.5</v>
          </cell>
        </row>
        <row r="6570">
          <cell r="B6570">
            <v>24</v>
          </cell>
          <cell r="F6570">
            <v>5.5</v>
          </cell>
          <cell r="R6570" t="str">
            <v/>
          </cell>
          <cell r="X6570" t="str">
            <v/>
          </cell>
        </row>
        <row r="6571">
          <cell r="B6571">
            <v>24</v>
          </cell>
          <cell r="F6571">
            <v>6</v>
          </cell>
          <cell r="R6571" t="str">
            <v>ATL IMPROVVISATO</v>
          </cell>
          <cell r="T6571">
            <v>1</v>
          </cell>
          <cell r="X6571" t="str">
            <v/>
          </cell>
        </row>
        <row r="6572">
          <cell r="B6572">
            <v>24</v>
          </cell>
          <cell r="F6572">
            <v>6</v>
          </cell>
          <cell r="R6572" t="str">
            <v/>
          </cell>
          <cell r="X6572" t="str">
            <v/>
          </cell>
        </row>
        <row r="6573">
          <cell r="B6573">
            <v>24</v>
          </cell>
          <cell r="F6573">
            <v>5</v>
          </cell>
          <cell r="R6573" t="str">
            <v/>
          </cell>
          <cell r="X6573" t="str">
            <v/>
          </cell>
        </row>
        <row r="6574">
          <cell r="B6574">
            <v>24</v>
          </cell>
          <cell r="F6574">
            <v>5.5</v>
          </cell>
          <cell r="R6574" t="str">
            <v>PESCICULINI FC</v>
          </cell>
          <cell r="T6574">
            <v>1</v>
          </cell>
          <cell r="X6574" t="str">
            <v/>
          </cell>
        </row>
        <row r="6575">
          <cell r="B6575">
            <v>24</v>
          </cell>
          <cell r="F6575">
            <v>5.5</v>
          </cell>
          <cell r="R6575" t="str">
            <v/>
          </cell>
          <cell r="X6575" t="str">
            <v/>
          </cell>
        </row>
        <row r="6576">
          <cell r="B6576">
            <v>24</v>
          </cell>
          <cell r="F6576">
            <v>6</v>
          </cell>
          <cell r="R6576" t="str">
            <v/>
          </cell>
          <cell r="X6576" t="str">
            <v/>
          </cell>
        </row>
        <row r="6577">
          <cell r="B6577">
            <v>24</v>
          </cell>
          <cell r="F6577">
            <v>5</v>
          </cell>
          <cell r="R6577" t="str">
            <v/>
          </cell>
          <cell r="X6577" t="str">
            <v/>
          </cell>
        </row>
        <row r="6578">
          <cell r="B6578">
            <v>24</v>
          </cell>
          <cell r="F6578">
            <v>5.5</v>
          </cell>
          <cell r="R6578" t="str">
            <v/>
          </cell>
          <cell r="X6578" t="str">
            <v/>
          </cell>
        </row>
        <row r="6579">
          <cell r="B6579">
            <v>24</v>
          </cell>
          <cell r="F6579">
            <v>5.5</v>
          </cell>
          <cell r="R6579" t="str">
            <v/>
          </cell>
          <cell r="X6579" t="str">
            <v/>
          </cell>
        </row>
        <row r="6580">
          <cell r="B6580">
            <v>24</v>
          </cell>
          <cell r="F6580">
            <v>5.5</v>
          </cell>
          <cell r="R6580" t="str">
            <v/>
          </cell>
          <cell r="X6580" t="str">
            <v/>
          </cell>
        </row>
        <row r="6581">
          <cell r="B6581">
            <v>24</v>
          </cell>
          <cell r="F6581">
            <v>6</v>
          </cell>
          <cell r="R6581" t="str">
            <v/>
          </cell>
          <cell r="X6581" t="str">
            <v/>
          </cell>
        </row>
        <row r="6582">
          <cell r="B6582">
            <v>24</v>
          </cell>
          <cell r="F6582">
            <v>5.5</v>
          </cell>
          <cell r="R6582" t="str">
            <v/>
          </cell>
          <cell r="X6582" t="str">
            <v/>
          </cell>
        </row>
        <row r="6583">
          <cell r="B6583">
            <v>24</v>
          </cell>
          <cell r="F6583">
            <v>6</v>
          </cell>
          <cell r="R6583" t="str">
            <v>HERTHA VERNELLO</v>
          </cell>
          <cell r="W6583">
            <v>1</v>
          </cell>
          <cell r="X6583">
            <v>6</v>
          </cell>
        </row>
        <row r="6584">
          <cell r="B6584">
            <v>24</v>
          </cell>
          <cell r="F6584">
            <v>4.5</v>
          </cell>
          <cell r="R6584" t="str">
            <v>APPAREGGIATO</v>
          </cell>
          <cell r="T6584">
            <v>1</v>
          </cell>
          <cell r="W6584">
            <v>1</v>
          </cell>
          <cell r="X6584">
            <v>3.5</v>
          </cell>
        </row>
        <row r="6585">
          <cell r="B6585">
            <v>24</v>
          </cell>
          <cell r="F6585">
            <v>5.5</v>
          </cell>
          <cell r="R6585" t="str">
            <v>SAN GRIA</v>
          </cell>
          <cell r="X6585" t="str">
            <v/>
          </cell>
        </row>
        <row r="6586">
          <cell r="B6586">
            <v>24</v>
          </cell>
          <cell r="F6586">
            <v>6</v>
          </cell>
          <cell r="R6586" t="str">
            <v/>
          </cell>
          <cell r="X6586" t="str">
            <v/>
          </cell>
        </row>
        <row r="6587">
          <cell r="B6587">
            <v>24</v>
          </cell>
          <cell r="F6587">
            <v>6</v>
          </cell>
          <cell r="R6587" t="str">
            <v>AC ASPARAGHESE</v>
          </cell>
          <cell r="T6587">
            <v>1</v>
          </cell>
          <cell r="X6587" t="str">
            <v/>
          </cell>
        </row>
        <row r="6588">
          <cell r="B6588">
            <v>24</v>
          </cell>
          <cell r="F6588">
            <v>6</v>
          </cell>
          <cell r="R6588" t="str">
            <v>APPAREGGIATO</v>
          </cell>
          <cell r="T6588">
            <v>1</v>
          </cell>
          <cell r="W6588">
            <v>1</v>
          </cell>
          <cell r="X6588">
            <v>6</v>
          </cell>
        </row>
        <row r="6589">
          <cell r="B6589">
            <v>24</v>
          </cell>
          <cell r="F6589">
            <v>5.5</v>
          </cell>
          <cell r="R6589" t="str">
            <v>APPAREGGIATO</v>
          </cell>
          <cell r="T6589">
            <v>1</v>
          </cell>
          <cell r="W6589">
            <v>1</v>
          </cell>
          <cell r="X6589">
            <v>5.5</v>
          </cell>
        </row>
        <row r="6590">
          <cell r="B6590">
            <v>24</v>
          </cell>
          <cell r="F6590">
            <v>6</v>
          </cell>
          <cell r="R6590" t="str">
            <v>PARTIZAN DEGRADO</v>
          </cell>
          <cell r="X6590" t="str">
            <v/>
          </cell>
        </row>
        <row r="6591">
          <cell r="B6591">
            <v>24</v>
          </cell>
          <cell r="F6591">
            <v>5.5</v>
          </cell>
          <cell r="R6591" t="str">
            <v/>
          </cell>
          <cell r="X6591" t="str">
            <v/>
          </cell>
        </row>
        <row r="6592">
          <cell r="B6592">
            <v>24</v>
          </cell>
          <cell r="F6592">
            <v>5.5</v>
          </cell>
          <cell r="R6592" t="str">
            <v/>
          </cell>
          <cell r="X6592" t="str">
            <v/>
          </cell>
        </row>
        <row r="6593">
          <cell r="B6593">
            <v>24</v>
          </cell>
          <cell r="F6593">
            <v>5.5</v>
          </cell>
          <cell r="R6593" t="str">
            <v>APPAREGGIATO</v>
          </cell>
          <cell r="X6593" t="str">
            <v/>
          </cell>
        </row>
        <row r="6594">
          <cell r="B6594">
            <v>24</v>
          </cell>
          <cell r="F6594">
            <v>6.5</v>
          </cell>
          <cell r="R6594" t="str">
            <v>HERTHA VERNELLO</v>
          </cell>
          <cell r="T6594">
            <v>1</v>
          </cell>
          <cell r="W6594">
            <v>1</v>
          </cell>
          <cell r="X6594">
            <v>6.5</v>
          </cell>
        </row>
        <row r="6595">
          <cell r="B6595">
            <v>24</v>
          </cell>
          <cell r="F6595">
            <v>6.5</v>
          </cell>
          <cell r="R6595" t="str">
            <v>AC ASPARAGHESE</v>
          </cell>
          <cell r="W6595">
            <v>1</v>
          </cell>
          <cell r="X6595">
            <v>7.5</v>
          </cell>
        </row>
        <row r="6596">
          <cell r="B6596">
            <v>24</v>
          </cell>
          <cell r="F6596">
            <v>7.5</v>
          </cell>
          <cell r="R6596" t="str">
            <v>SAN GRIA</v>
          </cell>
          <cell r="T6596">
            <v>1</v>
          </cell>
          <cell r="W6596">
            <v>1</v>
          </cell>
          <cell r="X6596">
            <v>10.5</v>
          </cell>
        </row>
        <row r="6597">
          <cell r="B6597">
            <v>24</v>
          </cell>
          <cell r="F6597">
            <v>6</v>
          </cell>
          <cell r="R6597" t="str">
            <v>AC ASPARAGHESE</v>
          </cell>
          <cell r="W6597">
            <v>1</v>
          </cell>
          <cell r="X6597">
            <v>6</v>
          </cell>
        </row>
        <row r="6598">
          <cell r="B6598">
            <v>24</v>
          </cell>
          <cell r="F6598">
            <v>5.5</v>
          </cell>
          <cell r="R6598" t="str">
            <v/>
          </cell>
          <cell r="X6598" t="str">
            <v/>
          </cell>
        </row>
        <row r="6599">
          <cell r="B6599">
            <v>24</v>
          </cell>
          <cell r="F6599">
            <v>6</v>
          </cell>
          <cell r="R6599" t="str">
            <v/>
          </cell>
          <cell r="X6599" t="str">
            <v/>
          </cell>
        </row>
        <row r="6600">
          <cell r="B6600">
            <v>24</v>
          </cell>
          <cell r="F6600">
            <v>5.5</v>
          </cell>
          <cell r="R6600" t="str">
            <v>SAN GRIA</v>
          </cell>
          <cell r="T6600">
            <v>1</v>
          </cell>
          <cell r="X6600" t="str">
            <v/>
          </cell>
        </row>
        <row r="6601">
          <cell r="B6601">
            <v>24</v>
          </cell>
          <cell r="F6601">
            <v>5.5</v>
          </cell>
          <cell r="R6601" t="str">
            <v/>
          </cell>
          <cell r="X6601" t="str">
            <v/>
          </cell>
        </row>
        <row r="6602">
          <cell r="B6602">
            <v>24</v>
          </cell>
          <cell r="F6602">
            <v>5.5</v>
          </cell>
          <cell r="R6602" t="str">
            <v/>
          </cell>
          <cell r="X6602" t="str">
            <v/>
          </cell>
        </row>
        <row r="6603">
          <cell r="B6603">
            <v>24</v>
          </cell>
          <cell r="F6603">
            <v>6</v>
          </cell>
          <cell r="R6603" t="str">
            <v/>
          </cell>
          <cell r="X6603" t="str">
            <v/>
          </cell>
        </row>
        <row r="6604">
          <cell r="B6604">
            <v>24</v>
          </cell>
          <cell r="F6604">
            <v>6</v>
          </cell>
          <cell r="R6604" t="str">
            <v/>
          </cell>
          <cell r="X6604" t="str">
            <v/>
          </cell>
        </row>
        <row r="6605">
          <cell r="B6605">
            <v>24</v>
          </cell>
          <cell r="F6605">
            <v>6</v>
          </cell>
          <cell r="R6605" t="str">
            <v/>
          </cell>
          <cell r="X6605" t="str">
            <v/>
          </cell>
        </row>
        <row r="6606">
          <cell r="B6606">
            <v>24</v>
          </cell>
          <cell r="F6606">
            <v>6.5</v>
          </cell>
          <cell r="R6606" t="str">
            <v/>
          </cell>
          <cell r="X6606" t="str">
            <v/>
          </cell>
        </row>
        <row r="6607">
          <cell r="B6607">
            <v>24</v>
          </cell>
          <cell r="F6607">
            <v>5</v>
          </cell>
          <cell r="R6607" t="str">
            <v/>
          </cell>
          <cell r="X6607" t="str">
            <v/>
          </cell>
        </row>
        <row r="6608">
          <cell r="B6608">
            <v>24</v>
          </cell>
          <cell r="F6608">
            <v>6</v>
          </cell>
          <cell r="R6608" t="str">
            <v/>
          </cell>
          <cell r="X6608" t="str">
            <v/>
          </cell>
        </row>
        <row r="6609">
          <cell r="B6609">
            <v>24</v>
          </cell>
          <cell r="F6609">
            <v>5.5</v>
          </cell>
          <cell r="R6609" t="str">
            <v/>
          </cell>
          <cell r="X6609" t="str">
            <v/>
          </cell>
        </row>
        <row r="6610">
          <cell r="B6610">
            <v>24</v>
          </cell>
          <cell r="F6610">
            <v>6</v>
          </cell>
          <cell r="R6610" t="str">
            <v>APPAREGGIATO</v>
          </cell>
          <cell r="T6610">
            <v>1</v>
          </cell>
          <cell r="W6610">
            <v>1</v>
          </cell>
          <cell r="X6610">
            <v>6</v>
          </cell>
        </row>
        <row r="6611">
          <cell r="B6611">
            <v>24</v>
          </cell>
          <cell r="F6611">
            <v>8.5</v>
          </cell>
          <cell r="R6611" t="str">
            <v>ATL IMPROVVISATO</v>
          </cell>
          <cell r="T6611">
            <v>1</v>
          </cell>
          <cell r="W6611">
            <v>1</v>
          </cell>
          <cell r="X6611">
            <v>11</v>
          </cell>
        </row>
        <row r="6612">
          <cell r="B6612">
            <v>24</v>
          </cell>
          <cell r="F6612">
            <v>6</v>
          </cell>
          <cell r="R6612" t="str">
            <v/>
          </cell>
          <cell r="X6612" t="str">
            <v/>
          </cell>
        </row>
        <row r="6613">
          <cell r="B6613">
            <v>24</v>
          </cell>
          <cell r="F6613">
            <v>6.5</v>
          </cell>
          <cell r="R6613" t="str">
            <v/>
          </cell>
          <cell r="X6613" t="str">
            <v/>
          </cell>
        </row>
        <row r="6614">
          <cell r="B6614">
            <v>24</v>
          </cell>
          <cell r="F6614">
            <v>6</v>
          </cell>
          <cell r="R6614" t="str">
            <v/>
          </cell>
          <cell r="X6614" t="str">
            <v/>
          </cell>
        </row>
        <row r="6615">
          <cell r="B6615">
            <v>24</v>
          </cell>
          <cell r="F6615">
            <v>6</v>
          </cell>
          <cell r="R6615" t="str">
            <v/>
          </cell>
          <cell r="X6615" t="str">
            <v/>
          </cell>
        </row>
        <row r="6616">
          <cell r="B6616">
            <v>24</v>
          </cell>
          <cell r="F6616">
            <v>5.5</v>
          </cell>
          <cell r="R6616" t="str">
            <v>AC ASPARAGHESE</v>
          </cell>
          <cell r="T6616">
            <v>1</v>
          </cell>
          <cell r="W6616">
            <v>1</v>
          </cell>
          <cell r="X6616">
            <v>5</v>
          </cell>
        </row>
        <row r="6617">
          <cell r="B6617">
            <v>24</v>
          </cell>
          <cell r="F6617">
            <v>5.5</v>
          </cell>
          <cell r="R6617" t="str">
            <v/>
          </cell>
          <cell r="X6617" t="str">
            <v/>
          </cell>
        </row>
        <row r="6618">
          <cell r="B6618">
            <v>24</v>
          </cell>
          <cell r="F6618">
            <v>5.5</v>
          </cell>
          <cell r="R6618" t="str">
            <v>AC ASPARAGHESE</v>
          </cell>
          <cell r="T6618">
            <v>1</v>
          </cell>
          <cell r="X6618" t="str">
            <v/>
          </cell>
        </row>
        <row r="6619">
          <cell r="B6619">
            <v>24</v>
          </cell>
          <cell r="F6619">
            <v>6.5</v>
          </cell>
          <cell r="R6619" t="str">
            <v>PARTIZAN DEGRADO</v>
          </cell>
          <cell r="T6619">
            <v>1</v>
          </cell>
          <cell r="W6619">
            <v>1</v>
          </cell>
          <cell r="X6619">
            <v>9.5</v>
          </cell>
        </row>
        <row r="6620">
          <cell r="B6620">
            <v>24</v>
          </cell>
          <cell r="F6620">
            <v>6.5</v>
          </cell>
          <cell r="R6620" t="str">
            <v>PESCICULINI FC</v>
          </cell>
          <cell r="W6620">
            <v>1</v>
          </cell>
          <cell r="X6620">
            <v>4.5</v>
          </cell>
        </row>
        <row r="6621">
          <cell r="B6621">
            <v>24</v>
          </cell>
          <cell r="F6621">
            <v>6.5</v>
          </cell>
          <cell r="R6621" t="str">
            <v/>
          </cell>
          <cell r="X6621" t="str">
            <v/>
          </cell>
        </row>
        <row r="6622">
          <cell r="B6622">
            <v>24</v>
          </cell>
          <cell r="F6622">
            <v>5</v>
          </cell>
          <cell r="R6622" t="str">
            <v>APPAREGGIATO</v>
          </cell>
          <cell r="X6622" t="str">
            <v/>
          </cell>
        </row>
        <row r="6623">
          <cell r="B6623">
            <v>24</v>
          </cell>
          <cell r="F6623">
            <v>6</v>
          </cell>
          <cell r="R6623" t="str">
            <v/>
          </cell>
          <cell r="X6623" t="str">
            <v/>
          </cell>
        </row>
        <row r="6624">
          <cell r="B6624">
            <v>24</v>
          </cell>
          <cell r="F6624">
            <v>6</v>
          </cell>
          <cell r="R6624" t="str">
            <v/>
          </cell>
          <cell r="X6624" t="str">
            <v/>
          </cell>
        </row>
        <row r="6625">
          <cell r="B6625">
            <v>24</v>
          </cell>
          <cell r="F6625">
            <v>7</v>
          </cell>
          <cell r="R6625" t="str">
            <v>HERTHA VERNELLO</v>
          </cell>
          <cell r="W6625">
            <v>1</v>
          </cell>
          <cell r="X6625">
            <v>10</v>
          </cell>
        </row>
        <row r="6626">
          <cell r="B6626">
            <v>24</v>
          </cell>
          <cell r="F6626">
            <v>7</v>
          </cell>
          <cell r="R6626" t="str">
            <v/>
          </cell>
          <cell r="X6626" t="str">
            <v/>
          </cell>
        </row>
        <row r="6627">
          <cell r="B6627">
            <v>24</v>
          </cell>
          <cell r="F6627">
            <v>6.5</v>
          </cell>
          <cell r="R6627" t="str">
            <v>APPAREGGIATO</v>
          </cell>
          <cell r="T6627">
            <v>1</v>
          </cell>
          <cell r="W6627">
            <v>1</v>
          </cell>
          <cell r="X6627">
            <v>6.5</v>
          </cell>
        </row>
        <row r="6628">
          <cell r="B6628">
            <v>24</v>
          </cell>
          <cell r="F6628">
            <v>5.5</v>
          </cell>
          <cell r="R6628" t="str">
            <v>APPAREGGIATO</v>
          </cell>
          <cell r="X6628" t="str">
            <v/>
          </cell>
        </row>
        <row r="6629">
          <cell r="B6629">
            <v>24</v>
          </cell>
          <cell r="F6629">
            <v>6.5</v>
          </cell>
          <cell r="R6629" t="str">
            <v>AC ASPARAGHESE</v>
          </cell>
          <cell r="W6629">
            <v>1</v>
          </cell>
          <cell r="X6629">
            <v>6.5</v>
          </cell>
        </row>
        <row r="6630">
          <cell r="B6630">
            <v>24</v>
          </cell>
          <cell r="F6630">
            <v>6</v>
          </cell>
          <cell r="R6630" t="str">
            <v>PESCICULINI FC</v>
          </cell>
          <cell r="X6630" t="str">
            <v/>
          </cell>
        </row>
        <row r="6631">
          <cell r="B6631">
            <v>24</v>
          </cell>
          <cell r="F6631">
            <v>6</v>
          </cell>
          <cell r="R6631" t="str">
            <v/>
          </cell>
          <cell r="X6631" t="str">
            <v/>
          </cell>
        </row>
        <row r="6632">
          <cell r="B6632">
            <v>24</v>
          </cell>
          <cell r="F6632">
            <v>6</v>
          </cell>
          <cell r="R6632" t="str">
            <v/>
          </cell>
          <cell r="X6632" t="str">
            <v/>
          </cell>
        </row>
        <row r="6633">
          <cell r="B6633">
            <v>24</v>
          </cell>
          <cell r="F6633">
            <v>5.5</v>
          </cell>
          <cell r="R6633" t="str">
            <v>HERTHA VERNELLO</v>
          </cell>
          <cell r="T6633">
            <v>1</v>
          </cell>
          <cell r="X6633" t="str">
            <v/>
          </cell>
        </row>
        <row r="6634">
          <cell r="B6634">
            <v>24</v>
          </cell>
          <cell r="F6634">
            <v>5</v>
          </cell>
          <cell r="R6634" t="str">
            <v/>
          </cell>
          <cell r="X6634" t="str">
            <v/>
          </cell>
        </row>
        <row r="6635">
          <cell r="B6635">
            <v>24</v>
          </cell>
          <cell r="F6635">
            <v>6</v>
          </cell>
          <cell r="R6635" t="str">
            <v/>
          </cell>
          <cell r="X6635" t="str">
            <v/>
          </cell>
        </row>
        <row r="6636">
          <cell r="B6636">
            <v>24</v>
          </cell>
          <cell r="F6636">
            <v>5</v>
          </cell>
          <cell r="R6636" t="str">
            <v>ATL IMPROVVISATO</v>
          </cell>
          <cell r="W6636">
            <v>1</v>
          </cell>
          <cell r="X6636">
            <v>6</v>
          </cell>
        </row>
        <row r="6637">
          <cell r="B6637">
            <v>24</v>
          </cell>
          <cell r="F6637">
            <v>6</v>
          </cell>
          <cell r="R6637" t="str">
            <v/>
          </cell>
          <cell r="X6637" t="str">
            <v/>
          </cell>
        </row>
        <row r="6638">
          <cell r="B6638">
            <v>24</v>
          </cell>
          <cell r="F6638">
            <v>6</v>
          </cell>
          <cell r="R6638" t="str">
            <v/>
          </cell>
          <cell r="X6638" t="str">
            <v/>
          </cell>
        </row>
        <row r="6639">
          <cell r="B6639">
            <v>24</v>
          </cell>
          <cell r="F6639">
            <v>6</v>
          </cell>
          <cell r="R6639" t="str">
            <v>SAN GRIA</v>
          </cell>
          <cell r="X6639" t="str">
            <v/>
          </cell>
        </row>
        <row r="6640">
          <cell r="B6640">
            <v>24</v>
          </cell>
          <cell r="F6640">
            <v>6</v>
          </cell>
          <cell r="R6640" t="str">
            <v/>
          </cell>
          <cell r="X6640" t="str">
            <v/>
          </cell>
        </row>
        <row r="6641">
          <cell r="B6641">
            <v>24</v>
          </cell>
          <cell r="F6641">
            <v>6</v>
          </cell>
          <cell r="R6641" t="str">
            <v>PESCICULINI FC</v>
          </cell>
          <cell r="T6641">
            <v>1</v>
          </cell>
          <cell r="X6641" t="str">
            <v/>
          </cell>
        </row>
        <row r="6642">
          <cell r="B6642">
            <v>24</v>
          </cell>
          <cell r="F6642">
            <v>6</v>
          </cell>
          <cell r="R6642" t="str">
            <v>SESTO ASENSIO</v>
          </cell>
          <cell r="T6642">
            <v>1</v>
          </cell>
          <cell r="W6642">
            <v>1</v>
          </cell>
          <cell r="X6642">
            <v>6</v>
          </cell>
        </row>
        <row r="6643">
          <cell r="B6643">
            <v>24</v>
          </cell>
          <cell r="F6643">
            <v>6</v>
          </cell>
          <cell r="R6643" t="str">
            <v>ATL IMPROVVISATO</v>
          </cell>
          <cell r="W6643">
            <v>1</v>
          </cell>
          <cell r="X6643">
            <v>6</v>
          </cell>
        </row>
        <row r="6644">
          <cell r="B6644">
            <v>24</v>
          </cell>
          <cell r="F6644">
            <v>6</v>
          </cell>
          <cell r="R6644" t="str">
            <v>SESTO ASENSIO</v>
          </cell>
          <cell r="T6644">
            <v>1</v>
          </cell>
          <cell r="W6644">
            <v>1</v>
          </cell>
          <cell r="X6644">
            <v>6</v>
          </cell>
        </row>
        <row r="6645">
          <cell r="B6645">
            <v>24</v>
          </cell>
          <cell r="F6645">
            <v>6</v>
          </cell>
          <cell r="R6645" t="str">
            <v/>
          </cell>
          <cell r="X6645" t="str">
            <v/>
          </cell>
        </row>
        <row r="6646">
          <cell r="B6646">
            <v>24</v>
          </cell>
          <cell r="F6646">
            <v>6.5</v>
          </cell>
          <cell r="R6646" t="str">
            <v>SAN GRIA</v>
          </cell>
          <cell r="T6646">
            <v>1</v>
          </cell>
          <cell r="W6646">
            <v>1</v>
          </cell>
          <cell r="X6646">
            <v>6.5</v>
          </cell>
        </row>
        <row r="6647">
          <cell r="B6647">
            <v>24</v>
          </cell>
          <cell r="F6647">
            <v>5.5</v>
          </cell>
          <cell r="R6647" t="str">
            <v>PESCICULINI FC</v>
          </cell>
          <cell r="X6647" t="str">
            <v/>
          </cell>
        </row>
        <row r="6648">
          <cell r="B6648">
            <v>24</v>
          </cell>
          <cell r="F6648">
            <v>7.5</v>
          </cell>
          <cell r="R6648" t="str">
            <v>PESCICULINI FC</v>
          </cell>
          <cell r="T6648">
            <v>1</v>
          </cell>
          <cell r="W6648">
            <v>1</v>
          </cell>
          <cell r="X6648">
            <v>11.5</v>
          </cell>
        </row>
        <row r="6649">
          <cell r="B6649">
            <v>24</v>
          </cell>
          <cell r="F6649">
            <v>6.5</v>
          </cell>
          <cell r="R6649" t="str">
            <v/>
          </cell>
          <cell r="X6649" t="str">
            <v/>
          </cell>
        </row>
        <row r="6650">
          <cell r="B6650">
            <v>24</v>
          </cell>
          <cell r="F6650">
            <v>6</v>
          </cell>
          <cell r="R6650" t="str">
            <v/>
          </cell>
          <cell r="X6650" t="str">
            <v/>
          </cell>
        </row>
        <row r="6651">
          <cell r="B6651">
            <v>24</v>
          </cell>
          <cell r="F6651">
            <v>7</v>
          </cell>
          <cell r="R6651" t="str">
            <v/>
          </cell>
          <cell r="X6651" t="str">
            <v/>
          </cell>
        </row>
        <row r="6652">
          <cell r="B6652">
            <v>24</v>
          </cell>
          <cell r="F6652">
            <v>6</v>
          </cell>
          <cell r="R6652" t="str">
            <v/>
          </cell>
          <cell r="X6652" t="str">
            <v/>
          </cell>
        </row>
        <row r="6653">
          <cell r="B6653">
            <v>24</v>
          </cell>
          <cell r="F6653">
            <v>7</v>
          </cell>
          <cell r="R6653" t="str">
            <v>HERTHA VERNELLO</v>
          </cell>
          <cell r="T6653">
            <v>1</v>
          </cell>
          <cell r="W6653">
            <v>1</v>
          </cell>
          <cell r="X6653">
            <v>8</v>
          </cell>
        </row>
        <row r="6654">
          <cell r="B6654">
            <v>24</v>
          </cell>
          <cell r="F6654">
            <v>5.5</v>
          </cell>
          <cell r="R6654" t="str">
            <v>HERTHA VERNELLO</v>
          </cell>
          <cell r="T6654">
            <v>1</v>
          </cell>
          <cell r="X6654" t="str">
            <v/>
          </cell>
        </row>
        <row r="6655">
          <cell r="B6655">
            <v>24</v>
          </cell>
          <cell r="F6655">
            <v>6</v>
          </cell>
          <cell r="R6655" t="str">
            <v>PESCICULINI FC</v>
          </cell>
          <cell r="W6655">
            <v>1</v>
          </cell>
          <cell r="X6655">
            <v>6</v>
          </cell>
        </row>
        <row r="6656">
          <cell r="B6656">
            <v>24</v>
          </cell>
          <cell r="F6656">
            <v>6</v>
          </cell>
          <cell r="R6656" t="str">
            <v>ATL IMPROVVISATO</v>
          </cell>
          <cell r="T6656">
            <v>1</v>
          </cell>
          <cell r="W6656">
            <v>1</v>
          </cell>
          <cell r="X6656">
            <v>6</v>
          </cell>
        </row>
        <row r="6657">
          <cell r="B6657">
            <v>24</v>
          </cell>
          <cell r="F6657">
            <v>5.5</v>
          </cell>
          <cell r="R6657" t="str">
            <v>SAN GRIA</v>
          </cell>
          <cell r="X6657" t="str">
            <v/>
          </cell>
        </row>
        <row r="6658">
          <cell r="B6658">
            <v>24</v>
          </cell>
          <cell r="F6658">
            <v>6</v>
          </cell>
          <cell r="R6658" t="str">
            <v>HERTHA VERNELLO</v>
          </cell>
          <cell r="T6658">
            <v>1</v>
          </cell>
          <cell r="W6658">
            <v>1</v>
          </cell>
          <cell r="X6658">
            <v>6</v>
          </cell>
        </row>
        <row r="6659">
          <cell r="B6659">
            <v>24</v>
          </cell>
          <cell r="F6659">
            <v>6.5</v>
          </cell>
          <cell r="R6659" t="str">
            <v>ATL IMPROVVISATO</v>
          </cell>
          <cell r="T6659">
            <v>1</v>
          </cell>
          <cell r="W6659">
            <v>1</v>
          </cell>
          <cell r="X6659">
            <v>7.5</v>
          </cell>
        </row>
        <row r="6660">
          <cell r="B6660">
            <v>24</v>
          </cell>
          <cell r="F6660">
            <v>5.5</v>
          </cell>
          <cell r="R6660" t="str">
            <v/>
          </cell>
          <cell r="X6660" t="str">
            <v/>
          </cell>
        </row>
        <row r="6661">
          <cell r="B6661">
            <v>24</v>
          </cell>
          <cell r="F6661">
            <v>6</v>
          </cell>
          <cell r="R6661" t="str">
            <v/>
          </cell>
          <cell r="X6661" t="str">
            <v/>
          </cell>
        </row>
        <row r="6662">
          <cell r="B6662">
            <v>24</v>
          </cell>
          <cell r="F6662">
            <v>5.5</v>
          </cell>
          <cell r="R6662" t="str">
            <v>ATL IMPROVVISATO</v>
          </cell>
          <cell r="X6662" t="str">
            <v/>
          </cell>
        </row>
        <row r="6663">
          <cell r="B6663">
            <v>24</v>
          </cell>
          <cell r="F6663">
            <v>6.5</v>
          </cell>
          <cell r="R6663" t="str">
            <v>APPAREGGIATO</v>
          </cell>
          <cell r="T6663">
            <v>1</v>
          </cell>
          <cell r="W6663">
            <v>1</v>
          </cell>
          <cell r="X6663">
            <v>6.5</v>
          </cell>
        </row>
        <row r="6664">
          <cell r="B6664">
            <v>24</v>
          </cell>
          <cell r="F6664">
            <v>6.5</v>
          </cell>
          <cell r="R6664" t="str">
            <v>PARTIZAN DEGRADO</v>
          </cell>
          <cell r="T6664">
            <v>1</v>
          </cell>
          <cell r="W6664">
            <v>1</v>
          </cell>
          <cell r="X6664">
            <v>6.5</v>
          </cell>
        </row>
        <row r="6665">
          <cell r="B6665">
            <v>24</v>
          </cell>
          <cell r="F6665">
            <v>6</v>
          </cell>
          <cell r="R6665" t="str">
            <v>APPAREGGIATO</v>
          </cell>
          <cell r="W6665">
            <v>1</v>
          </cell>
          <cell r="X6665">
            <v>6</v>
          </cell>
        </row>
        <row r="6666">
          <cell r="B6666">
            <v>24</v>
          </cell>
          <cell r="F6666">
            <v>5.5</v>
          </cell>
          <cell r="R6666" t="str">
            <v/>
          </cell>
          <cell r="X6666" t="str">
            <v/>
          </cell>
        </row>
        <row r="6667">
          <cell r="B6667">
            <v>24</v>
          </cell>
          <cell r="F6667">
            <v>6.5</v>
          </cell>
          <cell r="R6667" t="str">
            <v/>
          </cell>
          <cell r="X6667" t="str">
            <v/>
          </cell>
        </row>
        <row r="6668">
          <cell r="B6668">
            <v>24</v>
          </cell>
          <cell r="F6668">
            <v>6.5</v>
          </cell>
          <cell r="R6668" t="str">
            <v>AC ASPARAGHESE</v>
          </cell>
          <cell r="T6668">
            <v>1</v>
          </cell>
          <cell r="W6668">
            <v>1</v>
          </cell>
          <cell r="X6668">
            <v>7</v>
          </cell>
        </row>
        <row r="6669">
          <cell r="B6669">
            <v>24</v>
          </cell>
          <cell r="F6669">
            <v>5</v>
          </cell>
          <cell r="R6669" t="str">
            <v>SESTO ASENSIO</v>
          </cell>
          <cell r="T6669">
            <v>1</v>
          </cell>
          <cell r="X6669" t="str">
            <v/>
          </cell>
        </row>
        <row r="6670">
          <cell r="B6670">
            <v>24</v>
          </cell>
          <cell r="F6670">
            <v>4</v>
          </cell>
          <cell r="R6670" t="str">
            <v>AC ASPARAGHESE</v>
          </cell>
          <cell r="X6670" t="str">
            <v/>
          </cell>
        </row>
        <row r="6671">
          <cell r="B6671">
            <v>24</v>
          </cell>
          <cell r="F6671">
            <v>5.5</v>
          </cell>
          <cell r="R6671" t="str">
            <v/>
          </cell>
          <cell r="X6671" t="str">
            <v/>
          </cell>
        </row>
        <row r="6672">
          <cell r="B6672">
            <v>24</v>
          </cell>
          <cell r="F6672">
            <v>6.5</v>
          </cell>
          <cell r="R6672" t="str">
            <v/>
          </cell>
          <cell r="X6672" t="str">
            <v/>
          </cell>
        </row>
        <row r="6673">
          <cell r="B6673">
            <v>24</v>
          </cell>
          <cell r="F6673">
            <v>4</v>
          </cell>
          <cell r="R6673" t="str">
            <v>SESTO ASENSIO</v>
          </cell>
          <cell r="X6673" t="str">
            <v/>
          </cell>
        </row>
        <row r="6674">
          <cell r="B6674">
            <v>24</v>
          </cell>
          <cell r="F6674">
            <v>6.5</v>
          </cell>
          <cell r="R6674" t="str">
            <v>AC ASPARAGHESE</v>
          </cell>
          <cell r="T6674">
            <v>1</v>
          </cell>
          <cell r="W6674">
            <v>1</v>
          </cell>
          <cell r="X6674">
            <v>6.5</v>
          </cell>
        </row>
        <row r="6675">
          <cell r="B6675">
            <v>24</v>
          </cell>
          <cell r="F6675">
            <v>6</v>
          </cell>
          <cell r="R6675" t="str">
            <v/>
          </cell>
          <cell r="X6675" t="str">
            <v/>
          </cell>
        </row>
        <row r="6676">
          <cell r="B6676">
            <v>24</v>
          </cell>
          <cell r="F6676">
            <v>6.5</v>
          </cell>
          <cell r="R6676" t="str">
            <v>SESTO ASENSIO</v>
          </cell>
          <cell r="W6676">
            <v>1</v>
          </cell>
          <cell r="X6676">
            <v>6.5</v>
          </cell>
        </row>
        <row r="6677">
          <cell r="B6677">
            <v>24</v>
          </cell>
          <cell r="F6677">
            <v>6.5</v>
          </cell>
          <cell r="R6677" t="str">
            <v/>
          </cell>
          <cell r="X6677" t="str">
            <v/>
          </cell>
        </row>
        <row r="6678">
          <cell r="B6678">
            <v>24</v>
          </cell>
          <cell r="F6678">
            <v>7.5</v>
          </cell>
          <cell r="R6678" t="str">
            <v>SAN GRIA</v>
          </cell>
          <cell r="T6678">
            <v>1</v>
          </cell>
          <cell r="W6678">
            <v>1</v>
          </cell>
          <cell r="X6678">
            <v>10.5</v>
          </cell>
        </row>
        <row r="6679">
          <cell r="B6679">
            <v>24</v>
          </cell>
          <cell r="F6679">
            <v>6.5</v>
          </cell>
          <cell r="R6679" t="str">
            <v>HERTHA VERNELLO</v>
          </cell>
          <cell r="W6679">
            <v>1</v>
          </cell>
          <cell r="X6679">
            <v>9.5</v>
          </cell>
        </row>
        <row r="6680">
          <cell r="B6680">
            <v>24</v>
          </cell>
          <cell r="F6680">
            <v>6.5</v>
          </cell>
          <cell r="R6680" t="str">
            <v>HERTHA VERNELLO</v>
          </cell>
          <cell r="T6680">
            <v>1</v>
          </cell>
          <cell r="W6680">
            <v>1</v>
          </cell>
          <cell r="X6680">
            <v>6.5</v>
          </cell>
        </row>
        <row r="6681">
          <cell r="B6681">
            <v>24</v>
          </cell>
          <cell r="F6681">
            <v>7</v>
          </cell>
          <cell r="R6681" t="str">
            <v>PARTIZAN DEGRADO</v>
          </cell>
          <cell r="W6681">
            <v>1</v>
          </cell>
          <cell r="X6681">
            <v>7</v>
          </cell>
        </row>
        <row r="6682">
          <cell r="B6682">
            <v>24</v>
          </cell>
          <cell r="F6682">
            <v>6.5</v>
          </cell>
          <cell r="R6682" t="str">
            <v>SESTO ASENSIO</v>
          </cell>
          <cell r="W6682">
            <v>1</v>
          </cell>
          <cell r="X6682">
            <v>6.5</v>
          </cell>
        </row>
        <row r="6683">
          <cell r="B6683">
            <v>24</v>
          </cell>
          <cell r="F6683">
            <v>5.5</v>
          </cell>
          <cell r="R6683" t="str">
            <v>ATL IMPROVVISATO</v>
          </cell>
          <cell r="T6683">
            <v>1</v>
          </cell>
          <cell r="W6683">
            <v>1</v>
          </cell>
          <cell r="X6683">
            <v>5.5</v>
          </cell>
        </row>
        <row r="6684">
          <cell r="B6684">
            <v>24</v>
          </cell>
          <cell r="F6684">
            <v>5</v>
          </cell>
          <cell r="R6684" t="str">
            <v/>
          </cell>
          <cell r="X6684" t="str">
            <v/>
          </cell>
        </row>
        <row r="6685">
          <cell r="B6685">
            <v>24</v>
          </cell>
          <cell r="F6685">
            <v>7</v>
          </cell>
          <cell r="R6685" t="str">
            <v>AC ASPARAGHESE</v>
          </cell>
          <cell r="T6685">
            <v>1</v>
          </cell>
          <cell r="W6685">
            <v>1</v>
          </cell>
          <cell r="X6685">
            <v>9.5</v>
          </cell>
        </row>
        <row r="6686">
          <cell r="B6686">
            <v>24</v>
          </cell>
          <cell r="F6686">
            <v>6</v>
          </cell>
          <cell r="R6686" t="str">
            <v>APPAREGGIATO</v>
          </cell>
          <cell r="T6686">
            <v>1</v>
          </cell>
          <cell r="W6686">
            <v>1</v>
          </cell>
          <cell r="X6686">
            <v>6</v>
          </cell>
        </row>
        <row r="6687">
          <cell r="B6687">
            <v>24</v>
          </cell>
          <cell r="F6687">
            <v>7</v>
          </cell>
          <cell r="R6687" t="str">
            <v>APPAREGGIATO</v>
          </cell>
          <cell r="T6687">
            <v>1</v>
          </cell>
          <cell r="W6687">
            <v>1</v>
          </cell>
          <cell r="X6687">
            <v>10</v>
          </cell>
        </row>
        <row r="6688">
          <cell r="B6688">
            <v>24</v>
          </cell>
          <cell r="F6688">
            <v>6.5</v>
          </cell>
          <cell r="R6688" t="str">
            <v/>
          </cell>
          <cell r="X6688" t="str">
            <v/>
          </cell>
        </row>
        <row r="6689">
          <cell r="B6689">
            <v>24</v>
          </cell>
          <cell r="F6689">
            <v>6</v>
          </cell>
          <cell r="R6689" t="str">
            <v/>
          </cell>
          <cell r="X6689" t="str">
            <v/>
          </cell>
        </row>
        <row r="6690">
          <cell r="B6690">
            <v>24</v>
          </cell>
          <cell r="F6690">
            <v>6</v>
          </cell>
          <cell r="R6690" t="str">
            <v/>
          </cell>
          <cell r="X6690" t="str">
            <v/>
          </cell>
        </row>
        <row r="6691">
          <cell r="B6691">
            <v>24</v>
          </cell>
          <cell r="F6691">
            <v>6</v>
          </cell>
          <cell r="R6691" t="str">
            <v/>
          </cell>
          <cell r="X6691" t="str">
            <v/>
          </cell>
        </row>
        <row r="6692">
          <cell r="B6692">
            <v>24</v>
          </cell>
          <cell r="F6692">
            <v>6</v>
          </cell>
          <cell r="R6692" t="str">
            <v/>
          </cell>
          <cell r="X6692" t="str">
            <v/>
          </cell>
        </row>
        <row r="6693">
          <cell r="B6693">
            <v>24</v>
          </cell>
          <cell r="F6693">
            <v>5.5</v>
          </cell>
          <cell r="R6693" t="str">
            <v/>
          </cell>
          <cell r="X6693" t="str">
            <v/>
          </cell>
        </row>
        <row r="6694">
          <cell r="B6694">
            <v>24</v>
          </cell>
          <cell r="F6694">
            <v>7</v>
          </cell>
          <cell r="R6694" t="str">
            <v/>
          </cell>
          <cell r="X6694" t="str">
            <v/>
          </cell>
        </row>
        <row r="6695">
          <cell r="B6695">
            <v>24</v>
          </cell>
          <cell r="F6695">
            <v>7</v>
          </cell>
          <cell r="R6695" t="str">
            <v/>
          </cell>
          <cell r="X6695" t="str">
            <v/>
          </cell>
        </row>
        <row r="6696">
          <cell r="B6696">
            <v>24</v>
          </cell>
          <cell r="F6696">
            <v>5.5</v>
          </cell>
          <cell r="R6696" t="str">
            <v/>
          </cell>
          <cell r="X6696" t="str">
            <v/>
          </cell>
        </row>
        <row r="6697">
          <cell r="B6697">
            <v>24</v>
          </cell>
          <cell r="F6697">
            <v>5.5</v>
          </cell>
          <cell r="R6697" t="str">
            <v/>
          </cell>
          <cell r="X6697" t="str">
            <v/>
          </cell>
        </row>
        <row r="6698">
          <cell r="B6698">
            <v>24</v>
          </cell>
          <cell r="F6698">
            <v>6</v>
          </cell>
          <cell r="R6698" t="str">
            <v/>
          </cell>
          <cell r="X6698" t="str">
            <v/>
          </cell>
        </row>
        <row r="6699">
          <cell r="B6699">
            <v>24</v>
          </cell>
          <cell r="F6699">
            <v>5.5</v>
          </cell>
          <cell r="R6699" t="str">
            <v>APPAREGGIATO</v>
          </cell>
          <cell r="X6699" t="str">
            <v/>
          </cell>
        </row>
        <row r="6700">
          <cell r="B6700">
            <v>24</v>
          </cell>
          <cell r="F6700">
            <v>6.5</v>
          </cell>
          <cell r="R6700" t="str">
            <v>SESTO ASENSIO</v>
          </cell>
          <cell r="T6700">
            <v>1</v>
          </cell>
          <cell r="W6700">
            <v>1</v>
          </cell>
          <cell r="X6700">
            <v>7.5</v>
          </cell>
        </row>
        <row r="6701">
          <cell r="B6701">
            <v>24</v>
          </cell>
          <cell r="F6701">
            <v>6</v>
          </cell>
          <cell r="R6701" t="str">
            <v>SAN GRIA</v>
          </cell>
          <cell r="T6701">
            <v>1</v>
          </cell>
          <cell r="X6701" t="str">
            <v/>
          </cell>
        </row>
        <row r="6702">
          <cell r="B6702">
            <v>24</v>
          </cell>
          <cell r="F6702">
            <v>6</v>
          </cell>
          <cell r="R6702" t="str">
            <v>ATL IMPROVVISATO</v>
          </cell>
          <cell r="T6702">
            <v>1</v>
          </cell>
          <cell r="W6702">
            <v>1</v>
          </cell>
          <cell r="X6702">
            <v>6</v>
          </cell>
        </row>
        <row r="6703">
          <cell r="B6703">
            <v>24</v>
          </cell>
          <cell r="F6703">
            <v>6</v>
          </cell>
          <cell r="R6703" t="str">
            <v/>
          </cell>
          <cell r="X6703" t="str">
            <v/>
          </cell>
        </row>
        <row r="6704">
          <cell r="B6704">
            <v>24</v>
          </cell>
          <cell r="F6704">
            <v>6.5</v>
          </cell>
          <cell r="R6704" t="str">
            <v>SESTO ASENSIO</v>
          </cell>
          <cell r="T6704">
            <v>1</v>
          </cell>
          <cell r="W6704">
            <v>1</v>
          </cell>
          <cell r="X6704">
            <v>6.5</v>
          </cell>
        </row>
        <row r="6705">
          <cell r="B6705">
            <v>24</v>
          </cell>
          <cell r="F6705">
            <v>5.5</v>
          </cell>
          <cell r="R6705" t="str">
            <v/>
          </cell>
          <cell r="X6705" t="str">
            <v/>
          </cell>
        </row>
        <row r="6706">
          <cell r="B6706">
            <v>24</v>
          </cell>
          <cell r="F6706">
            <v>6.5</v>
          </cell>
          <cell r="R6706" t="str">
            <v>SESTO ASENSIO</v>
          </cell>
          <cell r="T6706">
            <v>1</v>
          </cell>
          <cell r="X6706" t="str">
            <v/>
          </cell>
        </row>
        <row r="6707">
          <cell r="B6707">
            <v>24</v>
          </cell>
          <cell r="F6707">
            <v>6</v>
          </cell>
          <cell r="R6707" t="str">
            <v/>
          </cell>
          <cell r="X6707" t="str">
            <v/>
          </cell>
        </row>
        <row r="6708">
          <cell r="B6708">
            <v>24</v>
          </cell>
          <cell r="F6708">
            <v>6.5</v>
          </cell>
          <cell r="R6708" t="str">
            <v>SESTO ASENSIO</v>
          </cell>
          <cell r="T6708">
            <v>1</v>
          </cell>
          <cell r="W6708">
            <v>1</v>
          </cell>
          <cell r="X6708">
            <v>6.5</v>
          </cell>
        </row>
        <row r="6709">
          <cell r="B6709">
            <v>24</v>
          </cell>
          <cell r="F6709">
            <v>5.5</v>
          </cell>
          <cell r="R6709" t="str">
            <v/>
          </cell>
          <cell r="X6709" t="str">
            <v/>
          </cell>
        </row>
        <row r="6710">
          <cell r="B6710">
            <v>24</v>
          </cell>
          <cell r="F6710">
            <v>6.5</v>
          </cell>
          <cell r="R6710" t="str">
            <v/>
          </cell>
          <cell r="X6710" t="str">
            <v/>
          </cell>
        </row>
        <row r="6711">
          <cell r="B6711">
            <v>24</v>
          </cell>
          <cell r="F6711">
            <v>6</v>
          </cell>
          <cell r="R6711" t="str">
            <v>ATL IMPROVVISATO</v>
          </cell>
          <cell r="T6711">
            <v>1</v>
          </cell>
          <cell r="W6711">
            <v>1</v>
          </cell>
          <cell r="X6711">
            <v>6</v>
          </cell>
        </row>
        <row r="6712">
          <cell r="B6712">
            <v>24</v>
          </cell>
          <cell r="F6712">
            <v>6.5</v>
          </cell>
          <cell r="R6712" t="str">
            <v>SAN GRIA</v>
          </cell>
          <cell r="W6712">
            <v>1</v>
          </cell>
          <cell r="X6712">
            <v>6.5</v>
          </cell>
        </row>
        <row r="6713">
          <cell r="B6713">
            <v>24</v>
          </cell>
          <cell r="F6713">
            <v>5.5</v>
          </cell>
          <cell r="R6713" t="str">
            <v>PARTIZAN DEGRADO</v>
          </cell>
          <cell r="T6713">
            <v>1</v>
          </cell>
          <cell r="X6713" t="str">
            <v/>
          </cell>
        </row>
        <row r="6714">
          <cell r="B6714">
            <v>24</v>
          </cell>
          <cell r="F6714">
            <v>6.5</v>
          </cell>
          <cell r="R6714" t="str">
            <v>PESCICULINI FC</v>
          </cell>
          <cell r="T6714">
            <v>1</v>
          </cell>
          <cell r="W6714">
            <v>1</v>
          </cell>
          <cell r="X6714">
            <v>6.5</v>
          </cell>
        </row>
        <row r="6715">
          <cell r="B6715">
            <v>24</v>
          </cell>
          <cell r="F6715">
            <v>6</v>
          </cell>
          <cell r="R6715" t="str">
            <v>SESTO ASENSIO</v>
          </cell>
          <cell r="T6715">
            <v>1</v>
          </cell>
          <cell r="X6715" t="str">
            <v/>
          </cell>
        </row>
        <row r="6716">
          <cell r="B6716">
            <v>24</v>
          </cell>
          <cell r="F6716">
            <v>6</v>
          </cell>
          <cell r="R6716" t="str">
            <v>ATL IMPROVVISATO</v>
          </cell>
          <cell r="T6716">
            <v>1</v>
          </cell>
          <cell r="W6716">
            <v>1</v>
          </cell>
          <cell r="X6716">
            <v>6</v>
          </cell>
        </row>
        <row r="6717">
          <cell r="B6717">
            <v>24</v>
          </cell>
          <cell r="F6717">
            <v>6</v>
          </cell>
          <cell r="R6717" t="str">
            <v>SESTO ASENSIO</v>
          </cell>
          <cell r="T6717">
            <v>1</v>
          </cell>
          <cell r="X6717" t="str">
            <v/>
          </cell>
        </row>
        <row r="6718">
          <cell r="B6718">
            <v>24</v>
          </cell>
          <cell r="F6718">
            <v>6.5</v>
          </cell>
          <cell r="R6718" t="str">
            <v>PARTIZAN DEGRADO</v>
          </cell>
          <cell r="T6718">
            <v>1</v>
          </cell>
          <cell r="W6718">
            <v>1</v>
          </cell>
          <cell r="X6718">
            <v>6</v>
          </cell>
        </row>
        <row r="6719">
          <cell r="B6719">
            <v>24</v>
          </cell>
          <cell r="F6719">
            <v>7</v>
          </cell>
          <cell r="R6719" t="str">
            <v>HERTHA VERNELLO</v>
          </cell>
          <cell r="T6719">
            <v>1</v>
          </cell>
          <cell r="W6719">
            <v>1</v>
          </cell>
          <cell r="X6719">
            <v>10</v>
          </cell>
        </row>
        <row r="6720">
          <cell r="B6720">
            <v>24</v>
          </cell>
          <cell r="F6720">
            <v>6</v>
          </cell>
          <cell r="R6720" t="str">
            <v/>
          </cell>
          <cell r="X6720" t="str">
            <v/>
          </cell>
        </row>
        <row r="6721">
          <cell r="B6721">
            <v>24</v>
          </cell>
          <cell r="F6721">
            <v>6</v>
          </cell>
          <cell r="R6721" t="str">
            <v>PESCICULINI FC</v>
          </cell>
          <cell r="W6721">
            <v>1</v>
          </cell>
          <cell r="X6721">
            <v>6</v>
          </cell>
        </row>
        <row r="6722">
          <cell r="B6722">
            <v>24</v>
          </cell>
          <cell r="F6722">
            <v>5.5</v>
          </cell>
          <cell r="R6722" t="str">
            <v>PESCICULINI FC</v>
          </cell>
          <cell r="T6722">
            <v>1</v>
          </cell>
          <cell r="X6722" t="str">
            <v/>
          </cell>
        </row>
        <row r="6723">
          <cell r="B6723">
            <v>24</v>
          </cell>
          <cell r="F6723">
            <v>6.5</v>
          </cell>
          <cell r="R6723" t="str">
            <v>SAN GRIA</v>
          </cell>
          <cell r="T6723">
            <v>1</v>
          </cell>
          <cell r="W6723">
            <v>1</v>
          </cell>
          <cell r="X6723">
            <v>6.5</v>
          </cell>
        </row>
        <row r="6724">
          <cell r="B6724">
            <v>24</v>
          </cell>
          <cell r="F6724">
            <v>7</v>
          </cell>
          <cell r="R6724" t="str">
            <v>SESTO ASENSIO</v>
          </cell>
          <cell r="W6724">
            <v>1</v>
          </cell>
          <cell r="X6724">
            <v>10</v>
          </cell>
        </row>
        <row r="6725">
          <cell r="B6725">
            <v>24</v>
          </cell>
          <cell r="F6725">
            <v>6</v>
          </cell>
          <cell r="R6725" t="str">
            <v>SAN GRIA</v>
          </cell>
          <cell r="T6725">
            <v>1</v>
          </cell>
          <cell r="X6725" t="str">
            <v/>
          </cell>
        </row>
        <row r="6726">
          <cell r="B6726">
            <v>24</v>
          </cell>
          <cell r="F6726">
            <v>5.5</v>
          </cell>
          <cell r="R6726" t="str">
            <v/>
          </cell>
          <cell r="X6726" t="str">
            <v/>
          </cell>
        </row>
        <row r="6727">
          <cell r="B6727">
            <v>24</v>
          </cell>
          <cell r="F6727">
            <v>7</v>
          </cell>
          <cell r="R6727" t="str">
            <v>PARTIZAN DEGRADO</v>
          </cell>
          <cell r="T6727">
            <v>1</v>
          </cell>
          <cell r="W6727">
            <v>1</v>
          </cell>
          <cell r="X6727">
            <v>8</v>
          </cell>
        </row>
        <row r="6728">
          <cell r="B6728">
            <v>24</v>
          </cell>
          <cell r="F6728">
            <v>7</v>
          </cell>
          <cell r="R6728" t="str">
            <v>PARTIZAN DEGRADO</v>
          </cell>
          <cell r="T6728">
            <v>1</v>
          </cell>
          <cell r="W6728">
            <v>1</v>
          </cell>
          <cell r="X6728">
            <v>10</v>
          </cell>
        </row>
        <row r="6729">
          <cell r="B6729">
            <v>24</v>
          </cell>
          <cell r="F6729">
            <v>6.5</v>
          </cell>
          <cell r="R6729" t="str">
            <v/>
          </cell>
          <cell r="X6729" t="str">
            <v/>
          </cell>
        </row>
        <row r="6730">
          <cell r="B6730">
            <v>24</v>
          </cell>
          <cell r="F6730">
            <v>6.5</v>
          </cell>
          <cell r="R6730" t="str">
            <v>PESCICULINI FC</v>
          </cell>
          <cell r="T6730">
            <v>1</v>
          </cell>
          <cell r="W6730">
            <v>1</v>
          </cell>
          <cell r="X6730">
            <v>6.5</v>
          </cell>
        </row>
        <row r="6731">
          <cell r="B6731">
            <v>24</v>
          </cell>
          <cell r="F6731">
            <v>4.5</v>
          </cell>
          <cell r="R6731" t="str">
            <v/>
          </cell>
          <cell r="X6731" t="str">
            <v/>
          </cell>
        </row>
        <row r="6732">
          <cell r="B6732">
            <v>24</v>
          </cell>
          <cell r="F6732">
            <v>6</v>
          </cell>
          <cell r="R6732" t="str">
            <v/>
          </cell>
          <cell r="X6732" t="str">
            <v/>
          </cell>
        </row>
        <row r="6733">
          <cell r="B6733">
            <v>24</v>
          </cell>
          <cell r="F6733">
            <v>6.5</v>
          </cell>
          <cell r="R6733" t="str">
            <v/>
          </cell>
          <cell r="X6733" t="str">
            <v/>
          </cell>
        </row>
        <row r="6734">
          <cell r="B6734">
            <v>24</v>
          </cell>
          <cell r="F6734">
            <v>5.5</v>
          </cell>
          <cell r="R6734" t="str">
            <v>HERTHA VERNELLO</v>
          </cell>
          <cell r="X6734" t="str">
            <v/>
          </cell>
        </row>
        <row r="6735">
          <cell r="B6735">
            <v>24</v>
          </cell>
          <cell r="F6735">
            <v>5.5</v>
          </cell>
          <cell r="R6735" t="str">
            <v/>
          </cell>
          <cell r="X6735" t="str">
            <v/>
          </cell>
        </row>
        <row r="6736">
          <cell r="B6736">
            <v>24</v>
          </cell>
          <cell r="F6736">
            <v>5.5</v>
          </cell>
          <cell r="R6736" t="str">
            <v>ATL IMPROVVISATO</v>
          </cell>
          <cell r="T6736">
            <v>1</v>
          </cell>
          <cell r="X6736" t="str">
            <v/>
          </cell>
        </row>
        <row r="6737">
          <cell r="B6737">
            <v>24</v>
          </cell>
          <cell r="F6737">
            <v>6.5</v>
          </cell>
          <cell r="R6737" t="str">
            <v/>
          </cell>
          <cell r="X6737" t="str">
            <v/>
          </cell>
        </row>
        <row r="6738">
          <cell r="B6738">
            <v>24</v>
          </cell>
          <cell r="F6738">
            <v>7</v>
          </cell>
          <cell r="R6738" t="str">
            <v/>
          </cell>
          <cell r="X6738" t="str">
            <v/>
          </cell>
        </row>
        <row r="6739">
          <cell r="B6739">
            <v>24</v>
          </cell>
          <cell r="F6739">
            <v>6</v>
          </cell>
          <cell r="R6739" t="str">
            <v/>
          </cell>
          <cell r="X6739" t="str">
            <v/>
          </cell>
        </row>
        <row r="6740">
          <cell r="B6740">
            <v>24</v>
          </cell>
          <cell r="F6740">
            <v>6</v>
          </cell>
          <cell r="R6740" t="str">
            <v>APPAREGGIATO</v>
          </cell>
          <cell r="T6740">
            <v>1</v>
          </cell>
          <cell r="W6740">
            <v>1</v>
          </cell>
          <cell r="X6740">
            <v>6</v>
          </cell>
        </row>
        <row r="6741">
          <cell r="B6741">
            <v>24</v>
          </cell>
          <cell r="F6741">
            <v>6</v>
          </cell>
          <cell r="R6741" t="str">
            <v/>
          </cell>
          <cell r="X6741" t="str">
            <v/>
          </cell>
        </row>
        <row r="6742">
          <cell r="B6742">
            <v>24</v>
          </cell>
          <cell r="F6742">
            <v>7</v>
          </cell>
          <cell r="R6742" t="str">
            <v/>
          </cell>
          <cell r="X6742" t="str">
            <v/>
          </cell>
        </row>
        <row r="6743">
          <cell r="B6743">
            <v>24</v>
          </cell>
          <cell r="F6743">
            <v>6</v>
          </cell>
          <cell r="R6743" t="str">
            <v/>
          </cell>
          <cell r="X6743" t="str">
            <v/>
          </cell>
        </row>
        <row r="6744">
          <cell r="B6744">
            <v>24</v>
          </cell>
          <cell r="F6744">
            <v>6</v>
          </cell>
          <cell r="R6744" t="str">
            <v/>
          </cell>
          <cell r="X6744" t="str">
            <v/>
          </cell>
        </row>
        <row r="6745">
          <cell r="B6745">
            <v>24</v>
          </cell>
          <cell r="F6745">
            <v>6.5</v>
          </cell>
          <cell r="R6745" t="str">
            <v/>
          </cell>
          <cell r="X6745" t="str">
            <v/>
          </cell>
        </row>
        <row r="6746">
          <cell r="B6746">
            <v>24</v>
          </cell>
          <cell r="F6746">
            <v>5.5</v>
          </cell>
          <cell r="R6746" t="str">
            <v/>
          </cell>
          <cell r="X6746" t="str">
            <v/>
          </cell>
        </row>
        <row r="6747">
          <cell r="B6747">
            <v>24</v>
          </cell>
          <cell r="F6747">
            <v>5.5</v>
          </cell>
          <cell r="R6747" t="str">
            <v/>
          </cell>
          <cell r="X6747" t="str">
            <v/>
          </cell>
        </row>
        <row r="6748">
          <cell r="B6748">
            <v>24</v>
          </cell>
          <cell r="F6748">
            <v>5.5</v>
          </cell>
          <cell r="R6748" t="str">
            <v/>
          </cell>
          <cell r="X6748" t="str">
            <v/>
          </cell>
        </row>
        <row r="6749">
          <cell r="B6749">
            <v>24</v>
          </cell>
          <cell r="F6749">
            <v>6.5</v>
          </cell>
          <cell r="R6749" t="str">
            <v/>
          </cell>
          <cell r="X6749" t="str">
            <v/>
          </cell>
        </row>
        <row r="6750">
          <cell r="B6750">
            <v>24</v>
          </cell>
          <cell r="F6750">
            <v>6</v>
          </cell>
          <cell r="R6750" t="str">
            <v/>
          </cell>
          <cell r="X6750" t="str">
            <v/>
          </cell>
        </row>
        <row r="6751">
          <cell r="B6751">
            <v>24</v>
          </cell>
          <cell r="F6751">
            <v>6.5</v>
          </cell>
          <cell r="R6751" t="str">
            <v/>
          </cell>
          <cell r="X6751" t="str">
            <v/>
          </cell>
        </row>
        <row r="6752">
          <cell r="B6752">
            <v>24</v>
          </cell>
          <cell r="F6752">
            <v>6.5</v>
          </cell>
          <cell r="R6752" t="str">
            <v>AC ASPARAGHESE</v>
          </cell>
          <cell r="T6752">
            <v>1</v>
          </cell>
          <cell r="W6752">
            <v>1</v>
          </cell>
          <cell r="X6752">
            <v>7.5</v>
          </cell>
        </row>
        <row r="6753">
          <cell r="B6753">
            <v>24</v>
          </cell>
          <cell r="F6753">
            <v>5</v>
          </cell>
          <cell r="R6753" t="str">
            <v/>
          </cell>
          <cell r="X6753" t="str">
            <v/>
          </cell>
        </row>
        <row r="6754">
          <cell r="B6754">
            <v>24</v>
          </cell>
          <cell r="F6754">
            <v>6</v>
          </cell>
          <cell r="R6754" t="str">
            <v>HERTHA VERNELLO</v>
          </cell>
          <cell r="X6754" t="str">
            <v/>
          </cell>
        </row>
        <row r="6755">
          <cell r="B6755">
            <v>24</v>
          </cell>
          <cell r="F6755">
            <v>5</v>
          </cell>
          <cell r="R6755" t="str">
            <v/>
          </cell>
          <cell r="X6755" t="str">
            <v/>
          </cell>
        </row>
        <row r="6756">
          <cell r="B6756">
            <v>24</v>
          </cell>
          <cell r="F6756">
            <v>5.5</v>
          </cell>
          <cell r="R6756" t="str">
            <v>HERTHA VERNELLO</v>
          </cell>
          <cell r="X6756" t="str">
            <v/>
          </cell>
        </row>
        <row r="6757">
          <cell r="B6757">
            <v>24</v>
          </cell>
          <cell r="F6757">
            <v>5</v>
          </cell>
          <cell r="R6757" t="str">
            <v>AC ASPARAGHESE</v>
          </cell>
          <cell r="X6757" t="str">
            <v/>
          </cell>
        </row>
        <row r="6758">
          <cell r="B6758">
            <v>24</v>
          </cell>
          <cell r="F6758">
            <v>6.5</v>
          </cell>
          <cell r="R6758" t="str">
            <v>PESCICULINI FC</v>
          </cell>
          <cell r="T6758">
            <v>1</v>
          </cell>
          <cell r="W6758">
            <v>1</v>
          </cell>
          <cell r="X6758">
            <v>6.5</v>
          </cell>
        </row>
        <row r="6759">
          <cell r="B6759">
            <v>24</v>
          </cell>
          <cell r="F6759">
            <v>6.5</v>
          </cell>
          <cell r="R6759" t="str">
            <v>HERTHA VERNELLO</v>
          </cell>
          <cell r="T6759">
            <v>1</v>
          </cell>
          <cell r="W6759">
            <v>1</v>
          </cell>
          <cell r="X6759">
            <v>9.5</v>
          </cell>
        </row>
        <row r="6760">
          <cell r="B6760">
            <v>24</v>
          </cell>
          <cell r="F6760">
            <v>6.5</v>
          </cell>
          <cell r="R6760" t="str">
            <v/>
          </cell>
          <cell r="X6760" t="str">
            <v/>
          </cell>
        </row>
        <row r="6761">
          <cell r="B6761">
            <v>24</v>
          </cell>
          <cell r="F6761">
            <v>5</v>
          </cell>
          <cell r="R6761" t="str">
            <v>APPAREGGIATO</v>
          </cell>
          <cell r="T6761">
            <v>1</v>
          </cell>
          <cell r="X6761" t="str">
            <v/>
          </cell>
        </row>
        <row r="6762">
          <cell r="B6762">
            <v>24</v>
          </cell>
          <cell r="F6762">
            <v>7</v>
          </cell>
          <cell r="R6762" t="str">
            <v>SAN GRIA</v>
          </cell>
          <cell r="W6762">
            <v>1</v>
          </cell>
          <cell r="X6762">
            <v>10</v>
          </cell>
        </row>
        <row r="6763">
          <cell r="B6763">
            <v>24</v>
          </cell>
          <cell r="F6763">
            <v>7</v>
          </cell>
          <cell r="R6763" t="str">
            <v>SAN GRIA</v>
          </cell>
          <cell r="T6763">
            <v>1</v>
          </cell>
          <cell r="W6763">
            <v>1</v>
          </cell>
          <cell r="X6763">
            <v>9.5</v>
          </cell>
        </row>
        <row r="6764">
          <cell r="B6764">
            <v>24</v>
          </cell>
          <cell r="F6764">
            <v>6.5</v>
          </cell>
          <cell r="R6764" t="str">
            <v/>
          </cell>
          <cell r="X6764" t="str">
            <v/>
          </cell>
        </row>
        <row r="6765">
          <cell r="B6765">
            <v>24</v>
          </cell>
          <cell r="F6765">
            <v>6</v>
          </cell>
          <cell r="R6765" t="str">
            <v/>
          </cell>
          <cell r="X6765" t="str">
            <v/>
          </cell>
        </row>
        <row r="6766">
          <cell r="B6766">
            <v>24</v>
          </cell>
          <cell r="F6766">
            <v>5.5</v>
          </cell>
          <cell r="R6766" t="str">
            <v>APPAREGGIATO</v>
          </cell>
          <cell r="X6766" t="str">
            <v/>
          </cell>
        </row>
        <row r="6767">
          <cell r="B6767">
            <v>24</v>
          </cell>
          <cell r="F6767">
            <v>5.5</v>
          </cell>
          <cell r="R6767" t="str">
            <v>PARTIZAN DEGRADO</v>
          </cell>
          <cell r="X6767" t="str">
            <v/>
          </cell>
        </row>
        <row r="6768">
          <cell r="B6768">
            <v>24</v>
          </cell>
          <cell r="F6768">
            <v>7</v>
          </cell>
          <cell r="R6768" t="str">
            <v>HERTHA VERNELLO</v>
          </cell>
          <cell r="T6768">
            <v>1</v>
          </cell>
          <cell r="W6768">
            <v>1</v>
          </cell>
          <cell r="X6768">
            <v>10</v>
          </cell>
        </row>
        <row r="6769">
          <cell r="B6769">
            <v>24</v>
          </cell>
          <cell r="F6769">
            <v>4.5</v>
          </cell>
          <cell r="R6769" t="str">
            <v/>
          </cell>
          <cell r="X6769" t="str">
            <v/>
          </cell>
        </row>
        <row r="6770">
          <cell r="B6770">
            <v>24</v>
          </cell>
          <cell r="F6770">
            <v>5.5</v>
          </cell>
          <cell r="R6770" t="str">
            <v>APPAREGGIATO</v>
          </cell>
          <cell r="X6770" t="str">
            <v/>
          </cell>
        </row>
        <row r="6771">
          <cell r="B6771">
            <v>24</v>
          </cell>
          <cell r="F6771">
            <v>5.5</v>
          </cell>
          <cell r="R6771" t="str">
            <v/>
          </cell>
          <cell r="X6771" t="str">
            <v/>
          </cell>
        </row>
        <row r="6772">
          <cell r="B6772">
            <v>24</v>
          </cell>
          <cell r="F6772">
            <v>5</v>
          </cell>
          <cell r="R6772" t="str">
            <v/>
          </cell>
          <cell r="X6772" t="str">
            <v/>
          </cell>
        </row>
        <row r="6773">
          <cell r="B6773">
            <v>24</v>
          </cell>
          <cell r="F6773">
            <v>5</v>
          </cell>
          <cell r="R6773" t="str">
            <v/>
          </cell>
          <cell r="X6773" t="str">
            <v/>
          </cell>
        </row>
        <row r="6774">
          <cell r="B6774">
            <v>24</v>
          </cell>
          <cell r="F6774">
            <v>5.5</v>
          </cell>
          <cell r="R6774" t="str">
            <v>AC ASPARAGHESE</v>
          </cell>
          <cell r="T6774">
            <v>1</v>
          </cell>
          <cell r="W6774">
            <v>1</v>
          </cell>
          <cell r="X6774">
            <v>5.5</v>
          </cell>
        </row>
        <row r="6775">
          <cell r="B6775">
            <v>24</v>
          </cell>
          <cell r="F6775">
            <v>4.5</v>
          </cell>
          <cell r="R6775" t="str">
            <v/>
          </cell>
          <cell r="X6775" t="str">
            <v/>
          </cell>
        </row>
        <row r="6776">
          <cell r="B6776">
            <v>24</v>
          </cell>
          <cell r="F6776">
            <v>6</v>
          </cell>
          <cell r="R6776" t="str">
            <v>AC ASPARAGHESE</v>
          </cell>
          <cell r="T6776">
            <v>1</v>
          </cell>
          <cell r="W6776">
            <v>1</v>
          </cell>
          <cell r="X6776">
            <v>6</v>
          </cell>
        </row>
        <row r="6777">
          <cell r="B6777">
            <v>24</v>
          </cell>
          <cell r="F6777">
            <v>5.5</v>
          </cell>
          <cell r="R6777" t="str">
            <v/>
          </cell>
          <cell r="X6777" t="str">
            <v/>
          </cell>
        </row>
        <row r="6778">
          <cell r="B6778">
            <v>24</v>
          </cell>
          <cell r="F6778">
            <v>6.5</v>
          </cell>
          <cell r="R6778" t="str">
            <v>PESCICULINI FC</v>
          </cell>
          <cell r="T6778">
            <v>1</v>
          </cell>
          <cell r="W6778">
            <v>1</v>
          </cell>
          <cell r="X6778">
            <v>6.5</v>
          </cell>
        </row>
        <row r="6779">
          <cell r="B6779">
            <v>24</v>
          </cell>
          <cell r="F6779">
            <v>5.5</v>
          </cell>
          <cell r="R6779" t="str">
            <v>HERTHA VERNELLO</v>
          </cell>
          <cell r="X6779" t="str">
            <v/>
          </cell>
        </row>
        <row r="6780">
          <cell r="B6780">
            <v>24</v>
          </cell>
          <cell r="F6780">
            <v>5</v>
          </cell>
          <cell r="R6780" t="str">
            <v>AC ASPARAGHESE</v>
          </cell>
          <cell r="T6780">
            <v>1</v>
          </cell>
          <cell r="X6780" t="str">
            <v/>
          </cell>
        </row>
        <row r="6781">
          <cell r="B6781">
            <v>24</v>
          </cell>
          <cell r="F6781">
            <v>5.5</v>
          </cell>
          <cell r="R6781" t="str">
            <v/>
          </cell>
          <cell r="X6781" t="str">
            <v/>
          </cell>
        </row>
        <row r="6782">
          <cell r="B6782">
            <v>24</v>
          </cell>
          <cell r="F6782">
            <v>5</v>
          </cell>
          <cell r="R6782" t="str">
            <v>PESCICULINI FC</v>
          </cell>
          <cell r="X6782" t="str">
            <v/>
          </cell>
        </row>
        <row r="6783">
          <cell r="B6783">
            <v>24</v>
          </cell>
          <cell r="F6783">
            <v>6.5</v>
          </cell>
          <cell r="R6783" t="str">
            <v>PESCICULINI FC</v>
          </cell>
          <cell r="T6783">
            <v>1</v>
          </cell>
          <cell r="W6783">
            <v>1</v>
          </cell>
          <cell r="X6783">
            <v>6.5</v>
          </cell>
        </row>
        <row r="6784">
          <cell r="B6784">
            <v>24</v>
          </cell>
          <cell r="F6784">
            <v>5.5</v>
          </cell>
          <cell r="R6784" t="str">
            <v>HERTHA VERNELLO</v>
          </cell>
          <cell r="T6784">
            <v>1</v>
          </cell>
          <cell r="X6784" t="str">
            <v/>
          </cell>
        </row>
        <row r="6785">
          <cell r="B6785">
            <v>24</v>
          </cell>
          <cell r="F6785">
            <v>6</v>
          </cell>
          <cell r="R6785" t="str">
            <v/>
          </cell>
          <cell r="X6785" t="str">
            <v/>
          </cell>
        </row>
        <row r="6786">
          <cell r="B6786">
            <v>24</v>
          </cell>
          <cell r="F6786">
            <v>5.5</v>
          </cell>
          <cell r="R6786" t="str">
            <v/>
          </cell>
          <cell r="X6786" t="str">
            <v/>
          </cell>
        </row>
        <row r="6787">
          <cell r="B6787">
            <v>24</v>
          </cell>
          <cell r="F6787">
            <v>5</v>
          </cell>
          <cell r="R6787" t="str">
            <v/>
          </cell>
          <cell r="X6787" t="str">
            <v/>
          </cell>
        </row>
        <row r="6788">
          <cell r="B6788">
            <v>24</v>
          </cell>
          <cell r="F6788">
            <v>5.5</v>
          </cell>
          <cell r="R6788" t="str">
            <v/>
          </cell>
          <cell r="X6788" t="str">
            <v/>
          </cell>
        </row>
        <row r="6789">
          <cell r="B6789">
            <v>24</v>
          </cell>
          <cell r="F6789">
            <v>6</v>
          </cell>
          <cell r="R6789" t="str">
            <v/>
          </cell>
          <cell r="X6789" t="str">
            <v/>
          </cell>
        </row>
        <row r="6790">
          <cell r="B6790">
            <v>24</v>
          </cell>
          <cell r="F6790">
            <v>7</v>
          </cell>
          <cell r="R6790" t="str">
            <v/>
          </cell>
          <cell r="X6790" t="str">
            <v/>
          </cell>
        </row>
        <row r="6791">
          <cell r="B6791">
            <v>24</v>
          </cell>
          <cell r="F6791">
            <v>6.5</v>
          </cell>
          <cell r="R6791" t="str">
            <v/>
          </cell>
          <cell r="X6791" t="str">
            <v/>
          </cell>
        </row>
        <row r="6792">
          <cell r="B6792">
            <v>24</v>
          </cell>
          <cell r="F6792">
            <v>6</v>
          </cell>
          <cell r="R6792" t="str">
            <v/>
          </cell>
          <cell r="X6792" t="str">
            <v/>
          </cell>
        </row>
        <row r="6793">
          <cell r="B6793">
            <v>24</v>
          </cell>
          <cell r="F6793">
            <v>6</v>
          </cell>
          <cell r="R6793" t="str">
            <v/>
          </cell>
          <cell r="X6793" t="str">
            <v/>
          </cell>
        </row>
        <row r="6794">
          <cell r="B6794">
            <v>24</v>
          </cell>
          <cell r="F6794">
            <v>7.5</v>
          </cell>
          <cell r="R6794" t="str">
            <v>APPAREGGIATO</v>
          </cell>
          <cell r="T6794">
            <v>1</v>
          </cell>
          <cell r="W6794">
            <v>1</v>
          </cell>
          <cell r="X6794">
            <v>14.5</v>
          </cell>
        </row>
        <row r="6795">
          <cell r="B6795">
            <v>24</v>
          </cell>
          <cell r="F6795">
            <v>7</v>
          </cell>
          <cell r="R6795" t="str">
            <v>PESCICULINI FC</v>
          </cell>
          <cell r="T6795">
            <v>1</v>
          </cell>
          <cell r="W6795">
            <v>1</v>
          </cell>
          <cell r="X6795">
            <v>10</v>
          </cell>
        </row>
        <row r="6796">
          <cell r="B6796">
            <v>24</v>
          </cell>
          <cell r="F6796">
            <v>6.5</v>
          </cell>
          <cell r="R6796" t="str">
            <v/>
          </cell>
          <cell r="X6796" t="str">
            <v/>
          </cell>
        </row>
        <row r="6797">
          <cell r="B6797">
            <v>24</v>
          </cell>
          <cell r="F6797">
            <v>5.5</v>
          </cell>
          <cell r="R6797" t="str">
            <v/>
          </cell>
          <cell r="X6797" t="str">
            <v/>
          </cell>
        </row>
        <row r="6798">
          <cell r="B6798">
            <v>24</v>
          </cell>
          <cell r="F6798">
            <v>6.5</v>
          </cell>
          <cell r="R6798" t="str">
            <v>PESCICULINI FC</v>
          </cell>
          <cell r="W6798">
            <v>1</v>
          </cell>
          <cell r="X6798">
            <v>6.5</v>
          </cell>
        </row>
        <row r="6799">
          <cell r="B6799">
            <v>24</v>
          </cell>
          <cell r="F6799">
            <v>5.5</v>
          </cell>
          <cell r="R6799" t="str">
            <v/>
          </cell>
          <cell r="X6799" t="str">
            <v/>
          </cell>
        </row>
        <row r="6800">
          <cell r="B6800">
            <v>24</v>
          </cell>
          <cell r="F6800">
            <v>5.5</v>
          </cell>
          <cell r="R6800" t="str">
            <v/>
          </cell>
          <cell r="X6800" t="str">
            <v/>
          </cell>
        </row>
        <row r="6801">
          <cell r="B6801">
            <v>24</v>
          </cell>
          <cell r="F6801">
            <v>6</v>
          </cell>
          <cell r="R6801" t="str">
            <v/>
          </cell>
          <cell r="X6801" t="str">
            <v/>
          </cell>
        </row>
        <row r="6802">
          <cell r="B6802">
            <v>24</v>
          </cell>
          <cell r="F6802">
            <v>5</v>
          </cell>
          <cell r="R6802" t="str">
            <v>PESCICULINI FC</v>
          </cell>
          <cell r="T6802">
            <v>1</v>
          </cell>
          <cell r="X6802" t="str">
            <v/>
          </cell>
        </row>
        <row r="6803">
          <cell r="B6803">
            <v>24</v>
          </cell>
          <cell r="F6803">
            <v>6</v>
          </cell>
          <cell r="R6803" t="str">
            <v>PARTIZAN DEGRADO</v>
          </cell>
          <cell r="T6803">
            <v>1</v>
          </cell>
          <cell r="W6803">
            <v>1</v>
          </cell>
          <cell r="X6803">
            <v>6</v>
          </cell>
        </row>
        <row r="6804">
          <cell r="B6804">
            <v>24</v>
          </cell>
          <cell r="F6804">
            <v>5.5</v>
          </cell>
          <cell r="R6804" t="str">
            <v>APPAREGGIATO</v>
          </cell>
          <cell r="X6804" t="str">
            <v/>
          </cell>
        </row>
        <row r="6805">
          <cell r="B6805">
            <v>24</v>
          </cell>
          <cell r="F6805">
            <v>5</v>
          </cell>
          <cell r="R6805" t="str">
            <v/>
          </cell>
          <cell r="X6805" t="str">
            <v/>
          </cell>
        </row>
        <row r="6806">
          <cell r="B6806">
            <v>24</v>
          </cell>
          <cell r="F6806">
            <v>6</v>
          </cell>
          <cell r="R6806" t="str">
            <v>AC ASPARAGHESE</v>
          </cell>
          <cell r="W6806">
            <v>1</v>
          </cell>
          <cell r="X6806">
            <v>5.5</v>
          </cell>
        </row>
        <row r="6807">
          <cell r="B6807">
            <v>24</v>
          </cell>
          <cell r="F6807">
            <v>7.5</v>
          </cell>
          <cell r="R6807" t="str">
            <v>SAN GRIA</v>
          </cell>
          <cell r="T6807">
            <v>1</v>
          </cell>
          <cell r="W6807">
            <v>1</v>
          </cell>
          <cell r="X6807">
            <v>14.5</v>
          </cell>
        </row>
        <row r="6808">
          <cell r="B6808">
            <v>24</v>
          </cell>
          <cell r="F6808">
            <v>6</v>
          </cell>
          <cell r="R6808" t="str">
            <v/>
          </cell>
          <cell r="X6808" t="str">
            <v/>
          </cell>
        </row>
        <row r="6809">
          <cell r="B6809">
            <v>24</v>
          </cell>
          <cell r="F6809">
            <v>5.5</v>
          </cell>
          <cell r="R6809" t="str">
            <v/>
          </cell>
          <cell r="X6809" t="str">
            <v/>
          </cell>
        </row>
        <row r="6810">
          <cell r="B6810">
            <v>24</v>
          </cell>
          <cell r="F6810">
            <v>5.5</v>
          </cell>
          <cell r="R6810" t="str">
            <v/>
          </cell>
          <cell r="X6810" t="str">
            <v/>
          </cell>
        </row>
        <row r="6811">
          <cell r="B6811">
            <v>24</v>
          </cell>
          <cell r="F6811">
            <v>5</v>
          </cell>
          <cell r="R6811" t="str">
            <v>AC ASPARAGHESE</v>
          </cell>
          <cell r="T6811">
            <v>1</v>
          </cell>
          <cell r="X6811" t="str">
            <v/>
          </cell>
        </row>
        <row r="6812">
          <cell r="B6812">
            <v>24</v>
          </cell>
          <cell r="F6812">
            <v>5.5</v>
          </cell>
          <cell r="R6812" t="str">
            <v/>
          </cell>
          <cell r="X6812" t="str">
            <v/>
          </cell>
        </row>
        <row r="6813">
          <cell r="B6813">
            <v>24</v>
          </cell>
          <cell r="F6813">
            <v>5.5</v>
          </cell>
          <cell r="R6813" t="str">
            <v/>
          </cell>
          <cell r="X6813" t="str">
            <v/>
          </cell>
        </row>
        <row r="6814">
          <cell r="B6814">
            <v>24</v>
          </cell>
          <cell r="F6814">
            <v>5.5</v>
          </cell>
          <cell r="R6814" t="str">
            <v/>
          </cell>
          <cell r="X6814" t="str">
            <v/>
          </cell>
        </row>
        <row r="6815">
          <cell r="B6815">
            <v>24</v>
          </cell>
          <cell r="F6815">
            <v>6</v>
          </cell>
          <cell r="R6815" t="str">
            <v/>
          </cell>
          <cell r="X6815" t="str">
            <v/>
          </cell>
        </row>
        <row r="6816">
          <cell r="B6816">
            <v>24</v>
          </cell>
          <cell r="F6816">
            <v>6.5</v>
          </cell>
          <cell r="R6816" t="str">
            <v/>
          </cell>
          <cell r="X6816" t="str">
            <v/>
          </cell>
        </row>
        <row r="6817">
          <cell r="B6817">
            <v>24</v>
          </cell>
          <cell r="F6817">
            <v>7</v>
          </cell>
          <cell r="R6817" t="str">
            <v/>
          </cell>
          <cell r="X6817" t="str">
            <v/>
          </cell>
        </row>
        <row r="6818">
          <cell r="B6818">
            <v>24</v>
          </cell>
          <cell r="F6818">
            <v>5</v>
          </cell>
          <cell r="R6818" t="str">
            <v/>
          </cell>
          <cell r="X6818" t="str">
            <v/>
          </cell>
        </row>
        <row r="6819">
          <cell r="B6819">
            <v>24</v>
          </cell>
          <cell r="F6819">
            <v>6</v>
          </cell>
          <cell r="R6819" t="str">
            <v/>
          </cell>
          <cell r="X6819" t="str">
            <v/>
          </cell>
        </row>
        <row r="6820">
          <cell r="B6820">
            <v>24</v>
          </cell>
          <cell r="F6820">
            <v>5.5</v>
          </cell>
          <cell r="R6820" t="str">
            <v/>
          </cell>
          <cell r="X6820" t="str">
            <v/>
          </cell>
        </row>
        <row r="6821">
          <cell r="B6821">
            <v>24</v>
          </cell>
          <cell r="F6821">
            <v>6.5</v>
          </cell>
          <cell r="R6821" t="str">
            <v/>
          </cell>
          <cell r="X6821" t="str">
            <v/>
          </cell>
        </row>
        <row r="6822">
          <cell r="B6822">
            <v>24</v>
          </cell>
          <cell r="F6822">
            <v>6</v>
          </cell>
          <cell r="R6822" t="str">
            <v>ATL IMPROVVISATO</v>
          </cell>
          <cell r="T6822">
            <v>1</v>
          </cell>
          <cell r="W6822">
            <v>1</v>
          </cell>
          <cell r="X6822">
            <v>6</v>
          </cell>
        </row>
        <row r="6823">
          <cell r="B6823">
            <v>24</v>
          </cell>
          <cell r="F6823">
            <v>6</v>
          </cell>
          <cell r="R6823" t="str">
            <v>SESTO ASENSIO</v>
          </cell>
          <cell r="T6823">
            <v>1</v>
          </cell>
          <cell r="X6823" t="str">
            <v/>
          </cell>
        </row>
        <row r="6824">
          <cell r="B6824">
            <v>24</v>
          </cell>
          <cell r="F6824">
            <v>5</v>
          </cell>
          <cell r="R6824" t="str">
            <v/>
          </cell>
          <cell r="X6824" t="str">
            <v/>
          </cell>
        </row>
        <row r="6825">
          <cell r="B6825">
            <v>25</v>
          </cell>
          <cell r="F6825">
            <v>6.5</v>
          </cell>
          <cell r="R6825" t="str">
            <v>SAN GRIA</v>
          </cell>
          <cell r="W6825">
            <v>1</v>
          </cell>
          <cell r="X6825">
            <v>7.5</v>
          </cell>
        </row>
        <row r="6826">
          <cell r="B6826">
            <v>25</v>
          </cell>
          <cell r="F6826">
            <v>6</v>
          </cell>
          <cell r="R6826" t="str">
            <v>PARTIZAN DEGRADO</v>
          </cell>
          <cell r="X6826" t="str">
            <v/>
          </cell>
        </row>
        <row r="6827">
          <cell r="B6827">
            <v>25</v>
          </cell>
          <cell r="F6827">
            <v>6</v>
          </cell>
          <cell r="R6827" t="str">
            <v/>
          </cell>
          <cell r="X6827" t="str">
            <v/>
          </cell>
        </row>
        <row r="6828">
          <cell r="B6828">
            <v>25</v>
          </cell>
          <cell r="F6828">
            <v>4.5</v>
          </cell>
          <cell r="R6828" t="str">
            <v>ATL IMPROVVISATO</v>
          </cell>
          <cell r="X6828" t="str">
            <v/>
          </cell>
        </row>
        <row r="6829">
          <cell r="B6829">
            <v>25</v>
          </cell>
          <cell r="F6829">
            <v>6</v>
          </cell>
          <cell r="R6829" t="str">
            <v>SAN GRIA</v>
          </cell>
          <cell r="T6829">
            <v>1</v>
          </cell>
          <cell r="X6829" t="str">
            <v/>
          </cell>
        </row>
        <row r="6830">
          <cell r="B6830">
            <v>25</v>
          </cell>
          <cell r="F6830">
            <v>6.5</v>
          </cell>
          <cell r="R6830" t="str">
            <v/>
          </cell>
          <cell r="X6830" t="str">
            <v/>
          </cell>
        </row>
        <row r="6831">
          <cell r="B6831">
            <v>25</v>
          </cell>
          <cell r="F6831">
            <v>5</v>
          </cell>
          <cell r="R6831" t="str">
            <v/>
          </cell>
          <cell r="X6831" t="str">
            <v/>
          </cell>
        </row>
        <row r="6832">
          <cell r="B6832">
            <v>25</v>
          </cell>
          <cell r="F6832">
            <v>6.5</v>
          </cell>
          <cell r="R6832" t="str">
            <v/>
          </cell>
          <cell r="X6832" t="str">
            <v/>
          </cell>
        </row>
        <row r="6833">
          <cell r="B6833">
            <v>25</v>
          </cell>
          <cell r="F6833">
            <v>5.5</v>
          </cell>
          <cell r="R6833" t="str">
            <v>AC ASPARAGHESE</v>
          </cell>
          <cell r="X6833" t="str">
            <v/>
          </cell>
        </row>
        <row r="6834">
          <cell r="B6834">
            <v>25</v>
          </cell>
          <cell r="F6834">
            <v>6</v>
          </cell>
          <cell r="R6834" t="str">
            <v/>
          </cell>
          <cell r="X6834" t="str">
            <v/>
          </cell>
        </row>
        <row r="6835">
          <cell r="B6835">
            <v>25</v>
          </cell>
          <cell r="F6835">
            <v>6.5</v>
          </cell>
          <cell r="R6835" t="str">
            <v>APPAREGGIATO</v>
          </cell>
          <cell r="W6835">
            <v>1</v>
          </cell>
          <cell r="X6835">
            <v>7.5</v>
          </cell>
        </row>
        <row r="6836">
          <cell r="B6836">
            <v>25</v>
          </cell>
          <cell r="F6836">
            <v>6</v>
          </cell>
          <cell r="R6836" t="str">
            <v>SESTO ASENSIO</v>
          </cell>
          <cell r="T6836">
            <v>1</v>
          </cell>
          <cell r="W6836">
            <v>1</v>
          </cell>
          <cell r="X6836">
            <v>4</v>
          </cell>
        </row>
        <row r="6837">
          <cell r="B6837">
            <v>25</v>
          </cell>
          <cell r="F6837">
            <v>6</v>
          </cell>
          <cell r="R6837" t="str">
            <v>PARTIZAN DEGRADO</v>
          </cell>
          <cell r="T6837">
            <v>1</v>
          </cell>
          <cell r="W6837">
            <v>1</v>
          </cell>
          <cell r="X6837">
            <v>5</v>
          </cell>
        </row>
        <row r="6838">
          <cell r="B6838">
            <v>25</v>
          </cell>
          <cell r="F6838">
            <v>5.5</v>
          </cell>
          <cell r="R6838" t="str">
            <v>SAN GRIA</v>
          </cell>
          <cell r="T6838">
            <v>1</v>
          </cell>
          <cell r="X6838" t="str">
            <v/>
          </cell>
        </row>
        <row r="6839">
          <cell r="B6839">
            <v>25</v>
          </cell>
          <cell r="F6839">
            <v>6.5</v>
          </cell>
          <cell r="R6839" t="str">
            <v>PARTIZAN DEGRADO</v>
          </cell>
          <cell r="T6839">
            <v>1</v>
          </cell>
          <cell r="W6839">
            <v>1</v>
          </cell>
          <cell r="X6839">
            <v>6.5</v>
          </cell>
        </row>
        <row r="6840">
          <cell r="B6840">
            <v>25</v>
          </cell>
          <cell r="F6840">
            <v>6</v>
          </cell>
          <cell r="R6840" t="str">
            <v>PARTIZAN DEGRADO</v>
          </cell>
          <cell r="W6840">
            <v>1</v>
          </cell>
          <cell r="X6840">
            <v>6</v>
          </cell>
        </row>
        <row r="6841">
          <cell r="B6841">
            <v>25</v>
          </cell>
          <cell r="F6841">
            <v>5</v>
          </cell>
          <cell r="R6841" t="str">
            <v>PARTIZAN DEGRADO</v>
          </cell>
          <cell r="T6841">
            <v>1</v>
          </cell>
          <cell r="X6841" t="str">
            <v/>
          </cell>
        </row>
        <row r="6842">
          <cell r="B6842">
            <v>25</v>
          </cell>
          <cell r="F6842">
            <v>6</v>
          </cell>
          <cell r="R6842" t="str">
            <v>HERTHA VERNELLO</v>
          </cell>
          <cell r="T6842">
            <v>1</v>
          </cell>
          <cell r="X6842" t="str">
            <v/>
          </cell>
        </row>
        <row r="6843">
          <cell r="B6843">
            <v>25</v>
          </cell>
          <cell r="F6843">
            <v>6</v>
          </cell>
          <cell r="R6843" t="str">
            <v>SAN GRIA</v>
          </cell>
          <cell r="W6843">
            <v>1</v>
          </cell>
          <cell r="X6843">
            <v>6</v>
          </cell>
        </row>
        <row r="6844">
          <cell r="B6844">
            <v>25</v>
          </cell>
          <cell r="F6844">
            <v>6</v>
          </cell>
          <cell r="R6844" t="str">
            <v/>
          </cell>
          <cell r="X6844" t="str">
            <v/>
          </cell>
        </row>
        <row r="6845">
          <cell r="B6845">
            <v>25</v>
          </cell>
          <cell r="F6845">
            <v>6</v>
          </cell>
          <cell r="R6845" t="str">
            <v>SAN GRIA</v>
          </cell>
          <cell r="W6845">
            <v>1</v>
          </cell>
          <cell r="X6845">
            <v>6</v>
          </cell>
        </row>
        <row r="6846">
          <cell r="B6846">
            <v>25</v>
          </cell>
          <cell r="F6846">
            <v>6.5</v>
          </cell>
          <cell r="R6846" t="str">
            <v/>
          </cell>
          <cell r="X6846" t="str">
            <v/>
          </cell>
        </row>
        <row r="6847">
          <cell r="B6847">
            <v>25</v>
          </cell>
          <cell r="F6847">
            <v>6</v>
          </cell>
          <cell r="R6847" t="str">
            <v>AC ASPARAGHESE</v>
          </cell>
          <cell r="T6847">
            <v>1</v>
          </cell>
          <cell r="W6847">
            <v>1</v>
          </cell>
          <cell r="X6847">
            <v>7</v>
          </cell>
        </row>
        <row r="6848">
          <cell r="B6848">
            <v>25</v>
          </cell>
          <cell r="F6848">
            <v>5.5</v>
          </cell>
          <cell r="R6848" t="str">
            <v/>
          </cell>
          <cell r="X6848" t="str">
            <v/>
          </cell>
        </row>
        <row r="6849">
          <cell r="B6849">
            <v>25</v>
          </cell>
          <cell r="F6849">
            <v>6.5</v>
          </cell>
          <cell r="R6849" t="str">
            <v/>
          </cell>
          <cell r="X6849" t="str">
            <v/>
          </cell>
        </row>
        <row r="6850">
          <cell r="B6850">
            <v>25</v>
          </cell>
          <cell r="F6850">
            <v>6</v>
          </cell>
          <cell r="R6850" t="str">
            <v>SESTO ASENSIO</v>
          </cell>
          <cell r="X6850" t="str">
            <v/>
          </cell>
        </row>
        <row r="6851">
          <cell r="B6851">
            <v>25</v>
          </cell>
          <cell r="F6851">
            <v>6</v>
          </cell>
          <cell r="R6851" t="str">
            <v>SESTO ASENSIO</v>
          </cell>
          <cell r="T6851">
            <v>1</v>
          </cell>
          <cell r="W6851">
            <v>1</v>
          </cell>
          <cell r="X6851">
            <v>5.5</v>
          </cell>
        </row>
        <row r="6852">
          <cell r="B6852">
            <v>25</v>
          </cell>
          <cell r="F6852">
            <v>6</v>
          </cell>
          <cell r="R6852" t="str">
            <v/>
          </cell>
          <cell r="X6852" t="str">
            <v/>
          </cell>
        </row>
        <row r="6853">
          <cell r="B6853">
            <v>25</v>
          </cell>
          <cell r="F6853">
            <v>5.5</v>
          </cell>
          <cell r="R6853" t="str">
            <v>ATL IMPROVVISATO</v>
          </cell>
          <cell r="T6853">
            <v>1</v>
          </cell>
          <cell r="W6853">
            <v>1</v>
          </cell>
          <cell r="X6853">
            <v>2.5</v>
          </cell>
        </row>
        <row r="6854">
          <cell r="B6854">
            <v>25</v>
          </cell>
          <cell r="F6854">
            <v>5.5</v>
          </cell>
          <cell r="R6854" t="str">
            <v/>
          </cell>
          <cell r="X6854" t="str">
            <v/>
          </cell>
        </row>
        <row r="6855">
          <cell r="B6855">
            <v>25</v>
          </cell>
          <cell r="F6855">
            <v>6.5</v>
          </cell>
          <cell r="R6855" t="str">
            <v>ATL IMPROVVISATO</v>
          </cell>
          <cell r="T6855">
            <v>1</v>
          </cell>
          <cell r="W6855">
            <v>1</v>
          </cell>
          <cell r="X6855">
            <v>6.5</v>
          </cell>
        </row>
        <row r="6856">
          <cell r="B6856">
            <v>25</v>
          </cell>
          <cell r="F6856">
            <v>6</v>
          </cell>
          <cell r="R6856" t="str">
            <v/>
          </cell>
          <cell r="X6856" t="str">
            <v/>
          </cell>
        </row>
        <row r="6857">
          <cell r="B6857">
            <v>25</v>
          </cell>
          <cell r="F6857">
            <v>6.5</v>
          </cell>
          <cell r="R6857" t="str">
            <v>PESCICULINI FC</v>
          </cell>
          <cell r="W6857">
            <v>1</v>
          </cell>
          <cell r="X6857">
            <v>4.5</v>
          </cell>
        </row>
        <row r="6858">
          <cell r="B6858">
            <v>25</v>
          </cell>
          <cell r="F6858">
            <v>4.5</v>
          </cell>
          <cell r="R6858" t="str">
            <v/>
          </cell>
          <cell r="X6858" t="str">
            <v/>
          </cell>
        </row>
        <row r="6859">
          <cell r="B6859">
            <v>25</v>
          </cell>
          <cell r="F6859">
            <v>6</v>
          </cell>
          <cell r="R6859" t="str">
            <v/>
          </cell>
          <cell r="X6859" t="str">
            <v/>
          </cell>
        </row>
        <row r="6860">
          <cell r="B6860">
            <v>25</v>
          </cell>
          <cell r="F6860">
            <v>5.5</v>
          </cell>
          <cell r="R6860" t="str">
            <v/>
          </cell>
          <cell r="X6860" t="str">
            <v/>
          </cell>
        </row>
        <row r="6861">
          <cell r="B6861">
            <v>25</v>
          </cell>
          <cell r="F6861">
            <v>5.5</v>
          </cell>
          <cell r="R6861" t="str">
            <v/>
          </cell>
          <cell r="X6861" t="str">
            <v/>
          </cell>
        </row>
        <row r="6862">
          <cell r="B6862">
            <v>25</v>
          </cell>
          <cell r="F6862">
            <v>5</v>
          </cell>
          <cell r="R6862" t="str">
            <v/>
          </cell>
          <cell r="X6862" t="str">
            <v/>
          </cell>
        </row>
        <row r="6863">
          <cell r="B6863">
            <v>25</v>
          </cell>
          <cell r="F6863">
            <v>5.5</v>
          </cell>
          <cell r="R6863" t="str">
            <v/>
          </cell>
          <cell r="X6863" t="str">
            <v/>
          </cell>
        </row>
        <row r="6864">
          <cell r="B6864">
            <v>25</v>
          </cell>
          <cell r="F6864">
            <v>5.5</v>
          </cell>
          <cell r="R6864" t="str">
            <v>HERTHA VERNELLO</v>
          </cell>
          <cell r="W6864">
            <v>1</v>
          </cell>
          <cell r="X6864">
            <v>4.5</v>
          </cell>
        </row>
        <row r="6865">
          <cell r="B6865">
            <v>25</v>
          </cell>
          <cell r="F6865">
            <v>6.5</v>
          </cell>
          <cell r="R6865" t="str">
            <v>APPAREGGIATO</v>
          </cell>
          <cell r="T6865">
            <v>1</v>
          </cell>
          <cell r="X6865" t="str">
            <v/>
          </cell>
        </row>
        <row r="6866">
          <cell r="B6866">
            <v>25</v>
          </cell>
          <cell r="F6866">
            <v>5.5</v>
          </cell>
          <cell r="R6866" t="str">
            <v/>
          </cell>
          <cell r="X6866" t="str">
            <v/>
          </cell>
        </row>
        <row r="6867">
          <cell r="B6867">
            <v>25</v>
          </cell>
          <cell r="F6867">
            <v>6</v>
          </cell>
          <cell r="R6867" t="str">
            <v>SAN GRIA</v>
          </cell>
          <cell r="X6867" t="str">
            <v/>
          </cell>
        </row>
        <row r="6868">
          <cell r="B6868">
            <v>25</v>
          </cell>
          <cell r="F6868">
            <v>6</v>
          </cell>
          <cell r="R6868" t="str">
            <v>AC ASPARAGHESE</v>
          </cell>
          <cell r="X6868" t="str">
            <v/>
          </cell>
        </row>
        <row r="6869">
          <cell r="B6869">
            <v>25</v>
          </cell>
          <cell r="F6869">
            <v>5.5</v>
          </cell>
          <cell r="R6869" t="str">
            <v/>
          </cell>
          <cell r="X6869" t="str">
            <v/>
          </cell>
        </row>
        <row r="6870">
          <cell r="B6870">
            <v>25</v>
          </cell>
          <cell r="F6870">
            <v>6</v>
          </cell>
          <cell r="R6870" t="str">
            <v>APPAREGGIATO</v>
          </cell>
          <cell r="T6870">
            <v>1</v>
          </cell>
          <cell r="W6870">
            <v>1</v>
          </cell>
          <cell r="X6870">
            <v>6</v>
          </cell>
        </row>
        <row r="6871">
          <cell r="B6871">
            <v>25</v>
          </cell>
          <cell r="F6871">
            <v>5.5</v>
          </cell>
          <cell r="R6871" t="str">
            <v>APPAREGGIATO</v>
          </cell>
          <cell r="T6871">
            <v>1</v>
          </cell>
          <cell r="X6871" t="str">
            <v/>
          </cell>
        </row>
        <row r="6872">
          <cell r="B6872">
            <v>25</v>
          </cell>
          <cell r="F6872">
            <v>6</v>
          </cell>
          <cell r="R6872" t="str">
            <v>PARTIZAN DEGRADO</v>
          </cell>
          <cell r="W6872">
            <v>1</v>
          </cell>
          <cell r="X6872">
            <v>6</v>
          </cell>
        </row>
        <row r="6873">
          <cell r="B6873">
            <v>25</v>
          </cell>
          <cell r="F6873">
            <v>5.5</v>
          </cell>
          <cell r="R6873" t="str">
            <v>APPAREGGIATO</v>
          </cell>
          <cell r="T6873">
            <v>1</v>
          </cell>
          <cell r="X6873" t="str">
            <v/>
          </cell>
        </row>
        <row r="6874">
          <cell r="B6874">
            <v>25</v>
          </cell>
          <cell r="F6874">
            <v>5</v>
          </cell>
          <cell r="R6874" t="str">
            <v>PARTIZAN DEGRADO</v>
          </cell>
          <cell r="T6874">
            <v>1</v>
          </cell>
          <cell r="X6874" t="str">
            <v/>
          </cell>
        </row>
        <row r="6875">
          <cell r="B6875">
            <v>25</v>
          </cell>
          <cell r="F6875">
            <v>5.5</v>
          </cell>
          <cell r="R6875" t="str">
            <v>HERTHA VERNELLO</v>
          </cell>
          <cell r="T6875">
            <v>1</v>
          </cell>
          <cell r="W6875">
            <v>1</v>
          </cell>
          <cell r="X6875">
            <v>5.5</v>
          </cell>
        </row>
        <row r="6876">
          <cell r="B6876">
            <v>25</v>
          </cell>
          <cell r="F6876">
            <v>5.5</v>
          </cell>
          <cell r="R6876" t="str">
            <v>AC ASPARAGHESE</v>
          </cell>
          <cell r="W6876">
            <v>1</v>
          </cell>
          <cell r="X6876">
            <v>5.5</v>
          </cell>
        </row>
        <row r="6877">
          <cell r="B6877">
            <v>25</v>
          </cell>
          <cell r="F6877">
            <v>6</v>
          </cell>
          <cell r="R6877" t="str">
            <v>SAN GRIA</v>
          </cell>
          <cell r="T6877">
            <v>1</v>
          </cell>
          <cell r="W6877">
            <v>1</v>
          </cell>
          <cell r="X6877">
            <v>6</v>
          </cell>
        </row>
        <row r="6878">
          <cell r="B6878">
            <v>25</v>
          </cell>
          <cell r="F6878">
            <v>7</v>
          </cell>
          <cell r="R6878" t="str">
            <v>SAN GRIA</v>
          </cell>
          <cell r="T6878">
            <v>1</v>
          </cell>
          <cell r="W6878">
            <v>1</v>
          </cell>
          <cell r="X6878">
            <v>7</v>
          </cell>
        </row>
        <row r="6879">
          <cell r="B6879">
            <v>25</v>
          </cell>
          <cell r="F6879">
            <v>6.5</v>
          </cell>
          <cell r="R6879" t="str">
            <v>AC ASPARAGHESE</v>
          </cell>
          <cell r="T6879">
            <v>1</v>
          </cell>
          <cell r="W6879">
            <v>1</v>
          </cell>
          <cell r="X6879">
            <v>6.5</v>
          </cell>
        </row>
        <row r="6880">
          <cell r="B6880">
            <v>25</v>
          </cell>
          <cell r="F6880">
            <v>5.5</v>
          </cell>
          <cell r="R6880" t="str">
            <v/>
          </cell>
          <cell r="X6880" t="str">
            <v/>
          </cell>
        </row>
        <row r="6881">
          <cell r="B6881">
            <v>25</v>
          </cell>
          <cell r="F6881">
            <v>6</v>
          </cell>
          <cell r="R6881" t="str">
            <v/>
          </cell>
          <cell r="X6881" t="str">
            <v/>
          </cell>
        </row>
        <row r="6882">
          <cell r="B6882">
            <v>25</v>
          </cell>
          <cell r="F6882">
            <v>6</v>
          </cell>
          <cell r="R6882" t="str">
            <v>SESTO ASENSIO</v>
          </cell>
          <cell r="W6882">
            <v>1</v>
          </cell>
          <cell r="X6882">
            <v>6</v>
          </cell>
        </row>
        <row r="6883">
          <cell r="B6883">
            <v>25</v>
          </cell>
          <cell r="F6883">
            <v>7</v>
          </cell>
          <cell r="R6883" t="str">
            <v/>
          </cell>
          <cell r="X6883" t="str">
            <v/>
          </cell>
        </row>
        <row r="6884">
          <cell r="B6884">
            <v>25</v>
          </cell>
          <cell r="F6884">
            <v>6.5</v>
          </cell>
          <cell r="R6884" t="str">
            <v/>
          </cell>
          <cell r="X6884" t="str">
            <v/>
          </cell>
        </row>
        <row r="6885">
          <cell r="B6885">
            <v>25</v>
          </cell>
          <cell r="F6885">
            <v>6.5</v>
          </cell>
          <cell r="R6885" t="str">
            <v>SAN GRIA</v>
          </cell>
          <cell r="W6885">
            <v>1</v>
          </cell>
          <cell r="X6885">
            <v>6.5</v>
          </cell>
        </row>
        <row r="6886">
          <cell r="B6886">
            <v>25</v>
          </cell>
          <cell r="F6886">
            <v>6.5</v>
          </cell>
          <cell r="R6886" t="str">
            <v/>
          </cell>
          <cell r="X6886" t="str">
            <v/>
          </cell>
        </row>
        <row r="6887">
          <cell r="B6887">
            <v>25</v>
          </cell>
          <cell r="F6887">
            <v>7</v>
          </cell>
          <cell r="R6887" t="str">
            <v/>
          </cell>
          <cell r="X6887" t="str">
            <v/>
          </cell>
        </row>
        <row r="6888">
          <cell r="B6888">
            <v>25</v>
          </cell>
          <cell r="F6888">
            <v>6</v>
          </cell>
          <cell r="R6888" t="str">
            <v/>
          </cell>
          <cell r="X6888" t="str">
            <v/>
          </cell>
        </row>
        <row r="6889">
          <cell r="B6889">
            <v>25</v>
          </cell>
          <cell r="F6889">
            <v>6</v>
          </cell>
          <cell r="R6889" t="str">
            <v/>
          </cell>
          <cell r="X6889" t="str">
            <v/>
          </cell>
        </row>
        <row r="6890">
          <cell r="B6890">
            <v>25</v>
          </cell>
          <cell r="F6890">
            <v>6.5</v>
          </cell>
          <cell r="R6890" t="str">
            <v/>
          </cell>
          <cell r="X6890" t="str">
            <v/>
          </cell>
        </row>
        <row r="6891">
          <cell r="B6891">
            <v>25</v>
          </cell>
          <cell r="F6891">
            <v>6</v>
          </cell>
          <cell r="R6891" t="str">
            <v/>
          </cell>
          <cell r="X6891" t="str">
            <v/>
          </cell>
        </row>
        <row r="6892">
          <cell r="B6892">
            <v>25</v>
          </cell>
          <cell r="F6892">
            <v>5.5</v>
          </cell>
          <cell r="R6892" t="str">
            <v>SAN GRIA</v>
          </cell>
          <cell r="T6892">
            <v>1</v>
          </cell>
          <cell r="X6892" t="str">
            <v/>
          </cell>
        </row>
        <row r="6893">
          <cell r="B6893">
            <v>25</v>
          </cell>
          <cell r="F6893">
            <v>5.5</v>
          </cell>
          <cell r="R6893" t="str">
            <v/>
          </cell>
          <cell r="X6893" t="str">
            <v/>
          </cell>
        </row>
        <row r="6894">
          <cell r="B6894">
            <v>25</v>
          </cell>
          <cell r="F6894">
            <v>5.5</v>
          </cell>
          <cell r="R6894" t="str">
            <v/>
          </cell>
          <cell r="X6894" t="str">
            <v/>
          </cell>
        </row>
        <row r="6895">
          <cell r="B6895">
            <v>25</v>
          </cell>
          <cell r="F6895">
            <v>6</v>
          </cell>
          <cell r="R6895" t="str">
            <v>APPAREGGIATO</v>
          </cell>
          <cell r="W6895">
            <v>1</v>
          </cell>
          <cell r="X6895">
            <v>6</v>
          </cell>
        </row>
        <row r="6896">
          <cell r="B6896">
            <v>25</v>
          </cell>
          <cell r="F6896">
            <v>6</v>
          </cell>
          <cell r="R6896" t="str">
            <v>ATL IMPROVVISATO</v>
          </cell>
          <cell r="X6896" t="str">
            <v/>
          </cell>
        </row>
        <row r="6897">
          <cell r="B6897">
            <v>25</v>
          </cell>
          <cell r="F6897">
            <v>6.5</v>
          </cell>
          <cell r="R6897" t="str">
            <v/>
          </cell>
          <cell r="X6897" t="str">
            <v/>
          </cell>
        </row>
        <row r="6898">
          <cell r="B6898">
            <v>25</v>
          </cell>
          <cell r="F6898">
            <v>6</v>
          </cell>
          <cell r="R6898" t="str">
            <v/>
          </cell>
          <cell r="X6898" t="str">
            <v/>
          </cell>
        </row>
        <row r="6899">
          <cell r="B6899">
            <v>25</v>
          </cell>
          <cell r="F6899">
            <v>6</v>
          </cell>
          <cell r="R6899" t="str">
            <v/>
          </cell>
          <cell r="X6899" t="str">
            <v/>
          </cell>
        </row>
        <row r="6900">
          <cell r="B6900">
            <v>25</v>
          </cell>
          <cell r="F6900">
            <v>6</v>
          </cell>
          <cell r="R6900" t="str">
            <v/>
          </cell>
          <cell r="X6900" t="str">
            <v/>
          </cell>
        </row>
        <row r="6901">
          <cell r="B6901">
            <v>25</v>
          </cell>
          <cell r="F6901">
            <v>6.5</v>
          </cell>
          <cell r="R6901" t="str">
            <v/>
          </cell>
          <cell r="X6901" t="str">
            <v/>
          </cell>
        </row>
        <row r="6902">
          <cell r="B6902">
            <v>25</v>
          </cell>
          <cell r="F6902">
            <v>6.5</v>
          </cell>
          <cell r="R6902" t="str">
            <v>AC ASPARAGHESE</v>
          </cell>
          <cell r="T6902">
            <v>1</v>
          </cell>
          <cell r="W6902">
            <v>1</v>
          </cell>
          <cell r="X6902">
            <v>6.5</v>
          </cell>
        </row>
        <row r="6903">
          <cell r="B6903">
            <v>25</v>
          </cell>
          <cell r="F6903">
            <v>5.5</v>
          </cell>
          <cell r="R6903" t="str">
            <v>AC ASPARAGHESE</v>
          </cell>
          <cell r="X6903" t="str">
            <v/>
          </cell>
        </row>
        <row r="6904">
          <cell r="B6904">
            <v>25</v>
          </cell>
          <cell r="F6904">
            <v>6.5</v>
          </cell>
          <cell r="R6904" t="str">
            <v>PARTIZAN DEGRADO</v>
          </cell>
          <cell r="W6904">
            <v>1</v>
          </cell>
          <cell r="X6904">
            <v>6.5</v>
          </cell>
        </row>
        <row r="6905">
          <cell r="B6905">
            <v>25</v>
          </cell>
          <cell r="F6905">
            <v>6</v>
          </cell>
          <cell r="R6905" t="str">
            <v>PESCICULINI FC</v>
          </cell>
          <cell r="T6905">
            <v>1</v>
          </cell>
          <cell r="X6905" t="str">
            <v/>
          </cell>
        </row>
        <row r="6906">
          <cell r="B6906">
            <v>25</v>
          </cell>
          <cell r="F6906">
            <v>6</v>
          </cell>
          <cell r="R6906" t="str">
            <v/>
          </cell>
          <cell r="X6906" t="str">
            <v/>
          </cell>
        </row>
        <row r="6907">
          <cell r="B6907">
            <v>25</v>
          </cell>
          <cell r="F6907">
            <v>5</v>
          </cell>
          <cell r="R6907" t="str">
            <v>HERTHA VERNELLO</v>
          </cell>
          <cell r="T6907">
            <v>1</v>
          </cell>
          <cell r="X6907" t="str">
            <v/>
          </cell>
        </row>
        <row r="6908">
          <cell r="B6908">
            <v>25</v>
          </cell>
          <cell r="F6908">
            <v>6.5</v>
          </cell>
          <cell r="R6908" t="str">
            <v/>
          </cell>
          <cell r="X6908" t="str">
            <v/>
          </cell>
        </row>
        <row r="6909">
          <cell r="B6909">
            <v>25</v>
          </cell>
          <cell r="F6909">
            <v>6.5</v>
          </cell>
          <cell r="R6909" t="str">
            <v>APPAREGGIATO</v>
          </cell>
          <cell r="W6909">
            <v>1</v>
          </cell>
          <cell r="X6909">
            <v>6.5</v>
          </cell>
        </row>
        <row r="6910">
          <cell r="B6910">
            <v>25</v>
          </cell>
          <cell r="F6910">
            <v>6.5</v>
          </cell>
          <cell r="R6910" t="str">
            <v>APPAREGGIATO</v>
          </cell>
          <cell r="T6910">
            <v>1</v>
          </cell>
          <cell r="W6910">
            <v>1</v>
          </cell>
          <cell r="X6910">
            <v>6.5</v>
          </cell>
        </row>
        <row r="6911">
          <cell r="B6911">
            <v>25</v>
          </cell>
          <cell r="F6911">
            <v>6</v>
          </cell>
          <cell r="R6911" t="str">
            <v>AC ASPARAGHESE</v>
          </cell>
          <cell r="T6911">
            <v>1</v>
          </cell>
          <cell r="W6911">
            <v>1</v>
          </cell>
          <cell r="X6911">
            <v>5.5</v>
          </cell>
        </row>
        <row r="6912">
          <cell r="B6912">
            <v>25</v>
          </cell>
          <cell r="F6912">
            <v>5.5</v>
          </cell>
          <cell r="R6912" t="str">
            <v>PESCICULINI FC</v>
          </cell>
          <cell r="X6912" t="str">
            <v/>
          </cell>
        </row>
        <row r="6913">
          <cell r="B6913">
            <v>25</v>
          </cell>
          <cell r="F6913">
            <v>6</v>
          </cell>
          <cell r="R6913" t="str">
            <v/>
          </cell>
          <cell r="X6913" t="str">
            <v/>
          </cell>
        </row>
        <row r="6914">
          <cell r="B6914">
            <v>25</v>
          </cell>
          <cell r="F6914">
            <v>6.5</v>
          </cell>
          <cell r="R6914" t="str">
            <v/>
          </cell>
          <cell r="X6914" t="str">
            <v/>
          </cell>
        </row>
        <row r="6915">
          <cell r="B6915">
            <v>25</v>
          </cell>
          <cell r="F6915">
            <v>5</v>
          </cell>
          <cell r="R6915" t="str">
            <v>HERTHA VERNELLO</v>
          </cell>
          <cell r="X6915" t="str">
            <v/>
          </cell>
        </row>
        <row r="6916">
          <cell r="B6916">
            <v>25</v>
          </cell>
          <cell r="F6916">
            <v>6</v>
          </cell>
          <cell r="R6916" t="str">
            <v/>
          </cell>
          <cell r="X6916" t="str">
            <v/>
          </cell>
        </row>
        <row r="6917">
          <cell r="B6917">
            <v>25</v>
          </cell>
          <cell r="F6917">
            <v>6.5</v>
          </cell>
          <cell r="R6917" t="str">
            <v>ATL IMPROVVISATO</v>
          </cell>
          <cell r="T6917">
            <v>1</v>
          </cell>
          <cell r="W6917">
            <v>1</v>
          </cell>
          <cell r="X6917">
            <v>7.5</v>
          </cell>
        </row>
        <row r="6918">
          <cell r="B6918">
            <v>25</v>
          </cell>
          <cell r="F6918">
            <v>6</v>
          </cell>
          <cell r="R6918" t="str">
            <v>HERTHA VERNELLO</v>
          </cell>
          <cell r="T6918">
            <v>1</v>
          </cell>
          <cell r="W6918">
            <v>1</v>
          </cell>
          <cell r="X6918">
            <v>6</v>
          </cell>
        </row>
        <row r="6919">
          <cell r="B6919">
            <v>25</v>
          </cell>
          <cell r="F6919">
            <v>6</v>
          </cell>
          <cell r="R6919" t="str">
            <v/>
          </cell>
          <cell r="X6919" t="str">
            <v/>
          </cell>
        </row>
        <row r="6920">
          <cell r="B6920">
            <v>25</v>
          </cell>
          <cell r="F6920">
            <v>6</v>
          </cell>
          <cell r="R6920" t="str">
            <v>SAN GRIA</v>
          </cell>
          <cell r="W6920">
            <v>1</v>
          </cell>
          <cell r="X6920">
            <v>6</v>
          </cell>
        </row>
        <row r="6921">
          <cell r="B6921">
            <v>25</v>
          </cell>
          <cell r="F6921">
            <v>5.5</v>
          </cell>
          <cell r="R6921" t="str">
            <v/>
          </cell>
          <cell r="X6921" t="str">
            <v/>
          </cell>
        </row>
        <row r="6922">
          <cell r="B6922">
            <v>25</v>
          </cell>
          <cell r="F6922">
            <v>6.5</v>
          </cell>
          <cell r="R6922" t="str">
            <v>PESCICULINI FC</v>
          </cell>
          <cell r="T6922">
            <v>1</v>
          </cell>
          <cell r="W6922">
            <v>1</v>
          </cell>
          <cell r="X6922">
            <v>6.5</v>
          </cell>
        </row>
        <row r="6923">
          <cell r="B6923">
            <v>25</v>
          </cell>
          <cell r="F6923">
            <v>6</v>
          </cell>
          <cell r="R6923" t="str">
            <v/>
          </cell>
          <cell r="X6923" t="str">
            <v/>
          </cell>
        </row>
        <row r="6924">
          <cell r="B6924">
            <v>25</v>
          </cell>
          <cell r="F6924">
            <v>5.5</v>
          </cell>
          <cell r="R6924" t="str">
            <v>SESTO ASENSIO</v>
          </cell>
          <cell r="X6924" t="str">
            <v/>
          </cell>
        </row>
        <row r="6925">
          <cell r="B6925">
            <v>25</v>
          </cell>
          <cell r="F6925">
            <v>6.5</v>
          </cell>
          <cell r="R6925" t="str">
            <v>ATL IMPROVVISATO</v>
          </cell>
          <cell r="W6925">
            <v>1</v>
          </cell>
          <cell r="X6925">
            <v>7.5</v>
          </cell>
        </row>
        <row r="6926">
          <cell r="B6926">
            <v>25</v>
          </cell>
          <cell r="F6926">
            <v>5.5</v>
          </cell>
          <cell r="R6926" t="str">
            <v>SESTO ASENSIO</v>
          </cell>
          <cell r="T6926">
            <v>1</v>
          </cell>
          <cell r="W6926">
            <v>1</v>
          </cell>
          <cell r="X6926">
            <v>5.5</v>
          </cell>
        </row>
        <row r="6927">
          <cell r="B6927">
            <v>25</v>
          </cell>
          <cell r="F6927">
            <v>6.5</v>
          </cell>
          <cell r="R6927" t="str">
            <v>SAN GRIA</v>
          </cell>
          <cell r="T6927">
            <v>1</v>
          </cell>
          <cell r="W6927">
            <v>1</v>
          </cell>
          <cell r="X6927">
            <v>6</v>
          </cell>
        </row>
        <row r="6928">
          <cell r="B6928">
            <v>25</v>
          </cell>
          <cell r="F6928">
            <v>6.5</v>
          </cell>
          <cell r="R6928" t="str">
            <v>PARTIZAN DEGRADO</v>
          </cell>
          <cell r="T6928">
            <v>1</v>
          </cell>
          <cell r="W6928">
            <v>1</v>
          </cell>
          <cell r="X6928">
            <v>9.5</v>
          </cell>
        </row>
        <row r="6929">
          <cell r="B6929">
            <v>25</v>
          </cell>
          <cell r="F6929">
            <v>6</v>
          </cell>
          <cell r="R6929" t="str">
            <v>PESCICULINI FC</v>
          </cell>
          <cell r="T6929">
            <v>1</v>
          </cell>
          <cell r="W6929">
            <v>1</v>
          </cell>
          <cell r="X6929">
            <v>7</v>
          </cell>
        </row>
        <row r="6930">
          <cell r="B6930">
            <v>25</v>
          </cell>
          <cell r="F6930">
            <v>6</v>
          </cell>
          <cell r="R6930" t="str">
            <v>PESCICULINI FC</v>
          </cell>
          <cell r="W6930">
            <v>1</v>
          </cell>
          <cell r="X6930">
            <v>6</v>
          </cell>
        </row>
        <row r="6931">
          <cell r="B6931">
            <v>25</v>
          </cell>
          <cell r="F6931">
            <v>7</v>
          </cell>
          <cell r="R6931" t="str">
            <v>PESCICULINI FC</v>
          </cell>
          <cell r="T6931">
            <v>1</v>
          </cell>
          <cell r="W6931">
            <v>1</v>
          </cell>
          <cell r="X6931">
            <v>7</v>
          </cell>
        </row>
        <row r="6932">
          <cell r="B6932">
            <v>25</v>
          </cell>
          <cell r="F6932">
            <v>5.5</v>
          </cell>
          <cell r="R6932" t="str">
            <v>SAN GRIA</v>
          </cell>
          <cell r="T6932">
            <v>1</v>
          </cell>
          <cell r="X6932" t="str">
            <v/>
          </cell>
        </row>
        <row r="6933">
          <cell r="B6933">
            <v>25</v>
          </cell>
          <cell r="F6933">
            <v>5.5</v>
          </cell>
          <cell r="R6933" t="str">
            <v/>
          </cell>
          <cell r="X6933" t="str">
            <v/>
          </cell>
        </row>
        <row r="6934">
          <cell r="B6934">
            <v>25</v>
          </cell>
          <cell r="F6934">
            <v>6.5</v>
          </cell>
          <cell r="R6934" t="str">
            <v/>
          </cell>
          <cell r="X6934" t="str">
            <v/>
          </cell>
        </row>
        <row r="6935">
          <cell r="B6935">
            <v>25</v>
          </cell>
          <cell r="F6935">
            <v>5.5</v>
          </cell>
          <cell r="R6935" t="str">
            <v>HERTHA VERNELLO</v>
          </cell>
          <cell r="T6935">
            <v>1</v>
          </cell>
          <cell r="W6935">
            <v>1</v>
          </cell>
          <cell r="X6935">
            <v>5.5</v>
          </cell>
        </row>
        <row r="6936">
          <cell r="B6936">
            <v>25</v>
          </cell>
          <cell r="F6936">
            <v>6</v>
          </cell>
          <cell r="R6936" t="str">
            <v>HERTHA VERNELLO</v>
          </cell>
          <cell r="W6936">
            <v>1</v>
          </cell>
          <cell r="X6936">
            <v>6</v>
          </cell>
        </row>
        <row r="6937">
          <cell r="B6937">
            <v>25</v>
          </cell>
          <cell r="F6937">
            <v>5.5</v>
          </cell>
          <cell r="R6937" t="str">
            <v>PESCICULINI FC</v>
          </cell>
          <cell r="X6937" t="str">
            <v/>
          </cell>
        </row>
        <row r="6938">
          <cell r="B6938">
            <v>25</v>
          </cell>
          <cell r="F6938">
            <v>6</v>
          </cell>
          <cell r="R6938" t="str">
            <v>PESCICULINI FC</v>
          </cell>
          <cell r="X6938" t="str">
            <v/>
          </cell>
        </row>
        <row r="6939">
          <cell r="B6939">
            <v>25</v>
          </cell>
          <cell r="F6939">
            <v>6.5</v>
          </cell>
          <cell r="R6939" t="str">
            <v>ATL IMPROVVISATO</v>
          </cell>
          <cell r="W6939">
            <v>1</v>
          </cell>
          <cell r="X6939">
            <v>6.5</v>
          </cell>
        </row>
        <row r="6940">
          <cell r="B6940">
            <v>25</v>
          </cell>
          <cell r="F6940">
            <v>6</v>
          </cell>
          <cell r="R6940" t="str">
            <v>SAN GRIA</v>
          </cell>
          <cell r="W6940">
            <v>1</v>
          </cell>
          <cell r="X6940">
            <v>6</v>
          </cell>
        </row>
        <row r="6941">
          <cell r="B6941">
            <v>25</v>
          </cell>
          <cell r="F6941">
            <v>5</v>
          </cell>
          <cell r="R6941" t="str">
            <v>HERTHA VERNELLO</v>
          </cell>
          <cell r="T6941">
            <v>1</v>
          </cell>
          <cell r="X6941" t="str">
            <v/>
          </cell>
        </row>
        <row r="6942">
          <cell r="B6942">
            <v>25</v>
          </cell>
          <cell r="F6942">
            <v>6.5</v>
          </cell>
          <cell r="R6942" t="str">
            <v>ATL IMPROVVISATO</v>
          </cell>
          <cell r="T6942">
            <v>1</v>
          </cell>
          <cell r="W6942">
            <v>1</v>
          </cell>
          <cell r="X6942">
            <v>9.5</v>
          </cell>
        </row>
        <row r="6943">
          <cell r="B6943">
            <v>25</v>
          </cell>
          <cell r="F6943">
            <v>6.5</v>
          </cell>
          <cell r="R6943" t="str">
            <v>SESTO ASENSIO</v>
          </cell>
          <cell r="T6943">
            <v>1</v>
          </cell>
          <cell r="W6943">
            <v>1</v>
          </cell>
          <cell r="X6943">
            <v>6</v>
          </cell>
        </row>
        <row r="6944">
          <cell r="B6944">
            <v>25</v>
          </cell>
          <cell r="F6944">
            <v>5.5</v>
          </cell>
          <cell r="R6944" t="str">
            <v/>
          </cell>
          <cell r="X6944" t="str">
            <v/>
          </cell>
        </row>
        <row r="6945">
          <cell r="B6945">
            <v>25</v>
          </cell>
          <cell r="F6945">
            <v>6.5</v>
          </cell>
          <cell r="R6945" t="str">
            <v/>
          </cell>
          <cell r="X6945" t="str">
            <v/>
          </cell>
        </row>
        <row r="6946">
          <cell r="B6946">
            <v>25</v>
          </cell>
          <cell r="F6946">
            <v>6</v>
          </cell>
          <cell r="R6946" t="str">
            <v>ATL IMPROVVISATO</v>
          </cell>
          <cell r="T6946">
            <v>1</v>
          </cell>
          <cell r="W6946">
            <v>1</v>
          </cell>
          <cell r="X6946">
            <v>6</v>
          </cell>
        </row>
        <row r="6947">
          <cell r="B6947">
            <v>25</v>
          </cell>
          <cell r="F6947">
            <v>6</v>
          </cell>
          <cell r="R6947" t="str">
            <v>APPAREGGIATO</v>
          </cell>
          <cell r="X6947" t="str">
            <v/>
          </cell>
        </row>
        <row r="6948">
          <cell r="B6948">
            <v>25</v>
          </cell>
          <cell r="F6948">
            <v>5.5</v>
          </cell>
          <cell r="R6948" t="str">
            <v>APPAREGGIATO</v>
          </cell>
          <cell r="X6948" t="str">
            <v/>
          </cell>
        </row>
        <row r="6949">
          <cell r="B6949">
            <v>25</v>
          </cell>
          <cell r="F6949">
            <v>5.5</v>
          </cell>
          <cell r="R6949" t="str">
            <v/>
          </cell>
          <cell r="X6949" t="str">
            <v/>
          </cell>
        </row>
        <row r="6950">
          <cell r="B6950">
            <v>25</v>
          </cell>
          <cell r="F6950">
            <v>6.5</v>
          </cell>
          <cell r="R6950" t="str">
            <v>ATL IMPROVVISATO</v>
          </cell>
          <cell r="T6950">
            <v>1</v>
          </cell>
          <cell r="W6950">
            <v>1</v>
          </cell>
          <cell r="X6950">
            <v>9.5</v>
          </cell>
        </row>
        <row r="6951">
          <cell r="B6951">
            <v>25</v>
          </cell>
          <cell r="F6951">
            <v>6</v>
          </cell>
          <cell r="R6951" t="str">
            <v/>
          </cell>
          <cell r="X6951" t="str">
            <v/>
          </cell>
        </row>
        <row r="6952">
          <cell r="B6952">
            <v>25</v>
          </cell>
          <cell r="F6952">
            <v>5.5</v>
          </cell>
          <cell r="R6952" t="str">
            <v>AC ASPARAGHESE</v>
          </cell>
          <cell r="X6952" t="str">
            <v/>
          </cell>
        </row>
        <row r="6953">
          <cell r="B6953">
            <v>25</v>
          </cell>
          <cell r="F6953">
            <v>5.5</v>
          </cell>
          <cell r="R6953" t="str">
            <v>SESTO ASENSIO</v>
          </cell>
          <cell r="X6953" t="str">
            <v/>
          </cell>
        </row>
        <row r="6954">
          <cell r="B6954">
            <v>25</v>
          </cell>
          <cell r="F6954">
            <v>5.5</v>
          </cell>
          <cell r="R6954" t="str">
            <v>AC ASPARAGHESE</v>
          </cell>
          <cell r="T6954">
            <v>1</v>
          </cell>
          <cell r="W6954">
            <v>1</v>
          </cell>
          <cell r="X6954">
            <v>5.5</v>
          </cell>
        </row>
        <row r="6955">
          <cell r="B6955">
            <v>25</v>
          </cell>
          <cell r="F6955">
            <v>5.5</v>
          </cell>
          <cell r="R6955" t="str">
            <v/>
          </cell>
          <cell r="X6955" t="str">
            <v/>
          </cell>
        </row>
        <row r="6956">
          <cell r="B6956">
            <v>25</v>
          </cell>
          <cell r="F6956">
            <v>5.5</v>
          </cell>
          <cell r="R6956" t="str">
            <v/>
          </cell>
          <cell r="X6956" t="str">
            <v/>
          </cell>
        </row>
        <row r="6957">
          <cell r="B6957">
            <v>25</v>
          </cell>
          <cell r="F6957">
            <v>7</v>
          </cell>
          <cell r="R6957" t="str">
            <v>SESTO ASENSIO</v>
          </cell>
          <cell r="T6957">
            <v>1</v>
          </cell>
          <cell r="W6957">
            <v>1</v>
          </cell>
          <cell r="X6957">
            <v>11</v>
          </cell>
        </row>
        <row r="6958">
          <cell r="B6958">
            <v>25</v>
          </cell>
          <cell r="F6958">
            <v>6.5</v>
          </cell>
          <cell r="R6958" t="str">
            <v>AC ASPARAGHESE</v>
          </cell>
          <cell r="W6958">
            <v>1</v>
          </cell>
          <cell r="X6958">
            <v>6.5</v>
          </cell>
        </row>
        <row r="6959">
          <cell r="B6959">
            <v>25</v>
          </cell>
          <cell r="F6959">
            <v>6</v>
          </cell>
          <cell r="R6959" t="str">
            <v/>
          </cell>
          <cell r="X6959" t="str">
            <v/>
          </cell>
        </row>
        <row r="6960">
          <cell r="B6960">
            <v>25</v>
          </cell>
          <cell r="F6960">
            <v>7</v>
          </cell>
          <cell r="R6960" t="str">
            <v>SESTO ASENSIO</v>
          </cell>
          <cell r="W6960">
            <v>1</v>
          </cell>
          <cell r="X6960">
            <v>8</v>
          </cell>
        </row>
        <row r="6961">
          <cell r="B6961">
            <v>25</v>
          </cell>
          <cell r="F6961">
            <v>6</v>
          </cell>
          <cell r="R6961" t="str">
            <v/>
          </cell>
          <cell r="X6961" t="str">
            <v/>
          </cell>
        </row>
        <row r="6962">
          <cell r="B6962">
            <v>25</v>
          </cell>
          <cell r="F6962">
            <v>5.5</v>
          </cell>
          <cell r="R6962" t="str">
            <v/>
          </cell>
          <cell r="X6962" t="str">
            <v/>
          </cell>
        </row>
        <row r="6963">
          <cell r="B6963">
            <v>25</v>
          </cell>
          <cell r="F6963">
            <v>6</v>
          </cell>
          <cell r="R6963" t="str">
            <v>HERTHA VERNELLO</v>
          </cell>
          <cell r="T6963">
            <v>1</v>
          </cell>
          <cell r="W6963">
            <v>1</v>
          </cell>
          <cell r="X6963">
            <v>6</v>
          </cell>
        </row>
        <row r="6964">
          <cell r="B6964">
            <v>25</v>
          </cell>
          <cell r="F6964">
            <v>6</v>
          </cell>
          <cell r="R6964" t="str">
            <v>HERTHA VERNELLO</v>
          </cell>
          <cell r="W6964">
            <v>1</v>
          </cell>
          <cell r="X6964">
            <v>6</v>
          </cell>
        </row>
        <row r="6965">
          <cell r="B6965">
            <v>25</v>
          </cell>
          <cell r="F6965">
            <v>5.5</v>
          </cell>
          <cell r="R6965" t="str">
            <v>PARTIZAN DEGRADO</v>
          </cell>
          <cell r="T6965">
            <v>1</v>
          </cell>
          <cell r="W6965">
            <v>1</v>
          </cell>
          <cell r="X6965">
            <v>5.5</v>
          </cell>
        </row>
        <row r="6966">
          <cell r="B6966">
            <v>25</v>
          </cell>
          <cell r="F6966">
            <v>5.5</v>
          </cell>
          <cell r="R6966" t="str">
            <v/>
          </cell>
          <cell r="X6966" t="str">
            <v/>
          </cell>
        </row>
        <row r="6967">
          <cell r="B6967">
            <v>25</v>
          </cell>
          <cell r="F6967">
            <v>6</v>
          </cell>
          <cell r="R6967" t="str">
            <v>ATL IMPROVVISATO</v>
          </cell>
          <cell r="T6967">
            <v>1</v>
          </cell>
          <cell r="X6967" t="str">
            <v/>
          </cell>
        </row>
        <row r="6968">
          <cell r="B6968">
            <v>25</v>
          </cell>
          <cell r="F6968">
            <v>5</v>
          </cell>
          <cell r="R6968" t="str">
            <v>AC ASPARAGHESE</v>
          </cell>
          <cell r="T6968">
            <v>1</v>
          </cell>
          <cell r="X6968" t="str">
            <v/>
          </cell>
        </row>
        <row r="6969">
          <cell r="B6969">
            <v>25</v>
          </cell>
          <cell r="F6969">
            <v>7</v>
          </cell>
          <cell r="R6969" t="str">
            <v>APPAREGGIATO</v>
          </cell>
          <cell r="W6969">
            <v>1</v>
          </cell>
          <cell r="X6969">
            <v>10</v>
          </cell>
        </row>
        <row r="6970">
          <cell r="B6970">
            <v>25</v>
          </cell>
          <cell r="F6970">
            <v>6</v>
          </cell>
          <cell r="R6970" t="str">
            <v>APPAREGGIATO</v>
          </cell>
          <cell r="T6970">
            <v>1</v>
          </cell>
          <cell r="W6970">
            <v>1</v>
          </cell>
          <cell r="X6970">
            <v>6</v>
          </cell>
        </row>
        <row r="6971">
          <cell r="B6971">
            <v>25</v>
          </cell>
          <cell r="F6971">
            <v>7</v>
          </cell>
          <cell r="R6971" t="str">
            <v/>
          </cell>
          <cell r="X6971" t="str">
            <v/>
          </cell>
        </row>
        <row r="6972">
          <cell r="B6972">
            <v>25</v>
          </cell>
          <cell r="F6972">
            <v>6.5</v>
          </cell>
          <cell r="R6972" t="str">
            <v/>
          </cell>
          <cell r="X6972" t="str">
            <v/>
          </cell>
        </row>
        <row r="6973">
          <cell r="B6973">
            <v>25</v>
          </cell>
          <cell r="F6973">
            <v>6.5</v>
          </cell>
          <cell r="R6973" t="str">
            <v/>
          </cell>
          <cell r="X6973" t="str">
            <v/>
          </cell>
        </row>
        <row r="6974">
          <cell r="B6974">
            <v>25</v>
          </cell>
          <cell r="F6974">
            <v>7</v>
          </cell>
          <cell r="R6974" t="str">
            <v/>
          </cell>
          <cell r="X6974" t="str">
            <v/>
          </cell>
        </row>
        <row r="6975">
          <cell r="B6975">
            <v>25</v>
          </cell>
          <cell r="F6975">
            <v>7</v>
          </cell>
          <cell r="R6975" t="str">
            <v/>
          </cell>
          <cell r="X6975" t="str">
            <v/>
          </cell>
        </row>
        <row r="6976">
          <cell r="B6976">
            <v>25</v>
          </cell>
          <cell r="F6976">
            <v>6.5</v>
          </cell>
          <cell r="R6976" t="str">
            <v/>
          </cell>
          <cell r="X6976" t="str">
            <v/>
          </cell>
        </row>
        <row r="6977">
          <cell r="B6977">
            <v>25</v>
          </cell>
          <cell r="F6977">
            <v>7</v>
          </cell>
          <cell r="R6977" t="str">
            <v/>
          </cell>
          <cell r="X6977" t="str">
            <v/>
          </cell>
        </row>
        <row r="6978">
          <cell r="B6978">
            <v>25</v>
          </cell>
          <cell r="F6978">
            <v>6</v>
          </cell>
          <cell r="R6978" t="str">
            <v/>
          </cell>
          <cell r="X6978" t="str">
            <v/>
          </cell>
        </row>
        <row r="6979">
          <cell r="B6979">
            <v>25</v>
          </cell>
          <cell r="F6979">
            <v>7</v>
          </cell>
          <cell r="R6979" t="str">
            <v>APPAREGGIATO</v>
          </cell>
          <cell r="T6979">
            <v>1</v>
          </cell>
          <cell r="W6979">
            <v>1</v>
          </cell>
          <cell r="X6979">
            <v>9</v>
          </cell>
        </row>
        <row r="6980">
          <cell r="B6980">
            <v>25</v>
          </cell>
          <cell r="F6980">
            <v>5</v>
          </cell>
          <cell r="R6980" t="str">
            <v>SESTO ASENSIO</v>
          </cell>
          <cell r="T6980">
            <v>1</v>
          </cell>
          <cell r="X6980" t="str">
            <v/>
          </cell>
        </row>
        <row r="6981">
          <cell r="B6981">
            <v>25</v>
          </cell>
          <cell r="F6981">
            <v>6</v>
          </cell>
          <cell r="R6981" t="str">
            <v>SAN GRIA</v>
          </cell>
          <cell r="T6981">
            <v>1</v>
          </cell>
          <cell r="X6981" t="str">
            <v/>
          </cell>
        </row>
        <row r="6982">
          <cell r="B6982">
            <v>25</v>
          </cell>
          <cell r="F6982">
            <v>7</v>
          </cell>
          <cell r="R6982" t="str">
            <v>ATL IMPROVVISATO</v>
          </cell>
          <cell r="T6982">
            <v>1</v>
          </cell>
          <cell r="W6982">
            <v>1</v>
          </cell>
          <cell r="X6982">
            <v>10</v>
          </cell>
        </row>
        <row r="6983">
          <cell r="B6983">
            <v>25</v>
          </cell>
          <cell r="F6983">
            <v>7</v>
          </cell>
          <cell r="R6983" t="str">
            <v>SESTO ASENSIO</v>
          </cell>
          <cell r="T6983">
            <v>1</v>
          </cell>
          <cell r="W6983">
            <v>1</v>
          </cell>
          <cell r="X6983">
            <v>11</v>
          </cell>
        </row>
        <row r="6984">
          <cell r="B6984">
            <v>25</v>
          </cell>
          <cell r="F6984">
            <v>6.5</v>
          </cell>
          <cell r="R6984" t="str">
            <v/>
          </cell>
          <cell r="X6984" t="str">
            <v/>
          </cell>
        </row>
        <row r="6985">
          <cell r="B6985">
            <v>25</v>
          </cell>
          <cell r="F6985">
            <v>7</v>
          </cell>
          <cell r="R6985" t="str">
            <v>PARTIZAN DEGRADO</v>
          </cell>
          <cell r="W6985">
            <v>1</v>
          </cell>
          <cell r="X6985">
            <v>10</v>
          </cell>
        </row>
        <row r="6986">
          <cell r="B6986">
            <v>25</v>
          </cell>
          <cell r="F6986">
            <v>5.5</v>
          </cell>
          <cell r="R6986" t="str">
            <v>SESTO ASENSIO</v>
          </cell>
          <cell r="T6986">
            <v>1</v>
          </cell>
          <cell r="X6986" t="str">
            <v/>
          </cell>
        </row>
        <row r="6987">
          <cell r="B6987">
            <v>25</v>
          </cell>
          <cell r="F6987">
            <v>6.5</v>
          </cell>
          <cell r="R6987" t="str">
            <v>HERTHA VERNELLO</v>
          </cell>
          <cell r="W6987">
            <v>1</v>
          </cell>
          <cell r="X6987">
            <v>6.5</v>
          </cell>
        </row>
        <row r="6988">
          <cell r="B6988">
            <v>25</v>
          </cell>
          <cell r="F6988">
            <v>5.5</v>
          </cell>
          <cell r="R6988" t="str">
            <v/>
          </cell>
          <cell r="X6988" t="str">
            <v/>
          </cell>
        </row>
        <row r="6989">
          <cell r="B6989">
            <v>25</v>
          </cell>
          <cell r="F6989">
            <v>6.5</v>
          </cell>
          <cell r="R6989" t="str">
            <v/>
          </cell>
          <cell r="X6989" t="str">
            <v/>
          </cell>
        </row>
        <row r="6990">
          <cell r="B6990">
            <v>25</v>
          </cell>
          <cell r="F6990">
            <v>6</v>
          </cell>
          <cell r="R6990" t="str">
            <v>ATL IMPROVVISATO</v>
          </cell>
          <cell r="T6990">
            <v>1</v>
          </cell>
          <cell r="W6990">
            <v>1</v>
          </cell>
          <cell r="X6990">
            <v>6</v>
          </cell>
        </row>
        <row r="6991">
          <cell r="B6991">
            <v>25</v>
          </cell>
          <cell r="F6991">
            <v>6</v>
          </cell>
          <cell r="R6991" t="str">
            <v>SAN GRIA</v>
          </cell>
          <cell r="W6991">
            <v>1</v>
          </cell>
          <cell r="X6991">
            <v>6</v>
          </cell>
        </row>
        <row r="6992">
          <cell r="B6992">
            <v>25</v>
          </cell>
          <cell r="F6992">
            <v>6</v>
          </cell>
          <cell r="R6992" t="str">
            <v>PARTIZAN DEGRADO</v>
          </cell>
          <cell r="T6992">
            <v>1</v>
          </cell>
          <cell r="W6992">
            <v>1</v>
          </cell>
          <cell r="X6992">
            <v>5.5</v>
          </cell>
        </row>
        <row r="6993">
          <cell r="B6993">
            <v>25</v>
          </cell>
          <cell r="F6993">
            <v>7</v>
          </cell>
          <cell r="R6993" t="str">
            <v>SESTO ASENSIO</v>
          </cell>
          <cell r="T6993">
            <v>1</v>
          </cell>
          <cell r="W6993">
            <v>1</v>
          </cell>
          <cell r="X6993">
            <v>11</v>
          </cell>
        </row>
        <row r="6994">
          <cell r="B6994">
            <v>25</v>
          </cell>
          <cell r="F6994">
            <v>5.5</v>
          </cell>
          <cell r="R6994" t="str">
            <v>ATL IMPROVVISATO</v>
          </cell>
          <cell r="X6994" t="str">
            <v/>
          </cell>
        </row>
        <row r="6995">
          <cell r="B6995">
            <v>25</v>
          </cell>
          <cell r="F6995">
            <v>6.5</v>
          </cell>
          <cell r="R6995" t="str">
            <v>SESTO ASENSIO</v>
          </cell>
          <cell r="W6995">
            <v>1</v>
          </cell>
          <cell r="X6995">
            <v>6</v>
          </cell>
        </row>
        <row r="6996">
          <cell r="B6996">
            <v>25</v>
          </cell>
          <cell r="F6996">
            <v>5</v>
          </cell>
          <cell r="R6996" t="str">
            <v>PARTIZAN DEGRADO</v>
          </cell>
          <cell r="T6996">
            <v>1</v>
          </cell>
          <cell r="X6996" t="str">
            <v/>
          </cell>
        </row>
        <row r="6997">
          <cell r="B6997">
            <v>25</v>
          </cell>
          <cell r="F6997">
            <v>5</v>
          </cell>
          <cell r="R6997" t="str">
            <v>HERTHA VERNELLO</v>
          </cell>
          <cell r="T6997">
            <v>1</v>
          </cell>
          <cell r="X6997" t="str">
            <v/>
          </cell>
        </row>
        <row r="6998">
          <cell r="B6998">
            <v>25</v>
          </cell>
          <cell r="F6998">
            <v>6</v>
          </cell>
          <cell r="R6998" t="str">
            <v/>
          </cell>
          <cell r="X6998" t="str">
            <v/>
          </cell>
        </row>
        <row r="6999">
          <cell r="B6999">
            <v>25</v>
          </cell>
          <cell r="F6999">
            <v>6.5</v>
          </cell>
          <cell r="R6999" t="str">
            <v/>
          </cell>
          <cell r="X6999" t="str">
            <v/>
          </cell>
        </row>
        <row r="7000">
          <cell r="B7000">
            <v>25</v>
          </cell>
          <cell r="F7000">
            <v>5.5</v>
          </cell>
          <cell r="R7000" t="str">
            <v/>
          </cell>
          <cell r="X7000" t="str">
            <v/>
          </cell>
        </row>
        <row r="7001">
          <cell r="B7001">
            <v>25</v>
          </cell>
          <cell r="F7001">
            <v>7</v>
          </cell>
          <cell r="R7001" t="str">
            <v>PESCICULINI FC</v>
          </cell>
          <cell r="T7001">
            <v>1</v>
          </cell>
          <cell r="W7001">
            <v>1</v>
          </cell>
          <cell r="X7001">
            <v>10.5</v>
          </cell>
        </row>
        <row r="7002">
          <cell r="B7002">
            <v>25</v>
          </cell>
          <cell r="F7002">
            <v>6</v>
          </cell>
          <cell r="R7002" t="str">
            <v>PESCICULINI FC</v>
          </cell>
          <cell r="T7002">
            <v>1</v>
          </cell>
          <cell r="X7002" t="str">
            <v/>
          </cell>
        </row>
        <row r="7003">
          <cell r="B7003">
            <v>25</v>
          </cell>
          <cell r="F7003">
            <v>6</v>
          </cell>
          <cell r="R7003" t="str">
            <v>SESTO ASENSIO</v>
          </cell>
          <cell r="T7003">
            <v>1</v>
          </cell>
          <cell r="W7003">
            <v>1</v>
          </cell>
          <cell r="X7003">
            <v>6</v>
          </cell>
        </row>
        <row r="7004">
          <cell r="B7004">
            <v>25</v>
          </cell>
          <cell r="F7004">
            <v>7.5</v>
          </cell>
          <cell r="R7004" t="str">
            <v/>
          </cell>
          <cell r="X7004" t="str">
            <v/>
          </cell>
        </row>
        <row r="7005">
          <cell r="B7005">
            <v>25</v>
          </cell>
          <cell r="F7005">
            <v>5</v>
          </cell>
          <cell r="R7005" t="str">
            <v>SAN GRIA</v>
          </cell>
          <cell r="X7005" t="str">
            <v/>
          </cell>
        </row>
        <row r="7006">
          <cell r="B7006">
            <v>25</v>
          </cell>
          <cell r="F7006">
            <v>6.5</v>
          </cell>
          <cell r="R7006" t="str">
            <v/>
          </cell>
          <cell r="X7006" t="str">
            <v/>
          </cell>
        </row>
        <row r="7007">
          <cell r="B7007">
            <v>25</v>
          </cell>
          <cell r="F7007">
            <v>6</v>
          </cell>
          <cell r="R7007" t="str">
            <v>PARTIZAN DEGRADO</v>
          </cell>
          <cell r="T7007">
            <v>1</v>
          </cell>
          <cell r="W7007">
            <v>1</v>
          </cell>
          <cell r="X7007">
            <v>6</v>
          </cell>
        </row>
        <row r="7008">
          <cell r="B7008">
            <v>25</v>
          </cell>
          <cell r="F7008">
            <v>6</v>
          </cell>
          <cell r="R7008" t="str">
            <v/>
          </cell>
          <cell r="X7008" t="str">
            <v/>
          </cell>
        </row>
        <row r="7009">
          <cell r="B7009">
            <v>25</v>
          </cell>
          <cell r="F7009">
            <v>6</v>
          </cell>
          <cell r="R7009" t="str">
            <v>PARTIZAN DEGRADO</v>
          </cell>
          <cell r="T7009">
            <v>1</v>
          </cell>
          <cell r="W7009">
            <v>1</v>
          </cell>
          <cell r="X7009">
            <v>6</v>
          </cell>
        </row>
        <row r="7010">
          <cell r="B7010">
            <v>25</v>
          </cell>
          <cell r="F7010">
            <v>5</v>
          </cell>
          <cell r="R7010" t="str">
            <v/>
          </cell>
          <cell r="X7010" t="str">
            <v/>
          </cell>
        </row>
        <row r="7011">
          <cell r="B7011">
            <v>25</v>
          </cell>
          <cell r="F7011">
            <v>6</v>
          </cell>
          <cell r="R7011" t="str">
            <v>PESCICULINI FC</v>
          </cell>
          <cell r="T7011">
            <v>1</v>
          </cell>
          <cell r="X7011" t="str">
            <v/>
          </cell>
        </row>
        <row r="7012">
          <cell r="B7012">
            <v>25</v>
          </cell>
          <cell r="F7012">
            <v>5.5</v>
          </cell>
          <cell r="R7012" t="str">
            <v/>
          </cell>
          <cell r="X7012" t="str">
            <v/>
          </cell>
        </row>
        <row r="7013">
          <cell r="B7013">
            <v>25</v>
          </cell>
          <cell r="F7013">
            <v>6.5</v>
          </cell>
          <cell r="R7013" t="str">
            <v/>
          </cell>
          <cell r="X7013" t="str">
            <v/>
          </cell>
        </row>
        <row r="7014">
          <cell r="B7014">
            <v>25</v>
          </cell>
          <cell r="F7014">
            <v>5</v>
          </cell>
          <cell r="R7014" t="str">
            <v>HERTHA VERNELLO</v>
          </cell>
          <cell r="X7014" t="str">
            <v/>
          </cell>
        </row>
        <row r="7015">
          <cell r="B7015">
            <v>25</v>
          </cell>
          <cell r="F7015">
            <v>5.5</v>
          </cell>
          <cell r="R7015" t="str">
            <v/>
          </cell>
          <cell r="X7015" t="str">
            <v/>
          </cell>
        </row>
        <row r="7016">
          <cell r="B7016">
            <v>25</v>
          </cell>
          <cell r="F7016">
            <v>4.5</v>
          </cell>
          <cell r="R7016" t="str">
            <v>ATL IMPROVVISATO</v>
          </cell>
          <cell r="T7016">
            <v>1</v>
          </cell>
          <cell r="X7016" t="str">
            <v/>
          </cell>
        </row>
        <row r="7017">
          <cell r="B7017">
            <v>25</v>
          </cell>
          <cell r="F7017">
            <v>6.5</v>
          </cell>
          <cell r="R7017" t="str">
            <v/>
          </cell>
          <cell r="X7017" t="str">
            <v/>
          </cell>
        </row>
        <row r="7018">
          <cell r="B7018">
            <v>25</v>
          </cell>
          <cell r="F7018">
            <v>6</v>
          </cell>
          <cell r="R7018" t="str">
            <v/>
          </cell>
          <cell r="X7018" t="str">
            <v/>
          </cell>
        </row>
        <row r="7019">
          <cell r="B7019">
            <v>25</v>
          </cell>
          <cell r="F7019">
            <v>6</v>
          </cell>
          <cell r="R7019" t="str">
            <v/>
          </cell>
          <cell r="X7019" t="str">
            <v/>
          </cell>
        </row>
        <row r="7020">
          <cell r="B7020">
            <v>25</v>
          </cell>
          <cell r="F7020">
            <v>6</v>
          </cell>
          <cell r="R7020" t="str">
            <v>APPAREGGIATO</v>
          </cell>
          <cell r="X7020" t="str">
            <v/>
          </cell>
        </row>
        <row r="7021">
          <cell r="B7021">
            <v>25</v>
          </cell>
          <cell r="F7021">
            <v>6</v>
          </cell>
          <cell r="R7021" t="str">
            <v/>
          </cell>
          <cell r="X7021" t="str">
            <v/>
          </cell>
        </row>
        <row r="7022">
          <cell r="B7022">
            <v>25</v>
          </cell>
          <cell r="F7022">
            <v>6.5</v>
          </cell>
          <cell r="R7022" t="str">
            <v/>
          </cell>
          <cell r="X7022" t="str">
            <v/>
          </cell>
        </row>
        <row r="7023">
          <cell r="B7023">
            <v>25</v>
          </cell>
          <cell r="F7023">
            <v>6</v>
          </cell>
          <cell r="R7023" t="str">
            <v/>
          </cell>
          <cell r="X7023" t="str">
            <v/>
          </cell>
        </row>
        <row r="7024">
          <cell r="B7024">
            <v>25</v>
          </cell>
          <cell r="F7024">
            <v>5.5</v>
          </cell>
          <cell r="R7024" t="str">
            <v/>
          </cell>
          <cell r="X7024" t="str">
            <v/>
          </cell>
        </row>
        <row r="7025">
          <cell r="B7025">
            <v>25</v>
          </cell>
          <cell r="F7025">
            <v>5.5</v>
          </cell>
          <cell r="R7025" t="str">
            <v/>
          </cell>
          <cell r="X7025" t="str">
            <v/>
          </cell>
        </row>
        <row r="7026">
          <cell r="B7026">
            <v>25</v>
          </cell>
          <cell r="F7026">
            <v>5</v>
          </cell>
          <cell r="R7026" t="str">
            <v/>
          </cell>
          <cell r="X7026" t="str">
            <v/>
          </cell>
        </row>
        <row r="7027">
          <cell r="B7027">
            <v>25</v>
          </cell>
          <cell r="F7027">
            <v>5.5</v>
          </cell>
          <cell r="R7027" t="str">
            <v/>
          </cell>
          <cell r="X7027" t="str">
            <v/>
          </cell>
        </row>
        <row r="7028">
          <cell r="B7028">
            <v>25</v>
          </cell>
          <cell r="F7028">
            <v>6.5</v>
          </cell>
          <cell r="R7028" t="str">
            <v/>
          </cell>
          <cell r="X7028" t="str">
            <v/>
          </cell>
        </row>
        <row r="7029">
          <cell r="B7029">
            <v>25</v>
          </cell>
          <cell r="F7029">
            <v>5.5</v>
          </cell>
          <cell r="R7029" t="str">
            <v/>
          </cell>
          <cell r="X7029" t="str">
            <v/>
          </cell>
        </row>
        <row r="7030">
          <cell r="B7030">
            <v>25</v>
          </cell>
          <cell r="F7030">
            <v>5.5</v>
          </cell>
          <cell r="R7030" t="str">
            <v/>
          </cell>
          <cell r="X7030" t="str">
            <v/>
          </cell>
        </row>
        <row r="7031">
          <cell r="B7031">
            <v>25</v>
          </cell>
          <cell r="F7031">
            <v>6.5</v>
          </cell>
          <cell r="R7031" t="str">
            <v/>
          </cell>
          <cell r="X7031" t="str">
            <v/>
          </cell>
        </row>
        <row r="7032">
          <cell r="B7032">
            <v>25</v>
          </cell>
          <cell r="F7032">
            <v>6.5</v>
          </cell>
          <cell r="R7032" t="str">
            <v>AC ASPARAGHESE</v>
          </cell>
          <cell r="T7032">
            <v>1</v>
          </cell>
          <cell r="W7032">
            <v>1</v>
          </cell>
          <cell r="X7032">
            <v>6</v>
          </cell>
        </row>
        <row r="7033">
          <cell r="B7033">
            <v>25</v>
          </cell>
          <cell r="F7033">
            <v>6</v>
          </cell>
          <cell r="R7033" t="str">
            <v/>
          </cell>
          <cell r="X7033" t="str">
            <v/>
          </cell>
        </row>
        <row r="7034">
          <cell r="B7034">
            <v>25</v>
          </cell>
          <cell r="F7034">
            <v>7</v>
          </cell>
          <cell r="R7034" t="str">
            <v>HERTHA VERNELLO</v>
          </cell>
          <cell r="W7034">
            <v>1</v>
          </cell>
          <cell r="X7034">
            <v>10</v>
          </cell>
        </row>
        <row r="7035">
          <cell r="B7035">
            <v>25</v>
          </cell>
          <cell r="F7035">
            <v>6</v>
          </cell>
          <cell r="R7035" t="str">
            <v>AC ASPARAGHESE</v>
          </cell>
          <cell r="W7035">
            <v>1</v>
          </cell>
          <cell r="X7035">
            <v>6</v>
          </cell>
        </row>
        <row r="7036">
          <cell r="B7036">
            <v>25</v>
          </cell>
          <cell r="F7036">
            <v>6.5</v>
          </cell>
          <cell r="R7036" t="str">
            <v>PESCICULINI FC</v>
          </cell>
          <cell r="W7036">
            <v>1</v>
          </cell>
          <cell r="X7036">
            <v>7.5</v>
          </cell>
        </row>
        <row r="7037">
          <cell r="B7037">
            <v>25</v>
          </cell>
          <cell r="F7037">
            <v>6.5</v>
          </cell>
          <cell r="R7037" t="str">
            <v>HERTHA VERNELLO</v>
          </cell>
          <cell r="W7037">
            <v>1</v>
          </cell>
          <cell r="X7037">
            <v>6.5</v>
          </cell>
        </row>
        <row r="7038">
          <cell r="B7038">
            <v>25</v>
          </cell>
          <cell r="F7038">
            <v>6</v>
          </cell>
          <cell r="R7038" t="str">
            <v/>
          </cell>
          <cell r="X7038" t="str">
            <v/>
          </cell>
        </row>
        <row r="7039">
          <cell r="B7039">
            <v>25</v>
          </cell>
          <cell r="F7039">
            <v>6.5</v>
          </cell>
          <cell r="R7039" t="str">
            <v/>
          </cell>
          <cell r="X7039" t="str">
            <v/>
          </cell>
        </row>
        <row r="7040">
          <cell r="B7040">
            <v>25</v>
          </cell>
          <cell r="F7040">
            <v>6.5</v>
          </cell>
          <cell r="R7040" t="str">
            <v>APPAREGGIATO</v>
          </cell>
          <cell r="T7040">
            <v>1</v>
          </cell>
          <cell r="W7040">
            <v>1</v>
          </cell>
          <cell r="X7040">
            <v>6.5</v>
          </cell>
        </row>
        <row r="7041">
          <cell r="B7041">
            <v>25</v>
          </cell>
          <cell r="F7041">
            <v>5.5</v>
          </cell>
          <cell r="R7041" t="str">
            <v>SAN GRIA</v>
          </cell>
          <cell r="T7041">
            <v>1</v>
          </cell>
          <cell r="X7041" t="str">
            <v/>
          </cell>
        </row>
        <row r="7042">
          <cell r="B7042">
            <v>25</v>
          </cell>
          <cell r="F7042">
            <v>5.5</v>
          </cell>
          <cell r="R7042" t="str">
            <v>SAN GRIA</v>
          </cell>
          <cell r="T7042">
            <v>1</v>
          </cell>
          <cell r="X7042" t="str">
            <v/>
          </cell>
        </row>
        <row r="7043">
          <cell r="B7043">
            <v>25</v>
          </cell>
          <cell r="F7043">
            <v>5.5</v>
          </cell>
          <cell r="R7043" t="str">
            <v/>
          </cell>
          <cell r="X7043" t="str">
            <v/>
          </cell>
        </row>
        <row r="7044">
          <cell r="B7044">
            <v>25</v>
          </cell>
          <cell r="F7044">
            <v>6</v>
          </cell>
          <cell r="R7044" t="str">
            <v/>
          </cell>
          <cell r="X7044" t="str">
            <v/>
          </cell>
        </row>
        <row r="7045">
          <cell r="B7045">
            <v>25</v>
          </cell>
          <cell r="F7045">
            <v>6</v>
          </cell>
          <cell r="R7045" t="str">
            <v/>
          </cell>
          <cell r="X7045" t="str">
            <v/>
          </cell>
        </row>
        <row r="7046">
          <cell r="B7046">
            <v>25</v>
          </cell>
          <cell r="F7046">
            <v>5.5</v>
          </cell>
          <cell r="R7046" t="str">
            <v/>
          </cell>
          <cell r="X7046" t="str">
            <v/>
          </cell>
        </row>
        <row r="7047">
          <cell r="B7047">
            <v>25</v>
          </cell>
          <cell r="F7047">
            <v>5.5</v>
          </cell>
          <cell r="R7047" t="str">
            <v>APPAREGGIATO</v>
          </cell>
          <cell r="T7047">
            <v>1</v>
          </cell>
          <cell r="X7047" t="str">
            <v/>
          </cell>
        </row>
        <row r="7048">
          <cell r="B7048">
            <v>25</v>
          </cell>
          <cell r="F7048">
            <v>5.5</v>
          </cell>
          <cell r="R7048" t="str">
            <v>PARTIZAN DEGRADO</v>
          </cell>
          <cell r="T7048">
            <v>1</v>
          </cell>
          <cell r="X7048" t="str">
            <v/>
          </cell>
        </row>
        <row r="7049">
          <cell r="B7049">
            <v>25</v>
          </cell>
          <cell r="F7049">
            <v>5.5</v>
          </cell>
          <cell r="R7049" t="str">
            <v/>
          </cell>
          <cell r="X7049" t="str">
            <v/>
          </cell>
        </row>
        <row r="7050">
          <cell r="B7050">
            <v>25</v>
          </cell>
          <cell r="F7050">
            <v>5.5</v>
          </cell>
          <cell r="R7050" t="str">
            <v>HERTHA VERNELLO</v>
          </cell>
          <cell r="T7050">
            <v>1</v>
          </cell>
          <cell r="X7050" t="str">
            <v/>
          </cell>
        </row>
        <row r="7051">
          <cell r="B7051">
            <v>25</v>
          </cell>
          <cell r="F7051">
            <v>6</v>
          </cell>
          <cell r="R7051" t="str">
            <v/>
          </cell>
          <cell r="X7051" t="str">
            <v/>
          </cell>
        </row>
        <row r="7052">
          <cell r="B7052">
            <v>25</v>
          </cell>
          <cell r="F7052">
            <v>6</v>
          </cell>
          <cell r="R7052" t="str">
            <v>APPAREGGIATO</v>
          </cell>
          <cell r="X7052" t="str">
            <v/>
          </cell>
        </row>
        <row r="7053">
          <cell r="B7053">
            <v>25</v>
          </cell>
          <cell r="F7053">
            <v>7</v>
          </cell>
          <cell r="R7053" t="str">
            <v/>
          </cell>
          <cell r="X7053" t="str">
            <v/>
          </cell>
        </row>
        <row r="7054">
          <cell r="B7054">
            <v>25</v>
          </cell>
          <cell r="F7054">
            <v>6</v>
          </cell>
          <cell r="R7054" t="str">
            <v/>
          </cell>
          <cell r="X7054" t="str">
            <v/>
          </cell>
        </row>
        <row r="7055">
          <cell r="B7055">
            <v>25</v>
          </cell>
          <cell r="F7055">
            <v>6</v>
          </cell>
          <cell r="R7055" t="str">
            <v/>
          </cell>
          <cell r="X7055" t="str">
            <v/>
          </cell>
        </row>
        <row r="7056">
          <cell r="B7056">
            <v>25</v>
          </cell>
          <cell r="F7056">
            <v>6</v>
          </cell>
          <cell r="R7056" t="str">
            <v>AC ASPARAGHESE</v>
          </cell>
          <cell r="T7056">
            <v>1</v>
          </cell>
          <cell r="X7056" t="str">
            <v/>
          </cell>
        </row>
        <row r="7057">
          <cell r="B7057">
            <v>25</v>
          </cell>
          <cell r="F7057">
            <v>5.5</v>
          </cell>
          <cell r="R7057" t="str">
            <v>AC ASPARAGHESE</v>
          </cell>
          <cell r="T7057">
            <v>1</v>
          </cell>
          <cell r="X7057" t="str">
            <v/>
          </cell>
        </row>
        <row r="7058">
          <cell r="B7058">
            <v>25</v>
          </cell>
          <cell r="F7058">
            <v>6</v>
          </cell>
          <cell r="R7058" t="str">
            <v/>
          </cell>
          <cell r="X7058" t="str">
            <v/>
          </cell>
        </row>
        <row r="7059">
          <cell r="B7059">
            <v>25</v>
          </cell>
          <cell r="F7059">
            <v>6.5</v>
          </cell>
          <cell r="R7059" t="str">
            <v>PESCICULINI FC</v>
          </cell>
          <cell r="W7059">
            <v>1</v>
          </cell>
          <cell r="X7059">
            <v>6.5</v>
          </cell>
        </row>
        <row r="7060">
          <cell r="B7060">
            <v>25</v>
          </cell>
          <cell r="F7060">
            <v>6</v>
          </cell>
          <cell r="R7060" t="str">
            <v/>
          </cell>
          <cell r="X7060" t="str">
            <v/>
          </cell>
        </row>
        <row r="7061">
          <cell r="B7061">
            <v>25</v>
          </cell>
          <cell r="F7061">
            <v>7</v>
          </cell>
          <cell r="R7061" t="str">
            <v>HERTHA VERNELLO</v>
          </cell>
          <cell r="W7061">
            <v>1</v>
          </cell>
          <cell r="X7061">
            <v>11</v>
          </cell>
        </row>
        <row r="7062">
          <cell r="B7062">
            <v>25</v>
          </cell>
          <cell r="F7062">
            <v>5.5</v>
          </cell>
          <cell r="R7062" t="str">
            <v>AC ASPARAGHESE</v>
          </cell>
          <cell r="T7062">
            <v>1</v>
          </cell>
          <cell r="X7062" t="str">
            <v/>
          </cell>
        </row>
        <row r="7063">
          <cell r="B7063">
            <v>25</v>
          </cell>
          <cell r="F7063">
            <v>6.5</v>
          </cell>
          <cell r="R7063" t="str">
            <v/>
          </cell>
          <cell r="X7063" t="str">
            <v/>
          </cell>
        </row>
        <row r="7064">
          <cell r="B7064">
            <v>25</v>
          </cell>
          <cell r="F7064">
            <v>6</v>
          </cell>
          <cell r="R7064" t="str">
            <v>PESCICULINI FC</v>
          </cell>
          <cell r="T7064">
            <v>1</v>
          </cell>
          <cell r="W7064">
            <v>1</v>
          </cell>
          <cell r="X7064">
            <v>8.5</v>
          </cell>
        </row>
        <row r="7065">
          <cell r="B7065">
            <v>25</v>
          </cell>
          <cell r="F7065">
            <v>6</v>
          </cell>
          <cell r="R7065" t="str">
            <v>PESCICULINI FC</v>
          </cell>
          <cell r="X7065" t="str">
            <v/>
          </cell>
        </row>
        <row r="7066">
          <cell r="B7066">
            <v>25</v>
          </cell>
          <cell r="F7066">
            <v>5.5</v>
          </cell>
          <cell r="R7066" t="str">
            <v>HERTHA VERNELLO</v>
          </cell>
          <cell r="T7066">
            <v>1</v>
          </cell>
          <cell r="X7066" t="str">
            <v/>
          </cell>
        </row>
        <row r="7067">
          <cell r="B7067">
            <v>25</v>
          </cell>
          <cell r="F7067">
            <v>5.5</v>
          </cell>
          <cell r="R7067" t="str">
            <v/>
          </cell>
          <cell r="X7067" t="str">
            <v/>
          </cell>
        </row>
        <row r="7068">
          <cell r="B7068">
            <v>25</v>
          </cell>
          <cell r="F7068">
            <v>5.5</v>
          </cell>
          <cell r="R7068" t="str">
            <v/>
          </cell>
          <cell r="X7068" t="str">
            <v/>
          </cell>
        </row>
        <row r="7069">
          <cell r="B7069">
            <v>25</v>
          </cell>
          <cell r="F7069">
            <v>5.5</v>
          </cell>
          <cell r="R7069" t="str">
            <v/>
          </cell>
          <cell r="X7069" t="str">
            <v/>
          </cell>
        </row>
        <row r="7070">
          <cell r="B7070">
            <v>25</v>
          </cell>
          <cell r="F7070">
            <v>5.5</v>
          </cell>
          <cell r="R7070" t="str">
            <v/>
          </cell>
          <cell r="X7070" t="str">
            <v/>
          </cell>
        </row>
        <row r="7071">
          <cell r="B7071">
            <v>25</v>
          </cell>
          <cell r="F7071">
            <v>6</v>
          </cell>
          <cell r="R7071" t="str">
            <v>PESCICULINI FC</v>
          </cell>
          <cell r="T7071">
            <v>1</v>
          </cell>
          <cell r="X7071" t="str">
            <v/>
          </cell>
        </row>
        <row r="7072">
          <cell r="B7072">
            <v>25</v>
          </cell>
          <cell r="F7072">
            <v>6</v>
          </cell>
          <cell r="R7072" t="str">
            <v/>
          </cell>
          <cell r="X7072" t="str">
            <v/>
          </cell>
        </row>
        <row r="7073">
          <cell r="B7073">
            <v>25</v>
          </cell>
          <cell r="F7073">
            <v>6</v>
          </cell>
          <cell r="R7073" t="str">
            <v/>
          </cell>
          <cell r="X7073" t="str">
            <v/>
          </cell>
        </row>
        <row r="7074">
          <cell r="B7074">
            <v>25</v>
          </cell>
          <cell r="F7074">
            <v>6</v>
          </cell>
          <cell r="R7074" t="str">
            <v/>
          </cell>
          <cell r="X7074" t="str">
            <v/>
          </cell>
        </row>
        <row r="7075">
          <cell r="B7075">
            <v>25</v>
          </cell>
          <cell r="F7075">
            <v>6</v>
          </cell>
          <cell r="R7075" t="str">
            <v/>
          </cell>
          <cell r="X7075" t="str">
            <v/>
          </cell>
        </row>
        <row r="7076">
          <cell r="B7076">
            <v>25</v>
          </cell>
          <cell r="F7076">
            <v>6.5</v>
          </cell>
          <cell r="R7076" t="str">
            <v>ATL IMPROVVISATO</v>
          </cell>
          <cell r="T7076">
            <v>1</v>
          </cell>
          <cell r="W7076">
            <v>1</v>
          </cell>
          <cell r="X7076">
            <v>6.5</v>
          </cell>
        </row>
        <row r="7077">
          <cell r="B7077">
            <v>25</v>
          </cell>
          <cell r="F7077">
            <v>6.5</v>
          </cell>
          <cell r="R7077" t="str">
            <v>APPAREGGIATO</v>
          </cell>
          <cell r="T7077">
            <v>1</v>
          </cell>
          <cell r="W7077">
            <v>1</v>
          </cell>
          <cell r="X7077">
            <v>10.5</v>
          </cell>
        </row>
        <row r="7078">
          <cell r="B7078">
            <v>25</v>
          </cell>
          <cell r="F7078">
            <v>7</v>
          </cell>
          <cell r="R7078" t="str">
            <v>PESCICULINI FC</v>
          </cell>
          <cell r="T7078">
            <v>1</v>
          </cell>
          <cell r="W7078">
            <v>1</v>
          </cell>
          <cell r="X7078">
            <v>10</v>
          </cell>
        </row>
        <row r="7079">
          <cell r="B7079">
            <v>25</v>
          </cell>
          <cell r="F7079">
            <v>5.5</v>
          </cell>
          <cell r="R7079" t="str">
            <v/>
          </cell>
          <cell r="X7079" t="str">
            <v/>
          </cell>
        </row>
        <row r="7080">
          <cell r="B7080">
            <v>25</v>
          </cell>
          <cell r="F7080">
            <v>7</v>
          </cell>
          <cell r="R7080" t="str">
            <v>PESCICULINI FC</v>
          </cell>
          <cell r="W7080">
            <v>1</v>
          </cell>
          <cell r="X7080">
            <v>10</v>
          </cell>
        </row>
        <row r="7081">
          <cell r="B7081">
            <v>25</v>
          </cell>
          <cell r="F7081">
            <v>5.5</v>
          </cell>
          <cell r="R7081" t="str">
            <v/>
          </cell>
          <cell r="X7081" t="str">
            <v/>
          </cell>
        </row>
        <row r="7082">
          <cell r="B7082">
            <v>25</v>
          </cell>
          <cell r="F7082">
            <v>5.5</v>
          </cell>
          <cell r="R7082" t="str">
            <v/>
          </cell>
          <cell r="X7082" t="str">
            <v/>
          </cell>
        </row>
        <row r="7083">
          <cell r="B7083">
            <v>25</v>
          </cell>
          <cell r="F7083">
            <v>5.5</v>
          </cell>
          <cell r="R7083" t="str">
            <v>PESCICULINI FC</v>
          </cell>
          <cell r="T7083">
            <v>1</v>
          </cell>
          <cell r="X7083" t="str">
            <v/>
          </cell>
        </row>
        <row r="7084">
          <cell r="B7084">
            <v>25</v>
          </cell>
          <cell r="F7084">
            <v>5</v>
          </cell>
          <cell r="R7084" t="str">
            <v>PARTIZAN DEGRADO</v>
          </cell>
          <cell r="X7084" t="str">
            <v/>
          </cell>
        </row>
        <row r="7085">
          <cell r="B7085">
            <v>25</v>
          </cell>
          <cell r="F7085">
            <v>8</v>
          </cell>
          <cell r="R7085" t="str">
            <v>APPAREGGIATO</v>
          </cell>
          <cell r="T7085">
            <v>1</v>
          </cell>
          <cell r="W7085">
            <v>1</v>
          </cell>
          <cell r="X7085">
            <v>14</v>
          </cell>
        </row>
        <row r="7086">
          <cell r="B7086">
            <v>25</v>
          </cell>
          <cell r="F7086">
            <v>5.5</v>
          </cell>
          <cell r="R7086" t="str">
            <v/>
          </cell>
          <cell r="X7086" t="str">
            <v/>
          </cell>
        </row>
        <row r="7087">
          <cell r="B7087">
            <v>25</v>
          </cell>
          <cell r="F7087">
            <v>6</v>
          </cell>
          <cell r="R7087" t="str">
            <v/>
          </cell>
          <cell r="X7087" t="str">
            <v/>
          </cell>
        </row>
        <row r="7088">
          <cell r="B7088">
            <v>25</v>
          </cell>
          <cell r="F7088">
            <v>6</v>
          </cell>
          <cell r="R7088" t="str">
            <v>AC ASPARAGHESE</v>
          </cell>
          <cell r="W7088">
            <v>1</v>
          </cell>
          <cell r="X7088">
            <v>6</v>
          </cell>
        </row>
        <row r="7089">
          <cell r="B7089">
            <v>25</v>
          </cell>
          <cell r="F7089">
            <v>6</v>
          </cell>
          <cell r="R7089" t="str">
            <v>SAN GRIA</v>
          </cell>
          <cell r="T7089">
            <v>1</v>
          </cell>
          <cell r="W7089">
            <v>1</v>
          </cell>
          <cell r="X7089">
            <v>6</v>
          </cell>
        </row>
        <row r="7090">
          <cell r="B7090">
            <v>25</v>
          </cell>
          <cell r="F7090">
            <v>5.5</v>
          </cell>
          <cell r="R7090" t="str">
            <v/>
          </cell>
          <cell r="X7090" t="str">
            <v/>
          </cell>
        </row>
        <row r="7091">
          <cell r="B7091">
            <v>25</v>
          </cell>
          <cell r="F7091">
            <v>5.5</v>
          </cell>
          <cell r="R7091" t="str">
            <v/>
          </cell>
          <cell r="X7091" t="str">
            <v/>
          </cell>
        </row>
        <row r="7092">
          <cell r="B7092">
            <v>25</v>
          </cell>
          <cell r="F7092">
            <v>5.5</v>
          </cell>
          <cell r="R7092" t="str">
            <v/>
          </cell>
          <cell r="X7092" t="str">
            <v/>
          </cell>
        </row>
        <row r="7093">
          <cell r="B7093">
            <v>25</v>
          </cell>
          <cell r="F7093">
            <v>7.5</v>
          </cell>
          <cell r="R7093" t="str">
            <v>AC ASPARAGHESE</v>
          </cell>
          <cell r="T7093">
            <v>1</v>
          </cell>
          <cell r="W7093">
            <v>1</v>
          </cell>
          <cell r="X7093">
            <v>12.5</v>
          </cell>
        </row>
        <row r="7094">
          <cell r="B7094">
            <v>25</v>
          </cell>
          <cell r="F7094">
            <v>5.5</v>
          </cell>
          <cell r="R7094" t="str">
            <v/>
          </cell>
          <cell r="X7094" t="str">
            <v/>
          </cell>
        </row>
        <row r="7095">
          <cell r="B7095">
            <v>25</v>
          </cell>
          <cell r="F7095">
            <v>5.5</v>
          </cell>
          <cell r="R7095" t="str">
            <v/>
          </cell>
          <cell r="X7095" t="str">
            <v/>
          </cell>
        </row>
        <row r="7096">
          <cell r="B7096">
            <v>25</v>
          </cell>
          <cell r="F7096">
            <v>5</v>
          </cell>
          <cell r="R7096" t="str">
            <v>APPAREGGIATO</v>
          </cell>
          <cell r="X7096" t="str">
            <v/>
          </cell>
        </row>
        <row r="7097">
          <cell r="B7097">
            <v>25</v>
          </cell>
          <cell r="F7097">
            <v>6</v>
          </cell>
          <cell r="R7097" t="str">
            <v>HERTHA VERNELLO</v>
          </cell>
          <cell r="T7097">
            <v>1</v>
          </cell>
          <cell r="X7097" t="str">
            <v/>
          </cell>
        </row>
        <row r="7098">
          <cell r="B7098">
            <v>25</v>
          </cell>
          <cell r="F7098">
            <v>6.5</v>
          </cell>
          <cell r="R7098" t="str">
            <v/>
          </cell>
          <cell r="X7098" t="str">
            <v/>
          </cell>
        </row>
        <row r="7099">
          <cell r="B7099">
            <v>25</v>
          </cell>
          <cell r="F7099">
            <v>6</v>
          </cell>
          <cell r="R7099" t="str">
            <v/>
          </cell>
          <cell r="X7099" t="str">
            <v/>
          </cell>
        </row>
        <row r="7100">
          <cell r="B7100">
            <v>25</v>
          </cell>
          <cell r="F7100">
            <v>5.5</v>
          </cell>
          <cell r="R7100" t="str">
            <v/>
          </cell>
          <cell r="X7100" t="str">
            <v/>
          </cell>
        </row>
        <row r="7101">
          <cell r="B7101">
            <v>25</v>
          </cell>
          <cell r="F7101">
            <v>6.5</v>
          </cell>
          <cell r="R7101" t="str">
            <v/>
          </cell>
          <cell r="X7101" t="str">
            <v/>
          </cell>
        </row>
        <row r="7102">
          <cell r="B7102">
            <v>25</v>
          </cell>
          <cell r="F7102">
            <v>5.5</v>
          </cell>
          <cell r="R7102" t="str">
            <v/>
          </cell>
          <cell r="X7102" t="str">
            <v/>
          </cell>
        </row>
        <row r="7103">
          <cell r="B7103">
            <v>25</v>
          </cell>
          <cell r="F7103">
            <v>5.5</v>
          </cell>
          <cell r="R7103" t="str">
            <v/>
          </cell>
          <cell r="X7103" t="str">
            <v/>
          </cell>
        </row>
        <row r="7104">
          <cell r="B7104">
            <v>25</v>
          </cell>
          <cell r="F7104">
            <v>4</v>
          </cell>
          <cell r="R7104" t="str">
            <v>SESTO ASENSIO</v>
          </cell>
          <cell r="T7104">
            <v>1</v>
          </cell>
          <cell r="X7104" t="str">
            <v/>
          </cell>
        </row>
        <row r="7105">
          <cell r="B7105">
            <v>25</v>
          </cell>
          <cell r="F7105">
            <v>6.5</v>
          </cell>
          <cell r="R7105" t="str">
            <v/>
          </cell>
          <cell r="X7105" t="str">
            <v/>
          </cell>
        </row>
        <row r="7106">
          <cell r="B7106">
            <v>26</v>
          </cell>
          <cell r="F7106">
            <v>6</v>
          </cell>
          <cell r="R7106" t="str">
            <v>SAN GRIA</v>
          </cell>
          <cell r="T7106">
            <v>1</v>
          </cell>
          <cell r="X7106" t="str">
            <v/>
          </cell>
        </row>
        <row r="7107">
          <cell r="B7107">
            <v>26</v>
          </cell>
          <cell r="F7107">
            <v>6</v>
          </cell>
          <cell r="R7107" t="str">
            <v>PARTIZAN DEGRADO</v>
          </cell>
          <cell r="T7107">
            <v>1</v>
          </cell>
          <cell r="X7107" t="str">
            <v/>
          </cell>
        </row>
        <row r="7108">
          <cell r="B7108">
            <v>26</v>
          </cell>
          <cell r="F7108">
            <v>6</v>
          </cell>
          <cell r="R7108" t="str">
            <v/>
          </cell>
          <cell r="X7108" t="str">
            <v/>
          </cell>
        </row>
        <row r="7109">
          <cell r="B7109">
            <v>26</v>
          </cell>
          <cell r="F7109">
            <v>6.5</v>
          </cell>
          <cell r="R7109" t="str">
            <v>ATL IMPROVVISATO</v>
          </cell>
          <cell r="W7109">
            <v>1</v>
          </cell>
          <cell r="X7109">
            <v>7.5</v>
          </cell>
        </row>
        <row r="7110">
          <cell r="B7110">
            <v>26</v>
          </cell>
          <cell r="F7110">
            <v>6.5</v>
          </cell>
          <cell r="R7110" t="str">
            <v>HERTHA VERNELLO</v>
          </cell>
          <cell r="T7110">
            <v>1</v>
          </cell>
          <cell r="W7110">
            <v>1</v>
          </cell>
          <cell r="X7110">
            <v>7.5</v>
          </cell>
        </row>
        <row r="7111">
          <cell r="B7111">
            <v>26</v>
          </cell>
          <cell r="F7111">
            <v>6</v>
          </cell>
          <cell r="R7111" t="str">
            <v>SAN GRIA</v>
          </cell>
          <cell r="W7111">
            <v>1</v>
          </cell>
          <cell r="X7111">
            <v>7</v>
          </cell>
        </row>
        <row r="7112">
          <cell r="B7112">
            <v>26</v>
          </cell>
          <cell r="F7112">
            <v>4.5</v>
          </cell>
          <cell r="R7112" t="str">
            <v>ATL IMPROVVISATO</v>
          </cell>
          <cell r="T7112">
            <v>1</v>
          </cell>
          <cell r="X7112" t="str">
            <v/>
          </cell>
        </row>
        <row r="7113">
          <cell r="B7113">
            <v>26</v>
          </cell>
          <cell r="F7113">
            <v>6.5</v>
          </cell>
          <cell r="R7113" t="str">
            <v/>
          </cell>
          <cell r="X7113" t="str">
            <v/>
          </cell>
        </row>
        <row r="7114">
          <cell r="B7114">
            <v>26</v>
          </cell>
          <cell r="F7114">
            <v>6</v>
          </cell>
          <cell r="R7114" t="str">
            <v>AC ASPARAGHESE</v>
          </cell>
          <cell r="T7114">
            <v>1</v>
          </cell>
          <cell r="W7114">
            <v>1</v>
          </cell>
          <cell r="X7114">
            <v>7</v>
          </cell>
        </row>
        <row r="7115">
          <cell r="B7115">
            <v>26</v>
          </cell>
          <cell r="F7115">
            <v>6.5</v>
          </cell>
          <cell r="R7115" t="str">
            <v>ATL IMPROVVISATO</v>
          </cell>
          <cell r="T7115">
            <v>1</v>
          </cell>
          <cell r="W7115">
            <v>1</v>
          </cell>
          <cell r="X7115">
            <v>6.5</v>
          </cell>
        </row>
        <row r="7116">
          <cell r="B7116">
            <v>26</v>
          </cell>
          <cell r="F7116">
            <v>7</v>
          </cell>
          <cell r="R7116" t="str">
            <v/>
          </cell>
          <cell r="X7116" t="str">
            <v/>
          </cell>
        </row>
        <row r="7117">
          <cell r="B7117">
            <v>26</v>
          </cell>
          <cell r="F7117">
            <v>6</v>
          </cell>
          <cell r="R7117" t="str">
            <v>APPAREGGIATO</v>
          </cell>
          <cell r="T7117">
            <v>1</v>
          </cell>
          <cell r="W7117">
            <v>1</v>
          </cell>
          <cell r="X7117">
            <v>7</v>
          </cell>
        </row>
        <row r="7118">
          <cell r="B7118">
            <v>26</v>
          </cell>
          <cell r="F7118">
            <v>7</v>
          </cell>
          <cell r="R7118" t="str">
            <v>AC ASPARAGHESE</v>
          </cell>
          <cell r="X7118" t="str">
            <v/>
          </cell>
        </row>
        <row r="7119">
          <cell r="B7119">
            <v>26</v>
          </cell>
          <cell r="F7119">
            <v>6</v>
          </cell>
          <cell r="R7119" t="str">
            <v>SAN GRIA</v>
          </cell>
          <cell r="T7119">
            <v>1</v>
          </cell>
          <cell r="W7119">
            <v>1</v>
          </cell>
          <cell r="X7119">
            <v>6</v>
          </cell>
        </row>
        <row r="7120">
          <cell r="B7120">
            <v>26</v>
          </cell>
          <cell r="F7120">
            <v>6.5</v>
          </cell>
          <cell r="R7120" t="str">
            <v>PARTIZAN DEGRADO</v>
          </cell>
          <cell r="W7120">
            <v>1</v>
          </cell>
          <cell r="X7120">
            <v>7.5</v>
          </cell>
        </row>
        <row r="7121">
          <cell r="B7121">
            <v>26</v>
          </cell>
          <cell r="F7121">
            <v>6</v>
          </cell>
          <cell r="R7121" t="str">
            <v>PARTIZAN DEGRADO</v>
          </cell>
          <cell r="T7121">
            <v>1</v>
          </cell>
          <cell r="W7121">
            <v>1</v>
          </cell>
          <cell r="X7121">
            <v>6</v>
          </cell>
        </row>
        <row r="7122">
          <cell r="B7122">
            <v>26</v>
          </cell>
          <cell r="F7122">
            <v>6</v>
          </cell>
          <cell r="R7122" t="str">
            <v>HERTHA VERNELLO</v>
          </cell>
          <cell r="X7122" t="str">
            <v/>
          </cell>
        </row>
        <row r="7123">
          <cell r="B7123">
            <v>26</v>
          </cell>
          <cell r="F7123">
            <v>6.5</v>
          </cell>
          <cell r="R7123" t="str">
            <v>SAN GRIA</v>
          </cell>
          <cell r="T7123">
            <v>1</v>
          </cell>
          <cell r="W7123">
            <v>1</v>
          </cell>
          <cell r="X7123">
            <v>6.5</v>
          </cell>
        </row>
        <row r="7124">
          <cell r="B7124">
            <v>26</v>
          </cell>
          <cell r="F7124">
            <v>6</v>
          </cell>
          <cell r="R7124" t="str">
            <v/>
          </cell>
          <cell r="X7124" t="str">
            <v/>
          </cell>
        </row>
        <row r="7125">
          <cell r="B7125">
            <v>26</v>
          </cell>
          <cell r="F7125">
            <v>6</v>
          </cell>
          <cell r="R7125" t="str">
            <v>SAN GRIA</v>
          </cell>
          <cell r="X7125" t="str">
            <v/>
          </cell>
        </row>
        <row r="7126">
          <cell r="B7126">
            <v>26</v>
          </cell>
          <cell r="F7126">
            <v>7</v>
          </cell>
          <cell r="R7126" t="str">
            <v/>
          </cell>
          <cell r="X7126" t="str">
            <v/>
          </cell>
        </row>
        <row r="7127">
          <cell r="B7127">
            <v>26</v>
          </cell>
          <cell r="F7127">
            <v>6.5</v>
          </cell>
          <cell r="R7127" t="str">
            <v>AC ASPARAGHESE</v>
          </cell>
          <cell r="X7127" t="str">
            <v/>
          </cell>
        </row>
        <row r="7128">
          <cell r="B7128">
            <v>26</v>
          </cell>
          <cell r="F7128">
            <v>6.5</v>
          </cell>
          <cell r="R7128" t="str">
            <v>PARTIZAN DEGRADO</v>
          </cell>
          <cell r="T7128">
            <v>1</v>
          </cell>
          <cell r="W7128">
            <v>1</v>
          </cell>
          <cell r="X7128">
            <v>6.5</v>
          </cell>
        </row>
        <row r="7129">
          <cell r="B7129">
            <v>26</v>
          </cell>
          <cell r="F7129">
            <v>6</v>
          </cell>
          <cell r="R7129" t="str">
            <v/>
          </cell>
          <cell r="X7129" t="str">
            <v/>
          </cell>
        </row>
        <row r="7130">
          <cell r="B7130">
            <v>26</v>
          </cell>
          <cell r="F7130">
            <v>5.5</v>
          </cell>
          <cell r="R7130" t="str">
            <v/>
          </cell>
          <cell r="X7130" t="str">
            <v/>
          </cell>
        </row>
        <row r="7131">
          <cell r="B7131">
            <v>26</v>
          </cell>
          <cell r="F7131">
            <v>6</v>
          </cell>
          <cell r="R7131" t="str">
            <v/>
          </cell>
          <cell r="X7131" t="str">
            <v/>
          </cell>
        </row>
        <row r="7132">
          <cell r="B7132">
            <v>26</v>
          </cell>
          <cell r="F7132">
            <v>6</v>
          </cell>
          <cell r="R7132" t="str">
            <v>SESTO ASENSIO</v>
          </cell>
          <cell r="T7132">
            <v>1</v>
          </cell>
          <cell r="W7132">
            <v>1</v>
          </cell>
          <cell r="X7132">
            <v>7</v>
          </cell>
        </row>
        <row r="7133">
          <cell r="B7133">
            <v>26</v>
          </cell>
          <cell r="F7133">
            <v>7</v>
          </cell>
          <cell r="R7133" t="str">
            <v>AC ASPARAGHESE</v>
          </cell>
          <cell r="T7133">
            <v>1</v>
          </cell>
          <cell r="W7133">
            <v>1</v>
          </cell>
          <cell r="X7133">
            <v>11</v>
          </cell>
        </row>
        <row r="7134">
          <cell r="B7134">
            <v>26</v>
          </cell>
          <cell r="F7134">
            <v>6.5</v>
          </cell>
          <cell r="R7134" t="str">
            <v>SESTO ASENSIO</v>
          </cell>
          <cell r="X7134" t="str">
            <v/>
          </cell>
        </row>
        <row r="7135">
          <cell r="B7135">
            <v>26</v>
          </cell>
          <cell r="F7135">
            <v>5.5</v>
          </cell>
          <cell r="R7135" t="str">
            <v>ATL IMPROVVISATO</v>
          </cell>
          <cell r="W7135">
            <v>1</v>
          </cell>
          <cell r="X7135">
            <v>5.5</v>
          </cell>
        </row>
        <row r="7136">
          <cell r="B7136">
            <v>26</v>
          </cell>
          <cell r="F7136">
            <v>5</v>
          </cell>
          <cell r="R7136" t="str">
            <v/>
          </cell>
          <cell r="X7136" t="str">
            <v/>
          </cell>
        </row>
        <row r="7137">
          <cell r="B7137">
            <v>26</v>
          </cell>
          <cell r="F7137">
            <v>6.5</v>
          </cell>
          <cell r="R7137" t="str">
            <v/>
          </cell>
          <cell r="X7137" t="str">
            <v/>
          </cell>
        </row>
        <row r="7138">
          <cell r="B7138">
            <v>26</v>
          </cell>
          <cell r="F7138">
            <v>6</v>
          </cell>
          <cell r="R7138" t="str">
            <v/>
          </cell>
          <cell r="X7138" t="str">
            <v/>
          </cell>
        </row>
        <row r="7139">
          <cell r="B7139">
            <v>26</v>
          </cell>
          <cell r="F7139">
            <v>5</v>
          </cell>
          <cell r="R7139" t="str">
            <v>PESCICULINI FC</v>
          </cell>
          <cell r="T7139">
            <v>1</v>
          </cell>
          <cell r="X7139" t="str">
            <v/>
          </cell>
        </row>
        <row r="7140">
          <cell r="B7140">
            <v>26</v>
          </cell>
          <cell r="F7140">
            <v>6</v>
          </cell>
          <cell r="R7140" t="str">
            <v/>
          </cell>
          <cell r="X7140" t="str">
            <v/>
          </cell>
        </row>
        <row r="7141">
          <cell r="B7141">
            <v>26</v>
          </cell>
          <cell r="F7141">
            <v>6.5</v>
          </cell>
          <cell r="R7141" t="str">
            <v/>
          </cell>
          <cell r="X7141" t="str">
            <v/>
          </cell>
        </row>
        <row r="7142">
          <cell r="B7142">
            <v>26</v>
          </cell>
          <cell r="F7142">
            <v>5.5</v>
          </cell>
          <cell r="R7142" t="str">
            <v/>
          </cell>
          <cell r="X7142" t="str">
            <v/>
          </cell>
        </row>
        <row r="7143">
          <cell r="B7143">
            <v>26</v>
          </cell>
          <cell r="F7143">
            <v>5.5</v>
          </cell>
          <cell r="R7143" t="str">
            <v/>
          </cell>
          <cell r="X7143" t="str">
            <v/>
          </cell>
        </row>
        <row r="7144">
          <cell r="B7144">
            <v>26</v>
          </cell>
          <cell r="F7144">
            <v>6</v>
          </cell>
          <cell r="R7144" t="str">
            <v/>
          </cell>
          <cell r="X7144" t="str">
            <v/>
          </cell>
        </row>
        <row r="7145">
          <cell r="B7145">
            <v>26</v>
          </cell>
          <cell r="F7145">
            <v>5.5</v>
          </cell>
          <cell r="R7145" t="str">
            <v>HERTHA VERNELLO</v>
          </cell>
          <cell r="T7145">
            <v>1</v>
          </cell>
          <cell r="X7145" t="str">
            <v/>
          </cell>
        </row>
        <row r="7146">
          <cell r="B7146">
            <v>26</v>
          </cell>
          <cell r="F7146">
            <v>6</v>
          </cell>
          <cell r="R7146" t="str">
            <v>APPAREGGIATO</v>
          </cell>
          <cell r="X7146" t="str">
            <v/>
          </cell>
        </row>
        <row r="7147">
          <cell r="B7147">
            <v>26</v>
          </cell>
          <cell r="F7147">
            <v>6</v>
          </cell>
          <cell r="R7147" t="str">
            <v/>
          </cell>
          <cell r="X7147" t="str">
            <v/>
          </cell>
        </row>
        <row r="7148">
          <cell r="B7148">
            <v>26</v>
          </cell>
          <cell r="F7148">
            <v>6</v>
          </cell>
          <cell r="R7148" t="str">
            <v>SAN GRIA</v>
          </cell>
          <cell r="X7148" t="str">
            <v/>
          </cell>
        </row>
        <row r="7149">
          <cell r="B7149">
            <v>26</v>
          </cell>
          <cell r="F7149">
            <v>6</v>
          </cell>
          <cell r="R7149" t="str">
            <v/>
          </cell>
          <cell r="X7149" t="str">
            <v/>
          </cell>
        </row>
        <row r="7150">
          <cell r="B7150">
            <v>26</v>
          </cell>
          <cell r="F7150">
            <v>6.5</v>
          </cell>
          <cell r="R7150" t="str">
            <v>AC ASPARAGHESE</v>
          </cell>
          <cell r="T7150">
            <v>1</v>
          </cell>
          <cell r="W7150">
            <v>1</v>
          </cell>
          <cell r="X7150">
            <v>6</v>
          </cell>
        </row>
        <row r="7151">
          <cell r="B7151">
            <v>26</v>
          </cell>
          <cell r="F7151">
            <v>6</v>
          </cell>
          <cell r="R7151" t="str">
            <v>APPAREGGIATO</v>
          </cell>
          <cell r="T7151">
            <v>1</v>
          </cell>
          <cell r="W7151">
            <v>1</v>
          </cell>
          <cell r="X7151">
            <v>6</v>
          </cell>
        </row>
        <row r="7152">
          <cell r="B7152">
            <v>26</v>
          </cell>
          <cell r="F7152">
            <v>6.5</v>
          </cell>
          <cell r="R7152" t="str">
            <v>APPAREGGIATO</v>
          </cell>
          <cell r="T7152">
            <v>1</v>
          </cell>
          <cell r="W7152">
            <v>1</v>
          </cell>
          <cell r="X7152">
            <v>6.5</v>
          </cell>
        </row>
        <row r="7153">
          <cell r="B7153">
            <v>26</v>
          </cell>
          <cell r="F7153">
            <v>6.5</v>
          </cell>
          <cell r="R7153" t="str">
            <v>PARTIZAN DEGRADO</v>
          </cell>
          <cell r="T7153">
            <v>1</v>
          </cell>
          <cell r="W7153">
            <v>1</v>
          </cell>
          <cell r="X7153">
            <v>7.5</v>
          </cell>
        </row>
        <row r="7154">
          <cell r="B7154">
            <v>26</v>
          </cell>
          <cell r="F7154">
            <v>6</v>
          </cell>
          <cell r="R7154" t="str">
            <v/>
          </cell>
          <cell r="X7154" t="str">
            <v/>
          </cell>
        </row>
        <row r="7155">
          <cell r="B7155">
            <v>26</v>
          </cell>
          <cell r="F7155">
            <v>6</v>
          </cell>
          <cell r="R7155" t="str">
            <v/>
          </cell>
          <cell r="X7155" t="str">
            <v/>
          </cell>
        </row>
        <row r="7156">
          <cell r="B7156">
            <v>26</v>
          </cell>
          <cell r="F7156">
            <v>6</v>
          </cell>
          <cell r="R7156" t="str">
            <v/>
          </cell>
          <cell r="X7156" t="str">
            <v/>
          </cell>
        </row>
        <row r="7157">
          <cell r="B7157">
            <v>26</v>
          </cell>
          <cell r="F7157">
            <v>5.5</v>
          </cell>
          <cell r="R7157" t="str">
            <v>APPAREGGIATO</v>
          </cell>
          <cell r="T7157">
            <v>1</v>
          </cell>
          <cell r="W7157">
            <v>1</v>
          </cell>
          <cell r="X7157">
            <v>5.5</v>
          </cell>
        </row>
        <row r="7158">
          <cell r="B7158">
            <v>26</v>
          </cell>
          <cell r="F7158">
            <v>5.5</v>
          </cell>
          <cell r="R7158" t="str">
            <v>PARTIZAN DEGRADO</v>
          </cell>
          <cell r="T7158">
            <v>1</v>
          </cell>
          <cell r="W7158">
            <v>1</v>
          </cell>
          <cell r="X7158">
            <v>5.5</v>
          </cell>
        </row>
        <row r="7159">
          <cell r="B7159">
            <v>26</v>
          </cell>
          <cell r="F7159">
            <v>6</v>
          </cell>
          <cell r="R7159" t="str">
            <v>HERTHA VERNELLO</v>
          </cell>
          <cell r="T7159">
            <v>1</v>
          </cell>
          <cell r="W7159">
            <v>1</v>
          </cell>
          <cell r="X7159">
            <v>5.5</v>
          </cell>
        </row>
        <row r="7160">
          <cell r="B7160">
            <v>26</v>
          </cell>
          <cell r="F7160">
            <v>7</v>
          </cell>
          <cell r="R7160" t="str">
            <v>SAN GRIA</v>
          </cell>
          <cell r="W7160">
            <v>1</v>
          </cell>
          <cell r="X7160">
            <v>10</v>
          </cell>
        </row>
        <row r="7161">
          <cell r="B7161">
            <v>26</v>
          </cell>
          <cell r="F7161">
            <v>6.5</v>
          </cell>
          <cell r="R7161" t="str">
            <v>AC ASPARAGHESE</v>
          </cell>
          <cell r="T7161">
            <v>1</v>
          </cell>
          <cell r="W7161">
            <v>1</v>
          </cell>
          <cell r="X7161">
            <v>6.5</v>
          </cell>
        </row>
        <row r="7162">
          <cell r="B7162">
            <v>26</v>
          </cell>
          <cell r="F7162">
            <v>6</v>
          </cell>
          <cell r="R7162" t="str">
            <v/>
          </cell>
          <cell r="X7162" t="str">
            <v/>
          </cell>
        </row>
        <row r="7163">
          <cell r="B7163">
            <v>26</v>
          </cell>
          <cell r="F7163">
            <v>5.5</v>
          </cell>
          <cell r="R7163" t="str">
            <v/>
          </cell>
          <cell r="X7163" t="str">
            <v/>
          </cell>
        </row>
        <row r="7164">
          <cell r="B7164">
            <v>26</v>
          </cell>
          <cell r="F7164">
            <v>6</v>
          </cell>
          <cell r="R7164" t="str">
            <v>SAN GRIA</v>
          </cell>
          <cell r="T7164">
            <v>1</v>
          </cell>
          <cell r="W7164">
            <v>1</v>
          </cell>
          <cell r="X7164">
            <v>6</v>
          </cell>
        </row>
        <row r="7165">
          <cell r="B7165">
            <v>26</v>
          </cell>
          <cell r="F7165">
            <v>6</v>
          </cell>
          <cell r="R7165" t="str">
            <v/>
          </cell>
          <cell r="X7165" t="str">
            <v/>
          </cell>
        </row>
        <row r="7166">
          <cell r="B7166">
            <v>26</v>
          </cell>
          <cell r="F7166">
            <v>5.5</v>
          </cell>
          <cell r="R7166" t="str">
            <v/>
          </cell>
          <cell r="X7166" t="str">
            <v/>
          </cell>
        </row>
        <row r="7167">
          <cell r="B7167">
            <v>26</v>
          </cell>
          <cell r="F7167">
            <v>5</v>
          </cell>
          <cell r="R7167" t="str">
            <v/>
          </cell>
          <cell r="X7167" t="str">
            <v/>
          </cell>
        </row>
        <row r="7168">
          <cell r="B7168">
            <v>26</v>
          </cell>
          <cell r="F7168">
            <v>5.5</v>
          </cell>
          <cell r="R7168" t="str">
            <v/>
          </cell>
          <cell r="X7168" t="str">
            <v/>
          </cell>
        </row>
        <row r="7169">
          <cell r="B7169">
            <v>26</v>
          </cell>
          <cell r="F7169">
            <v>5</v>
          </cell>
          <cell r="R7169" t="str">
            <v/>
          </cell>
          <cell r="X7169" t="str">
            <v/>
          </cell>
        </row>
        <row r="7170">
          <cell r="B7170">
            <v>26</v>
          </cell>
          <cell r="F7170">
            <v>5.5</v>
          </cell>
          <cell r="R7170" t="str">
            <v/>
          </cell>
          <cell r="X7170" t="str">
            <v/>
          </cell>
        </row>
        <row r="7171">
          <cell r="B7171">
            <v>26</v>
          </cell>
          <cell r="F7171">
            <v>6</v>
          </cell>
          <cell r="R7171" t="str">
            <v>SAN GRIA</v>
          </cell>
          <cell r="X7171" t="str">
            <v/>
          </cell>
        </row>
        <row r="7172">
          <cell r="B7172">
            <v>26</v>
          </cell>
          <cell r="F7172">
            <v>6</v>
          </cell>
          <cell r="R7172" t="str">
            <v/>
          </cell>
          <cell r="X7172" t="str">
            <v/>
          </cell>
        </row>
        <row r="7173">
          <cell r="B7173">
            <v>26</v>
          </cell>
          <cell r="F7173">
            <v>5</v>
          </cell>
          <cell r="R7173" t="str">
            <v/>
          </cell>
          <cell r="X7173" t="str">
            <v/>
          </cell>
        </row>
        <row r="7174">
          <cell r="B7174">
            <v>26</v>
          </cell>
          <cell r="F7174">
            <v>5.5</v>
          </cell>
          <cell r="R7174" t="str">
            <v>APPAREGGIATO</v>
          </cell>
          <cell r="T7174">
            <v>1</v>
          </cell>
          <cell r="W7174">
            <v>1</v>
          </cell>
          <cell r="X7174">
            <v>5.5</v>
          </cell>
        </row>
        <row r="7175">
          <cell r="B7175">
            <v>26</v>
          </cell>
          <cell r="F7175">
            <v>6</v>
          </cell>
          <cell r="R7175" t="str">
            <v>ATL IMPROVVISATO</v>
          </cell>
          <cell r="W7175">
            <v>1</v>
          </cell>
          <cell r="X7175">
            <v>6</v>
          </cell>
        </row>
        <row r="7176">
          <cell r="B7176">
            <v>26</v>
          </cell>
          <cell r="F7176">
            <v>6</v>
          </cell>
          <cell r="R7176" t="str">
            <v/>
          </cell>
          <cell r="X7176" t="str">
            <v/>
          </cell>
        </row>
        <row r="7177">
          <cell r="B7177">
            <v>26</v>
          </cell>
          <cell r="F7177">
            <v>6</v>
          </cell>
          <cell r="R7177" t="str">
            <v/>
          </cell>
          <cell r="X7177" t="str">
            <v/>
          </cell>
        </row>
        <row r="7178">
          <cell r="B7178">
            <v>26</v>
          </cell>
          <cell r="F7178">
            <v>6.5</v>
          </cell>
          <cell r="R7178" t="str">
            <v/>
          </cell>
          <cell r="X7178" t="str">
            <v/>
          </cell>
        </row>
        <row r="7179">
          <cell r="B7179">
            <v>26</v>
          </cell>
          <cell r="F7179">
            <v>6</v>
          </cell>
          <cell r="R7179" t="str">
            <v/>
          </cell>
          <cell r="X7179" t="str">
            <v/>
          </cell>
        </row>
        <row r="7180">
          <cell r="B7180">
            <v>26</v>
          </cell>
          <cell r="F7180">
            <v>6</v>
          </cell>
          <cell r="R7180" t="str">
            <v/>
          </cell>
          <cell r="X7180" t="str">
            <v/>
          </cell>
        </row>
        <row r="7181">
          <cell r="B7181">
            <v>26</v>
          </cell>
          <cell r="F7181">
            <v>6</v>
          </cell>
          <cell r="R7181" t="str">
            <v>AC ASPARAGHESE</v>
          </cell>
          <cell r="X7181" t="str">
            <v/>
          </cell>
        </row>
        <row r="7182">
          <cell r="B7182">
            <v>26</v>
          </cell>
          <cell r="F7182">
            <v>6.5</v>
          </cell>
          <cell r="R7182" t="str">
            <v>PARTIZAN DEGRADO</v>
          </cell>
          <cell r="T7182">
            <v>1</v>
          </cell>
          <cell r="W7182">
            <v>1</v>
          </cell>
          <cell r="X7182">
            <v>7.5</v>
          </cell>
        </row>
        <row r="7183">
          <cell r="B7183">
            <v>26</v>
          </cell>
          <cell r="F7183">
            <v>6</v>
          </cell>
          <cell r="R7183" t="str">
            <v>PESCICULINI FC</v>
          </cell>
          <cell r="W7183">
            <v>1</v>
          </cell>
          <cell r="X7183">
            <v>5</v>
          </cell>
        </row>
        <row r="7184">
          <cell r="B7184">
            <v>26</v>
          </cell>
          <cell r="F7184">
            <v>6</v>
          </cell>
          <cell r="R7184" t="str">
            <v/>
          </cell>
          <cell r="X7184" t="str">
            <v/>
          </cell>
        </row>
        <row r="7185">
          <cell r="B7185">
            <v>26</v>
          </cell>
          <cell r="F7185">
            <v>5.5</v>
          </cell>
          <cell r="R7185" t="str">
            <v/>
          </cell>
          <cell r="X7185" t="str">
            <v/>
          </cell>
        </row>
        <row r="7186">
          <cell r="B7186">
            <v>26</v>
          </cell>
          <cell r="F7186">
            <v>6</v>
          </cell>
          <cell r="R7186" t="str">
            <v/>
          </cell>
          <cell r="X7186" t="str">
            <v/>
          </cell>
        </row>
        <row r="7187">
          <cell r="B7187">
            <v>26</v>
          </cell>
          <cell r="F7187">
            <v>6.5</v>
          </cell>
          <cell r="R7187" t="str">
            <v/>
          </cell>
          <cell r="X7187" t="str">
            <v/>
          </cell>
        </row>
        <row r="7188">
          <cell r="B7188">
            <v>26</v>
          </cell>
          <cell r="F7188">
            <v>6.5</v>
          </cell>
          <cell r="R7188" t="str">
            <v>HERTHA VERNELLO</v>
          </cell>
          <cell r="W7188">
            <v>1</v>
          </cell>
          <cell r="X7188">
            <v>7.5</v>
          </cell>
        </row>
        <row r="7189">
          <cell r="B7189">
            <v>26</v>
          </cell>
          <cell r="F7189">
            <v>6</v>
          </cell>
          <cell r="R7189" t="str">
            <v/>
          </cell>
          <cell r="X7189" t="str">
            <v/>
          </cell>
        </row>
        <row r="7190">
          <cell r="B7190">
            <v>26</v>
          </cell>
          <cell r="F7190">
            <v>7</v>
          </cell>
          <cell r="R7190" t="str">
            <v>APPAREGGIATO</v>
          </cell>
          <cell r="W7190">
            <v>1</v>
          </cell>
          <cell r="X7190">
            <v>7.5</v>
          </cell>
        </row>
        <row r="7191">
          <cell r="B7191">
            <v>26</v>
          </cell>
          <cell r="F7191">
            <v>7</v>
          </cell>
          <cell r="R7191" t="str">
            <v>ATL IMPROVVISATO</v>
          </cell>
          <cell r="T7191">
            <v>1</v>
          </cell>
          <cell r="W7191">
            <v>1</v>
          </cell>
          <cell r="X7191">
            <v>8</v>
          </cell>
        </row>
        <row r="7192">
          <cell r="B7192">
            <v>26</v>
          </cell>
          <cell r="F7192">
            <v>6.5</v>
          </cell>
          <cell r="R7192" t="str">
            <v>AC ASPARAGHESE</v>
          </cell>
          <cell r="T7192">
            <v>1</v>
          </cell>
          <cell r="W7192">
            <v>1</v>
          </cell>
          <cell r="X7192">
            <v>6.5</v>
          </cell>
        </row>
        <row r="7193">
          <cell r="B7193">
            <v>26</v>
          </cell>
          <cell r="F7193">
            <v>6.5</v>
          </cell>
          <cell r="R7193" t="str">
            <v>PESCICULINI FC</v>
          </cell>
          <cell r="T7193">
            <v>1</v>
          </cell>
          <cell r="W7193">
            <v>1</v>
          </cell>
          <cell r="X7193">
            <v>6.5</v>
          </cell>
        </row>
        <row r="7194">
          <cell r="B7194">
            <v>26</v>
          </cell>
          <cell r="F7194">
            <v>6</v>
          </cell>
          <cell r="R7194" t="str">
            <v/>
          </cell>
          <cell r="X7194" t="str">
            <v/>
          </cell>
        </row>
        <row r="7195">
          <cell r="B7195">
            <v>26</v>
          </cell>
          <cell r="F7195">
            <v>7</v>
          </cell>
          <cell r="R7195" t="str">
            <v/>
          </cell>
          <cell r="X7195" t="str">
            <v/>
          </cell>
        </row>
        <row r="7196">
          <cell r="B7196">
            <v>26</v>
          </cell>
          <cell r="F7196">
            <v>6.5</v>
          </cell>
          <cell r="R7196" t="str">
            <v>HERTHA VERNELLO</v>
          </cell>
          <cell r="T7196">
            <v>1</v>
          </cell>
          <cell r="W7196">
            <v>1</v>
          </cell>
          <cell r="X7196">
            <v>6.5</v>
          </cell>
        </row>
        <row r="7197">
          <cell r="B7197">
            <v>26</v>
          </cell>
          <cell r="F7197">
            <v>7</v>
          </cell>
          <cell r="R7197" t="str">
            <v/>
          </cell>
          <cell r="X7197" t="str">
            <v/>
          </cell>
        </row>
        <row r="7198">
          <cell r="B7198">
            <v>26</v>
          </cell>
          <cell r="F7198">
            <v>5.5</v>
          </cell>
          <cell r="R7198" t="str">
            <v>ATL IMPROVVISATO</v>
          </cell>
          <cell r="X7198" t="str">
            <v/>
          </cell>
        </row>
        <row r="7199">
          <cell r="B7199">
            <v>26</v>
          </cell>
          <cell r="F7199">
            <v>5</v>
          </cell>
          <cell r="R7199" t="str">
            <v>HERTHA VERNELLO</v>
          </cell>
          <cell r="T7199">
            <v>1</v>
          </cell>
          <cell r="X7199" t="str">
            <v/>
          </cell>
        </row>
        <row r="7200">
          <cell r="B7200">
            <v>26</v>
          </cell>
          <cell r="F7200">
            <v>6</v>
          </cell>
          <cell r="R7200" t="str">
            <v/>
          </cell>
          <cell r="X7200" t="str">
            <v/>
          </cell>
        </row>
        <row r="7201">
          <cell r="B7201">
            <v>26</v>
          </cell>
          <cell r="F7201">
            <v>6</v>
          </cell>
          <cell r="R7201" t="str">
            <v/>
          </cell>
          <cell r="X7201" t="str">
            <v/>
          </cell>
        </row>
        <row r="7202">
          <cell r="B7202">
            <v>26</v>
          </cell>
          <cell r="F7202">
            <v>6</v>
          </cell>
          <cell r="R7202" t="str">
            <v>SAN GRIA</v>
          </cell>
          <cell r="T7202">
            <v>1</v>
          </cell>
          <cell r="W7202">
            <v>1</v>
          </cell>
          <cell r="X7202">
            <v>6</v>
          </cell>
        </row>
        <row r="7203">
          <cell r="B7203">
            <v>26</v>
          </cell>
          <cell r="F7203">
            <v>7</v>
          </cell>
          <cell r="R7203" t="str">
            <v/>
          </cell>
          <cell r="X7203" t="str">
            <v/>
          </cell>
        </row>
        <row r="7204">
          <cell r="B7204">
            <v>26</v>
          </cell>
          <cell r="F7204">
            <v>6</v>
          </cell>
          <cell r="R7204" t="str">
            <v/>
          </cell>
          <cell r="X7204" t="str">
            <v/>
          </cell>
        </row>
        <row r="7205">
          <cell r="B7205">
            <v>26</v>
          </cell>
          <cell r="F7205">
            <v>6</v>
          </cell>
          <cell r="R7205" t="str">
            <v>SESTO ASENSIO</v>
          </cell>
          <cell r="W7205">
            <v>1</v>
          </cell>
          <cell r="X7205">
            <v>5.5</v>
          </cell>
        </row>
        <row r="7206">
          <cell r="B7206">
            <v>26</v>
          </cell>
          <cell r="F7206">
            <v>5.5</v>
          </cell>
          <cell r="R7206" t="str">
            <v>ATL IMPROVVISATO</v>
          </cell>
          <cell r="X7206" t="str">
            <v/>
          </cell>
        </row>
        <row r="7207">
          <cell r="B7207">
            <v>26</v>
          </cell>
          <cell r="F7207">
            <v>6</v>
          </cell>
          <cell r="R7207" t="str">
            <v/>
          </cell>
          <cell r="X7207" t="str">
            <v/>
          </cell>
        </row>
        <row r="7208">
          <cell r="B7208">
            <v>26</v>
          </cell>
          <cell r="F7208">
            <v>6</v>
          </cell>
          <cell r="R7208" t="str">
            <v>SESTO ASENSIO</v>
          </cell>
          <cell r="T7208">
            <v>1</v>
          </cell>
          <cell r="W7208">
            <v>1</v>
          </cell>
          <cell r="X7208">
            <v>6</v>
          </cell>
        </row>
        <row r="7209">
          <cell r="B7209">
            <v>26</v>
          </cell>
          <cell r="F7209">
            <v>6</v>
          </cell>
          <cell r="R7209" t="str">
            <v>SAN GRIA</v>
          </cell>
          <cell r="X7209" t="str">
            <v/>
          </cell>
        </row>
        <row r="7210">
          <cell r="B7210">
            <v>26</v>
          </cell>
          <cell r="F7210">
            <v>6.5</v>
          </cell>
          <cell r="R7210" t="str">
            <v>PESCICULINI FC</v>
          </cell>
          <cell r="W7210">
            <v>1</v>
          </cell>
          <cell r="X7210">
            <v>6.5</v>
          </cell>
        </row>
        <row r="7211">
          <cell r="B7211">
            <v>26</v>
          </cell>
          <cell r="F7211">
            <v>6</v>
          </cell>
          <cell r="R7211" t="str">
            <v>PESCICULINI FC</v>
          </cell>
          <cell r="T7211">
            <v>1</v>
          </cell>
          <cell r="X7211" t="str">
            <v/>
          </cell>
        </row>
        <row r="7212">
          <cell r="B7212">
            <v>26</v>
          </cell>
          <cell r="F7212">
            <v>7</v>
          </cell>
          <cell r="R7212" t="str">
            <v/>
          </cell>
          <cell r="X7212" t="str">
            <v/>
          </cell>
        </row>
        <row r="7213">
          <cell r="B7213">
            <v>26</v>
          </cell>
          <cell r="F7213">
            <v>5.5</v>
          </cell>
          <cell r="R7213" t="str">
            <v/>
          </cell>
          <cell r="X7213" t="str">
            <v/>
          </cell>
        </row>
        <row r="7214">
          <cell r="B7214">
            <v>26</v>
          </cell>
          <cell r="F7214">
            <v>6</v>
          </cell>
          <cell r="R7214" t="str">
            <v/>
          </cell>
          <cell r="X7214" t="str">
            <v/>
          </cell>
        </row>
        <row r="7215">
          <cell r="B7215">
            <v>26</v>
          </cell>
          <cell r="F7215">
            <v>6</v>
          </cell>
          <cell r="R7215" t="str">
            <v/>
          </cell>
          <cell r="X7215" t="str">
            <v/>
          </cell>
        </row>
        <row r="7216">
          <cell r="B7216">
            <v>26</v>
          </cell>
          <cell r="F7216">
            <v>5</v>
          </cell>
          <cell r="R7216" t="str">
            <v>HERTHA VERNELLO</v>
          </cell>
          <cell r="X7216" t="str">
            <v/>
          </cell>
        </row>
        <row r="7217">
          <cell r="B7217">
            <v>26</v>
          </cell>
          <cell r="F7217">
            <v>6.5</v>
          </cell>
          <cell r="R7217" t="str">
            <v>PESCICULINI FC</v>
          </cell>
          <cell r="W7217">
            <v>1</v>
          </cell>
          <cell r="X7217">
            <v>6.5</v>
          </cell>
        </row>
        <row r="7218">
          <cell r="B7218">
            <v>26</v>
          </cell>
          <cell r="F7218">
            <v>7</v>
          </cell>
          <cell r="R7218" t="str">
            <v>PESCICULINI FC</v>
          </cell>
          <cell r="T7218">
            <v>1</v>
          </cell>
          <cell r="W7218">
            <v>1</v>
          </cell>
          <cell r="X7218">
            <v>10</v>
          </cell>
        </row>
        <row r="7219">
          <cell r="B7219">
            <v>26</v>
          </cell>
          <cell r="F7219">
            <v>6</v>
          </cell>
          <cell r="R7219" t="str">
            <v>PESCICULINI FC</v>
          </cell>
          <cell r="X7219" t="str">
            <v/>
          </cell>
        </row>
        <row r="7220">
          <cell r="B7220">
            <v>26</v>
          </cell>
          <cell r="F7220">
            <v>5.5</v>
          </cell>
          <cell r="R7220" t="str">
            <v>ATL IMPROVVISATO</v>
          </cell>
          <cell r="T7220">
            <v>1</v>
          </cell>
          <cell r="X7220" t="str">
            <v/>
          </cell>
        </row>
        <row r="7221">
          <cell r="B7221">
            <v>26</v>
          </cell>
          <cell r="F7221">
            <v>7</v>
          </cell>
          <cell r="R7221" t="str">
            <v>ATL IMPROVVISATO</v>
          </cell>
          <cell r="T7221">
            <v>1</v>
          </cell>
          <cell r="W7221">
            <v>1</v>
          </cell>
          <cell r="X7221">
            <v>10</v>
          </cell>
        </row>
        <row r="7222">
          <cell r="B7222">
            <v>26</v>
          </cell>
          <cell r="F7222">
            <v>6</v>
          </cell>
          <cell r="R7222" t="str">
            <v>AC ASPARAGHESE</v>
          </cell>
          <cell r="T7222">
            <v>1</v>
          </cell>
          <cell r="W7222">
            <v>1</v>
          </cell>
          <cell r="X7222">
            <v>6</v>
          </cell>
        </row>
        <row r="7223">
          <cell r="B7223">
            <v>26</v>
          </cell>
          <cell r="F7223">
            <v>5.5</v>
          </cell>
          <cell r="R7223" t="str">
            <v/>
          </cell>
          <cell r="X7223" t="str">
            <v/>
          </cell>
        </row>
        <row r="7224">
          <cell r="B7224">
            <v>26</v>
          </cell>
          <cell r="F7224">
            <v>6</v>
          </cell>
          <cell r="R7224" t="str">
            <v>ATL IMPROVVISATO</v>
          </cell>
          <cell r="W7224">
            <v>1</v>
          </cell>
          <cell r="X7224">
            <v>6</v>
          </cell>
        </row>
        <row r="7225">
          <cell r="B7225">
            <v>26</v>
          </cell>
          <cell r="F7225">
            <v>7</v>
          </cell>
          <cell r="R7225" t="str">
            <v>APPAREGGIATO</v>
          </cell>
          <cell r="W7225">
            <v>1</v>
          </cell>
          <cell r="X7225">
            <v>10</v>
          </cell>
        </row>
        <row r="7226">
          <cell r="B7226">
            <v>26</v>
          </cell>
          <cell r="F7226">
            <v>6</v>
          </cell>
          <cell r="R7226" t="str">
            <v>PARTIZAN DEGRADO</v>
          </cell>
          <cell r="T7226">
            <v>1</v>
          </cell>
          <cell r="W7226">
            <v>1</v>
          </cell>
          <cell r="X7226">
            <v>6</v>
          </cell>
        </row>
        <row r="7227">
          <cell r="B7227">
            <v>26</v>
          </cell>
          <cell r="F7227">
            <v>5</v>
          </cell>
          <cell r="R7227" t="str">
            <v>APPAREGGIATO</v>
          </cell>
          <cell r="T7227">
            <v>1</v>
          </cell>
          <cell r="X7227" t="str">
            <v/>
          </cell>
        </row>
        <row r="7228">
          <cell r="B7228">
            <v>26</v>
          </cell>
          <cell r="F7228">
            <v>5.5</v>
          </cell>
          <cell r="R7228" t="str">
            <v/>
          </cell>
          <cell r="X7228" t="str">
            <v/>
          </cell>
        </row>
        <row r="7229">
          <cell r="B7229">
            <v>26</v>
          </cell>
          <cell r="F7229">
            <v>6</v>
          </cell>
          <cell r="R7229" t="str">
            <v>ATL IMPROVVISATO</v>
          </cell>
          <cell r="T7229">
            <v>1</v>
          </cell>
          <cell r="X7229" t="str">
            <v/>
          </cell>
        </row>
        <row r="7230">
          <cell r="B7230">
            <v>26</v>
          </cell>
          <cell r="F7230">
            <v>5.5</v>
          </cell>
          <cell r="R7230" t="str">
            <v/>
          </cell>
          <cell r="X7230" t="str">
            <v/>
          </cell>
        </row>
        <row r="7231">
          <cell r="B7231">
            <v>26</v>
          </cell>
          <cell r="F7231">
            <v>6</v>
          </cell>
          <cell r="R7231" t="str">
            <v>AC ASPARAGHESE</v>
          </cell>
          <cell r="T7231">
            <v>1</v>
          </cell>
          <cell r="W7231">
            <v>1</v>
          </cell>
          <cell r="X7231">
            <v>6</v>
          </cell>
        </row>
        <row r="7232">
          <cell r="B7232">
            <v>26</v>
          </cell>
          <cell r="F7232">
            <v>5</v>
          </cell>
          <cell r="R7232" t="str">
            <v/>
          </cell>
          <cell r="X7232" t="str">
            <v/>
          </cell>
        </row>
        <row r="7233">
          <cell r="B7233">
            <v>26</v>
          </cell>
          <cell r="F7233">
            <v>5.5</v>
          </cell>
          <cell r="R7233" t="str">
            <v>SESTO ASENSIO</v>
          </cell>
          <cell r="T7233">
            <v>1</v>
          </cell>
          <cell r="X7233" t="str">
            <v/>
          </cell>
        </row>
        <row r="7234">
          <cell r="B7234">
            <v>26</v>
          </cell>
          <cell r="F7234">
            <v>6</v>
          </cell>
          <cell r="R7234" t="str">
            <v>AC ASPARAGHESE</v>
          </cell>
          <cell r="T7234">
            <v>1</v>
          </cell>
          <cell r="X7234" t="str">
            <v/>
          </cell>
        </row>
        <row r="7235">
          <cell r="B7235">
            <v>26</v>
          </cell>
          <cell r="F7235">
            <v>6.5</v>
          </cell>
          <cell r="R7235" t="str">
            <v/>
          </cell>
          <cell r="X7235" t="str">
            <v/>
          </cell>
        </row>
        <row r="7236">
          <cell r="B7236">
            <v>26</v>
          </cell>
          <cell r="F7236">
            <v>6.5</v>
          </cell>
          <cell r="R7236" t="str">
            <v/>
          </cell>
          <cell r="X7236" t="str">
            <v/>
          </cell>
        </row>
        <row r="7237">
          <cell r="B7237">
            <v>26</v>
          </cell>
          <cell r="F7237">
            <v>5.5</v>
          </cell>
          <cell r="R7237" t="str">
            <v/>
          </cell>
          <cell r="X7237" t="str">
            <v/>
          </cell>
        </row>
        <row r="7238">
          <cell r="B7238">
            <v>26</v>
          </cell>
          <cell r="F7238">
            <v>6.5</v>
          </cell>
          <cell r="R7238" t="str">
            <v>SESTO ASENSIO</v>
          </cell>
          <cell r="T7238">
            <v>1</v>
          </cell>
          <cell r="W7238">
            <v>1</v>
          </cell>
          <cell r="X7238">
            <v>6</v>
          </cell>
        </row>
        <row r="7239">
          <cell r="B7239">
            <v>26</v>
          </cell>
          <cell r="F7239">
            <v>6</v>
          </cell>
          <cell r="R7239" t="str">
            <v/>
          </cell>
          <cell r="X7239" t="str">
            <v/>
          </cell>
        </row>
        <row r="7240">
          <cell r="B7240">
            <v>26</v>
          </cell>
          <cell r="F7240">
            <v>5.5</v>
          </cell>
          <cell r="R7240" t="str">
            <v>SESTO ASENSIO</v>
          </cell>
          <cell r="T7240">
            <v>1</v>
          </cell>
          <cell r="X7240" t="str">
            <v/>
          </cell>
        </row>
        <row r="7241">
          <cell r="B7241">
            <v>26</v>
          </cell>
          <cell r="F7241">
            <v>5</v>
          </cell>
          <cell r="R7241" t="str">
            <v>APPAREGGIATO</v>
          </cell>
          <cell r="X7241" t="str">
            <v/>
          </cell>
        </row>
        <row r="7242">
          <cell r="B7242">
            <v>26</v>
          </cell>
          <cell r="F7242">
            <v>6</v>
          </cell>
          <cell r="R7242" t="str">
            <v/>
          </cell>
          <cell r="X7242" t="str">
            <v/>
          </cell>
        </row>
        <row r="7243">
          <cell r="B7243">
            <v>26</v>
          </cell>
          <cell r="F7243">
            <v>5.5</v>
          </cell>
          <cell r="R7243" t="str">
            <v/>
          </cell>
          <cell r="X7243" t="str">
            <v/>
          </cell>
        </row>
        <row r="7244">
          <cell r="B7244">
            <v>26</v>
          </cell>
          <cell r="F7244">
            <v>6</v>
          </cell>
          <cell r="R7244" t="str">
            <v/>
          </cell>
          <cell r="X7244" t="str">
            <v/>
          </cell>
        </row>
        <row r="7245">
          <cell r="B7245">
            <v>26</v>
          </cell>
          <cell r="F7245">
            <v>7</v>
          </cell>
          <cell r="R7245" t="str">
            <v>HERTHA VERNELLO</v>
          </cell>
          <cell r="W7245">
            <v>1</v>
          </cell>
          <cell r="X7245">
            <v>7</v>
          </cell>
        </row>
        <row r="7246">
          <cell r="B7246">
            <v>26</v>
          </cell>
          <cell r="F7246">
            <v>5.5</v>
          </cell>
          <cell r="R7246" t="str">
            <v>PARTIZAN DEGRADO</v>
          </cell>
          <cell r="X7246" t="str">
            <v/>
          </cell>
        </row>
        <row r="7247">
          <cell r="B7247">
            <v>26</v>
          </cell>
          <cell r="F7247">
            <v>6</v>
          </cell>
          <cell r="R7247" t="str">
            <v>ATL IMPROVVISATO</v>
          </cell>
          <cell r="T7247">
            <v>1</v>
          </cell>
          <cell r="W7247">
            <v>1</v>
          </cell>
          <cell r="X7247">
            <v>6</v>
          </cell>
        </row>
        <row r="7248">
          <cell r="B7248">
            <v>26</v>
          </cell>
          <cell r="F7248">
            <v>6.5</v>
          </cell>
          <cell r="R7248" t="str">
            <v/>
          </cell>
          <cell r="X7248" t="str">
            <v/>
          </cell>
        </row>
        <row r="7249">
          <cell r="B7249">
            <v>26</v>
          </cell>
          <cell r="F7249">
            <v>6</v>
          </cell>
          <cell r="R7249" t="str">
            <v>ATL IMPROVVISATO</v>
          </cell>
          <cell r="T7249">
            <v>1</v>
          </cell>
          <cell r="W7249">
            <v>1</v>
          </cell>
          <cell r="X7249">
            <v>6</v>
          </cell>
        </row>
        <row r="7250">
          <cell r="B7250">
            <v>26</v>
          </cell>
          <cell r="F7250">
            <v>6</v>
          </cell>
          <cell r="R7250" t="str">
            <v>AC ASPARAGHESE</v>
          </cell>
          <cell r="T7250">
            <v>1</v>
          </cell>
          <cell r="W7250">
            <v>1</v>
          </cell>
          <cell r="X7250">
            <v>6</v>
          </cell>
        </row>
        <row r="7251">
          <cell r="B7251">
            <v>26</v>
          </cell>
          <cell r="F7251">
            <v>5.5</v>
          </cell>
          <cell r="R7251" t="str">
            <v>APPAREGGIATO</v>
          </cell>
          <cell r="T7251">
            <v>1</v>
          </cell>
          <cell r="W7251">
            <v>1</v>
          </cell>
          <cell r="X7251">
            <v>5.5</v>
          </cell>
        </row>
        <row r="7252">
          <cell r="B7252">
            <v>26</v>
          </cell>
          <cell r="F7252">
            <v>6.5</v>
          </cell>
          <cell r="R7252" t="str">
            <v/>
          </cell>
          <cell r="X7252" t="str">
            <v/>
          </cell>
        </row>
        <row r="7253">
          <cell r="B7253">
            <v>26</v>
          </cell>
          <cell r="F7253">
            <v>6</v>
          </cell>
          <cell r="R7253" t="str">
            <v/>
          </cell>
          <cell r="X7253" t="str">
            <v/>
          </cell>
        </row>
        <row r="7254">
          <cell r="B7254">
            <v>26</v>
          </cell>
          <cell r="F7254">
            <v>6</v>
          </cell>
          <cell r="R7254" t="str">
            <v/>
          </cell>
          <cell r="X7254" t="str">
            <v/>
          </cell>
        </row>
        <row r="7255">
          <cell r="B7255">
            <v>26</v>
          </cell>
          <cell r="F7255">
            <v>5.5</v>
          </cell>
          <cell r="R7255" t="str">
            <v/>
          </cell>
          <cell r="X7255" t="str">
            <v/>
          </cell>
        </row>
        <row r="7256">
          <cell r="B7256">
            <v>26</v>
          </cell>
          <cell r="F7256">
            <v>6</v>
          </cell>
          <cell r="R7256" t="str">
            <v/>
          </cell>
          <cell r="X7256" t="str">
            <v/>
          </cell>
        </row>
        <row r="7257">
          <cell r="B7257">
            <v>26</v>
          </cell>
          <cell r="F7257">
            <v>5.5</v>
          </cell>
          <cell r="R7257" t="str">
            <v/>
          </cell>
          <cell r="X7257" t="str">
            <v/>
          </cell>
        </row>
        <row r="7258">
          <cell r="B7258">
            <v>26</v>
          </cell>
          <cell r="F7258">
            <v>5.5</v>
          </cell>
          <cell r="R7258" t="str">
            <v/>
          </cell>
          <cell r="X7258" t="str">
            <v/>
          </cell>
        </row>
        <row r="7259">
          <cell r="B7259">
            <v>26</v>
          </cell>
          <cell r="F7259">
            <v>5.5</v>
          </cell>
          <cell r="R7259" t="str">
            <v/>
          </cell>
          <cell r="X7259" t="str">
            <v/>
          </cell>
        </row>
        <row r="7260">
          <cell r="B7260">
            <v>26</v>
          </cell>
          <cell r="F7260">
            <v>5.5</v>
          </cell>
          <cell r="R7260" t="str">
            <v/>
          </cell>
          <cell r="X7260" t="str">
            <v/>
          </cell>
        </row>
        <row r="7261">
          <cell r="B7261">
            <v>26</v>
          </cell>
          <cell r="F7261">
            <v>5.5</v>
          </cell>
          <cell r="R7261" t="str">
            <v/>
          </cell>
          <cell r="X7261" t="str">
            <v/>
          </cell>
        </row>
        <row r="7262">
          <cell r="B7262">
            <v>26</v>
          </cell>
          <cell r="F7262">
            <v>5</v>
          </cell>
          <cell r="R7262" t="str">
            <v/>
          </cell>
          <cell r="X7262" t="str">
            <v/>
          </cell>
        </row>
        <row r="7263">
          <cell r="B7263">
            <v>26</v>
          </cell>
          <cell r="F7263">
            <v>5.5</v>
          </cell>
          <cell r="R7263" t="str">
            <v>APPAREGGIATO</v>
          </cell>
          <cell r="T7263">
            <v>1</v>
          </cell>
          <cell r="X7263" t="str">
            <v/>
          </cell>
        </row>
        <row r="7264">
          <cell r="B7264">
            <v>26</v>
          </cell>
          <cell r="F7264">
            <v>6</v>
          </cell>
          <cell r="R7264" t="str">
            <v>SAN GRIA</v>
          </cell>
          <cell r="T7264">
            <v>1</v>
          </cell>
          <cell r="W7264">
            <v>1</v>
          </cell>
          <cell r="X7264">
            <v>7</v>
          </cell>
        </row>
        <row r="7265">
          <cell r="B7265">
            <v>26</v>
          </cell>
          <cell r="F7265">
            <v>5</v>
          </cell>
          <cell r="R7265" t="str">
            <v>ATL IMPROVVISATO</v>
          </cell>
          <cell r="T7265">
            <v>1</v>
          </cell>
          <cell r="X7265" t="str">
            <v/>
          </cell>
        </row>
        <row r="7266">
          <cell r="B7266">
            <v>26</v>
          </cell>
          <cell r="F7266">
            <v>5.5</v>
          </cell>
          <cell r="R7266" t="str">
            <v/>
          </cell>
          <cell r="X7266" t="str">
            <v/>
          </cell>
        </row>
        <row r="7267">
          <cell r="B7267">
            <v>26</v>
          </cell>
          <cell r="F7267">
            <v>5.5</v>
          </cell>
          <cell r="R7267" t="str">
            <v/>
          </cell>
          <cell r="X7267" t="str">
            <v/>
          </cell>
        </row>
        <row r="7268">
          <cell r="B7268">
            <v>26</v>
          </cell>
          <cell r="F7268">
            <v>6</v>
          </cell>
          <cell r="R7268" t="str">
            <v>SESTO ASENSIO</v>
          </cell>
          <cell r="W7268">
            <v>1</v>
          </cell>
          <cell r="X7268">
            <v>6</v>
          </cell>
        </row>
        <row r="7269">
          <cell r="B7269">
            <v>26</v>
          </cell>
          <cell r="F7269">
            <v>6</v>
          </cell>
          <cell r="R7269" t="str">
            <v>PARTIZAN DEGRADO</v>
          </cell>
          <cell r="T7269">
            <v>1</v>
          </cell>
          <cell r="W7269">
            <v>1</v>
          </cell>
          <cell r="X7269">
            <v>6</v>
          </cell>
        </row>
        <row r="7270">
          <cell r="B7270">
            <v>26</v>
          </cell>
          <cell r="F7270">
            <v>6.5</v>
          </cell>
          <cell r="R7270" t="str">
            <v>SESTO ASENSIO</v>
          </cell>
          <cell r="W7270">
            <v>1</v>
          </cell>
          <cell r="X7270">
            <v>6.5</v>
          </cell>
        </row>
        <row r="7271">
          <cell r="B7271">
            <v>26</v>
          </cell>
          <cell r="F7271">
            <v>6</v>
          </cell>
          <cell r="R7271" t="str">
            <v>SESTO ASENSIO</v>
          </cell>
          <cell r="T7271">
            <v>1</v>
          </cell>
          <cell r="W7271">
            <v>1</v>
          </cell>
          <cell r="X7271">
            <v>6</v>
          </cell>
        </row>
        <row r="7272">
          <cell r="B7272">
            <v>26</v>
          </cell>
          <cell r="F7272">
            <v>6</v>
          </cell>
          <cell r="R7272" t="str">
            <v>SESTO ASENSIO</v>
          </cell>
          <cell r="T7272">
            <v>1</v>
          </cell>
          <cell r="W7272">
            <v>1</v>
          </cell>
          <cell r="X7272">
            <v>6</v>
          </cell>
        </row>
        <row r="7273">
          <cell r="B7273">
            <v>26</v>
          </cell>
          <cell r="F7273">
            <v>5.5</v>
          </cell>
          <cell r="R7273" t="str">
            <v/>
          </cell>
          <cell r="X7273" t="str">
            <v/>
          </cell>
        </row>
        <row r="7274">
          <cell r="B7274">
            <v>26</v>
          </cell>
          <cell r="F7274">
            <v>5.5</v>
          </cell>
          <cell r="R7274" t="str">
            <v>ATL IMPROVVISATO</v>
          </cell>
          <cell r="X7274" t="str">
            <v/>
          </cell>
        </row>
        <row r="7275">
          <cell r="B7275">
            <v>26</v>
          </cell>
          <cell r="F7275">
            <v>7.5</v>
          </cell>
          <cell r="R7275" t="str">
            <v>SAN GRIA</v>
          </cell>
          <cell r="T7275">
            <v>1</v>
          </cell>
          <cell r="W7275">
            <v>1</v>
          </cell>
          <cell r="X7275">
            <v>12.5</v>
          </cell>
        </row>
        <row r="7276">
          <cell r="B7276">
            <v>26</v>
          </cell>
          <cell r="F7276">
            <v>5.5</v>
          </cell>
          <cell r="R7276" t="str">
            <v>SESTO ASENSIO</v>
          </cell>
          <cell r="T7276">
            <v>1</v>
          </cell>
          <cell r="X7276" t="str">
            <v/>
          </cell>
        </row>
        <row r="7277">
          <cell r="B7277">
            <v>26</v>
          </cell>
          <cell r="F7277">
            <v>6</v>
          </cell>
          <cell r="R7277" t="str">
            <v>SESTO ASENSIO</v>
          </cell>
          <cell r="T7277">
            <v>1</v>
          </cell>
          <cell r="W7277">
            <v>1</v>
          </cell>
          <cell r="X7277">
            <v>6</v>
          </cell>
        </row>
        <row r="7278">
          <cell r="B7278">
            <v>26</v>
          </cell>
          <cell r="F7278">
            <v>6</v>
          </cell>
          <cell r="R7278" t="str">
            <v>ATL IMPROVVISATO</v>
          </cell>
          <cell r="T7278">
            <v>1</v>
          </cell>
          <cell r="W7278">
            <v>1</v>
          </cell>
          <cell r="X7278">
            <v>6</v>
          </cell>
        </row>
        <row r="7279">
          <cell r="B7279">
            <v>26</v>
          </cell>
          <cell r="F7279">
            <v>6.5</v>
          </cell>
          <cell r="R7279" t="str">
            <v>SESTO ASENSIO</v>
          </cell>
          <cell r="T7279">
            <v>1</v>
          </cell>
          <cell r="W7279">
            <v>1</v>
          </cell>
          <cell r="X7279">
            <v>6.5</v>
          </cell>
        </row>
        <row r="7280">
          <cell r="B7280">
            <v>26</v>
          </cell>
          <cell r="F7280">
            <v>6.5</v>
          </cell>
          <cell r="R7280" t="str">
            <v>HERTHA VERNELLO</v>
          </cell>
          <cell r="T7280">
            <v>1</v>
          </cell>
          <cell r="W7280">
            <v>1</v>
          </cell>
          <cell r="X7280">
            <v>6.5</v>
          </cell>
        </row>
        <row r="7281">
          <cell r="B7281">
            <v>26</v>
          </cell>
          <cell r="F7281">
            <v>6</v>
          </cell>
          <cell r="R7281" t="str">
            <v/>
          </cell>
          <cell r="X7281" t="str">
            <v/>
          </cell>
        </row>
        <row r="7282">
          <cell r="B7282">
            <v>26</v>
          </cell>
          <cell r="F7282">
            <v>5</v>
          </cell>
          <cell r="R7282" t="str">
            <v/>
          </cell>
          <cell r="X7282" t="str">
            <v/>
          </cell>
        </row>
        <row r="7283">
          <cell r="B7283">
            <v>26</v>
          </cell>
          <cell r="F7283">
            <v>6.5</v>
          </cell>
          <cell r="R7283" t="str">
            <v/>
          </cell>
          <cell r="X7283" t="str">
            <v/>
          </cell>
        </row>
        <row r="7284">
          <cell r="B7284">
            <v>26</v>
          </cell>
          <cell r="F7284">
            <v>5.5</v>
          </cell>
          <cell r="R7284" t="str">
            <v/>
          </cell>
          <cell r="X7284" t="str">
            <v/>
          </cell>
        </row>
        <row r="7285">
          <cell r="B7285">
            <v>26</v>
          </cell>
          <cell r="F7285">
            <v>6</v>
          </cell>
          <cell r="R7285" t="str">
            <v>PESCICULINI FC</v>
          </cell>
          <cell r="T7285">
            <v>1</v>
          </cell>
          <cell r="W7285">
            <v>1</v>
          </cell>
          <cell r="X7285">
            <v>6</v>
          </cell>
        </row>
        <row r="7286">
          <cell r="B7286">
            <v>26</v>
          </cell>
          <cell r="F7286">
            <v>6.5</v>
          </cell>
          <cell r="R7286" t="str">
            <v>PESCICULINI FC</v>
          </cell>
          <cell r="T7286">
            <v>1</v>
          </cell>
          <cell r="W7286">
            <v>1</v>
          </cell>
          <cell r="X7286">
            <v>6.5</v>
          </cell>
        </row>
        <row r="7287">
          <cell r="B7287">
            <v>26</v>
          </cell>
          <cell r="F7287">
            <v>6</v>
          </cell>
          <cell r="R7287" t="str">
            <v>SESTO ASENSIO</v>
          </cell>
          <cell r="T7287">
            <v>1</v>
          </cell>
          <cell r="W7287">
            <v>1</v>
          </cell>
          <cell r="X7287">
            <v>6</v>
          </cell>
        </row>
        <row r="7288">
          <cell r="B7288">
            <v>26</v>
          </cell>
          <cell r="F7288">
            <v>5.5</v>
          </cell>
          <cell r="R7288" t="str">
            <v/>
          </cell>
          <cell r="X7288" t="str">
            <v/>
          </cell>
        </row>
        <row r="7289">
          <cell r="B7289">
            <v>26</v>
          </cell>
          <cell r="F7289">
            <v>6</v>
          </cell>
          <cell r="R7289" t="str">
            <v>SAN GRIA</v>
          </cell>
          <cell r="T7289">
            <v>1</v>
          </cell>
          <cell r="W7289">
            <v>1</v>
          </cell>
          <cell r="X7289">
            <v>6</v>
          </cell>
        </row>
        <row r="7290">
          <cell r="B7290">
            <v>26</v>
          </cell>
          <cell r="F7290">
            <v>5.5</v>
          </cell>
          <cell r="R7290" t="str">
            <v/>
          </cell>
          <cell r="X7290" t="str">
            <v/>
          </cell>
        </row>
        <row r="7291">
          <cell r="B7291">
            <v>26</v>
          </cell>
          <cell r="F7291">
            <v>6.5</v>
          </cell>
          <cell r="R7291" t="str">
            <v>PARTIZAN DEGRADO</v>
          </cell>
          <cell r="T7291">
            <v>1</v>
          </cell>
          <cell r="W7291">
            <v>1</v>
          </cell>
          <cell r="X7291">
            <v>6.5</v>
          </cell>
        </row>
        <row r="7292">
          <cell r="B7292">
            <v>26</v>
          </cell>
          <cell r="F7292">
            <v>7</v>
          </cell>
          <cell r="R7292" t="str">
            <v/>
          </cell>
          <cell r="X7292" t="str">
            <v/>
          </cell>
        </row>
        <row r="7293">
          <cell r="B7293">
            <v>26</v>
          </cell>
          <cell r="F7293">
            <v>6</v>
          </cell>
          <cell r="R7293" t="str">
            <v>PARTIZAN DEGRADO</v>
          </cell>
          <cell r="T7293">
            <v>1</v>
          </cell>
          <cell r="W7293">
            <v>1</v>
          </cell>
          <cell r="X7293">
            <v>6</v>
          </cell>
        </row>
        <row r="7294">
          <cell r="B7294">
            <v>26</v>
          </cell>
          <cell r="F7294">
            <v>6</v>
          </cell>
          <cell r="R7294" t="str">
            <v>PESCICULINI FC</v>
          </cell>
          <cell r="X7294" t="str">
            <v/>
          </cell>
        </row>
        <row r="7295">
          <cell r="B7295">
            <v>26</v>
          </cell>
          <cell r="F7295">
            <v>7.5</v>
          </cell>
          <cell r="R7295" t="str">
            <v/>
          </cell>
          <cell r="X7295" t="str">
            <v/>
          </cell>
        </row>
        <row r="7296">
          <cell r="B7296">
            <v>26</v>
          </cell>
          <cell r="F7296">
            <v>6</v>
          </cell>
          <cell r="R7296" t="str">
            <v/>
          </cell>
          <cell r="X7296" t="str">
            <v/>
          </cell>
        </row>
        <row r="7297">
          <cell r="B7297">
            <v>26</v>
          </cell>
          <cell r="F7297">
            <v>6</v>
          </cell>
          <cell r="R7297" t="str">
            <v/>
          </cell>
          <cell r="X7297" t="str">
            <v/>
          </cell>
        </row>
        <row r="7298">
          <cell r="B7298">
            <v>26</v>
          </cell>
          <cell r="F7298">
            <v>7</v>
          </cell>
          <cell r="R7298" t="str">
            <v>HERTHA VERNELLO</v>
          </cell>
          <cell r="W7298">
            <v>1</v>
          </cell>
          <cell r="X7298">
            <v>7</v>
          </cell>
        </row>
        <row r="7299">
          <cell r="B7299">
            <v>26</v>
          </cell>
          <cell r="F7299">
            <v>5.5</v>
          </cell>
          <cell r="R7299" t="str">
            <v>ATL IMPROVVISATO</v>
          </cell>
          <cell r="T7299">
            <v>1</v>
          </cell>
          <cell r="W7299">
            <v>1</v>
          </cell>
          <cell r="X7299">
            <v>5.5</v>
          </cell>
        </row>
        <row r="7300">
          <cell r="B7300">
            <v>26</v>
          </cell>
          <cell r="F7300">
            <v>7</v>
          </cell>
          <cell r="R7300" t="str">
            <v/>
          </cell>
          <cell r="X7300" t="str">
            <v/>
          </cell>
        </row>
        <row r="7301">
          <cell r="B7301">
            <v>26</v>
          </cell>
          <cell r="F7301">
            <v>6</v>
          </cell>
          <cell r="R7301" t="str">
            <v/>
          </cell>
          <cell r="X7301" t="str">
            <v/>
          </cell>
        </row>
        <row r="7302">
          <cell r="B7302">
            <v>26</v>
          </cell>
          <cell r="F7302">
            <v>5.5</v>
          </cell>
          <cell r="R7302" t="str">
            <v/>
          </cell>
          <cell r="X7302" t="str">
            <v/>
          </cell>
        </row>
        <row r="7303">
          <cell r="B7303">
            <v>26</v>
          </cell>
          <cell r="F7303">
            <v>6</v>
          </cell>
          <cell r="R7303" t="str">
            <v/>
          </cell>
          <cell r="X7303" t="str">
            <v/>
          </cell>
        </row>
        <row r="7304">
          <cell r="B7304">
            <v>26</v>
          </cell>
          <cell r="F7304">
            <v>6</v>
          </cell>
          <cell r="R7304" t="str">
            <v>APPAREGGIATO</v>
          </cell>
          <cell r="T7304">
            <v>1</v>
          </cell>
          <cell r="W7304">
            <v>1</v>
          </cell>
          <cell r="X7304">
            <v>6</v>
          </cell>
        </row>
        <row r="7305">
          <cell r="B7305">
            <v>26</v>
          </cell>
          <cell r="F7305">
            <v>6.5</v>
          </cell>
          <cell r="R7305" t="str">
            <v/>
          </cell>
          <cell r="X7305" t="str">
            <v/>
          </cell>
        </row>
        <row r="7306">
          <cell r="B7306">
            <v>26</v>
          </cell>
          <cell r="F7306">
            <v>6</v>
          </cell>
          <cell r="R7306" t="str">
            <v/>
          </cell>
          <cell r="X7306" t="str">
            <v/>
          </cell>
        </row>
        <row r="7307">
          <cell r="B7307">
            <v>26</v>
          </cell>
          <cell r="F7307">
            <v>5.5</v>
          </cell>
          <cell r="R7307" t="str">
            <v/>
          </cell>
          <cell r="X7307" t="str">
            <v/>
          </cell>
        </row>
        <row r="7308">
          <cell r="B7308">
            <v>26</v>
          </cell>
          <cell r="F7308">
            <v>4.5</v>
          </cell>
          <cell r="R7308" t="str">
            <v/>
          </cell>
          <cell r="X7308" t="str">
            <v/>
          </cell>
        </row>
        <row r="7309">
          <cell r="B7309">
            <v>26</v>
          </cell>
          <cell r="F7309">
            <v>6</v>
          </cell>
          <cell r="R7309" t="str">
            <v/>
          </cell>
          <cell r="X7309" t="str">
            <v/>
          </cell>
        </row>
        <row r="7310">
          <cell r="B7310">
            <v>26</v>
          </cell>
          <cell r="F7310">
            <v>5.5</v>
          </cell>
          <cell r="R7310" t="str">
            <v/>
          </cell>
          <cell r="X7310" t="str">
            <v/>
          </cell>
        </row>
        <row r="7311">
          <cell r="B7311">
            <v>26</v>
          </cell>
          <cell r="F7311">
            <v>5.5</v>
          </cell>
          <cell r="R7311" t="str">
            <v/>
          </cell>
          <cell r="X7311" t="str">
            <v/>
          </cell>
        </row>
        <row r="7312">
          <cell r="B7312">
            <v>26</v>
          </cell>
          <cell r="F7312">
            <v>5.5</v>
          </cell>
          <cell r="R7312" t="str">
            <v/>
          </cell>
          <cell r="X7312" t="str">
            <v/>
          </cell>
        </row>
        <row r="7313">
          <cell r="B7313">
            <v>26</v>
          </cell>
          <cell r="F7313">
            <v>5.5</v>
          </cell>
          <cell r="R7313" t="str">
            <v/>
          </cell>
          <cell r="X7313" t="str">
            <v/>
          </cell>
        </row>
        <row r="7314">
          <cell r="B7314">
            <v>26</v>
          </cell>
          <cell r="F7314">
            <v>6</v>
          </cell>
          <cell r="R7314" t="str">
            <v/>
          </cell>
          <cell r="X7314" t="str">
            <v/>
          </cell>
        </row>
        <row r="7315">
          <cell r="B7315">
            <v>26</v>
          </cell>
          <cell r="F7315">
            <v>5.5</v>
          </cell>
          <cell r="R7315" t="str">
            <v/>
          </cell>
          <cell r="X7315" t="str">
            <v/>
          </cell>
        </row>
        <row r="7316">
          <cell r="B7316">
            <v>26</v>
          </cell>
          <cell r="F7316">
            <v>6</v>
          </cell>
          <cell r="R7316" t="str">
            <v>AC ASPARAGHESE</v>
          </cell>
          <cell r="X7316" t="str">
            <v/>
          </cell>
        </row>
        <row r="7317">
          <cell r="B7317">
            <v>26</v>
          </cell>
          <cell r="F7317">
            <v>5.5</v>
          </cell>
          <cell r="R7317" t="str">
            <v/>
          </cell>
          <cell r="X7317" t="str">
            <v/>
          </cell>
        </row>
        <row r="7318">
          <cell r="B7318">
            <v>26</v>
          </cell>
          <cell r="F7318">
            <v>5.5</v>
          </cell>
          <cell r="R7318" t="str">
            <v>HERTHA VERNELLO</v>
          </cell>
          <cell r="T7318">
            <v>1</v>
          </cell>
          <cell r="X7318" t="str">
            <v/>
          </cell>
        </row>
        <row r="7319">
          <cell r="B7319">
            <v>26</v>
          </cell>
          <cell r="F7319">
            <v>5.5</v>
          </cell>
          <cell r="R7319" t="str">
            <v/>
          </cell>
          <cell r="X7319" t="str">
            <v/>
          </cell>
        </row>
        <row r="7320">
          <cell r="B7320">
            <v>26</v>
          </cell>
          <cell r="F7320">
            <v>5.5</v>
          </cell>
          <cell r="R7320" t="str">
            <v>HERTHA VERNELLO</v>
          </cell>
          <cell r="T7320">
            <v>1</v>
          </cell>
          <cell r="X7320" t="str">
            <v/>
          </cell>
        </row>
        <row r="7321">
          <cell r="B7321">
            <v>26</v>
          </cell>
          <cell r="F7321">
            <v>6.5</v>
          </cell>
          <cell r="R7321" t="str">
            <v>AC ASPARAGHESE</v>
          </cell>
          <cell r="W7321">
            <v>1</v>
          </cell>
          <cell r="X7321">
            <v>6.5</v>
          </cell>
        </row>
        <row r="7322">
          <cell r="B7322">
            <v>26</v>
          </cell>
          <cell r="F7322">
            <v>5.5</v>
          </cell>
          <cell r="R7322" t="str">
            <v>PESCICULINI FC</v>
          </cell>
          <cell r="X7322" t="str">
            <v/>
          </cell>
        </row>
        <row r="7323">
          <cell r="B7323">
            <v>26</v>
          </cell>
          <cell r="F7323">
            <v>6.5</v>
          </cell>
          <cell r="R7323" t="str">
            <v>HERTHA VERNELLO</v>
          </cell>
          <cell r="W7323">
            <v>1</v>
          </cell>
          <cell r="X7323">
            <v>6.5</v>
          </cell>
        </row>
        <row r="7324">
          <cell r="B7324">
            <v>26</v>
          </cell>
          <cell r="F7324">
            <v>6</v>
          </cell>
          <cell r="R7324" t="str">
            <v/>
          </cell>
          <cell r="X7324" t="str">
            <v/>
          </cell>
        </row>
        <row r="7325">
          <cell r="B7325">
            <v>26</v>
          </cell>
          <cell r="F7325">
            <v>5.5</v>
          </cell>
          <cell r="R7325" t="str">
            <v>APPAREGGIATO</v>
          </cell>
          <cell r="X7325" t="str">
            <v/>
          </cell>
        </row>
        <row r="7326">
          <cell r="B7326">
            <v>26</v>
          </cell>
          <cell r="F7326">
            <v>6</v>
          </cell>
          <cell r="R7326" t="str">
            <v>SAN GRIA</v>
          </cell>
          <cell r="X7326" t="str">
            <v/>
          </cell>
        </row>
        <row r="7327">
          <cell r="B7327">
            <v>26</v>
          </cell>
          <cell r="F7327">
            <v>6.5</v>
          </cell>
          <cell r="R7327" t="str">
            <v>SAN GRIA</v>
          </cell>
          <cell r="T7327">
            <v>1</v>
          </cell>
          <cell r="W7327">
            <v>1</v>
          </cell>
          <cell r="X7327">
            <v>6.5</v>
          </cell>
        </row>
        <row r="7328">
          <cell r="B7328">
            <v>26</v>
          </cell>
          <cell r="F7328">
            <v>6</v>
          </cell>
          <cell r="R7328" t="str">
            <v>AC ASPARAGHESE</v>
          </cell>
          <cell r="X7328" t="str">
            <v/>
          </cell>
        </row>
        <row r="7329">
          <cell r="B7329">
            <v>26</v>
          </cell>
          <cell r="F7329">
            <v>7</v>
          </cell>
          <cell r="R7329" t="str">
            <v/>
          </cell>
          <cell r="X7329" t="str">
            <v/>
          </cell>
        </row>
        <row r="7330">
          <cell r="B7330">
            <v>26</v>
          </cell>
          <cell r="F7330">
            <v>6</v>
          </cell>
          <cell r="R7330" t="str">
            <v/>
          </cell>
          <cell r="X7330" t="str">
            <v/>
          </cell>
        </row>
        <row r="7331">
          <cell r="B7331">
            <v>26</v>
          </cell>
          <cell r="F7331">
            <v>5.5</v>
          </cell>
          <cell r="R7331" t="str">
            <v/>
          </cell>
          <cell r="X7331" t="str">
            <v/>
          </cell>
        </row>
        <row r="7332">
          <cell r="B7332">
            <v>26</v>
          </cell>
          <cell r="F7332">
            <v>6.5</v>
          </cell>
          <cell r="R7332" t="str">
            <v/>
          </cell>
          <cell r="X7332" t="str">
            <v/>
          </cell>
        </row>
        <row r="7333">
          <cell r="B7333">
            <v>26</v>
          </cell>
          <cell r="F7333">
            <v>6</v>
          </cell>
          <cell r="R7333" t="str">
            <v>APPAREGGIATO</v>
          </cell>
          <cell r="W7333">
            <v>1</v>
          </cell>
          <cell r="X7333">
            <v>6</v>
          </cell>
        </row>
        <row r="7334">
          <cell r="B7334">
            <v>26</v>
          </cell>
          <cell r="F7334">
            <v>6</v>
          </cell>
          <cell r="R7334" t="str">
            <v>HERTHA VERNELLO</v>
          </cell>
          <cell r="T7334">
            <v>1</v>
          </cell>
          <cell r="W7334">
            <v>1</v>
          </cell>
          <cell r="X7334">
            <v>6</v>
          </cell>
        </row>
        <row r="7335">
          <cell r="B7335">
            <v>26</v>
          </cell>
          <cell r="F7335">
            <v>6</v>
          </cell>
          <cell r="R7335" t="str">
            <v/>
          </cell>
          <cell r="X7335" t="str">
            <v/>
          </cell>
        </row>
        <row r="7336">
          <cell r="B7336">
            <v>26</v>
          </cell>
          <cell r="F7336">
            <v>6.5</v>
          </cell>
          <cell r="R7336" t="str">
            <v/>
          </cell>
          <cell r="X7336" t="str">
            <v/>
          </cell>
        </row>
        <row r="7337">
          <cell r="B7337">
            <v>26</v>
          </cell>
          <cell r="F7337">
            <v>6.5</v>
          </cell>
          <cell r="R7337" t="str">
            <v/>
          </cell>
          <cell r="X7337" t="str">
            <v/>
          </cell>
        </row>
        <row r="7338">
          <cell r="B7338">
            <v>26</v>
          </cell>
          <cell r="F7338">
            <v>5</v>
          </cell>
          <cell r="R7338" t="str">
            <v/>
          </cell>
          <cell r="X7338" t="str">
            <v/>
          </cell>
        </row>
        <row r="7339">
          <cell r="B7339">
            <v>26</v>
          </cell>
          <cell r="F7339">
            <v>6.5</v>
          </cell>
          <cell r="R7339" t="str">
            <v/>
          </cell>
          <cell r="X7339" t="str">
            <v/>
          </cell>
        </row>
        <row r="7340">
          <cell r="B7340">
            <v>26</v>
          </cell>
          <cell r="F7340">
            <v>6.5</v>
          </cell>
          <cell r="R7340" t="str">
            <v>AC ASPARAGHESE</v>
          </cell>
          <cell r="W7340">
            <v>1</v>
          </cell>
          <cell r="X7340">
            <v>7.5</v>
          </cell>
        </row>
        <row r="7341">
          <cell r="B7341">
            <v>26</v>
          </cell>
          <cell r="F7341">
            <v>6</v>
          </cell>
          <cell r="R7341" t="str">
            <v/>
          </cell>
          <cell r="X7341" t="str">
            <v/>
          </cell>
        </row>
        <row r="7342">
          <cell r="B7342">
            <v>26</v>
          </cell>
          <cell r="F7342">
            <v>6.5</v>
          </cell>
          <cell r="R7342" t="str">
            <v>PESCICULINI FC</v>
          </cell>
          <cell r="T7342">
            <v>1</v>
          </cell>
          <cell r="W7342">
            <v>1</v>
          </cell>
          <cell r="X7342">
            <v>6.5</v>
          </cell>
        </row>
        <row r="7343">
          <cell r="B7343">
            <v>26</v>
          </cell>
          <cell r="F7343">
            <v>6</v>
          </cell>
          <cell r="R7343" t="str">
            <v/>
          </cell>
          <cell r="X7343" t="str">
            <v/>
          </cell>
        </row>
        <row r="7344">
          <cell r="B7344">
            <v>26</v>
          </cell>
          <cell r="F7344">
            <v>6</v>
          </cell>
          <cell r="R7344" t="str">
            <v/>
          </cell>
          <cell r="X7344" t="str">
            <v/>
          </cell>
        </row>
        <row r="7345">
          <cell r="B7345">
            <v>26</v>
          </cell>
          <cell r="F7345">
            <v>7</v>
          </cell>
          <cell r="R7345" t="str">
            <v>HERTHA VERNELLO</v>
          </cell>
          <cell r="T7345">
            <v>1</v>
          </cell>
          <cell r="W7345">
            <v>1</v>
          </cell>
          <cell r="X7345">
            <v>11</v>
          </cell>
        </row>
        <row r="7346">
          <cell r="B7346">
            <v>26</v>
          </cell>
          <cell r="F7346">
            <v>5.5</v>
          </cell>
          <cell r="R7346" t="str">
            <v>AC ASPARAGHESE</v>
          </cell>
          <cell r="T7346">
            <v>1</v>
          </cell>
          <cell r="X7346" t="str">
            <v/>
          </cell>
        </row>
        <row r="7347">
          <cell r="B7347">
            <v>26</v>
          </cell>
          <cell r="F7347">
            <v>6</v>
          </cell>
          <cell r="R7347" t="str">
            <v/>
          </cell>
          <cell r="X7347" t="str">
            <v/>
          </cell>
        </row>
        <row r="7348">
          <cell r="B7348">
            <v>26</v>
          </cell>
          <cell r="F7348">
            <v>6</v>
          </cell>
          <cell r="R7348" t="str">
            <v>PESCICULINI FC</v>
          </cell>
          <cell r="T7348">
            <v>1</v>
          </cell>
          <cell r="W7348">
            <v>1</v>
          </cell>
          <cell r="X7348">
            <v>6</v>
          </cell>
        </row>
        <row r="7349">
          <cell r="B7349">
            <v>26</v>
          </cell>
          <cell r="F7349">
            <v>5.5</v>
          </cell>
          <cell r="R7349" t="str">
            <v>PESCICULINI FC</v>
          </cell>
          <cell r="T7349">
            <v>1</v>
          </cell>
          <cell r="X7349" t="str">
            <v/>
          </cell>
        </row>
        <row r="7350">
          <cell r="B7350">
            <v>26</v>
          </cell>
          <cell r="F7350">
            <v>5.5</v>
          </cell>
          <cell r="R7350" t="str">
            <v>HERTHA VERNELLO</v>
          </cell>
          <cell r="X7350" t="str">
            <v/>
          </cell>
        </row>
        <row r="7351">
          <cell r="B7351">
            <v>26</v>
          </cell>
          <cell r="F7351">
            <v>5</v>
          </cell>
          <cell r="R7351" t="str">
            <v/>
          </cell>
          <cell r="X7351" t="str">
            <v/>
          </cell>
        </row>
        <row r="7352">
          <cell r="B7352">
            <v>26</v>
          </cell>
          <cell r="F7352">
            <v>5.5</v>
          </cell>
          <cell r="R7352" t="str">
            <v>SAN GRIA</v>
          </cell>
          <cell r="T7352">
            <v>1</v>
          </cell>
          <cell r="X7352" t="str">
            <v/>
          </cell>
        </row>
        <row r="7353">
          <cell r="B7353">
            <v>26</v>
          </cell>
          <cell r="F7353">
            <v>5</v>
          </cell>
          <cell r="R7353" t="str">
            <v/>
          </cell>
          <cell r="X7353" t="str">
            <v/>
          </cell>
        </row>
        <row r="7354">
          <cell r="B7354">
            <v>26</v>
          </cell>
          <cell r="F7354">
            <v>5</v>
          </cell>
          <cell r="R7354" t="str">
            <v/>
          </cell>
          <cell r="X7354" t="str">
            <v/>
          </cell>
        </row>
        <row r="7355">
          <cell r="B7355">
            <v>26</v>
          </cell>
          <cell r="F7355">
            <v>5.5</v>
          </cell>
          <cell r="R7355" t="str">
            <v/>
          </cell>
          <cell r="X7355" t="str">
            <v/>
          </cell>
        </row>
        <row r="7356">
          <cell r="B7356">
            <v>26</v>
          </cell>
          <cell r="F7356">
            <v>5.5</v>
          </cell>
          <cell r="R7356" t="str">
            <v/>
          </cell>
          <cell r="X7356" t="str">
            <v/>
          </cell>
        </row>
        <row r="7357">
          <cell r="B7357">
            <v>26</v>
          </cell>
          <cell r="F7357">
            <v>6</v>
          </cell>
          <cell r="R7357" t="str">
            <v>PESCICULINI FC</v>
          </cell>
          <cell r="T7357">
            <v>1</v>
          </cell>
          <cell r="X7357" t="str">
            <v/>
          </cell>
        </row>
        <row r="7358">
          <cell r="B7358">
            <v>26</v>
          </cell>
          <cell r="F7358">
            <v>4.5</v>
          </cell>
          <cell r="R7358" t="str">
            <v/>
          </cell>
          <cell r="X7358" t="str">
            <v/>
          </cell>
        </row>
        <row r="7359">
          <cell r="B7359">
            <v>26</v>
          </cell>
          <cell r="F7359">
            <v>5.5</v>
          </cell>
          <cell r="R7359" t="str">
            <v/>
          </cell>
          <cell r="X7359" t="str">
            <v/>
          </cell>
        </row>
        <row r="7360">
          <cell r="B7360">
            <v>26</v>
          </cell>
          <cell r="F7360">
            <v>5.5</v>
          </cell>
          <cell r="R7360" t="str">
            <v/>
          </cell>
          <cell r="X7360" t="str">
            <v/>
          </cell>
        </row>
        <row r="7361">
          <cell r="B7361">
            <v>26</v>
          </cell>
          <cell r="F7361">
            <v>5.5</v>
          </cell>
          <cell r="R7361" t="str">
            <v>ATL IMPROVVISATO</v>
          </cell>
          <cell r="X7361" t="str">
            <v/>
          </cell>
        </row>
        <row r="7362">
          <cell r="B7362">
            <v>26</v>
          </cell>
          <cell r="F7362">
            <v>7</v>
          </cell>
          <cell r="R7362" t="str">
            <v>APPAREGGIATO</v>
          </cell>
          <cell r="T7362">
            <v>1</v>
          </cell>
          <cell r="W7362">
            <v>1</v>
          </cell>
          <cell r="X7362">
            <v>7</v>
          </cell>
        </row>
        <row r="7363">
          <cell r="B7363">
            <v>26</v>
          </cell>
          <cell r="F7363">
            <v>5.5</v>
          </cell>
          <cell r="R7363" t="str">
            <v/>
          </cell>
          <cell r="X7363" t="str">
            <v/>
          </cell>
        </row>
        <row r="7364">
          <cell r="B7364">
            <v>26</v>
          </cell>
          <cell r="F7364">
            <v>5.5</v>
          </cell>
          <cell r="R7364" t="str">
            <v/>
          </cell>
          <cell r="X7364" t="str">
            <v/>
          </cell>
        </row>
        <row r="7365">
          <cell r="B7365">
            <v>26</v>
          </cell>
          <cell r="F7365">
            <v>6</v>
          </cell>
          <cell r="R7365" t="str">
            <v>PESCICULINI FC</v>
          </cell>
          <cell r="T7365">
            <v>1</v>
          </cell>
          <cell r="W7365">
            <v>1</v>
          </cell>
          <cell r="X7365">
            <v>6</v>
          </cell>
        </row>
        <row r="7366">
          <cell r="B7366">
            <v>26</v>
          </cell>
          <cell r="F7366">
            <v>5.5</v>
          </cell>
          <cell r="R7366" t="str">
            <v/>
          </cell>
          <cell r="X7366" t="str">
            <v/>
          </cell>
        </row>
        <row r="7367">
          <cell r="B7367">
            <v>26</v>
          </cell>
          <cell r="F7367">
            <v>6</v>
          </cell>
          <cell r="R7367" t="str">
            <v/>
          </cell>
          <cell r="X7367" t="str">
            <v/>
          </cell>
        </row>
        <row r="7368">
          <cell r="B7368">
            <v>26</v>
          </cell>
          <cell r="F7368">
            <v>6</v>
          </cell>
          <cell r="R7368" t="str">
            <v/>
          </cell>
          <cell r="X7368" t="str">
            <v/>
          </cell>
        </row>
        <row r="7369">
          <cell r="B7369">
            <v>26</v>
          </cell>
          <cell r="F7369">
            <v>6.5</v>
          </cell>
          <cell r="R7369" t="str">
            <v/>
          </cell>
          <cell r="X7369" t="str">
            <v/>
          </cell>
        </row>
        <row r="7370">
          <cell r="B7370">
            <v>26</v>
          </cell>
          <cell r="F7370">
            <v>7.5</v>
          </cell>
          <cell r="R7370" t="str">
            <v>PESCICULINI FC</v>
          </cell>
          <cell r="W7370">
            <v>1</v>
          </cell>
          <cell r="X7370">
            <v>9.5</v>
          </cell>
        </row>
        <row r="7371">
          <cell r="B7371">
            <v>26</v>
          </cell>
          <cell r="F7371">
            <v>5.5</v>
          </cell>
          <cell r="R7371" t="str">
            <v>APPAREGGIATO</v>
          </cell>
          <cell r="T7371">
            <v>1</v>
          </cell>
          <cell r="X7371" t="str">
            <v/>
          </cell>
        </row>
        <row r="7372">
          <cell r="B7372">
            <v>26</v>
          </cell>
          <cell r="F7372">
            <v>5</v>
          </cell>
          <cell r="R7372" t="str">
            <v/>
          </cell>
          <cell r="X7372" t="str">
            <v/>
          </cell>
        </row>
        <row r="7373">
          <cell r="B7373">
            <v>26</v>
          </cell>
          <cell r="F7373">
            <v>6</v>
          </cell>
          <cell r="R7373" t="str">
            <v>AC ASPARAGHESE</v>
          </cell>
          <cell r="X7373" t="str">
            <v/>
          </cell>
        </row>
        <row r="7374">
          <cell r="B7374">
            <v>26</v>
          </cell>
          <cell r="F7374">
            <v>6</v>
          </cell>
          <cell r="R7374" t="str">
            <v>SAN GRIA</v>
          </cell>
          <cell r="T7374">
            <v>1</v>
          </cell>
          <cell r="W7374">
            <v>1</v>
          </cell>
          <cell r="X7374">
            <v>6</v>
          </cell>
        </row>
        <row r="7375">
          <cell r="B7375">
            <v>26</v>
          </cell>
          <cell r="F7375">
            <v>5.5</v>
          </cell>
          <cell r="R7375" t="str">
            <v/>
          </cell>
          <cell r="X7375" t="str">
            <v/>
          </cell>
        </row>
        <row r="7376">
          <cell r="B7376">
            <v>26</v>
          </cell>
          <cell r="F7376">
            <v>5.5</v>
          </cell>
          <cell r="R7376" t="str">
            <v/>
          </cell>
          <cell r="X7376" t="str">
            <v/>
          </cell>
        </row>
        <row r="7377">
          <cell r="B7377">
            <v>26</v>
          </cell>
          <cell r="F7377">
            <v>7</v>
          </cell>
          <cell r="R7377" t="str">
            <v>AC ASPARAGHESE</v>
          </cell>
          <cell r="T7377">
            <v>1</v>
          </cell>
          <cell r="W7377">
            <v>1</v>
          </cell>
          <cell r="X7377">
            <v>11</v>
          </cell>
        </row>
        <row r="7378">
          <cell r="B7378">
            <v>26</v>
          </cell>
          <cell r="F7378">
            <v>6</v>
          </cell>
          <cell r="R7378" t="str">
            <v/>
          </cell>
          <cell r="X7378" t="str">
            <v/>
          </cell>
        </row>
        <row r="7379">
          <cell r="B7379">
            <v>26</v>
          </cell>
          <cell r="F7379">
            <v>5.5</v>
          </cell>
          <cell r="R7379" t="str">
            <v/>
          </cell>
          <cell r="X7379" t="str">
            <v/>
          </cell>
        </row>
        <row r="7380">
          <cell r="B7380">
            <v>26</v>
          </cell>
          <cell r="F7380">
            <v>6</v>
          </cell>
          <cell r="R7380" t="str">
            <v/>
          </cell>
          <cell r="X7380" t="str">
            <v/>
          </cell>
        </row>
        <row r="7381">
          <cell r="B7381">
            <v>26</v>
          </cell>
          <cell r="F7381">
            <v>5</v>
          </cell>
          <cell r="R7381" t="str">
            <v/>
          </cell>
          <cell r="X7381" t="str">
            <v/>
          </cell>
        </row>
        <row r="7382">
          <cell r="B7382">
            <v>26</v>
          </cell>
          <cell r="F7382">
            <v>7</v>
          </cell>
          <cell r="R7382" t="str">
            <v>HERTHA VERNELLO</v>
          </cell>
          <cell r="T7382">
            <v>1</v>
          </cell>
          <cell r="W7382">
            <v>1</v>
          </cell>
          <cell r="X7382">
            <v>10</v>
          </cell>
        </row>
        <row r="7383">
          <cell r="B7383">
            <v>26</v>
          </cell>
          <cell r="F7383">
            <v>5</v>
          </cell>
          <cell r="R7383" t="str">
            <v/>
          </cell>
          <cell r="X7383" t="str">
            <v/>
          </cell>
        </row>
        <row r="7384">
          <cell r="B7384">
            <v>26</v>
          </cell>
          <cell r="F7384">
            <v>4.5</v>
          </cell>
          <cell r="R7384" t="str">
            <v/>
          </cell>
          <cell r="X7384" t="str">
            <v/>
          </cell>
        </row>
        <row r="7385">
          <cell r="B7385">
            <v>26</v>
          </cell>
          <cell r="F7385">
            <v>5.5</v>
          </cell>
          <cell r="R7385" t="str">
            <v/>
          </cell>
          <cell r="X7385" t="str">
            <v/>
          </cell>
        </row>
        <row r="7386">
          <cell r="B7386">
            <v>26</v>
          </cell>
          <cell r="F7386">
            <v>4.5</v>
          </cell>
          <cell r="R7386" t="str">
            <v/>
          </cell>
          <cell r="X7386" t="str">
            <v/>
          </cell>
        </row>
        <row r="7387">
          <cell r="B7387">
            <v>26</v>
          </cell>
          <cell r="F7387">
            <v>5</v>
          </cell>
          <cell r="R7387" t="str">
            <v/>
          </cell>
          <cell r="X7387" t="str">
            <v/>
          </cell>
        </row>
        <row r="7388">
          <cell r="B7388">
            <v>26</v>
          </cell>
          <cell r="F7388">
            <v>6</v>
          </cell>
          <cell r="R7388" t="str">
            <v/>
          </cell>
          <cell r="X7388" t="str">
            <v/>
          </cell>
        </row>
        <row r="7389">
          <cell r="B7389">
            <v>26</v>
          </cell>
          <cell r="F7389">
            <v>5</v>
          </cell>
          <cell r="R7389" t="str">
            <v/>
          </cell>
          <cell r="X7389" t="str">
            <v/>
          </cell>
        </row>
        <row r="7390">
          <cell r="B7390">
            <v>27</v>
          </cell>
          <cell r="F7390">
            <v>6.5</v>
          </cell>
          <cell r="R7390" t="str">
            <v>SAN GRIA</v>
          </cell>
          <cell r="X7390" t="str">
            <v/>
          </cell>
        </row>
        <row r="7391">
          <cell r="B7391">
            <v>27</v>
          </cell>
          <cell r="F7391">
            <v>7</v>
          </cell>
          <cell r="R7391" t="str">
            <v>PARTIZAN DEGRADO</v>
          </cell>
          <cell r="T7391">
            <v>1</v>
          </cell>
          <cell r="W7391">
            <v>1</v>
          </cell>
          <cell r="X7391">
            <v>8</v>
          </cell>
        </row>
        <row r="7392">
          <cell r="B7392">
            <v>27</v>
          </cell>
          <cell r="F7392">
            <v>6</v>
          </cell>
          <cell r="R7392" t="str">
            <v/>
          </cell>
          <cell r="X7392" t="str">
            <v/>
          </cell>
        </row>
        <row r="7393">
          <cell r="B7393">
            <v>27</v>
          </cell>
          <cell r="F7393">
            <v>6.5</v>
          </cell>
          <cell r="R7393" t="str">
            <v>ATL IMPROVVISATO</v>
          </cell>
          <cell r="T7393">
            <v>1</v>
          </cell>
          <cell r="W7393">
            <v>1</v>
          </cell>
          <cell r="X7393">
            <v>6.5</v>
          </cell>
        </row>
        <row r="7394">
          <cell r="B7394">
            <v>27</v>
          </cell>
          <cell r="F7394">
            <v>6</v>
          </cell>
          <cell r="R7394" t="str">
            <v>HERTHA VERNELLO</v>
          </cell>
          <cell r="T7394">
            <v>1</v>
          </cell>
          <cell r="X7394" t="str">
            <v/>
          </cell>
        </row>
        <row r="7395">
          <cell r="B7395">
            <v>27</v>
          </cell>
          <cell r="F7395">
            <v>6</v>
          </cell>
          <cell r="R7395" t="str">
            <v>SAN GRIA</v>
          </cell>
          <cell r="T7395">
            <v>1</v>
          </cell>
          <cell r="W7395">
            <v>1</v>
          </cell>
          <cell r="X7395">
            <v>5</v>
          </cell>
        </row>
        <row r="7396">
          <cell r="B7396">
            <v>27</v>
          </cell>
          <cell r="F7396">
            <v>5</v>
          </cell>
          <cell r="R7396" t="str">
            <v>ATL IMPROVVISATO</v>
          </cell>
          <cell r="T7396">
            <v>1</v>
          </cell>
          <cell r="X7396" t="str">
            <v/>
          </cell>
        </row>
        <row r="7397">
          <cell r="B7397">
            <v>27</v>
          </cell>
          <cell r="F7397">
            <v>6</v>
          </cell>
          <cell r="R7397" t="str">
            <v/>
          </cell>
          <cell r="X7397" t="str">
            <v/>
          </cell>
        </row>
        <row r="7398">
          <cell r="B7398">
            <v>27</v>
          </cell>
          <cell r="F7398">
            <v>6</v>
          </cell>
          <cell r="R7398" t="str">
            <v>AC ASPARAGHESE</v>
          </cell>
          <cell r="T7398">
            <v>1</v>
          </cell>
          <cell r="W7398">
            <v>1</v>
          </cell>
          <cell r="X7398">
            <v>4</v>
          </cell>
        </row>
        <row r="7399">
          <cell r="B7399">
            <v>27</v>
          </cell>
          <cell r="F7399">
            <v>5</v>
          </cell>
          <cell r="R7399" t="str">
            <v>ATL IMPROVVISATO</v>
          </cell>
          <cell r="X7399" t="str">
            <v/>
          </cell>
        </row>
        <row r="7400">
          <cell r="B7400">
            <v>27</v>
          </cell>
          <cell r="F7400">
            <v>5</v>
          </cell>
          <cell r="R7400" t="str">
            <v/>
          </cell>
          <cell r="X7400" t="str">
            <v/>
          </cell>
        </row>
        <row r="7401">
          <cell r="B7401">
            <v>27</v>
          </cell>
          <cell r="F7401">
            <v>6.5</v>
          </cell>
          <cell r="R7401" t="str">
            <v/>
          </cell>
          <cell r="X7401" t="str">
            <v/>
          </cell>
        </row>
        <row r="7402">
          <cell r="B7402">
            <v>27</v>
          </cell>
          <cell r="F7402">
            <v>7</v>
          </cell>
          <cell r="R7402" t="str">
            <v>APPAREGGIATO</v>
          </cell>
          <cell r="X7402" t="str">
            <v/>
          </cell>
        </row>
        <row r="7403">
          <cell r="B7403">
            <v>27</v>
          </cell>
          <cell r="F7403">
            <v>6</v>
          </cell>
          <cell r="R7403" t="str">
            <v>AC ASPARAGHESE</v>
          </cell>
          <cell r="X7403" t="str">
            <v/>
          </cell>
        </row>
        <row r="7404">
          <cell r="B7404">
            <v>27</v>
          </cell>
          <cell r="F7404">
            <v>5.5</v>
          </cell>
          <cell r="R7404" t="str">
            <v>SAN GRIA</v>
          </cell>
          <cell r="T7404">
            <v>1</v>
          </cell>
          <cell r="X7404" t="str">
            <v/>
          </cell>
        </row>
        <row r="7405">
          <cell r="B7405">
            <v>27</v>
          </cell>
          <cell r="F7405">
            <v>6.5</v>
          </cell>
          <cell r="R7405" t="str">
            <v>PARTIZAN DEGRADO</v>
          </cell>
          <cell r="X7405" t="str">
            <v/>
          </cell>
        </row>
        <row r="7406">
          <cell r="B7406">
            <v>27</v>
          </cell>
          <cell r="F7406">
            <v>6.5</v>
          </cell>
          <cell r="R7406" t="str">
            <v>PARTIZAN DEGRADO</v>
          </cell>
          <cell r="T7406">
            <v>1</v>
          </cell>
          <cell r="W7406">
            <v>1</v>
          </cell>
          <cell r="X7406">
            <v>7.5</v>
          </cell>
        </row>
        <row r="7407">
          <cell r="B7407">
            <v>27</v>
          </cell>
          <cell r="F7407">
            <v>6</v>
          </cell>
          <cell r="R7407" t="str">
            <v/>
          </cell>
          <cell r="X7407" t="str">
            <v/>
          </cell>
        </row>
        <row r="7408">
          <cell r="B7408">
            <v>27</v>
          </cell>
          <cell r="F7408">
            <v>6</v>
          </cell>
          <cell r="R7408" t="str">
            <v>PARTIZAN DEGRADO</v>
          </cell>
          <cell r="T7408">
            <v>1</v>
          </cell>
          <cell r="W7408">
            <v>1</v>
          </cell>
          <cell r="X7408">
            <v>6</v>
          </cell>
        </row>
        <row r="7409">
          <cell r="B7409">
            <v>27</v>
          </cell>
          <cell r="F7409">
            <v>6</v>
          </cell>
          <cell r="R7409" t="str">
            <v/>
          </cell>
          <cell r="X7409" t="str">
            <v/>
          </cell>
        </row>
        <row r="7410">
          <cell r="B7410">
            <v>27</v>
          </cell>
          <cell r="F7410">
            <v>6</v>
          </cell>
          <cell r="R7410" t="str">
            <v>SAN GRIA</v>
          </cell>
          <cell r="X7410" t="str">
            <v/>
          </cell>
        </row>
        <row r="7411">
          <cell r="B7411">
            <v>27</v>
          </cell>
          <cell r="F7411">
            <v>6</v>
          </cell>
          <cell r="R7411" t="str">
            <v/>
          </cell>
          <cell r="X7411" t="str">
            <v/>
          </cell>
        </row>
        <row r="7412">
          <cell r="B7412">
            <v>27</v>
          </cell>
          <cell r="F7412">
            <v>5.5</v>
          </cell>
          <cell r="R7412" t="str">
            <v>SAN GRIA</v>
          </cell>
          <cell r="T7412">
            <v>1</v>
          </cell>
          <cell r="X7412" t="str">
            <v/>
          </cell>
        </row>
        <row r="7413">
          <cell r="B7413">
            <v>27</v>
          </cell>
          <cell r="F7413">
            <v>5.5</v>
          </cell>
          <cell r="R7413" t="str">
            <v/>
          </cell>
          <cell r="X7413" t="str">
            <v/>
          </cell>
        </row>
        <row r="7414">
          <cell r="B7414">
            <v>27</v>
          </cell>
          <cell r="F7414">
            <v>5.5</v>
          </cell>
          <cell r="R7414" t="str">
            <v>AC ASPARAGHESE</v>
          </cell>
          <cell r="X7414" t="str">
            <v/>
          </cell>
        </row>
        <row r="7415">
          <cell r="B7415">
            <v>27</v>
          </cell>
          <cell r="F7415">
            <v>6.5</v>
          </cell>
          <cell r="R7415" t="str">
            <v>PARTIZAN DEGRADO</v>
          </cell>
          <cell r="T7415">
            <v>1</v>
          </cell>
          <cell r="W7415">
            <v>1</v>
          </cell>
          <cell r="X7415">
            <v>9.5</v>
          </cell>
        </row>
        <row r="7416">
          <cell r="B7416">
            <v>27</v>
          </cell>
          <cell r="F7416">
            <v>6.5</v>
          </cell>
          <cell r="R7416" t="str">
            <v>PARTIZAN DEGRADO</v>
          </cell>
          <cell r="T7416">
            <v>1</v>
          </cell>
          <cell r="W7416">
            <v>1</v>
          </cell>
          <cell r="X7416">
            <v>6.5</v>
          </cell>
        </row>
        <row r="7417">
          <cell r="B7417">
            <v>27</v>
          </cell>
          <cell r="F7417">
            <v>5.5</v>
          </cell>
          <cell r="R7417" t="str">
            <v/>
          </cell>
          <cell r="X7417" t="str">
            <v/>
          </cell>
        </row>
        <row r="7418">
          <cell r="B7418">
            <v>27</v>
          </cell>
          <cell r="F7418">
            <v>6</v>
          </cell>
          <cell r="R7418" t="str">
            <v/>
          </cell>
          <cell r="X7418" t="str">
            <v/>
          </cell>
        </row>
        <row r="7419">
          <cell r="B7419">
            <v>27</v>
          </cell>
          <cell r="F7419">
            <v>6</v>
          </cell>
          <cell r="R7419" t="str">
            <v>SESTO ASENSIO</v>
          </cell>
          <cell r="T7419">
            <v>1</v>
          </cell>
          <cell r="W7419">
            <v>1</v>
          </cell>
          <cell r="X7419">
            <v>7</v>
          </cell>
        </row>
        <row r="7420">
          <cell r="B7420">
            <v>27</v>
          </cell>
          <cell r="F7420">
            <v>6</v>
          </cell>
          <cell r="R7420" t="str">
            <v>AC ASPARAGHESE</v>
          </cell>
          <cell r="T7420">
            <v>1</v>
          </cell>
          <cell r="W7420">
            <v>1</v>
          </cell>
          <cell r="X7420">
            <v>6</v>
          </cell>
        </row>
        <row r="7421">
          <cell r="B7421">
            <v>27</v>
          </cell>
          <cell r="F7421">
            <v>6.5</v>
          </cell>
          <cell r="R7421" t="str">
            <v>SESTO ASENSIO</v>
          </cell>
          <cell r="T7421">
            <v>1</v>
          </cell>
          <cell r="W7421">
            <v>1</v>
          </cell>
          <cell r="X7421">
            <v>6</v>
          </cell>
        </row>
        <row r="7422">
          <cell r="B7422">
            <v>27</v>
          </cell>
          <cell r="F7422">
            <v>7</v>
          </cell>
          <cell r="R7422" t="str">
            <v>ATL IMPROVVISATO</v>
          </cell>
          <cell r="T7422">
            <v>1</v>
          </cell>
          <cell r="W7422">
            <v>1</v>
          </cell>
          <cell r="X7422">
            <v>6</v>
          </cell>
        </row>
        <row r="7423">
          <cell r="B7423">
            <v>27</v>
          </cell>
          <cell r="F7423">
            <v>6</v>
          </cell>
          <cell r="R7423" t="str">
            <v/>
          </cell>
          <cell r="X7423" t="str">
            <v/>
          </cell>
        </row>
        <row r="7424">
          <cell r="B7424">
            <v>27</v>
          </cell>
          <cell r="F7424">
            <v>6.5</v>
          </cell>
          <cell r="R7424" t="str">
            <v/>
          </cell>
          <cell r="X7424" t="str">
            <v/>
          </cell>
        </row>
        <row r="7425">
          <cell r="B7425">
            <v>27</v>
          </cell>
          <cell r="F7425">
            <v>6</v>
          </cell>
          <cell r="R7425" t="str">
            <v>PESCICULINI FC</v>
          </cell>
          <cell r="X7425" t="str">
            <v/>
          </cell>
        </row>
        <row r="7426">
          <cell r="B7426">
            <v>27</v>
          </cell>
          <cell r="F7426">
            <v>5.5</v>
          </cell>
          <cell r="R7426" t="str">
            <v/>
          </cell>
          <cell r="X7426" t="str">
            <v/>
          </cell>
        </row>
        <row r="7427">
          <cell r="B7427">
            <v>27</v>
          </cell>
          <cell r="F7427">
            <v>6</v>
          </cell>
          <cell r="R7427" t="str">
            <v/>
          </cell>
          <cell r="X7427" t="str">
            <v/>
          </cell>
        </row>
        <row r="7428">
          <cell r="B7428">
            <v>27</v>
          </cell>
          <cell r="F7428">
            <v>6.5</v>
          </cell>
          <cell r="R7428" t="str">
            <v/>
          </cell>
          <cell r="X7428" t="str">
            <v/>
          </cell>
        </row>
        <row r="7429">
          <cell r="B7429">
            <v>27</v>
          </cell>
          <cell r="F7429">
            <v>6</v>
          </cell>
          <cell r="R7429" t="str">
            <v/>
          </cell>
          <cell r="X7429" t="str">
            <v/>
          </cell>
        </row>
        <row r="7430">
          <cell r="B7430">
            <v>27</v>
          </cell>
          <cell r="F7430">
            <v>6</v>
          </cell>
          <cell r="R7430" t="str">
            <v>PARTIZAN DEGRADO</v>
          </cell>
          <cell r="X7430" t="str">
            <v/>
          </cell>
        </row>
        <row r="7431">
          <cell r="B7431">
            <v>27</v>
          </cell>
          <cell r="F7431">
            <v>6</v>
          </cell>
          <cell r="R7431" t="str">
            <v/>
          </cell>
          <cell r="X7431" t="str">
            <v/>
          </cell>
        </row>
        <row r="7432">
          <cell r="B7432">
            <v>27</v>
          </cell>
          <cell r="F7432">
            <v>7.5</v>
          </cell>
          <cell r="R7432" t="str">
            <v>HERTHA VERNELLO</v>
          </cell>
          <cell r="W7432">
            <v>1</v>
          </cell>
          <cell r="X7432">
            <v>6.5</v>
          </cell>
        </row>
        <row r="7433">
          <cell r="B7433">
            <v>27</v>
          </cell>
          <cell r="F7433">
            <v>6</v>
          </cell>
          <cell r="R7433" t="str">
            <v>APPAREGGIATO</v>
          </cell>
          <cell r="T7433">
            <v>1</v>
          </cell>
          <cell r="W7433">
            <v>1</v>
          </cell>
          <cell r="X7433">
            <v>7</v>
          </cell>
        </row>
        <row r="7434">
          <cell r="B7434">
            <v>27</v>
          </cell>
          <cell r="F7434">
            <v>5.5</v>
          </cell>
          <cell r="R7434" t="str">
            <v>SAN GRIA</v>
          </cell>
          <cell r="X7434" t="str">
            <v/>
          </cell>
        </row>
        <row r="7435">
          <cell r="B7435">
            <v>27</v>
          </cell>
          <cell r="F7435">
            <v>6</v>
          </cell>
          <cell r="R7435" t="str">
            <v/>
          </cell>
          <cell r="X7435" t="str">
            <v/>
          </cell>
        </row>
        <row r="7436">
          <cell r="B7436">
            <v>27</v>
          </cell>
          <cell r="F7436">
            <v>6</v>
          </cell>
          <cell r="R7436" t="str">
            <v>AC ASPARAGHESE</v>
          </cell>
          <cell r="T7436">
            <v>1</v>
          </cell>
          <cell r="W7436">
            <v>1</v>
          </cell>
          <cell r="X7436">
            <v>6</v>
          </cell>
        </row>
        <row r="7437">
          <cell r="B7437">
            <v>27</v>
          </cell>
          <cell r="F7437">
            <v>6.5</v>
          </cell>
          <cell r="R7437" t="str">
            <v/>
          </cell>
          <cell r="X7437" t="str">
            <v/>
          </cell>
        </row>
        <row r="7438">
          <cell r="B7438">
            <v>27</v>
          </cell>
          <cell r="F7438">
            <v>6.5</v>
          </cell>
          <cell r="R7438" t="str">
            <v>APPAREGGIATO</v>
          </cell>
          <cell r="T7438">
            <v>1</v>
          </cell>
          <cell r="W7438">
            <v>1</v>
          </cell>
          <cell r="X7438">
            <v>6.5</v>
          </cell>
        </row>
        <row r="7439">
          <cell r="B7439">
            <v>27</v>
          </cell>
          <cell r="F7439">
            <v>5.5</v>
          </cell>
          <cell r="R7439" t="str">
            <v>PARTIZAN DEGRADO</v>
          </cell>
          <cell r="T7439">
            <v>1</v>
          </cell>
          <cell r="X7439" t="str">
            <v/>
          </cell>
        </row>
        <row r="7440">
          <cell r="B7440">
            <v>27</v>
          </cell>
          <cell r="F7440">
            <v>6.5</v>
          </cell>
          <cell r="R7440" t="str">
            <v/>
          </cell>
          <cell r="X7440" t="str">
            <v/>
          </cell>
        </row>
        <row r="7441">
          <cell r="B7441">
            <v>27</v>
          </cell>
          <cell r="F7441">
            <v>6</v>
          </cell>
          <cell r="R7441" t="str">
            <v/>
          </cell>
          <cell r="X7441" t="str">
            <v/>
          </cell>
        </row>
        <row r="7442">
          <cell r="B7442">
            <v>27</v>
          </cell>
          <cell r="F7442">
            <v>5.5</v>
          </cell>
          <cell r="R7442" t="str">
            <v>APPAREGGIATO</v>
          </cell>
          <cell r="T7442">
            <v>1</v>
          </cell>
          <cell r="W7442">
            <v>1</v>
          </cell>
          <cell r="X7442">
            <v>5.5</v>
          </cell>
        </row>
        <row r="7443">
          <cell r="B7443">
            <v>27</v>
          </cell>
          <cell r="F7443">
            <v>7</v>
          </cell>
          <cell r="R7443" t="str">
            <v>PARTIZAN DEGRADO</v>
          </cell>
          <cell r="T7443">
            <v>1</v>
          </cell>
          <cell r="W7443">
            <v>1</v>
          </cell>
          <cell r="X7443">
            <v>11</v>
          </cell>
        </row>
        <row r="7444">
          <cell r="B7444">
            <v>27</v>
          </cell>
          <cell r="F7444">
            <v>6</v>
          </cell>
          <cell r="R7444" t="str">
            <v>HERTHA VERNELLO</v>
          </cell>
          <cell r="T7444">
            <v>1</v>
          </cell>
          <cell r="W7444">
            <v>1</v>
          </cell>
          <cell r="X7444">
            <v>6</v>
          </cell>
        </row>
        <row r="7445">
          <cell r="B7445">
            <v>27</v>
          </cell>
          <cell r="F7445">
            <v>7</v>
          </cell>
          <cell r="R7445" t="str">
            <v>AC ASPARAGHESE</v>
          </cell>
          <cell r="W7445">
            <v>1</v>
          </cell>
          <cell r="X7445">
            <v>10</v>
          </cell>
        </row>
        <row r="7446">
          <cell r="B7446">
            <v>27</v>
          </cell>
          <cell r="F7446">
            <v>6</v>
          </cell>
          <cell r="R7446" t="str">
            <v>SAN GRIA</v>
          </cell>
          <cell r="T7446">
            <v>1</v>
          </cell>
          <cell r="W7446">
            <v>1</v>
          </cell>
          <cell r="X7446">
            <v>6</v>
          </cell>
        </row>
        <row r="7447">
          <cell r="B7447">
            <v>27</v>
          </cell>
          <cell r="F7447">
            <v>6</v>
          </cell>
          <cell r="R7447" t="str">
            <v>AC ASPARAGHESE</v>
          </cell>
          <cell r="T7447">
            <v>1</v>
          </cell>
          <cell r="X7447" t="str">
            <v/>
          </cell>
        </row>
        <row r="7448">
          <cell r="B7448">
            <v>27</v>
          </cell>
          <cell r="F7448">
            <v>6</v>
          </cell>
          <cell r="R7448" t="str">
            <v>SESTO ASENSIO</v>
          </cell>
          <cell r="T7448">
            <v>1</v>
          </cell>
          <cell r="W7448">
            <v>1</v>
          </cell>
          <cell r="X7448">
            <v>6</v>
          </cell>
        </row>
        <row r="7449">
          <cell r="B7449">
            <v>27</v>
          </cell>
          <cell r="F7449">
            <v>7</v>
          </cell>
          <cell r="R7449" t="str">
            <v/>
          </cell>
          <cell r="X7449" t="str">
            <v/>
          </cell>
        </row>
        <row r="7450">
          <cell r="B7450">
            <v>27</v>
          </cell>
          <cell r="F7450">
            <v>5.5</v>
          </cell>
          <cell r="R7450" t="str">
            <v/>
          </cell>
          <cell r="X7450" t="str">
            <v/>
          </cell>
        </row>
        <row r="7451">
          <cell r="B7451">
            <v>27</v>
          </cell>
          <cell r="F7451">
            <v>6</v>
          </cell>
          <cell r="R7451" t="str">
            <v/>
          </cell>
          <cell r="X7451" t="str">
            <v/>
          </cell>
        </row>
        <row r="7452">
          <cell r="B7452">
            <v>27</v>
          </cell>
          <cell r="F7452">
            <v>5.5</v>
          </cell>
          <cell r="R7452" t="str">
            <v>SAN GRIA</v>
          </cell>
          <cell r="T7452">
            <v>1</v>
          </cell>
          <cell r="W7452">
            <v>1</v>
          </cell>
          <cell r="X7452">
            <v>6.5</v>
          </cell>
        </row>
        <row r="7453">
          <cell r="B7453">
            <v>27</v>
          </cell>
          <cell r="F7453">
            <v>5.5</v>
          </cell>
          <cell r="R7453" t="str">
            <v/>
          </cell>
          <cell r="X7453" t="str">
            <v/>
          </cell>
        </row>
        <row r="7454">
          <cell r="B7454">
            <v>27</v>
          </cell>
          <cell r="F7454">
            <v>5.5</v>
          </cell>
          <cell r="R7454" t="str">
            <v/>
          </cell>
          <cell r="X7454" t="str">
            <v/>
          </cell>
        </row>
        <row r="7455">
          <cell r="B7455">
            <v>27</v>
          </cell>
          <cell r="F7455">
            <v>6</v>
          </cell>
          <cell r="R7455" t="str">
            <v/>
          </cell>
          <cell r="X7455" t="str">
            <v/>
          </cell>
        </row>
        <row r="7456">
          <cell r="B7456">
            <v>27</v>
          </cell>
          <cell r="F7456">
            <v>6</v>
          </cell>
          <cell r="R7456" t="str">
            <v/>
          </cell>
          <cell r="X7456" t="str">
            <v/>
          </cell>
        </row>
        <row r="7457">
          <cell r="B7457">
            <v>27</v>
          </cell>
          <cell r="F7457">
            <v>6</v>
          </cell>
          <cell r="R7457" t="str">
            <v/>
          </cell>
          <cell r="X7457" t="str">
            <v/>
          </cell>
        </row>
        <row r="7458">
          <cell r="B7458">
            <v>27</v>
          </cell>
          <cell r="F7458">
            <v>6.5</v>
          </cell>
          <cell r="R7458" t="str">
            <v>SAN GRIA</v>
          </cell>
          <cell r="W7458">
            <v>1</v>
          </cell>
          <cell r="X7458">
            <v>6.5</v>
          </cell>
        </row>
        <row r="7459">
          <cell r="B7459">
            <v>27</v>
          </cell>
          <cell r="F7459">
            <v>6.5</v>
          </cell>
          <cell r="R7459" t="str">
            <v>ATL IMPROVVISATO</v>
          </cell>
          <cell r="T7459">
            <v>1</v>
          </cell>
          <cell r="W7459">
            <v>1</v>
          </cell>
          <cell r="X7459">
            <v>9.5</v>
          </cell>
        </row>
        <row r="7460">
          <cell r="B7460">
            <v>27</v>
          </cell>
          <cell r="F7460">
            <v>5.5</v>
          </cell>
          <cell r="R7460" t="str">
            <v>APPAREGGIATO</v>
          </cell>
          <cell r="T7460">
            <v>1</v>
          </cell>
          <cell r="W7460">
            <v>1</v>
          </cell>
          <cell r="X7460">
            <v>5.5</v>
          </cell>
        </row>
        <row r="7461">
          <cell r="B7461">
            <v>27</v>
          </cell>
          <cell r="F7461">
            <v>7</v>
          </cell>
          <cell r="R7461" t="str">
            <v>ATL IMPROVVISATO</v>
          </cell>
          <cell r="T7461">
            <v>1</v>
          </cell>
          <cell r="W7461">
            <v>1</v>
          </cell>
          <cell r="X7461">
            <v>11</v>
          </cell>
        </row>
        <row r="7462">
          <cell r="B7462">
            <v>27</v>
          </cell>
          <cell r="F7462">
            <v>5.5</v>
          </cell>
          <cell r="R7462" t="str">
            <v/>
          </cell>
          <cell r="X7462" t="str">
            <v/>
          </cell>
        </row>
        <row r="7463">
          <cell r="B7463">
            <v>27</v>
          </cell>
          <cell r="F7463">
            <v>6</v>
          </cell>
          <cell r="R7463" t="str">
            <v/>
          </cell>
          <cell r="X7463" t="str">
            <v/>
          </cell>
        </row>
        <row r="7464">
          <cell r="B7464">
            <v>27</v>
          </cell>
          <cell r="F7464">
            <v>4</v>
          </cell>
          <cell r="R7464" t="str">
            <v/>
          </cell>
          <cell r="X7464" t="str">
            <v/>
          </cell>
        </row>
        <row r="7465">
          <cell r="B7465">
            <v>27</v>
          </cell>
          <cell r="F7465">
            <v>5.5</v>
          </cell>
          <cell r="R7465" t="str">
            <v/>
          </cell>
          <cell r="X7465" t="str">
            <v/>
          </cell>
        </row>
        <row r="7466">
          <cell r="B7466">
            <v>27</v>
          </cell>
          <cell r="F7466">
            <v>5</v>
          </cell>
          <cell r="R7466" t="str">
            <v/>
          </cell>
          <cell r="X7466" t="str">
            <v/>
          </cell>
        </row>
        <row r="7467">
          <cell r="B7467">
            <v>27</v>
          </cell>
          <cell r="F7467">
            <v>6</v>
          </cell>
          <cell r="R7467" t="str">
            <v/>
          </cell>
          <cell r="X7467" t="str">
            <v/>
          </cell>
        </row>
        <row r="7468">
          <cell r="B7468">
            <v>27</v>
          </cell>
          <cell r="F7468">
            <v>6</v>
          </cell>
          <cell r="R7468" t="str">
            <v/>
          </cell>
          <cell r="X7468" t="str">
            <v/>
          </cell>
        </row>
        <row r="7469">
          <cell r="B7469">
            <v>27</v>
          </cell>
          <cell r="F7469">
            <v>6.5</v>
          </cell>
          <cell r="R7469" t="str">
            <v>AC ASPARAGHESE</v>
          </cell>
          <cell r="W7469">
            <v>1</v>
          </cell>
          <cell r="X7469">
            <v>6.5</v>
          </cell>
        </row>
        <row r="7470">
          <cell r="B7470">
            <v>27</v>
          </cell>
          <cell r="F7470">
            <v>7.5</v>
          </cell>
          <cell r="R7470" t="str">
            <v>PARTIZAN DEGRADO</v>
          </cell>
          <cell r="W7470">
            <v>1</v>
          </cell>
          <cell r="X7470">
            <v>10.5</v>
          </cell>
        </row>
        <row r="7471">
          <cell r="B7471">
            <v>27</v>
          </cell>
          <cell r="F7471">
            <v>6.5</v>
          </cell>
          <cell r="R7471" t="str">
            <v>PESCICULINI FC</v>
          </cell>
          <cell r="T7471">
            <v>1</v>
          </cell>
          <cell r="W7471">
            <v>1</v>
          </cell>
          <cell r="X7471">
            <v>7.5</v>
          </cell>
        </row>
        <row r="7472">
          <cell r="B7472">
            <v>27</v>
          </cell>
          <cell r="F7472">
            <v>5</v>
          </cell>
          <cell r="R7472" t="str">
            <v/>
          </cell>
          <cell r="X7472" t="str">
            <v/>
          </cell>
        </row>
        <row r="7473">
          <cell r="B7473">
            <v>27</v>
          </cell>
          <cell r="F7473">
            <v>7</v>
          </cell>
          <cell r="R7473" t="str">
            <v>APPAREGGIATO</v>
          </cell>
          <cell r="T7473">
            <v>1</v>
          </cell>
          <cell r="W7473">
            <v>1</v>
          </cell>
          <cell r="X7473">
            <v>9.5</v>
          </cell>
        </row>
        <row r="7474">
          <cell r="B7474">
            <v>27</v>
          </cell>
          <cell r="F7474">
            <v>5.5</v>
          </cell>
          <cell r="R7474" t="str">
            <v/>
          </cell>
          <cell r="X7474" t="str">
            <v/>
          </cell>
        </row>
        <row r="7475">
          <cell r="B7475">
            <v>27</v>
          </cell>
          <cell r="F7475">
            <v>5.5</v>
          </cell>
          <cell r="R7475" t="str">
            <v/>
          </cell>
          <cell r="X7475" t="str">
            <v/>
          </cell>
        </row>
        <row r="7476">
          <cell r="B7476">
            <v>27</v>
          </cell>
          <cell r="F7476">
            <v>5.5</v>
          </cell>
          <cell r="R7476" t="str">
            <v>HERTHA VERNELLO</v>
          </cell>
          <cell r="T7476">
            <v>1</v>
          </cell>
          <cell r="X7476" t="str">
            <v/>
          </cell>
        </row>
        <row r="7477">
          <cell r="B7477">
            <v>27</v>
          </cell>
          <cell r="F7477">
            <v>6</v>
          </cell>
          <cell r="R7477" t="str">
            <v>HERTHA VERNELLO</v>
          </cell>
          <cell r="T7477">
            <v>1</v>
          </cell>
          <cell r="W7477">
            <v>1</v>
          </cell>
          <cell r="X7477">
            <v>6</v>
          </cell>
        </row>
        <row r="7478">
          <cell r="B7478">
            <v>27</v>
          </cell>
          <cell r="F7478">
            <v>5.5</v>
          </cell>
          <cell r="R7478" t="str">
            <v>APPAREGGIATO</v>
          </cell>
          <cell r="T7478">
            <v>1</v>
          </cell>
          <cell r="X7478" t="str">
            <v/>
          </cell>
        </row>
        <row r="7479">
          <cell r="B7479">
            <v>27</v>
          </cell>
          <cell r="F7479">
            <v>6.5</v>
          </cell>
          <cell r="R7479" t="str">
            <v>APPAREGGIATO</v>
          </cell>
          <cell r="T7479">
            <v>1</v>
          </cell>
          <cell r="W7479">
            <v>1</v>
          </cell>
          <cell r="X7479">
            <v>6.5</v>
          </cell>
        </row>
        <row r="7480">
          <cell r="B7480">
            <v>27</v>
          </cell>
          <cell r="F7480">
            <v>5</v>
          </cell>
          <cell r="R7480" t="str">
            <v>AC ASPARAGHESE</v>
          </cell>
          <cell r="T7480">
            <v>1</v>
          </cell>
          <cell r="X7480" t="str">
            <v/>
          </cell>
        </row>
        <row r="7481">
          <cell r="B7481">
            <v>27</v>
          </cell>
          <cell r="F7481">
            <v>6</v>
          </cell>
          <cell r="R7481" t="str">
            <v>PESCICULINI FC</v>
          </cell>
          <cell r="X7481" t="str">
            <v/>
          </cell>
        </row>
        <row r="7482">
          <cell r="B7482">
            <v>27</v>
          </cell>
          <cell r="F7482">
            <v>5.5</v>
          </cell>
          <cell r="R7482" t="str">
            <v/>
          </cell>
          <cell r="X7482" t="str">
            <v/>
          </cell>
        </row>
        <row r="7483">
          <cell r="B7483">
            <v>27</v>
          </cell>
          <cell r="F7483">
            <v>6</v>
          </cell>
          <cell r="R7483" t="str">
            <v>HERTHA VERNELLO</v>
          </cell>
          <cell r="X7483" t="str">
            <v/>
          </cell>
        </row>
        <row r="7484">
          <cell r="B7484">
            <v>27</v>
          </cell>
          <cell r="F7484">
            <v>6</v>
          </cell>
          <cell r="R7484" t="str">
            <v/>
          </cell>
          <cell r="X7484" t="str">
            <v/>
          </cell>
        </row>
        <row r="7485">
          <cell r="B7485">
            <v>27</v>
          </cell>
          <cell r="F7485">
            <v>6</v>
          </cell>
          <cell r="R7485" t="str">
            <v>ATL IMPROVVISATO</v>
          </cell>
          <cell r="T7485">
            <v>1</v>
          </cell>
          <cell r="W7485">
            <v>1</v>
          </cell>
          <cell r="X7485">
            <v>6</v>
          </cell>
        </row>
        <row r="7486">
          <cell r="B7486">
            <v>27</v>
          </cell>
          <cell r="F7486">
            <v>6.5</v>
          </cell>
          <cell r="R7486" t="str">
            <v>HERTHA VERNELLO</v>
          </cell>
          <cell r="T7486">
            <v>1</v>
          </cell>
          <cell r="W7486">
            <v>1</v>
          </cell>
          <cell r="X7486">
            <v>6.5</v>
          </cell>
        </row>
        <row r="7487">
          <cell r="B7487">
            <v>27</v>
          </cell>
          <cell r="F7487">
            <v>5.5</v>
          </cell>
          <cell r="R7487" t="str">
            <v/>
          </cell>
          <cell r="X7487" t="str">
            <v/>
          </cell>
        </row>
        <row r="7488">
          <cell r="B7488">
            <v>27</v>
          </cell>
          <cell r="F7488">
            <v>5</v>
          </cell>
          <cell r="R7488" t="str">
            <v/>
          </cell>
          <cell r="X7488" t="str">
            <v/>
          </cell>
        </row>
        <row r="7489">
          <cell r="B7489">
            <v>27</v>
          </cell>
          <cell r="F7489">
            <v>6.5</v>
          </cell>
          <cell r="R7489" t="str">
            <v>SAN GRIA</v>
          </cell>
          <cell r="W7489">
            <v>1</v>
          </cell>
          <cell r="X7489">
            <v>6.5</v>
          </cell>
        </row>
        <row r="7490">
          <cell r="B7490">
            <v>27</v>
          </cell>
          <cell r="F7490">
            <v>6</v>
          </cell>
          <cell r="R7490" t="str">
            <v/>
          </cell>
          <cell r="X7490" t="str">
            <v/>
          </cell>
        </row>
        <row r="7491">
          <cell r="B7491">
            <v>27</v>
          </cell>
          <cell r="F7491">
            <v>6.5</v>
          </cell>
          <cell r="R7491" t="str">
            <v>PESCICULINI FC</v>
          </cell>
          <cell r="T7491">
            <v>1</v>
          </cell>
          <cell r="W7491">
            <v>1</v>
          </cell>
          <cell r="X7491">
            <v>6.5</v>
          </cell>
        </row>
        <row r="7492">
          <cell r="B7492">
            <v>27</v>
          </cell>
          <cell r="F7492">
            <v>5.5</v>
          </cell>
          <cell r="R7492" t="str">
            <v/>
          </cell>
          <cell r="X7492" t="str">
            <v/>
          </cell>
        </row>
        <row r="7493">
          <cell r="B7493">
            <v>27</v>
          </cell>
          <cell r="F7493">
            <v>6</v>
          </cell>
          <cell r="R7493" t="str">
            <v>SESTO ASENSIO</v>
          </cell>
          <cell r="W7493">
            <v>1</v>
          </cell>
          <cell r="X7493">
            <v>5.5</v>
          </cell>
        </row>
        <row r="7494">
          <cell r="B7494">
            <v>27</v>
          </cell>
          <cell r="F7494">
            <v>6</v>
          </cell>
          <cell r="R7494" t="str">
            <v>ATL IMPROVVISATO</v>
          </cell>
          <cell r="T7494">
            <v>1</v>
          </cell>
          <cell r="X7494" t="str">
            <v/>
          </cell>
        </row>
        <row r="7495">
          <cell r="B7495">
            <v>27</v>
          </cell>
          <cell r="F7495">
            <v>6.5</v>
          </cell>
          <cell r="R7495" t="str">
            <v/>
          </cell>
          <cell r="X7495" t="str">
            <v/>
          </cell>
        </row>
        <row r="7496">
          <cell r="B7496">
            <v>27</v>
          </cell>
          <cell r="F7496">
            <v>6</v>
          </cell>
          <cell r="R7496" t="str">
            <v>SAN GRIA</v>
          </cell>
          <cell r="W7496">
            <v>1</v>
          </cell>
          <cell r="X7496">
            <v>6</v>
          </cell>
        </row>
        <row r="7497">
          <cell r="B7497">
            <v>27</v>
          </cell>
          <cell r="F7497">
            <v>7</v>
          </cell>
          <cell r="R7497" t="str">
            <v>PARTIZAN DEGRADO</v>
          </cell>
          <cell r="T7497">
            <v>1</v>
          </cell>
          <cell r="W7497">
            <v>1</v>
          </cell>
          <cell r="X7497">
            <v>8</v>
          </cell>
        </row>
        <row r="7498">
          <cell r="B7498">
            <v>27</v>
          </cell>
          <cell r="F7498">
            <v>6</v>
          </cell>
          <cell r="R7498" t="str">
            <v>PESCICULINI FC</v>
          </cell>
          <cell r="X7498" t="str">
            <v/>
          </cell>
        </row>
        <row r="7499">
          <cell r="B7499">
            <v>27</v>
          </cell>
          <cell r="F7499">
            <v>6</v>
          </cell>
          <cell r="R7499" t="str">
            <v>PESCICULINI FC</v>
          </cell>
          <cell r="T7499">
            <v>1</v>
          </cell>
          <cell r="W7499">
            <v>1</v>
          </cell>
          <cell r="X7499">
            <v>6</v>
          </cell>
        </row>
        <row r="7500">
          <cell r="B7500">
            <v>27</v>
          </cell>
          <cell r="F7500">
            <v>6</v>
          </cell>
          <cell r="R7500" t="str">
            <v>PESCICULINI FC</v>
          </cell>
          <cell r="X7500" t="str">
            <v/>
          </cell>
        </row>
        <row r="7501">
          <cell r="B7501">
            <v>27</v>
          </cell>
          <cell r="F7501">
            <v>7</v>
          </cell>
          <cell r="R7501" t="str">
            <v>SAN GRIA</v>
          </cell>
          <cell r="T7501">
            <v>1</v>
          </cell>
          <cell r="W7501">
            <v>1</v>
          </cell>
          <cell r="X7501">
            <v>9.5</v>
          </cell>
        </row>
        <row r="7502">
          <cell r="B7502">
            <v>27</v>
          </cell>
          <cell r="F7502">
            <v>7</v>
          </cell>
          <cell r="R7502" t="str">
            <v/>
          </cell>
          <cell r="X7502" t="str">
            <v/>
          </cell>
        </row>
        <row r="7503">
          <cell r="B7503">
            <v>27</v>
          </cell>
          <cell r="F7503">
            <v>6</v>
          </cell>
          <cell r="R7503" t="str">
            <v/>
          </cell>
          <cell r="X7503" t="str">
            <v/>
          </cell>
        </row>
        <row r="7504">
          <cell r="B7504">
            <v>27</v>
          </cell>
          <cell r="F7504">
            <v>6.5</v>
          </cell>
          <cell r="R7504" t="str">
            <v/>
          </cell>
          <cell r="X7504" t="str">
            <v/>
          </cell>
        </row>
        <row r="7505">
          <cell r="B7505">
            <v>27</v>
          </cell>
          <cell r="F7505">
            <v>6</v>
          </cell>
          <cell r="R7505" t="str">
            <v/>
          </cell>
          <cell r="X7505" t="str">
            <v/>
          </cell>
        </row>
        <row r="7506">
          <cell r="B7506">
            <v>27</v>
          </cell>
          <cell r="F7506">
            <v>6.5</v>
          </cell>
          <cell r="R7506" t="str">
            <v>PESCICULINI FC</v>
          </cell>
          <cell r="T7506">
            <v>1</v>
          </cell>
          <cell r="W7506">
            <v>1</v>
          </cell>
          <cell r="X7506">
            <v>9.5</v>
          </cell>
        </row>
        <row r="7507">
          <cell r="B7507">
            <v>27</v>
          </cell>
          <cell r="F7507">
            <v>6.5</v>
          </cell>
          <cell r="R7507" t="str">
            <v>PESCICULINI FC</v>
          </cell>
          <cell r="W7507">
            <v>1</v>
          </cell>
          <cell r="X7507">
            <v>6.5</v>
          </cell>
        </row>
        <row r="7508">
          <cell r="B7508">
            <v>27</v>
          </cell>
          <cell r="F7508">
            <v>6</v>
          </cell>
          <cell r="R7508" t="str">
            <v>PESCICULINI FC</v>
          </cell>
          <cell r="T7508">
            <v>1</v>
          </cell>
          <cell r="W7508">
            <v>1</v>
          </cell>
          <cell r="X7508">
            <v>6</v>
          </cell>
        </row>
        <row r="7509">
          <cell r="B7509">
            <v>27</v>
          </cell>
          <cell r="F7509">
            <v>6</v>
          </cell>
          <cell r="R7509" t="str">
            <v>ATL IMPROVVISATO</v>
          </cell>
          <cell r="W7509">
            <v>1</v>
          </cell>
          <cell r="X7509">
            <v>6</v>
          </cell>
        </row>
        <row r="7510">
          <cell r="B7510">
            <v>27</v>
          </cell>
          <cell r="F7510">
            <v>6</v>
          </cell>
          <cell r="R7510" t="str">
            <v>SAN GRIA</v>
          </cell>
          <cell r="T7510">
            <v>1</v>
          </cell>
          <cell r="W7510">
            <v>1</v>
          </cell>
          <cell r="X7510">
            <v>7</v>
          </cell>
        </row>
        <row r="7511">
          <cell r="B7511">
            <v>27</v>
          </cell>
          <cell r="F7511">
            <v>6</v>
          </cell>
          <cell r="R7511" t="str">
            <v>HERTHA VERNELLO</v>
          </cell>
          <cell r="W7511">
            <v>1</v>
          </cell>
          <cell r="X7511">
            <v>6</v>
          </cell>
        </row>
        <row r="7512">
          <cell r="B7512">
            <v>27</v>
          </cell>
          <cell r="F7512">
            <v>5</v>
          </cell>
          <cell r="R7512" t="str">
            <v>ATL IMPROVVISATO</v>
          </cell>
          <cell r="T7512">
            <v>1</v>
          </cell>
          <cell r="X7512" t="str">
            <v/>
          </cell>
        </row>
        <row r="7513">
          <cell r="B7513">
            <v>27</v>
          </cell>
          <cell r="F7513">
            <v>6</v>
          </cell>
          <cell r="R7513" t="str">
            <v>AC ASPARAGHESE</v>
          </cell>
          <cell r="T7513">
            <v>1</v>
          </cell>
          <cell r="W7513">
            <v>1</v>
          </cell>
          <cell r="X7513">
            <v>6.5</v>
          </cell>
        </row>
        <row r="7514">
          <cell r="B7514">
            <v>27</v>
          </cell>
          <cell r="F7514">
            <v>5</v>
          </cell>
          <cell r="R7514" t="str">
            <v/>
          </cell>
          <cell r="X7514" t="str">
            <v/>
          </cell>
        </row>
        <row r="7515">
          <cell r="B7515">
            <v>27</v>
          </cell>
          <cell r="F7515">
            <v>5</v>
          </cell>
          <cell r="R7515" t="str">
            <v>APPAREGGIATO</v>
          </cell>
          <cell r="X7515" t="str">
            <v/>
          </cell>
        </row>
        <row r="7516">
          <cell r="B7516">
            <v>27</v>
          </cell>
          <cell r="F7516">
            <v>5.5</v>
          </cell>
          <cell r="R7516" t="str">
            <v>PARTIZAN DEGRADO</v>
          </cell>
          <cell r="X7516" t="str">
            <v/>
          </cell>
        </row>
        <row r="7517">
          <cell r="B7517">
            <v>27</v>
          </cell>
          <cell r="F7517">
            <v>6</v>
          </cell>
          <cell r="R7517" t="str">
            <v>APPAREGGIATO</v>
          </cell>
          <cell r="T7517">
            <v>1</v>
          </cell>
          <cell r="W7517">
            <v>1</v>
          </cell>
          <cell r="X7517">
            <v>7</v>
          </cell>
        </row>
        <row r="7518">
          <cell r="B7518">
            <v>27</v>
          </cell>
          <cell r="F7518">
            <v>6.5</v>
          </cell>
          <cell r="R7518" t="str">
            <v/>
          </cell>
          <cell r="X7518" t="str">
            <v/>
          </cell>
        </row>
        <row r="7519">
          <cell r="B7519">
            <v>27</v>
          </cell>
          <cell r="F7519">
            <v>6</v>
          </cell>
          <cell r="R7519" t="str">
            <v/>
          </cell>
          <cell r="X7519" t="str">
            <v/>
          </cell>
        </row>
        <row r="7520">
          <cell r="B7520">
            <v>27</v>
          </cell>
          <cell r="F7520">
            <v>5</v>
          </cell>
          <cell r="R7520" t="str">
            <v>ATL IMPROVVISATO</v>
          </cell>
          <cell r="T7520">
            <v>1</v>
          </cell>
          <cell r="X7520" t="str">
            <v/>
          </cell>
        </row>
        <row r="7521">
          <cell r="B7521">
            <v>27</v>
          </cell>
          <cell r="F7521">
            <v>7</v>
          </cell>
          <cell r="R7521" t="str">
            <v/>
          </cell>
          <cell r="X7521" t="str">
            <v/>
          </cell>
        </row>
        <row r="7522">
          <cell r="B7522">
            <v>27</v>
          </cell>
          <cell r="F7522">
            <v>6</v>
          </cell>
          <cell r="R7522" t="str">
            <v>AC ASPARAGHESE</v>
          </cell>
          <cell r="T7522">
            <v>1</v>
          </cell>
          <cell r="W7522">
            <v>1</v>
          </cell>
          <cell r="X7522">
            <v>6</v>
          </cell>
        </row>
        <row r="7523">
          <cell r="B7523">
            <v>27</v>
          </cell>
          <cell r="F7523">
            <v>6</v>
          </cell>
          <cell r="R7523" t="str">
            <v>SESTO ASENSIO</v>
          </cell>
          <cell r="T7523">
            <v>1</v>
          </cell>
          <cell r="W7523">
            <v>1</v>
          </cell>
          <cell r="X7523">
            <v>6</v>
          </cell>
        </row>
        <row r="7524">
          <cell r="B7524">
            <v>27</v>
          </cell>
          <cell r="F7524">
            <v>5.5</v>
          </cell>
          <cell r="R7524" t="str">
            <v>AC ASPARAGHESE</v>
          </cell>
          <cell r="T7524">
            <v>1</v>
          </cell>
          <cell r="X7524" t="str">
            <v/>
          </cell>
        </row>
        <row r="7525">
          <cell r="B7525">
            <v>27</v>
          </cell>
          <cell r="F7525">
            <v>5.5</v>
          </cell>
          <cell r="R7525" t="str">
            <v/>
          </cell>
          <cell r="X7525" t="str">
            <v/>
          </cell>
        </row>
        <row r="7526">
          <cell r="B7526">
            <v>27</v>
          </cell>
          <cell r="F7526">
            <v>5</v>
          </cell>
          <cell r="R7526" t="str">
            <v/>
          </cell>
          <cell r="X7526" t="str">
            <v/>
          </cell>
        </row>
        <row r="7527">
          <cell r="B7527">
            <v>27</v>
          </cell>
          <cell r="F7527">
            <v>5</v>
          </cell>
          <cell r="R7527" t="str">
            <v/>
          </cell>
          <cell r="X7527" t="str">
            <v/>
          </cell>
        </row>
        <row r="7528">
          <cell r="B7528">
            <v>27</v>
          </cell>
          <cell r="F7528">
            <v>6</v>
          </cell>
          <cell r="R7528" t="str">
            <v>SESTO ASENSIO</v>
          </cell>
          <cell r="W7528">
            <v>1</v>
          </cell>
          <cell r="X7528">
            <v>6</v>
          </cell>
        </row>
        <row r="7529">
          <cell r="B7529">
            <v>27</v>
          </cell>
          <cell r="F7529">
            <v>4.5</v>
          </cell>
          <cell r="R7529" t="str">
            <v/>
          </cell>
          <cell r="X7529" t="str">
            <v/>
          </cell>
        </row>
        <row r="7530">
          <cell r="B7530">
            <v>27</v>
          </cell>
          <cell r="F7530">
            <v>6</v>
          </cell>
          <cell r="R7530" t="str">
            <v>SESTO ASENSIO</v>
          </cell>
          <cell r="W7530">
            <v>1</v>
          </cell>
          <cell r="X7530">
            <v>6</v>
          </cell>
        </row>
        <row r="7531">
          <cell r="B7531">
            <v>27</v>
          </cell>
          <cell r="F7531">
            <v>5.5</v>
          </cell>
          <cell r="R7531" t="str">
            <v>APPAREGGIATO</v>
          </cell>
          <cell r="X7531" t="str">
            <v/>
          </cell>
        </row>
        <row r="7532">
          <cell r="B7532">
            <v>27</v>
          </cell>
          <cell r="F7532">
            <v>5</v>
          </cell>
          <cell r="R7532" t="str">
            <v/>
          </cell>
          <cell r="X7532" t="str">
            <v/>
          </cell>
        </row>
        <row r="7533">
          <cell r="B7533">
            <v>27</v>
          </cell>
          <cell r="F7533">
            <v>7</v>
          </cell>
          <cell r="R7533" t="str">
            <v>HERTHA VERNELLO</v>
          </cell>
          <cell r="T7533">
            <v>1</v>
          </cell>
          <cell r="W7533">
            <v>1</v>
          </cell>
          <cell r="X7533">
            <v>8</v>
          </cell>
        </row>
        <row r="7534">
          <cell r="B7534">
            <v>27</v>
          </cell>
          <cell r="F7534">
            <v>5</v>
          </cell>
          <cell r="R7534" t="str">
            <v>HERTHA VERNELLO</v>
          </cell>
          <cell r="X7534" t="str">
            <v/>
          </cell>
        </row>
        <row r="7535">
          <cell r="B7535">
            <v>27</v>
          </cell>
          <cell r="F7535">
            <v>6</v>
          </cell>
          <cell r="R7535" t="str">
            <v>PARTIZAN DEGRADO</v>
          </cell>
          <cell r="X7535" t="str">
            <v/>
          </cell>
        </row>
        <row r="7536">
          <cell r="B7536">
            <v>27</v>
          </cell>
          <cell r="F7536">
            <v>7</v>
          </cell>
          <cell r="R7536" t="str">
            <v>ATL IMPROVVISATO</v>
          </cell>
          <cell r="W7536">
            <v>1</v>
          </cell>
          <cell r="X7536">
            <v>11</v>
          </cell>
        </row>
        <row r="7537">
          <cell r="B7537">
            <v>27</v>
          </cell>
          <cell r="F7537">
            <v>6</v>
          </cell>
          <cell r="R7537" t="str">
            <v/>
          </cell>
          <cell r="X7537" t="str">
            <v/>
          </cell>
        </row>
        <row r="7538">
          <cell r="B7538">
            <v>27</v>
          </cell>
          <cell r="F7538">
            <v>5.5</v>
          </cell>
          <cell r="R7538" t="str">
            <v>ATL IMPROVVISATO</v>
          </cell>
          <cell r="X7538" t="str">
            <v/>
          </cell>
        </row>
        <row r="7539">
          <cell r="B7539">
            <v>27</v>
          </cell>
          <cell r="F7539">
            <v>6.5</v>
          </cell>
          <cell r="R7539" t="str">
            <v>AC ASPARAGHESE</v>
          </cell>
          <cell r="T7539">
            <v>1</v>
          </cell>
          <cell r="W7539">
            <v>1</v>
          </cell>
          <cell r="X7539">
            <v>7.5</v>
          </cell>
        </row>
        <row r="7540">
          <cell r="B7540">
            <v>27</v>
          </cell>
          <cell r="F7540">
            <v>5.5</v>
          </cell>
          <cell r="R7540" t="str">
            <v>APPAREGGIATO</v>
          </cell>
          <cell r="X7540" t="str">
            <v/>
          </cell>
        </row>
        <row r="7541">
          <cell r="B7541">
            <v>27</v>
          </cell>
          <cell r="F7541">
            <v>5</v>
          </cell>
          <cell r="R7541" t="str">
            <v/>
          </cell>
          <cell r="X7541" t="str">
            <v/>
          </cell>
        </row>
        <row r="7542">
          <cell r="B7542">
            <v>27</v>
          </cell>
          <cell r="F7542">
            <v>4.5</v>
          </cell>
          <cell r="R7542" t="str">
            <v/>
          </cell>
          <cell r="X7542" t="str">
            <v/>
          </cell>
        </row>
        <row r="7543">
          <cell r="B7543">
            <v>27</v>
          </cell>
          <cell r="F7543">
            <v>5</v>
          </cell>
          <cell r="R7543" t="str">
            <v/>
          </cell>
          <cell r="X7543" t="str">
            <v/>
          </cell>
        </row>
        <row r="7544">
          <cell r="B7544">
            <v>27</v>
          </cell>
          <cell r="F7544">
            <v>5.5</v>
          </cell>
          <cell r="R7544" t="str">
            <v/>
          </cell>
          <cell r="X7544" t="str">
            <v/>
          </cell>
        </row>
        <row r="7545">
          <cell r="B7545">
            <v>27</v>
          </cell>
          <cell r="F7545">
            <v>6</v>
          </cell>
          <cell r="R7545" t="str">
            <v/>
          </cell>
          <cell r="X7545" t="str">
            <v/>
          </cell>
        </row>
        <row r="7546">
          <cell r="B7546">
            <v>27</v>
          </cell>
          <cell r="F7546">
            <v>6</v>
          </cell>
          <cell r="R7546" t="str">
            <v/>
          </cell>
          <cell r="X7546" t="str">
            <v/>
          </cell>
        </row>
        <row r="7547">
          <cell r="B7547">
            <v>27</v>
          </cell>
          <cell r="F7547">
            <v>5.5</v>
          </cell>
          <cell r="R7547" t="str">
            <v/>
          </cell>
          <cell r="X7547" t="str">
            <v/>
          </cell>
        </row>
        <row r="7548">
          <cell r="B7548">
            <v>27</v>
          </cell>
          <cell r="F7548">
            <v>5.5</v>
          </cell>
          <cell r="R7548" t="str">
            <v/>
          </cell>
          <cell r="X7548" t="str">
            <v/>
          </cell>
        </row>
        <row r="7549">
          <cell r="B7549">
            <v>27</v>
          </cell>
          <cell r="F7549">
            <v>5.5</v>
          </cell>
          <cell r="R7549" t="str">
            <v/>
          </cell>
          <cell r="X7549" t="str">
            <v/>
          </cell>
        </row>
        <row r="7550">
          <cell r="B7550">
            <v>27</v>
          </cell>
          <cell r="F7550">
            <v>5.5</v>
          </cell>
          <cell r="R7550" t="str">
            <v/>
          </cell>
          <cell r="X7550" t="str">
            <v/>
          </cell>
        </row>
        <row r="7551">
          <cell r="B7551">
            <v>27</v>
          </cell>
          <cell r="F7551">
            <v>6</v>
          </cell>
          <cell r="R7551" t="str">
            <v/>
          </cell>
          <cell r="X7551" t="str">
            <v/>
          </cell>
        </row>
        <row r="7552">
          <cell r="B7552">
            <v>27</v>
          </cell>
          <cell r="F7552">
            <v>5</v>
          </cell>
          <cell r="R7552" t="str">
            <v/>
          </cell>
          <cell r="X7552" t="str">
            <v/>
          </cell>
        </row>
        <row r="7553">
          <cell r="B7553">
            <v>27</v>
          </cell>
          <cell r="F7553">
            <v>5.5</v>
          </cell>
          <cell r="R7553" t="str">
            <v/>
          </cell>
          <cell r="X7553" t="str">
            <v/>
          </cell>
        </row>
        <row r="7554">
          <cell r="B7554">
            <v>27</v>
          </cell>
          <cell r="F7554">
            <v>7</v>
          </cell>
          <cell r="R7554" t="str">
            <v>APPAREGGIATO</v>
          </cell>
          <cell r="W7554">
            <v>1</v>
          </cell>
          <cell r="X7554">
            <v>8</v>
          </cell>
        </row>
        <row r="7555">
          <cell r="B7555">
            <v>27</v>
          </cell>
          <cell r="F7555">
            <v>5.5</v>
          </cell>
          <cell r="R7555" t="str">
            <v>SAN GRIA</v>
          </cell>
          <cell r="T7555">
            <v>1</v>
          </cell>
          <cell r="X7555" t="str">
            <v/>
          </cell>
        </row>
        <row r="7556">
          <cell r="B7556">
            <v>27</v>
          </cell>
          <cell r="F7556">
            <v>5</v>
          </cell>
          <cell r="R7556" t="str">
            <v>ATL IMPROVVISATO</v>
          </cell>
          <cell r="X7556" t="str">
            <v/>
          </cell>
        </row>
        <row r="7557">
          <cell r="B7557">
            <v>27</v>
          </cell>
          <cell r="F7557">
            <v>6.5</v>
          </cell>
          <cell r="R7557" t="str">
            <v/>
          </cell>
          <cell r="X7557" t="str">
            <v/>
          </cell>
        </row>
        <row r="7558">
          <cell r="B7558">
            <v>27</v>
          </cell>
          <cell r="F7558">
            <v>5</v>
          </cell>
          <cell r="R7558" t="str">
            <v>SESTO ASENSIO</v>
          </cell>
          <cell r="T7558">
            <v>1</v>
          </cell>
          <cell r="X7558" t="str">
            <v/>
          </cell>
        </row>
        <row r="7559">
          <cell r="B7559">
            <v>27</v>
          </cell>
          <cell r="F7559">
            <v>5</v>
          </cell>
          <cell r="R7559" t="str">
            <v>PARTIZAN DEGRADO</v>
          </cell>
          <cell r="X7559" t="str">
            <v/>
          </cell>
        </row>
        <row r="7560">
          <cell r="B7560">
            <v>27</v>
          </cell>
          <cell r="F7560">
            <v>7</v>
          </cell>
          <cell r="R7560" t="str">
            <v>SESTO ASENSIO</v>
          </cell>
          <cell r="T7560">
            <v>1</v>
          </cell>
          <cell r="W7560">
            <v>1</v>
          </cell>
          <cell r="X7560">
            <v>7</v>
          </cell>
        </row>
        <row r="7561">
          <cell r="B7561">
            <v>27</v>
          </cell>
          <cell r="F7561">
            <v>5.5</v>
          </cell>
          <cell r="R7561" t="str">
            <v>SESTO ASENSIO</v>
          </cell>
          <cell r="T7561">
            <v>1</v>
          </cell>
          <cell r="X7561" t="str">
            <v/>
          </cell>
        </row>
        <row r="7562">
          <cell r="B7562">
            <v>27</v>
          </cell>
          <cell r="F7562">
            <v>6.5</v>
          </cell>
          <cell r="R7562" t="str">
            <v/>
          </cell>
          <cell r="X7562" t="str">
            <v/>
          </cell>
        </row>
        <row r="7563">
          <cell r="B7563">
            <v>27</v>
          </cell>
          <cell r="F7563">
            <v>6.5</v>
          </cell>
          <cell r="R7563" t="str">
            <v>SESTO ASENSIO</v>
          </cell>
          <cell r="T7563">
            <v>1</v>
          </cell>
          <cell r="W7563">
            <v>1</v>
          </cell>
          <cell r="X7563">
            <v>6</v>
          </cell>
        </row>
        <row r="7564">
          <cell r="B7564">
            <v>27</v>
          </cell>
          <cell r="F7564">
            <v>6</v>
          </cell>
          <cell r="R7564" t="str">
            <v/>
          </cell>
          <cell r="X7564" t="str">
            <v/>
          </cell>
        </row>
        <row r="7565">
          <cell r="B7565">
            <v>27</v>
          </cell>
          <cell r="F7565">
            <v>6</v>
          </cell>
          <cell r="R7565" t="str">
            <v>ATL IMPROVVISATO</v>
          </cell>
          <cell r="T7565">
            <v>1</v>
          </cell>
          <cell r="W7565">
            <v>1</v>
          </cell>
          <cell r="X7565">
            <v>6</v>
          </cell>
        </row>
        <row r="7566">
          <cell r="B7566">
            <v>27</v>
          </cell>
          <cell r="F7566">
            <v>5</v>
          </cell>
          <cell r="R7566" t="str">
            <v>SAN GRIA</v>
          </cell>
          <cell r="X7566" t="str">
            <v/>
          </cell>
        </row>
        <row r="7567">
          <cell r="B7567">
            <v>27</v>
          </cell>
          <cell r="F7567">
            <v>6.5</v>
          </cell>
          <cell r="R7567" t="str">
            <v>PARTIZAN DEGRADO</v>
          </cell>
          <cell r="T7567">
            <v>1</v>
          </cell>
          <cell r="W7567">
            <v>1</v>
          </cell>
          <cell r="X7567">
            <v>6.5</v>
          </cell>
        </row>
        <row r="7568">
          <cell r="B7568">
            <v>27</v>
          </cell>
          <cell r="F7568">
            <v>6</v>
          </cell>
          <cell r="R7568" t="str">
            <v>PESCICULINI FC</v>
          </cell>
          <cell r="T7568">
            <v>1</v>
          </cell>
          <cell r="W7568">
            <v>1</v>
          </cell>
          <cell r="X7568">
            <v>6</v>
          </cell>
        </row>
        <row r="7569">
          <cell r="B7569">
            <v>27</v>
          </cell>
          <cell r="F7569">
            <v>6</v>
          </cell>
          <cell r="R7569" t="str">
            <v>SESTO ASENSIO</v>
          </cell>
          <cell r="T7569">
            <v>1</v>
          </cell>
          <cell r="W7569">
            <v>1</v>
          </cell>
          <cell r="X7569">
            <v>6</v>
          </cell>
        </row>
        <row r="7570">
          <cell r="B7570">
            <v>27</v>
          </cell>
          <cell r="F7570">
            <v>6.5</v>
          </cell>
          <cell r="R7570" t="str">
            <v>ATL IMPROVVISATO</v>
          </cell>
          <cell r="W7570">
            <v>1</v>
          </cell>
          <cell r="X7570">
            <v>6.5</v>
          </cell>
        </row>
        <row r="7571">
          <cell r="B7571">
            <v>27</v>
          </cell>
          <cell r="F7571">
            <v>7.5</v>
          </cell>
          <cell r="R7571" t="str">
            <v>SESTO ASENSIO</v>
          </cell>
          <cell r="T7571">
            <v>1</v>
          </cell>
          <cell r="W7571">
            <v>1</v>
          </cell>
          <cell r="X7571">
            <v>12.5</v>
          </cell>
        </row>
        <row r="7572">
          <cell r="B7572">
            <v>27</v>
          </cell>
          <cell r="F7572">
            <v>5.5</v>
          </cell>
          <cell r="R7572" t="str">
            <v>HERTHA VERNELLO</v>
          </cell>
          <cell r="X7572" t="str">
            <v/>
          </cell>
        </row>
        <row r="7573">
          <cell r="B7573">
            <v>27</v>
          </cell>
          <cell r="F7573">
            <v>6</v>
          </cell>
          <cell r="R7573" t="str">
            <v/>
          </cell>
          <cell r="X7573" t="str">
            <v/>
          </cell>
        </row>
        <row r="7574">
          <cell r="B7574">
            <v>27</v>
          </cell>
          <cell r="F7574">
            <v>6</v>
          </cell>
          <cell r="R7574" t="str">
            <v/>
          </cell>
          <cell r="X7574" t="str">
            <v/>
          </cell>
        </row>
        <row r="7575">
          <cell r="B7575">
            <v>27</v>
          </cell>
          <cell r="F7575">
            <v>6</v>
          </cell>
          <cell r="R7575" t="str">
            <v>PESCICULINI FC</v>
          </cell>
          <cell r="X7575" t="str">
            <v/>
          </cell>
        </row>
        <row r="7576">
          <cell r="B7576">
            <v>27</v>
          </cell>
          <cell r="F7576">
            <v>5.5</v>
          </cell>
          <cell r="R7576" t="str">
            <v>PESCICULINI FC</v>
          </cell>
          <cell r="X7576" t="str">
            <v/>
          </cell>
        </row>
        <row r="7577">
          <cell r="B7577">
            <v>27</v>
          </cell>
          <cell r="F7577">
            <v>6.5</v>
          </cell>
          <cell r="R7577" t="str">
            <v/>
          </cell>
          <cell r="X7577" t="str">
            <v/>
          </cell>
        </row>
        <row r="7578">
          <cell r="B7578">
            <v>27</v>
          </cell>
          <cell r="F7578">
            <v>5.5</v>
          </cell>
          <cell r="R7578" t="str">
            <v>SESTO ASENSIO</v>
          </cell>
          <cell r="T7578">
            <v>1</v>
          </cell>
          <cell r="X7578" t="str">
            <v/>
          </cell>
        </row>
        <row r="7579">
          <cell r="B7579">
            <v>27</v>
          </cell>
          <cell r="F7579">
            <v>6</v>
          </cell>
          <cell r="R7579" t="str">
            <v/>
          </cell>
          <cell r="X7579" t="str">
            <v/>
          </cell>
        </row>
        <row r="7580">
          <cell r="B7580">
            <v>27</v>
          </cell>
          <cell r="F7580">
            <v>5.5</v>
          </cell>
          <cell r="R7580" t="str">
            <v>SAN GRIA</v>
          </cell>
          <cell r="X7580" t="str">
            <v/>
          </cell>
        </row>
        <row r="7581">
          <cell r="B7581">
            <v>27</v>
          </cell>
          <cell r="F7581">
            <v>6</v>
          </cell>
          <cell r="R7581" t="str">
            <v>SAN GRIA</v>
          </cell>
          <cell r="X7581" t="str">
            <v/>
          </cell>
        </row>
        <row r="7582">
          <cell r="B7582">
            <v>27</v>
          </cell>
          <cell r="F7582">
            <v>6.5</v>
          </cell>
          <cell r="R7582" t="str">
            <v/>
          </cell>
          <cell r="X7582" t="str">
            <v/>
          </cell>
        </row>
        <row r="7583">
          <cell r="B7583">
            <v>27</v>
          </cell>
          <cell r="F7583">
            <v>6</v>
          </cell>
          <cell r="R7583" t="str">
            <v>PARTIZAN DEGRADO</v>
          </cell>
          <cell r="T7583">
            <v>1</v>
          </cell>
          <cell r="X7583" t="str">
            <v/>
          </cell>
        </row>
        <row r="7584">
          <cell r="B7584">
            <v>27</v>
          </cell>
          <cell r="F7584">
            <v>6</v>
          </cell>
          <cell r="R7584" t="str">
            <v/>
          </cell>
          <cell r="X7584" t="str">
            <v/>
          </cell>
        </row>
        <row r="7585">
          <cell r="B7585">
            <v>27</v>
          </cell>
          <cell r="F7585">
            <v>6.5</v>
          </cell>
          <cell r="R7585" t="str">
            <v>PARTIZAN DEGRADO</v>
          </cell>
          <cell r="T7585">
            <v>1</v>
          </cell>
          <cell r="W7585">
            <v>1</v>
          </cell>
          <cell r="X7585">
            <v>7.5</v>
          </cell>
        </row>
        <row r="7586">
          <cell r="B7586">
            <v>27</v>
          </cell>
          <cell r="F7586">
            <v>6</v>
          </cell>
          <cell r="R7586" t="str">
            <v>PESCICULINI FC</v>
          </cell>
          <cell r="X7586" t="str">
            <v/>
          </cell>
        </row>
        <row r="7587">
          <cell r="B7587">
            <v>27</v>
          </cell>
          <cell r="F7587">
            <v>6.5</v>
          </cell>
          <cell r="R7587" t="str">
            <v/>
          </cell>
          <cell r="X7587" t="str">
            <v/>
          </cell>
        </row>
        <row r="7588">
          <cell r="B7588">
            <v>27</v>
          </cell>
          <cell r="F7588">
            <v>6</v>
          </cell>
          <cell r="R7588" t="str">
            <v/>
          </cell>
          <cell r="X7588" t="str">
            <v/>
          </cell>
        </row>
        <row r="7589">
          <cell r="B7589">
            <v>27</v>
          </cell>
          <cell r="F7589">
            <v>6</v>
          </cell>
          <cell r="R7589" t="str">
            <v/>
          </cell>
          <cell r="X7589" t="str">
            <v/>
          </cell>
        </row>
        <row r="7590">
          <cell r="B7590">
            <v>27</v>
          </cell>
          <cell r="F7590">
            <v>5.5</v>
          </cell>
          <cell r="R7590" t="str">
            <v>HERTHA VERNELLO</v>
          </cell>
          <cell r="T7590">
            <v>1</v>
          </cell>
          <cell r="W7590">
            <v>1</v>
          </cell>
          <cell r="X7590">
            <v>5.5</v>
          </cell>
        </row>
        <row r="7591">
          <cell r="B7591">
            <v>27</v>
          </cell>
          <cell r="F7591">
            <v>6</v>
          </cell>
          <cell r="R7591" t="str">
            <v/>
          </cell>
          <cell r="X7591" t="str">
            <v/>
          </cell>
        </row>
        <row r="7592">
          <cell r="B7592">
            <v>27</v>
          </cell>
          <cell r="F7592">
            <v>7</v>
          </cell>
          <cell r="R7592" t="str">
            <v/>
          </cell>
          <cell r="X7592" t="str">
            <v/>
          </cell>
        </row>
        <row r="7593">
          <cell r="B7593">
            <v>27</v>
          </cell>
          <cell r="F7593">
            <v>6</v>
          </cell>
          <cell r="R7593" t="str">
            <v>ATL IMPROVVISATO</v>
          </cell>
          <cell r="W7593">
            <v>1</v>
          </cell>
          <cell r="X7593">
            <v>6</v>
          </cell>
        </row>
        <row r="7594">
          <cell r="B7594">
            <v>27</v>
          </cell>
          <cell r="F7594">
            <v>5.5</v>
          </cell>
          <cell r="R7594" t="str">
            <v/>
          </cell>
          <cell r="X7594" t="str">
            <v/>
          </cell>
        </row>
        <row r="7595">
          <cell r="B7595">
            <v>27</v>
          </cell>
          <cell r="F7595">
            <v>5.5</v>
          </cell>
          <cell r="R7595" t="str">
            <v/>
          </cell>
          <cell r="X7595" t="str">
            <v/>
          </cell>
        </row>
        <row r="7596">
          <cell r="B7596">
            <v>27</v>
          </cell>
          <cell r="F7596">
            <v>5.5</v>
          </cell>
          <cell r="R7596" t="str">
            <v>APPAREGGIATO</v>
          </cell>
          <cell r="T7596">
            <v>1</v>
          </cell>
          <cell r="X7596" t="str">
            <v/>
          </cell>
        </row>
        <row r="7597">
          <cell r="B7597">
            <v>27</v>
          </cell>
          <cell r="F7597">
            <v>6</v>
          </cell>
          <cell r="R7597" t="str">
            <v/>
          </cell>
          <cell r="X7597" t="str">
            <v/>
          </cell>
        </row>
        <row r="7598">
          <cell r="B7598">
            <v>27</v>
          </cell>
          <cell r="F7598">
            <v>6</v>
          </cell>
          <cell r="R7598" t="str">
            <v/>
          </cell>
          <cell r="X7598" t="str">
            <v/>
          </cell>
        </row>
        <row r="7599">
          <cell r="B7599">
            <v>27</v>
          </cell>
          <cell r="F7599">
            <v>6.5</v>
          </cell>
          <cell r="R7599" t="str">
            <v/>
          </cell>
          <cell r="X7599" t="str">
            <v/>
          </cell>
        </row>
        <row r="7600">
          <cell r="B7600">
            <v>27</v>
          </cell>
          <cell r="F7600">
            <v>6</v>
          </cell>
          <cell r="R7600" t="str">
            <v/>
          </cell>
          <cell r="X7600" t="str">
            <v/>
          </cell>
        </row>
        <row r="7601">
          <cell r="B7601">
            <v>27</v>
          </cell>
          <cell r="F7601">
            <v>6</v>
          </cell>
          <cell r="R7601" t="str">
            <v/>
          </cell>
          <cell r="X7601" t="str">
            <v/>
          </cell>
        </row>
        <row r="7602">
          <cell r="B7602">
            <v>27</v>
          </cell>
          <cell r="F7602">
            <v>6</v>
          </cell>
          <cell r="R7602" t="str">
            <v/>
          </cell>
          <cell r="X7602" t="str">
            <v/>
          </cell>
        </row>
        <row r="7603">
          <cell r="B7603">
            <v>27</v>
          </cell>
          <cell r="F7603">
            <v>6</v>
          </cell>
          <cell r="R7603" t="str">
            <v/>
          </cell>
          <cell r="X7603" t="str">
            <v/>
          </cell>
        </row>
        <row r="7604">
          <cell r="B7604">
            <v>27</v>
          </cell>
          <cell r="F7604">
            <v>6</v>
          </cell>
          <cell r="R7604" t="str">
            <v/>
          </cell>
          <cell r="X7604" t="str">
            <v/>
          </cell>
        </row>
        <row r="7605">
          <cell r="B7605">
            <v>27</v>
          </cell>
          <cell r="F7605">
            <v>6.5</v>
          </cell>
          <cell r="R7605" t="str">
            <v/>
          </cell>
          <cell r="X7605" t="str">
            <v/>
          </cell>
        </row>
        <row r="7606">
          <cell r="B7606">
            <v>27</v>
          </cell>
          <cell r="F7606">
            <v>5.5</v>
          </cell>
          <cell r="R7606" t="str">
            <v/>
          </cell>
          <cell r="X7606" t="str">
            <v/>
          </cell>
        </row>
        <row r="7607">
          <cell r="B7607">
            <v>27</v>
          </cell>
          <cell r="F7607">
            <v>5.5</v>
          </cell>
          <cell r="R7607" t="str">
            <v/>
          </cell>
          <cell r="X7607" t="str">
            <v/>
          </cell>
        </row>
        <row r="7608">
          <cell r="B7608">
            <v>27</v>
          </cell>
          <cell r="F7608">
            <v>6</v>
          </cell>
          <cell r="R7608" t="str">
            <v/>
          </cell>
          <cell r="X7608" t="str">
            <v/>
          </cell>
        </row>
        <row r="7609">
          <cell r="B7609">
            <v>27</v>
          </cell>
          <cell r="F7609">
            <v>7</v>
          </cell>
          <cell r="R7609" t="str">
            <v>AC ASPARAGHESE</v>
          </cell>
          <cell r="W7609">
            <v>1</v>
          </cell>
          <cell r="X7609">
            <v>11</v>
          </cell>
        </row>
        <row r="7610">
          <cell r="B7610">
            <v>27</v>
          </cell>
          <cell r="F7610">
            <v>5.5</v>
          </cell>
          <cell r="R7610" t="str">
            <v>HERTHA VERNELLO</v>
          </cell>
          <cell r="X7610" t="str">
            <v/>
          </cell>
        </row>
        <row r="7611">
          <cell r="B7611">
            <v>27</v>
          </cell>
          <cell r="F7611">
            <v>5.5</v>
          </cell>
          <cell r="R7611" t="str">
            <v/>
          </cell>
          <cell r="X7611" t="str">
            <v/>
          </cell>
        </row>
        <row r="7612">
          <cell r="B7612">
            <v>27</v>
          </cell>
          <cell r="F7612">
            <v>6</v>
          </cell>
          <cell r="R7612" t="str">
            <v>HERTHA VERNELLO</v>
          </cell>
          <cell r="T7612">
            <v>1</v>
          </cell>
          <cell r="W7612">
            <v>1</v>
          </cell>
          <cell r="X7612">
            <v>6</v>
          </cell>
        </row>
        <row r="7613">
          <cell r="B7613">
            <v>27</v>
          </cell>
          <cell r="F7613">
            <v>6</v>
          </cell>
          <cell r="R7613" t="str">
            <v>AC ASPARAGHESE</v>
          </cell>
          <cell r="X7613" t="str">
            <v/>
          </cell>
        </row>
        <row r="7614">
          <cell r="B7614">
            <v>27</v>
          </cell>
          <cell r="F7614">
            <v>7</v>
          </cell>
          <cell r="R7614" t="str">
            <v>PESCICULINI FC</v>
          </cell>
          <cell r="T7614">
            <v>1</v>
          </cell>
          <cell r="W7614">
            <v>1</v>
          </cell>
          <cell r="X7614">
            <v>10</v>
          </cell>
        </row>
        <row r="7615">
          <cell r="B7615">
            <v>27</v>
          </cell>
          <cell r="F7615">
            <v>6.5</v>
          </cell>
          <cell r="R7615" t="str">
            <v>HERTHA VERNELLO</v>
          </cell>
          <cell r="T7615">
            <v>1</v>
          </cell>
          <cell r="W7615">
            <v>1</v>
          </cell>
          <cell r="X7615">
            <v>6.5</v>
          </cell>
        </row>
        <row r="7616">
          <cell r="B7616">
            <v>27</v>
          </cell>
          <cell r="F7616">
            <v>6</v>
          </cell>
          <cell r="R7616" t="str">
            <v/>
          </cell>
          <cell r="X7616" t="str">
            <v/>
          </cell>
        </row>
        <row r="7617">
          <cell r="B7617">
            <v>27</v>
          </cell>
          <cell r="F7617">
            <v>6.5</v>
          </cell>
          <cell r="R7617" t="str">
            <v/>
          </cell>
          <cell r="X7617" t="str">
            <v/>
          </cell>
        </row>
        <row r="7618">
          <cell r="B7618">
            <v>27</v>
          </cell>
          <cell r="F7618">
            <v>6</v>
          </cell>
          <cell r="R7618" t="str">
            <v>APPAREGGIATO</v>
          </cell>
          <cell r="W7618">
            <v>1</v>
          </cell>
          <cell r="X7618">
            <v>6</v>
          </cell>
        </row>
        <row r="7619">
          <cell r="B7619">
            <v>27</v>
          </cell>
          <cell r="F7619">
            <v>6</v>
          </cell>
          <cell r="R7619" t="str">
            <v>SAN GRIA</v>
          </cell>
          <cell r="T7619">
            <v>1</v>
          </cell>
          <cell r="W7619">
            <v>1</v>
          </cell>
          <cell r="X7619">
            <v>9</v>
          </cell>
        </row>
        <row r="7620">
          <cell r="B7620">
            <v>27</v>
          </cell>
          <cell r="F7620">
            <v>7</v>
          </cell>
          <cell r="R7620" t="str">
            <v>SAN GRIA</v>
          </cell>
          <cell r="T7620">
            <v>1</v>
          </cell>
          <cell r="W7620">
            <v>1</v>
          </cell>
          <cell r="X7620">
            <v>10.5</v>
          </cell>
        </row>
        <row r="7621">
          <cell r="B7621">
            <v>27</v>
          </cell>
          <cell r="F7621">
            <v>5.5</v>
          </cell>
          <cell r="R7621" t="str">
            <v>AC ASPARAGHESE</v>
          </cell>
          <cell r="T7621">
            <v>1</v>
          </cell>
          <cell r="X7621" t="str">
            <v/>
          </cell>
        </row>
        <row r="7622">
          <cell r="B7622">
            <v>27</v>
          </cell>
          <cell r="F7622">
            <v>7.5</v>
          </cell>
          <cell r="R7622" t="str">
            <v/>
          </cell>
          <cell r="X7622" t="str">
            <v/>
          </cell>
        </row>
        <row r="7623">
          <cell r="B7623">
            <v>27</v>
          </cell>
          <cell r="F7623">
            <v>5.5</v>
          </cell>
          <cell r="R7623" t="str">
            <v/>
          </cell>
          <cell r="X7623" t="str">
            <v/>
          </cell>
        </row>
        <row r="7624">
          <cell r="B7624">
            <v>27</v>
          </cell>
          <cell r="F7624">
            <v>5.5</v>
          </cell>
          <cell r="R7624" t="str">
            <v>APPAREGGIATO</v>
          </cell>
          <cell r="X7624" t="str">
            <v/>
          </cell>
        </row>
        <row r="7625">
          <cell r="B7625">
            <v>27</v>
          </cell>
          <cell r="F7625">
            <v>5.5</v>
          </cell>
          <cell r="R7625" t="str">
            <v>HERTHA VERNELLO</v>
          </cell>
          <cell r="T7625">
            <v>1</v>
          </cell>
          <cell r="X7625" t="str">
            <v/>
          </cell>
        </row>
        <row r="7626">
          <cell r="B7626">
            <v>27</v>
          </cell>
          <cell r="F7626">
            <v>6.5</v>
          </cell>
          <cell r="R7626" t="str">
            <v/>
          </cell>
          <cell r="X7626" t="str">
            <v/>
          </cell>
        </row>
        <row r="7627">
          <cell r="B7627">
            <v>27</v>
          </cell>
          <cell r="F7627">
            <v>7</v>
          </cell>
          <cell r="R7627" t="str">
            <v/>
          </cell>
          <cell r="X7627" t="str">
            <v/>
          </cell>
        </row>
        <row r="7628">
          <cell r="B7628">
            <v>27</v>
          </cell>
          <cell r="F7628">
            <v>6.5</v>
          </cell>
          <cell r="R7628" t="str">
            <v/>
          </cell>
          <cell r="X7628" t="str">
            <v/>
          </cell>
        </row>
        <row r="7629">
          <cell r="B7629">
            <v>27</v>
          </cell>
          <cell r="F7629">
            <v>5.5</v>
          </cell>
          <cell r="R7629" t="str">
            <v>AC ASPARAGHESE</v>
          </cell>
          <cell r="X7629" t="str">
            <v/>
          </cell>
        </row>
        <row r="7630">
          <cell r="B7630">
            <v>27</v>
          </cell>
          <cell r="F7630">
            <v>6</v>
          </cell>
          <cell r="R7630" t="str">
            <v/>
          </cell>
          <cell r="X7630" t="str">
            <v/>
          </cell>
        </row>
        <row r="7631">
          <cell r="B7631">
            <v>27</v>
          </cell>
          <cell r="F7631">
            <v>7</v>
          </cell>
          <cell r="R7631" t="str">
            <v>AC ASPARAGHESE</v>
          </cell>
          <cell r="T7631">
            <v>1</v>
          </cell>
          <cell r="W7631">
            <v>1</v>
          </cell>
          <cell r="X7631">
            <v>10</v>
          </cell>
        </row>
        <row r="7632">
          <cell r="B7632">
            <v>27</v>
          </cell>
          <cell r="F7632">
            <v>6</v>
          </cell>
          <cell r="R7632" t="str">
            <v/>
          </cell>
          <cell r="X7632" t="str">
            <v/>
          </cell>
        </row>
        <row r="7633">
          <cell r="B7633">
            <v>27</v>
          </cell>
          <cell r="F7633">
            <v>6</v>
          </cell>
          <cell r="R7633" t="str">
            <v>PESCICULINI FC</v>
          </cell>
          <cell r="T7633">
            <v>1</v>
          </cell>
          <cell r="X7633" t="str">
            <v/>
          </cell>
        </row>
        <row r="7634">
          <cell r="B7634">
            <v>27</v>
          </cell>
          <cell r="F7634">
            <v>5.5</v>
          </cell>
          <cell r="R7634" t="str">
            <v>HERTHA VERNELLO</v>
          </cell>
          <cell r="X7634" t="str">
            <v/>
          </cell>
        </row>
        <row r="7635">
          <cell r="B7635">
            <v>27</v>
          </cell>
          <cell r="F7635">
            <v>5.5</v>
          </cell>
          <cell r="R7635" t="str">
            <v>AC ASPARAGHESE</v>
          </cell>
          <cell r="X7635" t="str">
            <v/>
          </cell>
        </row>
        <row r="7636">
          <cell r="B7636">
            <v>27</v>
          </cell>
          <cell r="F7636">
            <v>6</v>
          </cell>
          <cell r="R7636" t="str">
            <v/>
          </cell>
          <cell r="X7636" t="str">
            <v/>
          </cell>
        </row>
        <row r="7637">
          <cell r="B7637">
            <v>27</v>
          </cell>
          <cell r="F7637">
            <v>5.5</v>
          </cell>
          <cell r="R7637" t="str">
            <v>PESCICULINI FC</v>
          </cell>
          <cell r="X7637" t="str">
            <v/>
          </cell>
        </row>
        <row r="7638">
          <cell r="B7638">
            <v>27</v>
          </cell>
          <cell r="F7638">
            <v>5.5</v>
          </cell>
          <cell r="R7638" t="str">
            <v>PESCICULINI FC</v>
          </cell>
          <cell r="T7638">
            <v>1</v>
          </cell>
          <cell r="X7638" t="str">
            <v/>
          </cell>
        </row>
        <row r="7639">
          <cell r="B7639">
            <v>27</v>
          </cell>
          <cell r="F7639">
            <v>6</v>
          </cell>
          <cell r="R7639" t="str">
            <v>HERTHA VERNELLO</v>
          </cell>
          <cell r="W7639">
            <v>1</v>
          </cell>
          <cell r="X7639">
            <v>6</v>
          </cell>
        </row>
        <row r="7640">
          <cell r="B7640">
            <v>27</v>
          </cell>
          <cell r="F7640">
            <v>6.5</v>
          </cell>
          <cell r="R7640" t="str">
            <v>SAN GRIA</v>
          </cell>
          <cell r="T7640">
            <v>1</v>
          </cell>
          <cell r="W7640">
            <v>1</v>
          </cell>
          <cell r="X7640">
            <v>9.5</v>
          </cell>
        </row>
        <row r="7641">
          <cell r="B7641">
            <v>27</v>
          </cell>
          <cell r="F7641">
            <v>6</v>
          </cell>
          <cell r="R7641" t="str">
            <v/>
          </cell>
          <cell r="X7641" t="str">
            <v/>
          </cell>
        </row>
        <row r="7642">
          <cell r="B7642">
            <v>27</v>
          </cell>
          <cell r="F7642">
            <v>6.5</v>
          </cell>
          <cell r="R7642" t="str">
            <v/>
          </cell>
          <cell r="X7642" t="str">
            <v/>
          </cell>
        </row>
        <row r="7643">
          <cell r="B7643">
            <v>27</v>
          </cell>
          <cell r="F7643">
            <v>6.5</v>
          </cell>
          <cell r="R7643" t="str">
            <v/>
          </cell>
          <cell r="X7643" t="str">
            <v/>
          </cell>
        </row>
        <row r="7644">
          <cell r="B7644">
            <v>27</v>
          </cell>
          <cell r="F7644">
            <v>6.5</v>
          </cell>
          <cell r="R7644" t="str">
            <v/>
          </cell>
          <cell r="X7644" t="str">
            <v/>
          </cell>
        </row>
        <row r="7645">
          <cell r="B7645">
            <v>27</v>
          </cell>
          <cell r="F7645">
            <v>6</v>
          </cell>
          <cell r="R7645" t="str">
            <v/>
          </cell>
          <cell r="X7645" t="str">
            <v/>
          </cell>
        </row>
        <row r="7646">
          <cell r="B7646">
            <v>27</v>
          </cell>
          <cell r="F7646">
            <v>6</v>
          </cell>
          <cell r="R7646" t="str">
            <v/>
          </cell>
          <cell r="X7646" t="str">
            <v/>
          </cell>
        </row>
        <row r="7647">
          <cell r="B7647">
            <v>27</v>
          </cell>
          <cell r="F7647">
            <v>6.5</v>
          </cell>
          <cell r="R7647" t="str">
            <v>PESCICULINI FC</v>
          </cell>
          <cell r="T7647">
            <v>1</v>
          </cell>
          <cell r="W7647">
            <v>1</v>
          </cell>
          <cell r="X7647">
            <v>6.5</v>
          </cell>
        </row>
        <row r="7648">
          <cell r="B7648">
            <v>27</v>
          </cell>
          <cell r="F7648">
            <v>6</v>
          </cell>
          <cell r="R7648" t="str">
            <v/>
          </cell>
          <cell r="X7648" t="str">
            <v/>
          </cell>
        </row>
        <row r="7649">
          <cell r="B7649">
            <v>27</v>
          </cell>
          <cell r="F7649">
            <v>6.5</v>
          </cell>
          <cell r="R7649" t="str">
            <v/>
          </cell>
          <cell r="X7649" t="str">
            <v/>
          </cell>
        </row>
        <row r="7650">
          <cell r="B7650">
            <v>27</v>
          </cell>
          <cell r="F7650">
            <v>6</v>
          </cell>
          <cell r="R7650" t="str">
            <v/>
          </cell>
          <cell r="X7650" t="str">
            <v/>
          </cell>
        </row>
        <row r="7651">
          <cell r="B7651">
            <v>27</v>
          </cell>
          <cell r="F7651">
            <v>7</v>
          </cell>
          <cell r="R7651" t="str">
            <v>ATL IMPROVVISATO</v>
          </cell>
          <cell r="T7651">
            <v>1</v>
          </cell>
          <cell r="W7651">
            <v>1</v>
          </cell>
          <cell r="X7651">
            <v>10</v>
          </cell>
        </row>
        <row r="7652">
          <cell r="B7652">
            <v>27</v>
          </cell>
          <cell r="F7652">
            <v>7</v>
          </cell>
          <cell r="R7652" t="str">
            <v>APPAREGGIATO</v>
          </cell>
          <cell r="T7652">
            <v>1</v>
          </cell>
          <cell r="W7652">
            <v>1</v>
          </cell>
          <cell r="X7652">
            <v>10</v>
          </cell>
        </row>
        <row r="7653">
          <cell r="B7653">
            <v>27</v>
          </cell>
          <cell r="F7653">
            <v>6</v>
          </cell>
          <cell r="R7653" t="str">
            <v/>
          </cell>
          <cell r="X7653" t="str">
            <v/>
          </cell>
        </row>
        <row r="7654">
          <cell r="B7654">
            <v>27</v>
          </cell>
          <cell r="F7654">
            <v>6</v>
          </cell>
          <cell r="R7654" t="str">
            <v>PESCICULINI FC</v>
          </cell>
          <cell r="T7654">
            <v>1</v>
          </cell>
          <cell r="W7654">
            <v>1</v>
          </cell>
          <cell r="X7654">
            <v>6</v>
          </cell>
        </row>
        <row r="7655">
          <cell r="B7655">
            <v>27</v>
          </cell>
          <cell r="F7655">
            <v>7</v>
          </cell>
          <cell r="R7655" t="str">
            <v/>
          </cell>
          <cell r="X7655" t="str">
            <v/>
          </cell>
        </row>
        <row r="7656">
          <cell r="B7656">
            <v>27</v>
          </cell>
          <cell r="F7656">
            <v>6</v>
          </cell>
          <cell r="R7656" t="str">
            <v/>
          </cell>
          <cell r="X7656" t="str">
            <v/>
          </cell>
        </row>
        <row r="7657">
          <cell r="B7657">
            <v>27</v>
          </cell>
          <cell r="F7657">
            <v>6.5</v>
          </cell>
          <cell r="R7657" t="str">
            <v/>
          </cell>
          <cell r="X7657" t="str">
            <v/>
          </cell>
        </row>
        <row r="7658">
          <cell r="B7658">
            <v>27</v>
          </cell>
          <cell r="F7658">
            <v>6</v>
          </cell>
          <cell r="R7658" t="str">
            <v/>
          </cell>
          <cell r="X7658" t="str">
            <v/>
          </cell>
        </row>
        <row r="7659">
          <cell r="B7659">
            <v>27</v>
          </cell>
          <cell r="F7659">
            <v>6</v>
          </cell>
          <cell r="R7659" t="str">
            <v/>
          </cell>
          <cell r="X7659" t="str">
            <v/>
          </cell>
        </row>
        <row r="7660">
          <cell r="B7660">
            <v>27</v>
          </cell>
          <cell r="F7660">
            <v>7</v>
          </cell>
          <cell r="R7660" t="str">
            <v>PESCICULINI FC</v>
          </cell>
          <cell r="W7660">
            <v>1</v>
          </cell>
          <cell r="X7660">
            <v>9</v>
          </cell>
        </row>
        <row r="7661">
          <cell r="B7661">
            <v>27</v>
          </cell>
          <cell r="F7661">
            <v>6</v>
          </cell>
          <cell r="R7661" t="str">
            <v/>
          </cell>
          <cell r="X7661" t="str">
            <v/>
          </cell>
        </row>
        <row r="7662">
          <cell r="B7662">
            <v>27</v>
          </cell>
          <cell r="F7662">
            <v>7</v>
          </cell>
          <cell r="R7662" t="str">
            <v>APPAREGGIATO</v>
          </cell>
          <cell r="T7662">
            <v>1</v>
          </cell>
          <cell r="W7662">
            <v>1</v>
          </cell>
          <cell r="X7662">
            <v>11</v>
          </cell>
        </row>
        <row r="7663">
          <cell r="B7663">
            <v>27</v>
          </cell>
          <cell r="F7663">
            <v>6</v>
          </cell>
          <cell r="R7663" t="str">
            <v/>
          </cell>
          <cell r="X7663" t="str">
            <v/>
          </cell>
        </row>
        <row r="7664">
          <cell r="B7664">
            <v>27</v>
          </cell>
          <cell r="F7664">
            <v>6.5</v>
          </cell>
          <cell r="R7664" t="str">
            <v/>
          </cell>
          <cell r="X7664" t="str">
            <v/>
          </cell>
        </row>
        <row r="7665">
          <cell r="B7665">
            <v>27</v>
          </cell>
          <cell r="F7665">
            <v>6.5</v>
          </cell>
          <cell r="R7665" t="str">
            <v>AC ASPARAGHESE</v>
          </cell>
          <cell r="W7665">
            <v>1</v>
          </cell>
          <cell r="X7665">
            <v>6.5</v>
          </cell>
        </row>
        <row r="7666">
          <cell r="B7666">
            <v>27</v>
          </cell>
          <cell r="F7666">
            <v>6</v>
          </cell>
          <cell r="R7666" t="str">
            <v/>
          </cell>
          <cell r="X7666" t="str">
            <v/>
          </cell>
        </row>
        <row r="7667">
          <cell r="B7667">
            <v>27</v>
          </cell>
          <cell r="F7667">
            <v>6.5</v>
          </cell>
          <cell r="R7667" t="str">
            <v/>
          </cell>
          <cell r="X7667" t="str">
            <v/>
          </cell>
        </row>
        <row r="7668">
          <cell r="B7668">
            <v>27</v>
          </cell>
          <cell r="F7668">
            <v>7.5</v>
          </cell>
          <cell r="R7668" t="str">
            <v>PARTIZAN DEGRADO</v>
          </cell>
          <cell r="W7668">
            <v>1</v>
          </cell>
          <cell r="X7668">
            <v>10.5</v>
          </cell>
        </row>
        <row r="7669">
          <cell r="B7669">
            <v>27</v>
          </cell>
          <cell r="F7669">
            <v>7</v>
          </cell>
          <cell r="R7669" t="str">
            <v/>
          </cell>
          <cell r="X7669" t="str">
            <v/>
          </cell>
        </row>
        <row r="7670">
          <cell r="B7670">
            <v>27</v>
          </cell>
          <cell r="F7670">
            <v>4</v>
          </cell>
          <cell r="R7670" t="str">
            <v>AC ASPARAGHESE</v>
          </cell>
          <cell r="X7670" t="str">
            <v/>
          </cell>
        </row>
        <row r="7671">
          <cell r="B7671">
            <v>27</v>
          </cell>
          <cell r="F7671">
            <v>5.5</v>
          </cell>
          <cell r="R7671" t="str">
            <v/>
          </cell>
          <cell r="X7671" t="str">
            <v/>
          </cell>
        </row>
        <row r="7672">
          <cell r="B7672">
            <v>27</v>
          </cell>
          <cell r="F7672">
            <v>6</v>
          </cell>
          <cell r="R7672" t="str">
            <v/>
          </cell>
          <cell r="X7672" t="str">
            <v/>
          </cell>
        </row>
        <row r="7673">
          <cell r="B7673">
            <v>27</v>
          </cell>
          <cell r="F7673">
            <v>6</v>
          </cell>
          <cell r="R7673" t="str">
            <v/>
          </cell>
          <cell r="X7673" t="str">
            <v/>
          </cell>
        </row>
        <row r="7674">
          <cell r="B7674">
            <v>27</v>
          </cell>
          <cell r="F7674">
            <v>6</v>
          </cell>
          <cell r="R7674" t="str">
            <v/>
          </cell>
          <cell r="X7674" t="str">
            <v/>
          </cell>
        </row>
        <row r="7675">
          <cell r="B7675">
            <v>27</v>
          </cell>
          <cell r="F7675">
            <v>6.5</v>
          </cell>
          <cell r="R7675" t="str">
            <v>HERTHA VERNELLO</v>
          </cell>
          <cell r="T7675">
            <v>1</v>
          </cell>
          <cell r="W7675">
            <v>1</v>
          </cell>
          <cell r="X7675">
            <v>6.5</v>
          </cell>
        </row>
        <row r="7676">
          <cell r="B7676">
            <v>27</v>
          </cell>
          <cell r="F7676">
            <v>6</v>
          </cell>
          <cell r="R7676" t="str">
            <v/>
          </cell>
          <cell r="X7676" t="str">
            <v/>
          </cell>
        </row>
        <row r="7677">
          <cell r="B7677">
            <v>27</v>
          </cell>
          <cell r="F7677">
            <v>6</v>
          </cell>
          <cell r="R7677" t="str">
            <v/>
          </cell>
          <cell r="X7677" t="str">
            <v/>
          </cell>
        </row>
        <row r="7678">
          <cell r="B7678">
            <v>27</v>
          </cell>
          <cell r="F7678">
            <v>6.5</v>
          </cell>
          <cell r="R7678" t="str">
            <v/>
          </cell>
          <cell r="X7678" t="str">
            <v/>
          </cell>
        </row>
        <row r="7679">
          <cell r="B7679">
            <v>27</v>
          </cell>
          <cell r="F7679">
            <v>6</v>
          </cell>
          <cell r="R7679" t="str">
            <v/>
          </cell>
          <cell r="X7679" t="str">
            <v/>
          </cell>
        </row>
        <row r="7680">
          <cell r="B7680">
            <v>27</v>
          </cell>
          <cell r="F7680">
            <v>5.5</v>
          </cell>
          <cell r="R7680" t="str">
            <v/>
          </cell>
          <cell r="X7680" t="str">
            <v/>
          </cell>
        </row>
        <row r="7681">
          <cell r="B7681">
            <v>27</v>
          </cell>
          <cell r="F7681">
            <v>5.5</v>
          </cell>
          <cell r="R7681" t="str">
            <v/>
          </cell>
          <cell r="X7681" t="str">
            <v/>
          </cell>
        </row>
        <row r="7682">
          <cell r="B7682">
            <v>27</v>
          </cell>
          <cell r="F7682">
            <v>6</v>
          </cell>
          <cell r="R7682" t="str">
            <v/>
          </cell>
          <cell r="X7682" t="str">
            <v/>
          </cell>
        </row>
        <row r="7683">
          <cell r="B7683">
            <v>27</v>
          </cell>
          <cell r="F7683">
            <v>5.5</v>
          </cell>
          <cell r="R7683" t="str">
            <v/>
          </cell>
          <cell r="X7683" t="str">
            <v/>
          </cell>
        </row>
        <row r="7684">
          <cell r="B7684">
            <v>28</v>
          </cell>
          <cell r="F7684">
            <v>6</v>
          </cell>
          <cell r="R7684" t="str">
            <v>SAN GRIA</v>
          </cell>
          <cell r="T7684">
            <v>1</v>
          </cell>
          <cell r="X7684" t="str">
            <v/>
          </cell>
        </row>
        <row r="7685">
          <cell r="B7685">
            <v>28</v>
          </cell>
          <cell r="F7685">
            <v>6.5</v>
          </cell>
          <cell r="R7685" t="str">
            <v>PARTIZAN DEGRADO</v>
          </cell>
          <cell r="T7685">
            <v>1</v>
          </cell>
          <cell r="X7685" t="str">
            <v/>
          </cell>
        </row>
        <row r="7686">
          <cell r="B7686">
            <v>28</v>
          </cell>
          <cell r="F7686">
            <v>6</v>
          </cell>
          <cell r="R7686" t="str">
            <v>ATL IMPROVVISATO</v>
          </cell>
          <cell r="T7686">
            <v>1</v>
          </cell>
          <cell r="X7686" t="str">
            <v/>
          </cell>
        </row>
        <row r="7687">
          <cell r="B7687">
            <v>28</v>
          </cell>
          <cell r="F7687">
            <v>6.5</v>
          </cell>
          <cell r="R7687" t="str">
            <v>HERTHA VERNELLO</v>
          </cell>
          <cell r="T7687">
            <v>1</v>
          </cell>
          <cell r="W7687">
            <v>1</v>
          </cell>
          <cell r="X7687">
            <v>4.5</v>
          </cell>
        </row>
        <row r="7688">
          <cell r="B7688">
            <v>28</v>
          </cell>
          <cell r="F7688">
            <v>5</v>
          </cell>
          <cell r="R7688" t="str">
            <v/>
          </cell>
          <cell r="X7688" t="str">
            <v/>
          </cell>
        </row>
        <row r="7689">
          <cell r="B7689">
            <v>28</v>
          </cell>
          <cell r="F7689">
            <v>6.5</v>
          </cell>
          <cell r="R7689" t="str">
            <v>ATL IMPROVVISATO</v>
          </cell>
          <cell r="W7689">
            <v>1</v>
          </cell>
          <cell r="X7689">
            <v>7.5</v>
          </cell>
        </row>
        <row r="7690">
          <cell r="B7690">
            <v>28</v>
          </cell>
          <cell r="F7690">
            <v>6</v>
          </cell>
          <cell r="R7690" t="str">
            <v/>
          </cell>
          <cell r="X7690" t="str">
            <v/>
          </cell>
        </row>
        <row r="7691">
          <cell r="B7691">
            <v>28</v>
          </cell>
          <cell r="F7691">
            <v>6.5</v>
          </cell>
          <cell r="R7691" t="str">
            <v>AC ASPARAGHESE</v>
          </cell>
          <cell r="T7691">
            <v>1</v>
          </cell>
          <cell r="W7691">
            <v>1</v>
          </cell>
          <cell r="X7691">
            <v>5.5</v>
          </cell>
        </row>
        <row r="7692">
          <cell r="B7692">
            <v>28</v>
          </cell>
          <cell r="F7692">
            <v>6</v>
          </cell>
          <cell r="R7692" t="str">
            <v>ATL IMPROVVISATO</v>
          </cell>
          <cell r="W7692">
            <v>1</v>
          </cell>
          <cell r="X7692">
            <v>6</v>
          </cell>
        </row>
        <row r="7693">
          <cell r="B7693">
            <v>28</v>
          </cell>
          <cell r="F7693">
            <v>5.5</v>
          </cell>
          <cell r="R7693" t="str">
            <v/>
          </cell>
          <cell r="X7693" t="str">
            <v/>
          </cell>
        </row>
        <row r="7694">
          <cell r="B7694">
            <v>28</v>
          </cell>
          <cell r="F7694">
            <v>5.5</v>
          </cell>
          <cell r="R7694" t="str">
            <v/>
          </cell>
          <cell r="X7694" t="str">
            <v/>
          </cell>
        </row>
        <row r="7695">
          <cell r="B7695">
            <v>28</v>
          </cell>
          <cell r="F7695">
            <v>6</v>
          </cell>
          <cell r="R7695" t="str">
            <v>APPAREGGIATO</v>
          </cell>
          <cell r="X7695" t="str">
            <v/>
          </cell>
        </row>
        <row r="7696">
          <cell r="B7696">
            <v>28</v>
          </cell>
          <cell r="F7696">
            <v>6.5</v>
          </cell>
          <cell r="R7696" t="str">
            <v>AC ASPARAGHESE</v>
          </cell>
          <cell r="X7696" t="str">
            <v/>
          </cell>
        </row>
        <row r="7697">
          <cell r="B7697">
            <v>28</v>
          </cell>
          <cell r="F7697">
            <v>6.5</v>
          </cell>
          <cell r="R7697" t="str">
            <v>SAN GRIA</v>
          </cell>
          <cell r="W7697">
            <v>1</v>
          </cell>
          <cell r="X7697">
            <v>5.5</v>
          </cell>
        </row>
        <row r="7698">
          <cell r="B7698">
            <v>28</v>
          </cell>
          <cell r="F7698">
            <v>6</v>
          </cell>
          <cell r="R7698" t="str">
            <v>PARTIZAN DEGRADO</v>
          </cell>
          <cell r="W7698">
            <v>1</v>
          </cell>
          <cell r="X7698">
            <v>7</v>
          </cell>
        </row>
        <row r="7699">
          <cell r="B7699">
            <v>28</v>
          </cell>
          <cell r="F7699">
            <v>6</v>
          </cell>
          <cell r="R7699" t="str">
            <v>PARTIZAN DEGRADO</v>
          </cell>
          <cell r="T7699">
            <v>1</v>
          </cell>
          <cell r="W7699">
            <v>1</v>
          </cell>
          <cell r="X7699">
            <v>6</v>
          </cell>
        </row>
        <row r="7700">
          <cell r="B7700">
            <v>28</v>
          </cell>
          <cell r="F7700">
            <v>6</v>
          </cell>
          <cell r="R7700" t="str">
            <v>PARTIZAN DEGRADO</v>
          </cell>
          <cell r="T7700">
            <v>1</v>
          </cell>
          <cell r="W7700">
            <v>1</v>
          </cell>
          <cell r="X7700">
            <v>7</v>
          </cell>
        </row>
        <row r="7701">
          <cell r="B7701">
            <v>28</v>
          </cell>
          <cell r="F7701">
            <v>5</v>
          </cell>
          <cell r="R7701" t="str">
            <v>SAN GRIA</v>
          </cell>
          <cell r="X7701" t="str">
            <v/>
          </cell>
        </row>
        <row r="7702">
          <cell r="B7702">
            <v>28</v>
          </cell>
          <cell r="F7702">
            <v>5.5</v>
          </cell>
          <cell r="R7702" t="str">
            <v/>
          </cell>
          <cell r="X7702" t="str">
            <v/>
          </cell>
        </row>
        <row r="7703">
          <cell r="B7703">
            <v>28</v>
          </cell>
          <cell r="F7703">
            <v>5.5</v>
          </cell>
          <cell r="R7703" t="str">
            <v>SAN GRIA</v>
          </cell>
          <cell r="X7703" t="str">
            <v/>
          </cell>
        </row>
        <row r="7704">
          <cell r="B7704">
            <v>28</v>
          </cell>
          <cell r="F7704">
            <v>6</v>
          </cell>
          <cell r="R7704" t="str">
            <v/>
          </cell>
          <cell r="X7704" t="str">
            <v/>
          </cell>
        </row>
        <row r="7705">
          <cell r="B7705">
            <v>28</v>
          </cell>
          <cell r="F7705">
            <v>5.5</v>
          </cell>
          <cell r="R7705" t="str">
            <v>PARTIZAN DEGRADO</v>
          </cell>
          <cell r="T7705">
            <v>1</v>
          </cell>
          <cell r="X7705" t="str">
            <v/>
          </cell>
        </row>
        <row r="7706">
          <cell r="B7706">
            <v>28</v>
          </cell>
          <cell r="F7706">
            <v>6</v>
          </cell>
          <cell r="R7706" t="str">
            <v>PARTIZAN DEGRADO</v>
          </cell>
          <cell r="T7706">
            <v>1</v>
          </cell>
          <cell r="X7706" t="str">
            <v/>
          </cell>
        </row>
        <row r="7707">
          <cell r="B7707">
            <v>28</v>
          </cell>
          <cell r="F7707">
            <v>6</v>
          </cell>
          <cell r="R7707" t="str">
            <v/>
          </cell>
          <cell r="X7707" t="str">
            <v/>
          </cell>
        </row>
        <row r="7708">
          <cell r="B7708">
            <v>28</v>
          </cell>
          <cell r="F7708">
            <v>5.5</v>
          </cell>
          <cell r="R7708" t="str">
            <v/>
          </cell>
          <cell r="X7708" t="str">
            <v/>
          </cell>
        </row>
        <row r="7709">
          <cell r="B7709">
            <v>28</v>
          </cell>
          <cell r="F7709">
            <v>5.5</v>
          </cell>
          <cell r="R7709" t="str">
            <v/>
          </cell>
          <cell r="X7709" t="str">
            <v/>
          </cell>
        </row>
        <row r="7710">
          <cell r="B7710">
            <v>28</v>
          </cell>
          <cell r="F7710">
            <v>6</v>
          </cell>
          <cell r="R7710" t="str">
            <v>SESTO ASENSIO</v>
          </cell>
          <cell r="X7710" t="str">
            <v/>
          </cell>
        </row>
        <row r="7711">
          <cell r="B7711">
            <v>28</v>
          </cell>
          <cell r="F7711">
            <v>6</v>
          </cell>
          <cell r="R7711" t="str">
            <v>SESTO ASENSIO</v>
          </cell>
          <cell r="T7711">
            <v>1</v>
          </cell>
          <cell r="W7711">
            <v>1</v>
          </cell>
          <cell r="X7711">
            <v>5</v>
          </cell>
        </row>
        <row r="7712">
          <cell r="B7712">
            <v>28</v>
          </cell>
          <cell r="F7712">
            <v>5.5</v>
          </cell>
          <cell r="R7712" t="str">
            <v>ATL IMPROVVISATO</v>
          </cell>
          <cell r="X7712" t="str">
            <v/>
          </cell>
        </row>
        <row r="7713">
          <cell r="B7713">
            <v>28</v>
          </cell>
          <cell r="F7713">
            <v>6</v>
          </cell>
          <cell r="R7713" t="str">
            <v>ATL IMPROVVISATO</v>
          </cell>
          <cell r="W7713">
            <v>1</v>
          </cell>
          <cell r="X7713">
            <v>6</v>
          </cell>
        </row>
        <row r="7714">
          <cell r="B7714">
            <v>28</v>
          </cell>
          <cell r="F7714">
            <v>6.5</v>
          </cell>
          <cell r="R7714" t="str">
            <v/>
          </cell>
          <cell r="X7714" t="str">
            <v/>
          </cell>
        </row>
        <row r="7715">
          <cell r="B7715">
            <v>28</v>
          </cell>
          <cell r="F7715">
            <v>5</v>
          </cell>
          <cell r="R7715" t="str">
            <v/>
          </cell>
          <cell r="X7715" t="str">
            <v/>
          </cell>
        </row>
        <row r="7716">
          <cell r="B7716">
            <v>28</v>
          </cell>
          <cell r="F7716">
            <v>6</v>
          </cell>
          <cell r="R7716" t="str">
            <v>PESCICULINI FC</v>
          </cell>
          <cell r="T7716">
            <v>1</v>
          </cell>
          <cell r="W7716">
            <v>1</v>
          </cell>
          <cell r="X7716">
            <v>4</v>
          </cell>
        </row>
        <row r="7717">
          <cell r="B7717">
            <v>28</v>
          </cell>
          <cell r="F7717">
            <v>6</v>
          </cell>
          <cell r="R7717" t="str">
            <v/>
          </cell>
          <cell r="X7717" t="str">
            <v/>
          </cell>
        </row>
        <row r="7718">
          <cell r="B7718">
            <v>28</v>
          </cell>
          <cell r="F7718">
            <v>6</v>
          </cell>
          <cell r="R7718" t="str">
            <v/>
          </cell>
          <cell r="X7718" t="str">
            <v/>
          </cell>
        </row>
        <row r="7719">
          <cell r="B7719">
            <v>28</v>
          </cell>
          <cell r="F7719">
            <v>6</v>
          </cell>
          <cell r="R7719" t="str">
            <v/>
          </cell>
          <cell r="X7719" t="str">
            <v/>
          </cell>
        </row>
        <row r="7720">
          <cell r="B7720">
            <v>28</v>
          </cell>
          <cell r="F7720">
            <v>5.5</v>
          </cell>
          <cell r="R7720" t="str">
            <v/>
          </cell>
          <cell r="X7720" t="str">
            <v/>
          </cell>
        </row>
        <row r="7721">
          <cell r="B7721">
            <v>28</v>
          </cell>
          <cell r="F7721">
            <v>6</v>
          </cell>
          <cell r="R7721" t="str">
            <v>PARTIZAN DEGRADO</v>
          </cell>
          <cell r="W7721">
            <v>1</v>
          </cell>
          <cell r="X7721">
            <v>6</v>
          </cell>
        </row>
        <row r="7722">
          <cell r="B7722">
            <v>28</v>
          </cell>
          <cell r="F7722">
            <v>5.5</v>
          </cell>
          <cell r="R7722" t="str">
            <v/>
          </cell>
          <cell r="X7722" t="str">
            <v/>
          </cell>
        </row>
        <row r="7723">
          <cell r="B7723">
            <v>28</v>
          </cell>
          <cell r="F7723">
            <v>5</v>
          </cell>
          <cell r="R7723" t="str">
            <v>HERTHA VERNELLO</v>
          </cell>
          <cell r="X7723" t="str">
            <v/>
          </cell>
        </row>
        <row r="7724">
          <cell r="B7724">
            <v>28</v>
          </cell>
          <cell r="F7724">
            <v>5.5</v>
          </cell>
          <cell r="R7724" t="str">
            <v>SAN GRIA</v>
          </cell>
          <cell r="T7724">
            <v>1</v>
          </cell>
          <cell r="X7724" t="str">
            <v/>
          </cell>
        </row>
        <row r="7725">
          <cell r="B7725">
            <v>28</v>
          </cell>
          <cell r="F7725">
            <v>6</v>
          </cell>
          <cell r="R7725" t="str">
            <v>AC ASPARAGHESE</v>
          </cell>
          <cell r="T7725">
            <v>1</v>
          </cell>
          <cell r="W7725">
            <v>1</v>
          </cell>
          <cell r="X7725">
            <v>6</v>
          </cell>
        </row>
        <row r="7726">
          <cell r="B7726">
            <v>28</v>
          </cell>
          <cell r="F7726">
            <v>6</v>
          </cell>
          <cell r="R7726" t="str">
            <v/>
          </cell>
          <cell r="X7726" t="str">
            <v/>
          </cell>
        </row>
        <row r="7727">
          <cell r="B7727">
            <v>28</v>
          </cell>
          <cell r="F7727">
            <v>6.5</v>
          </cell>
          <cell r="R7727" t="str">
            <v>APPAREGGIATO</v>
          </cell>
          <cell r="T7727">
            <v>1</v>
          </cell>
          <cell r="W7727">
            <v>1</v>
          </cell>
          <cell r="X7727">
            <v>7.5</v>
          </cell>
        </row>
        <row r="7728">
          <cell r="B7728">
            <v>28</v>
          </cell>
          <cell r="F7728">
            <v>6</v>
          </cell>
          <cell r="R7728" t="str">
            <v>PARTIZAN DEGRADO</v>
          </cell>
          <cell r="W7728">
            <v>1</v>
          </cell>
          <cell r="X7728">
            <v>6</v>
          </cell>
        </row>
        <row r="7729">
          <cell r="B7729">
            <v>28</v>
          </cell>
          <cell r="F7729">
            <v>6</v>
          </cell>
          <cell r="R7729" t="str">
            <v/>
          </cell>
          <cell r="X7729" t="str">
            <v/>
          </cell>
        </row>
        <row r="7730">
          <cell r="B7730">
            <v>28</v>
          </cell>
          <cell r="F7730">
            <v>5.5</v>
          </cell>
          <cell r="R7730" t="str">
            <v>PARTIZAN DEGRADO</v>
          </cell>
          <cell r="T7730">
            <v>1</v>
          </cell>
          <cell r="X7730" t="str">
            <v/>
          </cell>
        </row>
        <row r="7731">
          <cell r="B7731">
            <v>28</v>
          </cell>
          <cell r="F7731">
            <v>5.5</v>
          </cell>
          <cell r="R7731" t="str">
            <v>HERTHA VERNELLO</v>
          </cell>
          <cell r="X7731" t="str">
            <v/>
          </cell>
        </row>
        <row r="7732">
          <cell r="B7732">
            <v>28</v>
          </cell>
          <cell r="F7732">
            <v>6</v>
          </cell>
          <cell r="R7732" t="str">
            <v>AC ASPARAGHESE</v>
          </cell>
          <cell r="X7732" t="str">
            <v/>
          </cell>
        </row>
        <row r="7733">
          <cell r="B7733">
            <v>28</v>
          </cell>
          <cell r="F7733">
            <v>6</v>
          </cell>
          <cell r="R7733" t="str">
            <v>SAN GRIA</v>
          </cell>
          <cell r="T7733">
            <v>1</v>
          </cell>
          <cell r="W7733">
            <v>1</v>
          </cell>
          <cell r="X7733">
            <v>6</v>
          </cell>
        </row>
        <row r="7734">
          <cell r="B7734">
            <v>28</v>
          </cell>
          <cell r="F7734">
            <v>6</v>
          </cell>
          <cell r="R7734" t="str">
            <v>SAN GRIA</v>
          </cell>
          <cell r="T7734">
            <v>1</v>
          </cell>
          <cell r="W7734">
            <v>1</v>
          </cell>
          <cell r="X7734">
            <v>5.5</v>
          </cell>
        </row>
        <row r="7735">
          <cell r="B7735">
            <v>28</v>
          </cell>
          <cell r="F7735">
            <v>6</v>
          </cell>
          <cell r="R7735" t="str">
            <v>AC ASPARAGHESE</v>
          </cell>
          <cell r="T7735">
            <v>1</v>
          </cell>
          <cell r="W7735">
            <v>1</v>
          </cell>
          <cell r="X7735">
            <v>6</v>
          </cell>
        </row>
        <row r="7736">
          <cell r="B7736">
            <v>28</v>
          </cell>
          <cell r="F7736">
            <v>6</v>
          </cell>
          <cell r="R7736" t="str">
            <v>SESTO ASENSIO</v>
          </cell>
          <cell r="X7736" t="str">
            <v/>
          </cell>
        </row>
        <row r="7737">
          <cell r="B7737">
            <v>28</v>
          </cell>
          <cell r="F7737">
            <v>5</v>
          </cell>
          <cell r="R7737" t="str">
            <v/>
          </cell>
          <cell r="X7737" t="str">
            <v/>
          </cell>
        </row>
        <row r="7738">
          <cell r="B7738">
            <v>28</v>
          </cell>
          <cell r="F7738">
            <v>5.5</v>
          </cell>
          <cell r="R7738" t="str">
            <v/>
          </cell>
          <cell r="X7738" t="str">
            <v/>
          </cell>
        </row>
        <row r="7739">
          <cell r="B7739">
            <v>28</v>
          </cell>
          <cell r="F7739">
            <v>5</v>
          </cell>
          <cell r="R7739" t="str">
            <v/>
          </cell>
          <cell r="X7739" t="str">
            <v/>
          </cell>
        </row>
        <row r="7740">
          <cell r="B7740">
            <v>28</v>
          </cell>
          <cell r="F7740">
            <v>6</v>
          </cell>
          <cell r="R7740" t="str">
            <v>SAN GRIA</v>
          </cell>
          <cell r="W7740">
            <v>1</v>
          </cell>
          <cell r="X7740">
            <v>6</v>
          </cell>
        </row>
        <row r="7741">
          <cell r="B7741">
            <v>28</v>
          </cell>
          <cell r="F7741">
            <v>5</v>
          </cell>
          <cell r="R7741" t="str">
            <v/>
          </cell>
          <cell r="X7741" t="str">
            <v/>
          </cell>
        </row>
        <row r="7742">
          <cell r="B7742">
            <v>28</v>
          </cell>
          <cell r="F7742">
            <v>5.5</v>
          </cell>
          <cell r="R7742" t="str">
            <v/>
          </cell>
          <cell r="X7742" t="str">
            <v/>
          </cell>
        </row>
        <row r="7743">
          <cell r="B7743">
            <v>28</v>
          </cell>
          <cell r="F7743">
            <v>5.5</v>
          </cell>
          <cell r="R7743" t="str">
            <v/>
          </cell>
          <cell r="X7743" t="str">
            <v/>
          </cell>
        </row>
        <row r="7744">
          <cell r="B7744">
            <v>28</v>
          </cell>
          <cell r="F7744">
            <v>5.5</v>
          </cell>
          <cell r="R7744" t="str">
            <v/>
          </cell>
          <cell r="X7744" t="str">
            <v/>
          </cell>
        </row>
        <row r="7745">
          <cell r="B7745">
            <v>28</v>
          </cell>
          <cell r="F7745">
            <v>6</v>
          </cell>
          <cell r="R7745" t="str">
            <v>SAN GRIA</v>
          </cell>
          <cell r="X7745" t="str">
            <v/>
          </cell>
        </row>
        <row r="7746">
          <cell r="B7746">
            <v>28</v>
          </cell>
          <cell r="F7746">
            <v>5</v>
          </cell>
          <cell r="R7746" t="str">
            <v/>
          </cell>
          <cell r="X7746" t="str">
            <v/>
          </cell>
        </row>
        <row r="7747">
          <cell r="B7747">
            <v>28</v>
          </cell>
          <cell r="F7747">
            <v>6</v>
          </cell>
          <cell r="R7747" t="str">
            <v>ATL IMPROVVISATO</v>
          </cell>
          <cell r="W7747">
            <v>1</v>
          </cell>
          <cell r="X7747">
            <v>6</v>
          </cell>
        </row>
        <row r="7748">
          <cell r="B7748">
            <v>28</v>
          </cell>
          <cell r="F7748">
            <v>6</v>
          </cell>
          <cell r="R7748" t="str">
            <v/>
          </cell>
          <cell r="X7748" t="str">
            <v/>
          </cell>
        </row>
        <row r="7749">
          <cell r="B7749">
            <v>28</v>
          </cell>
          <cell r="F7749">
            <v>5.5</v>
          </cell>
          <cell r="R7749" t="str">
            <v>APPAREGGIATO</v>
          </cell>
          <cell r="T7749">
            <v>1</v>
          </cell>
          <cell r="X7749" t="str">
            <v/>
          </cell>
        </row>
        <row r="7750">
          <cell r="B7750">
            <v>28</v>
          </cell>
          <cell r="F7750">
            <v>5.5</v>
          </cell>
          <cell r="R7750" t="str">
            <v>ATL IMPROVVISATO</v>
          </cell>
          <cell r="T7750">
            <v>1</v>
          </cell>
          <cell r="X7750" t="str">
            <v/>
          </cell>
        </row>
        <row r="7751">
          <cell r="B7751">
            <v>28</v>
          </cell>
          <cell r="F7751">
            <v>7</v>
          </cell>
          <cell r="R7751" t="str">
            <v/>
          </cell>
          <cell r="X7751" t="str">
            <v/>
          </cell>
        </row>
        <row r="7752">
          <cell r="B7752">
            <v>28</v>
          </cell>
          <cell r="F7752">
            <v>5</v>
          </cell>
          <cell r="R7752" t="str">
            <v/>
          </cell>
          <cell r="X7752" t="str">
            <v/>
          </cell>
        </row>
        <row r="7753">
          <cell r="B7753">
            <v>28</v>
          </cell>
          <cell r="F7753">
            <v>6</v>
          </cell>
          <cell r="R7753" t="str">
            <v/>
          </cell>
          <cell r="X7753" t="str">
            <v/>
          </cell>
        </row>
        <row r="7754">
          <cell r="B7754">
            <v>28</v>
          </cell>
          <cell r="F7754">
            <v>6</v>
          </cell>
          <cell r="R7754" t="str">
            <v>HERTHA VERNELLO</v>
          </cell>
          <cell r="T7754">
            <v>1</v>
          </cell>
          <cell r="W7754">
            <v>1</v>
          </cell>
          <cell r="X7754">
            <v>6</v>
          </cell>
        </row>
        <row r="7755">
          <cell r="B7755">
            <v>28</v>
          </cell>
          <cell r="F7755">
            <v>6</v>
          </cell>
          <cell r="R7755" t="str">
            <v/>
          </cell>
          <cell r="X7755" t="str">
            <v/>
          </cell>
        </row>
        <row r="7756">
          <cell r="B7756">
            <v>28</v>
          </cell>
          <cell r="F7756">
            <v>5.5</v>
          </cell>
          <cell r="R7756" t="str">
            <v/>
          </cell>
          <cell r="X7756" t="str">
            <v/>
          </cell>
        </row>
        <row r="7757">
          <cell r="B7757">
            <v>28</v>
          </cell>
          <cell r="F7757">
            <v>6</v>
          </cell>
          <cell r="R7757" t="str">
            <v>AC ASPARAGHESE</v>
          </cell>
          <cell r="T7757">
            <v>1</v>
          </cell>
          <cell r="W7757">
            <v>1</v>
          </cell>
          <cell r="X7757">
            <v>6</v>
          </cell>
        </row>
        <row r="7758">
          <cell r="B7758">
            <v>28</v>
          </cell>
          <cell r="F7758">
            <v>7</v>
          </cell>
          <cell r="R7758" t="str">
            <v>AC ASPARAGHESE</v>
          </cell>
          <cell r="W7758">
            <v>1</v>
          </cell>
          <cell r="X7758">
            <v>7</v>
          </cell>
        </row>
        <row r="7759">
          <cell r="B7759">
            <v>28</v>
          </cell>
          <cell r="F7759">
            <v>5.5</v>
          </cell>
          <cell r="R7759" t="str">
            <v>PARTIZAN DEGRADO</v>
          </cell>
          <cell r="T7759">
            <v>1</v>
          </cell>
          <cell r="X7759" t="str">
            <v/>
          </cell>
        </row>
        <row r="7760">
          <cell r="B7760">
            <v>28</v>
          </cell>
          <cell r="F7760">
            <v>5</v>
          </cell>
          <cell r="R7760" t="str">
            <v/>
          </cell>
          <cell r="X7760" t="str">
            <v/>
          </cell>
        </row>
        <row r="7761">
          <cell r="B7761">
            <v>28</v>
          </cell>
          <cell r="F7761">
            <v>6</v>
          </cell>
          <cell r="R7761" t="str">
            <v>APPAREGGIATO</v>
          </cell>
          <cell r="T7761">
            <v>1</v>
          </cell>
          <cell r="W7761">
            <v>1</v>
          </cell>
          <cell r="X7761">
            <v>6</v>
          </cell>
        </row>
        <row r="7762">
          <cell r="B7762">
            <v>28</v>
          </cell>
          <cell r="F7762">
            <v>5.5</v>
          </cell>
          <cell r="R7762" t="str">
            <v/>
          </cell>
          <cell r="X7762" t="str">
            <v/>
          </cell>
        </row>
        <row r="7763">
          <cell r="B7763">
            <v>28</v>
          </cell>
          <cell r="F7763">
            <v>5.5</v>
          </cell>
          <cell r="R7763" t="str">
            <v/>
          </cell>
          <cell r="X7763" t="str">
            <v/>
          </cell>
        </row>
        <row r="7764">
          <cell r="B7764">
            <v>28</v>
          </cell>
          <cell r="F7764">
            <v>6.5</v>
          </cell>
          <cell r="R7764" t="str">
            <v>HERTHA VERNELLO</v>
          </cell>
          <cell r="T7764">
            <v>1</v>
          </cell>
          <cell r="W7764">
            <v>1</v>
          </cell>
          <cell r="X7764">
            <v>6.5</v>
          </cell>
        </row>
        <row r="7765">
          <cell r="B7765">
            <v>28</v>
          </cell>
          <cell r="F7765">
            <v>6.5</v>
          </cell>
          <cell r="R7765" t="str">
            <v>APPAREGGIATO</v>
          </cell>
          <cell r="T7765">
            <v>1</v>
          </cell>
          <cell r="W7765">
            <v>1</v>
          </cell>
          <cell r="X7765">
            <v>7.5</v>
          </cell>
        </row>
        <row r="7766">
          <cell r="B7766">
            <v>28</v>
          </cell>
          <cell r="F7766">
            <v>7</v>
          </cell>
          <cell r="R7766" t="str">
            <v>ATL IMPROVVISATO</v>
          </cell>
          <cell r="T7766">
            <v>1</v>
          </cell>
          <cell r="W7766">
            <v>1</v>
          </cell>
          <cell r="X7766">
            <v>11</v>
          </cell>
        </row>
        <row r="7767">
          <cell r="B7767">
            <v>28</v>
          </cell>
          <cell r="F7767">
            <v>6</v>
          </cell>
          <cell r="R7767" t="str">
            <v>APPAREGGIATO</v>
          </cell>
          <cell r="T7767">
            <v>1</v>
          </cell>
          <cell r="W7767">
            <v>1</v>
          </cell>
          <cell r="X7767">
            <v>6</v>
          </cell>
        </row>
        <row r="7768">
          <cell r="B7768">
            <v>28</v>
          </cell>
          <cell r="F7768">
            <v>5.5</v>
          </cell>
          <cell r="R7768" t="str">
            <v>AC ASPARAGHESE</v>
          </cell>
          <cell r="T7768">
            <v>1</v>
          </cell>
          <cell r="X7768" t="str">
            <v/>
          </cell>
        </row>
        <row r="7769">
          <cell r="B7769">
            <v>28</v>
          </cell>
          <cell r="F7769">
            <v>5.5</v>
          </cell>
          <cell r="R7769" t="str">
            <v>PESCICULINI FC</v>
          </cell>
          <cell r="X7769" t="str">
            <v/>
          </cell>
        </row>
        <row r="7770">
          <cell r="B7770">
            <v>28</v>
          </cell>
          <cell r="F7770">
            <v>6</v>
          </cell>
          <cell r="R7770" t="str">
            <v/>
          </cell>
          <cell r="X7770" t="str">
            <v/>
          </cell>
        </row>
        <row r="7771">
          <cell r="B7771">
            <v>28</v>
          </cell>
          <cell r="F7771">
            <v>6</v>
          </cell>
          <cell r="R7771" t="str">
            <v>HERTHA VERNELLO</v>
          </cell>
          <cell r="W7771">
            <v>1</v>
          </cell>
          <cell r="X7771">
            <v>6</v>
          </cell>
        </row>
        <row r="7772">
          <cell r="B7772">
            <v>28</v>
          </cell>
          <cell r="F7772">
            <v>7</v>
          </cell>
          <cell r="R7772" t="str">
            <v/>
          </cell>
          <cell r="X7772" t="str">
            <v/>
          </cell>
        </row>
        <row r="7773">
          <cell r="B7773">
            <v>28</v>
          </cell>
          <cell r="F7773">
            <v>7</v>
          </cell>
          <cell r="R7773" t="str">
            <v>ATL IMPROVVISATO</v>
          </cell>
          <cell r="T7773">
            <v>1</v>
          </cell>
          <cell r="W7773">
            <v>1</v>
          </cell>
          <cell r="X7773">
            <v>7</v>
          </cell>
        </row>
        <row r="7774">
          <cell r="B7774">
            <v>28</v>
          </cell>
          <cell r="F7774">
            <v>6.5</v>
          </cell>
          <cell r="R7774" t="str">
            <v/>
          </cell>
          <cell r="X7774" t="str">
            <v/>
          </cell>
        </row>
        <row r="7775">
          <cell r="B7775">
            <v>28</v>
          </cell>
          <cell r="F7775">
            <v>7</v>
          </cell>
          <cell r="R7775" t="str">
            <v/>
          </cell>
          <cell r="X7775" t="str">
            <v/>
          </cell>
        </row>
        <row r="7776">
          <cell r="B7776">
            <v>28</v>
          </cell>
          <cell r="F7776">
            <v>7</v>
          </cell>
          <cell r="R7776" t="str">
            <v>SAN GRIA</v>
          </cell>
          <cell r="T7776">
            <v>1</v>
          </cell>
          <cell r="W7776">
            <v>1</v>
          </cell>
          <cell r="X7776">
            <v>10</v>
          </cell>
        </row>
        <row r="7777">
          <cell r="B7777">
            <v>28</v>
          </cell>
          <cell r="F7777">
            <v>5.5</v>
          </cell>
          <cell r="R7777" t="str">
            <v/>
          </cell>
          <cell r="X7777" t="str">
            <v/>
          </cell>
        </row>
        <row r="7778">
          <cell r="B7778">
            <v>28</v>
          </cell>
          <cell r="F7778">
            <v>6.5</v>
          </cell>
          <cell r="R7778" t="str">
            <v>PESCICULINI FC</v>
          </cell>
          <cell r="T7778">
            <v>1</v>
          </cell>
          <cell r="X7778" t="str">
            <v/>
          </cell>
        </row>
        <row r="7779">
          <cell r="B7779">
            <v>28</v>
          </cell>
          <cell r="F7779">
            <v>6.5</v>
          </cell>
          <cell r="R7779" t="str">
            <v/>
          </cell>
          <cell r="X7779" t="str">
            <v/>
          </cell>
        </row>
        <row r="7780">
          <cell r="B7780">
            <v>28</v>
          </cell>
          <cell r="F7780">
            <v>6.5</v>
          </cell>
          <cell r="R7780" t="str">
            <v>SESTO ASENSIO</v>
          </cell>
          <cell r="T7780">
            <v>1</v>
          </cell>
          <cell r="W7780">
            <v>1</v>
          </cell>
          <cell r="X7780">
            <v>6.5</v>
          </cell>
        </row>
        <row r="7781">
          <cell r="B7781">
            <v>28</v>
          </cell>
          <cell r="F7781">
            <v>6.5</v>
          </cell>
          <cell r="R7781" t="str">
            <v>ATL IMPROVVISATO</v>
          </cell>
          <cell r="T7781">
            <v>1</v>
          </cell>
          <cell r="W7781">
            <v>1</v>
          </cell>
          <cell r="X7781">
            <v>6.5</v>
          </cell>
        </row>
        <row r="7782">
          <cell r="B7782">
            <v>28</v>
          </cell>
          <cell r="F7782">
            <v>6</v>
          </cell>
          <cell r="R7782" t="str">
            <v>SESTO ASENSIO</v>
          </cell>
          <cell r="T7782">
            <v>1</v>
          </cell>
          <cell r="W7782">
            <v>1</v>
          </cell>
          <cell r="X7782">
            <v>6</v>
          </cell>
        </row>
        <row r="7783">
          <cell r="B7783">
            <v>28</v>
          </cell>
          <cell r="F7783">
            <v>5.5</v>
          </cell>
          <cell r="R7783" t="str">
            <v>SAN GRIA</v>
          </cell>
          <cell r="X7783" t="str">
            <v/>
          </cell>
        </row>
        <row r="7784">
          <cell r="B7784">
            <v>28</v>
          </cell>
          <cell r="F7784">
            <v>5.5</v>
          </cell>
          <cell r="R7784" t="str">
            <v>PARTIZAN DEGRADO</v>
          </cell>
          <cell r="X7784" t="str">
            <v/>
          </cell>
        </row>
        <row r="7785">
          <cell r="B7785">
            <v>28</v>
          </cell>
          <cell r="F7785">
            <v>7.5</v>
          </cell>
          <cell r="R7785" t="str">
            <v>PARTIZAN DEGRADO</v>
          </cell>
          <cell r="T7785">
            <v>1</v>
          </cell>
          <cell r="W7785">
            <v>1</v>
          </cell>
          <cell r="X7785">
            <v>11.5</v>
          </cell>
        </row>
        <row r="7786">
          <cell r="B7786">
            <v>28</v>
          </cell>
          <cell r="F7786">
            <v>7</v>
          </cell>
          <cell r="R7786" t="str">
            <v>PESCICULINI FC</v>
          </cell>
          <cell r="W7786">
            <v>1</v>
          </cell>
          <cell r="X7786">
            <v>7</v>
          </cell>
        </row>
        <row r="7787">
          <cell r="B7787">
            <v>28</v>
          </cell>
          <cell r="F7787">
            <v>5.5</v>
          </cell>
          <cell r="R7787" t="str">
            <v>PESCICULINI FC</v>
          </cell>
          <cell r="T7787">
            <v>1</v>
          </cell>
          <cell r="X7787" t="str">
            <v/>
          </cell>
        </row>
        <row r="7788">
          <cell r="B7788">
            <v>28</v>
          </cell>
          <cell r="F7788">
            <v>6.5</v>
          </cell>
          <cell r="R7788" t="str">
            <v>PESCICULINI FC</v>
          </cell>
          <cell r="W7788">
            <v>1</v>
          </cell>
          <cell r="X7788">
            <v>6.5</v>
          </cell>
        </row>
        <row r="7789">
          <cell r="B7789">
            <v>28</v>
          </cell>
          <cell r="F7789">
            <v>6</v>
          </cell>
          <cell r="R7789" t="str">
            <v/>
          </cell>
          <cell r="X7789" t="str">
            <v/>
          </cell>
        </row>
        <row r="7790">
          <cell r="B7790">
            <v>28</v>
          </cell>
          <cell r="F7790">
            <v>5.5</v>
          </cell>
          <cell r="R7790" t="str">
            <v/>
          </cell>
          <cell r="X7790" t="str">
            <v/>
          </cell>
        </row>
        <row r="7791">
          <cell r="B7791">
            <v>28</v>
          </cell>
          <cell r="F7791">
            <v>5</v>
          </cell>
          <cell r="R7791" t="str">
            <v/>
          </cell>
          <cell r="X7791" t="str">
            <v/>
          </cell>
        </row>
        <row r="7792">
          <cell r="B7792">
            <v>28</v>
          </cell>
          <cell r="F7792">
            <v>5.5</v>
          </cell>
          <cell r="R7792" t="str">
            <v>HERTHA VERNELLO</v>
          </cell>
          <cell r="T7792">
            <v>1</v>
          </cell>
          <cell r="W7792">
            <v>1</v>
          </cell>
          <cell r="X7792">
            <v>5.5</v>
          </cell>
        </row>
        <row r="7793">
          <cell r="B7793">
            <v>28</v>
          </cell>
          <cell r="F7793">
            <v>6.5</v>
          </cell>
          <cell r="R7793" t="str">
            <v>PESCICULINI FC</v>
          </cell>
          <cell r="T7793">
            <v>1</v>
          </cell>
          <cell r="W7793">
            <v>1</v>
          </cell>
          <cell r="X7793">
            <v>9</v>
          </cell>
        </row>
        <row r="7794">
          <cell r="B7794">
            <v>28</v>
          </cell>
          <cell r="F7794">
            <v>6</v>
          </cell>
          <cell r="R7794" t="str">
            <v>PESCICULINI FC</v>
          </cell>
          <cell r="W7794">
            <v>1</v>
          </cell>
          <cell r="X7794">
            <v>9</v>
          </cell>
        </row>
        <row r="7795">
          <cell r="B7795">
            <v>28</v>
          </cell>
          <cell r="F7795">
            <v>6.5</v>
          </cell>
          <cell r="R7795" t="str">
            <v>ATL IMPROVVISATO</v>
          </cell>
          <cell r="T7795">
            <v>1</v>
          </cell>
          <cell r="W7795">
            <v>1</v>
          </cell>
          <cell r="X7795">
            <v>6.5</v>
          </cell>
        </row>
        <row r="7796">
          <cell r="B7796">
            <v>28</v>
          </cell>
          <cell r="F7796">
            <v>5</v>
          </cell>
          <cell r="R7796" t="str">
            <v>SAN GRIA</v>
          </cell>
          <cell r="T7796">
            <v>1</v>
          </cell>
          <cell r="X7796" t="str">
            <v/>
          </cell>
        </row>
        <row r="7797">
          <cell r="B7797">
            <v>28</v>
          </cell>
          <cell r="F7797">
            <v>5</v>
          </cell>
          <cell r="R7797" t="str">
            <v>HERTHA VERNELLO</v>
          </cell>
          <cell r="T7797">
            <v>1</v>
          </cell>
          <cell r="X7797" t="str">
            <v/>
          </cell>
        </row>
        <row r="7798">
          <cell r="B7798">
            <v>28</v>
          </cell>
          <cell r="F7798">
            <v>5.5</v>
          </cell>
          <cell r="R7798" t="str">
            <v>ATL IMPROVVISATO</v>
          </cell>
          <cell r="X7798" t="str">
            <v/>
          </cell>
        </row>
        <row r="7799">
          <cell r="B7799">
            <v>28</v>
          </cell>
          <cell r="F7799">
            <v>5.5</v>
          </cell>
          <cell r="R7799" t="str">
            <v>AC ASPARAGHESE</v>
          </cell>
          <cell r="X7799" t="str">
            <v/>
          </cell>
        </row>
        <row r="7800">
          <cell r="B7800">
            <v>28</v>
          </cell>
          <cell r="F7800">
            <v>6</v>
          </cell>
          <cell r="R7800" t="str">
            <v/>
          </cell>
          <cell r="X7800" t="str">
            <v/>
          </cell>
        </row>
        <row r="7801">
          <cell r="B7801">
            <v>28</v>
          </cell>
          <cell r="F7801">
            <v>6</v>
          </cell>
          <cell r="R7801" t="str">
            <v>ATL IMPROVVISATO</v>
          </cell>
          <cell r="T7801">
            <v>1</v>
          </cell>
          <cell r="X7801" t="str">
            <v/>
          </cell>
        </row>
        <row r="7802">
          <cell r="B7802">
            <v>28</v>
          </cell>
          <cell r="F7802">
            <v>6.5</v>
          </cell>
          <cell r="R7802" t="str">
            <v>APPAREGGIATO</v>
          </cell>
          <cell r="T7802">
            <v>1</v>
          </cell>
          <cell r="W7802">
            <v>1</v>
          </cell>
          <cell r="X7802">
            <v>7.5</v>
          </cell>
        </row>
        <row r="7803">
          <cell r="B7803">
            <v>28</v>
          </cell>
          <cell r="F7803">
            <v>5.5</v>
          </cell>
          <cell r="R7803" t="str">
            <v>PARTIZAN DEGRADO</v>
          </cell>
          <cell r="X7803" t="str">
            <v/>
          </cell>
        </row>
        <row r="7804">
          <cell r="B7804">
            <v>28</v>
          </cell>
          <cell r="F7804">
            <v>7</v>
          </cell>
          <cell r="R7804" t="str">
            <v>ATL IMPROVVISATO</v>
          </cell>
          <cell r="T7804">
            <v>1</v>
          </cell>
          <cell r="W7804">
            <v>1</v>
          </cell>
          <cell r="X7804">
            <v>8</v>
          </cell>
        </row>
        <row r="7805">
          <cell r="B7805">
            <v>28</v>
          </cell>
          <cell r="F7805">
            <v>7</v>
          </cell>
          <cell r="R7805" t="str">
            <v/>
          </cell>
          <cell r="X7805" t="str">
            <v/>
          </cell>
        </row>
        <row r="7806">
          <cell r="B7806">
            <v>28</v>
          </cell>
          <cell r="F7806">
            <v>6</v>
          </cell>
          <cell r="R7806" t="str">
            <v>AC ASPARAGHESE</v>
          </cell>
          <cell r="X7806" t="str">
            <v/>
          </cell>
        </row>
        <row r="7807">
          <cell r="B7807">
            <v>28</v>
          </cell>
          <cell r="F7807">
            <v>6.5</v>
          </cell>
          <cell r="R7807" t="str">
            <v>SESTO ASENSIO</v>
          </cell>
          <cell r="T7807">
            <v>1</v>
          </cell>
          <cell r="W7807">
            <v>1</v>
          </cell>
          <cell r="X7807">
            <v>6.5</v>
          </cell>
        </row>
        <row r="7808">
          <cell r="B7808">
            <v>28</v>
          </cell>
          <cell r="F7808">
            <v>6</v>
          </cell>
          <cell r="R7808" t="str">
            <v/>
          </cell>
          <cell r="X7808" t="str">
            <v/>
          </cell>
        </row>
        <row r="7809">
          <cell r="B7809">
            <v>28</v>
          </cell>
          <cell r="F7809">
            <v>5.5</v>
          </cell>
          <cell r="R7809" t="str">
            <v/>
          </cell>
          <cell r="X7809" t="str">
            <v/>
          </cell>
        </row>
        <row r="7810">
          <cell r="B7810">
            <v>28</v>
          </cell>
          <cell r="F7810">
            <v>6</v>
          </cell>
          <cell r="R7810" t="str">
            <v/>
          </cell>
          <cell r="X7810" t="str">
            <v/>
          </cell>
        </row>
        <row r="7811">
          <cell r="B7811">
            <v>28</v>
          </cell>
          <cell r="F7811">
            <v>7</v>
          </cell>
          <cell r="R7811" t="str">
            <v/>
          </cell>
          <cell r="X7811" t="str">
            <v/>
          </cell>
        </row>
        <row r="7812">
          <cell r="B7812">
            <v>28</v>
          </cell>
          <cell r="F7812">
            <v>7</v>
          </cell>
          <cell r="R7812" t="str">
            <v>SESTO ASENSIO</v>
          </cell>
          <cell r="W7812">
            <v>1</v>
          </cell>
          <cell r="X7812">
            <v>10</v>
          </cell>
        </row>
        <row r="7813">
          <cell r="B7813">
            <v>28</v>
          </cell>
          <cell r="F7813">
            <v>6</v>
          </cell>
          <cell r="R7813" t="str">
            <v>AC ASPARAGHESE</v>
          </cell>
          <cell r="T7813">
            <v>1</v>
          </cell>
          <cell r="W7813">
            <v>1</v>
          </cell>
          <cell r="X7813">
            <v>6</v>
          </cell>
        </row>
        <row r="7814">
          <cell r="B7814">
            <v>28</v>
          </cell>
          <cell r="F7814">
            <v>6</v>
          </cell>
          <cell r="R7814" t="str">
            <v/>
          </cell>
          <cell r="X7814" t="str">
            <v/>
          </cell>
        </row>
        <row r="7815">
          <cell r="B7815">
            <v>28</v>
          </cell>
          <cell r="F7815">
            <v>6</v>
          </cell>
          <cell r="R7815" t="str">
            <v>SESTO ASENSIO</v>
          </cell>
          <cell r="W7815">
            <v>1</v>
          </cell>
          <cell r="X7815">
            <v>6</v>
          </cell>
        </row>
        <row r="7816">
          <cell r="B7816">
            <v>28</v>
          </cell>
          <cell r="F7816">
            <v>5.5</v>
          </cell>
          <cell r="R7816" t="str">
            <v>APPAREGGIATO</v>
          </cell>
          <cell r="W7816">
            <v>1</v>
          </cell>
          <cell r="X7816">
            <v>5.5</v>
          </cell>
        </row>
        <row r="7817">
          <cell r="B7817">
            <v>28</v>
          </cell>
          <cell r="F7817">
            <v>7</v>
          </cell>
          <cell r="R7817" t="str">
            <v/>
          </cell>
          <cell r="X7817" t="str">
            <v/>
          </cell>
        </row>
        <row r="7818">
          <cell r="B7818">
            <v>28</v>
          </cell>
          <cell r="F7818">
            <v>6</v>
          </cell>
          <cell r="R7818" t="str">
            <v>HERTHA VERNELLO</v>
          </cell>
          <cell r="T7818">
            <v>1</v>
          </cell>
          <cell r="W7818">
            <v>1</v>
          </cell>
          <cell r="X7818">
            <v>6</v>
          </cell>
        </row>
        <row r="7819">
          <cell r="B7819">
            <v>28</v>
          </cell>
          <cell r="F7819">
            <v>6.5</v>
          </cell>
          <cell r="R7819" t="str">
            <v>HERTHA VERNELLO</v>
          </cell>
          <cell r="T7819">
            <v>1</v>
          </cell>
          <cell r="W7819">
            <v>1</v>
          </cell>
          <cell r="X7819">
            <v>6.5</v>
          </cell>
        </row>
        <row r="7820">
          <cell r="B7820">
            <v>28</v>
          </cell>
          <cell r="F7820">
            <v>7</v>
          </cell>
          <cell r="R7820" t="str">
            <v>PARTIZAN DEGRADO</v>
          </cell>
          <cell r="W7820">
            <v>1</v>
          </cell>
          <cell r="X7820">
            <v>10</v>
          </cell>
        </row>
        <row r="7821">
          <cell r="B7821">
            <v>28</v>
          </cell>
          <cell r="F7821">
            <v>6.5</v>
          </cell>
          <cell r="R7821" t="str">
            <v>SESTO ASENSIO</v>
          </cell>
          <cell r="T7821">
            <v>1</v>
          </cell>
          <cell r="W7821">
            <v>1</v>
          </cell>
          <cell r="X7821">
            <v>6.5</v>
          </cell>
        </row>
        <row r="7822">
          <cell r="B7822">
            <v>28</v>
          </cell>
          <cell r="F7822">
            <v>7</v>
          </cell>
          <cell r="R7822" t="str">
            <v>ATL IMPROVVISATO</v>
          </cell>
          <cell r="T7822">
            <v>1</v>
          </cell>
          <cell r="W7822">
            <v>1</v>
          </cell>
          <cell r="X7822">
            <v>8</v>
          </cell>
        </row>
        <row r="7823">
          <cell r="B7823">
            <v>28</v>
          </cell>
          <cell r="F7823">
            <v>6</v>
          </cell>
          <cell r="R7823" t="str">
            <v/>
          </cell>
          <cell r="X7823" t="str">
            <v/>
          </cell>
        </row>
        <row r="7824">
          <cell r="B7824">
            <v>28</v>
          </cell>
          <cell r="F7824">
            <v>5.5</v>
          </cell>
          <cell r="R7824" t="str">
            <v>AC ASPARAGHESE</v>
          </cell>
          <cell r="X7824" t="str">
            <v/>
          </cell>
        </row>
        <row r="7825">
          <cell r="B7825">
            <v>28</v>
          </cell>
          <cell r="F7825">
            <v>6</v>
          </cell>
          <cell r="R7825" t="str">
            <v>APPAREGGIATO</v>
          </cell>
          <cell r="T7825">
            <v>1</v>
          </cell>
          <cell r="W7825">
            <v>1</v>
          </cell>
          <cell r="X7825">
            <v>6</v>
          </cell>
        </row>
        <row r="7826">
          <cell r="B7826">
            <v>28</v>
          </cell>
          <cell r="F7826">
            <v>6</v>
          </cell>
          <cell r="R7826" t="str">
            <v/>
          </cell>
          <cell r="X7826" t="str">
            <v/>
          </cell>
        </row>
        <row r="7827">
          <cell r="B7827">
            <v>28</v>
          </cell>
          <cell r="F7827">
            <v>5.5</v>
          </cell>
          <cell r="R7827" t="str">
            <v/>
          </cell>
          <cell r="X7827" t="str">
            <v/>
          </cell>
        </row>
        <row r="7828">
          <cell r="B7828">
            <v>28</v>
          </cell>
          <cell r="F7828">
            <v>6</v>
          </cell>
          <cell r="R7828" t="str">
            <v/>
          </cell>
          <cell r="X7828" t="str">
            <v/>
          </cell>
        </row>
        <row r="7829">
          <cell r="B7829">
            <v>28</v>
          </cell>
          <cell r="F7829">
            <v>5.5</v>
          </cell>
          <cell r="R7829" t="str">
            <v/>
          </cell>
          <cell r="X7829" t="str">
            <v/>
          </cell>
        </row>
        <row r="7830">
          <cell r="B7830">
            <v>28</v>
          </cell>
          <cell r="F7830">
            <v>6</v>
          </cell>
          <cell r="R7830" t="str">
            <v/>
          </cell>
          <cell r="X7830" t="str">
            <v/>
          </cell>
        </row>
        <row r="7831">
          <cell r="B7831">
            <v>28</v>
          </cell>
          <cell r="F7831">
            <v>6.5</v>
          </cell>
          <cell r="R7831" t="str">
            <v/>
          </cell>
          <cell r="X7831" t="str">
            <v/>
          </cell>
        </row>
        <row r="7832">
          <cell r="B7832">
            <v>28</v>
          </cell>
          <cell r="F7832">
            <v>7</v>
          </cell>
          <cell r="R7832" t="str">
            <v/>
          </cell>
          <cell r="X7832" t="str">
            <v/>
          </cell>
        </row>
        <row r="7833">
          <cell r="B7833">
            <v>28</v>
          </cell>
          <cell r="F7833">
            <v>6</v>
          </cell>
          <cell r="R7833" t="str">
            <v/>
          </cell>
          <cell r="X7833" t="str">
            <v/>
          </cell>
        </row>
        <row r="7834">
          <cell r="B7834">
            <v>28</v>
          </cell>
          <cell r="F7834">
            <v>6.5</v>
          </cell>
          <cell r="R7834" t="str">
            <v/>
          </cell>
          <cell r="X7834" t="str">
            <v/>
          </cell>
        </row>
        <row r="7835">
          <cell r="B7835">
            <v>28</v>
          </cell>
          <cell r="F7835">
            <v>5.5</v>
          </cell>
          <cell r="R7835" t="str">
            <v/>
          </cell>
          <cell r="X7835" t="str">
            <v/>
          </cell>
        </row>
        <row r="7836">
          <cell r="B7836">
            <v>28</v>
          </cell>
          <cell r="F7836">
            <v>7</v>
          </cell>
          <cell r="R7836" t="str">
            <v/>
          </cell>
          <cell r="X7836" t="str">
            <v/>
          </cell>
        </row>
        <row r="7837">
          <cell r="B7837">
            <v>28</v>
          </cell>
          <cell r="F7837">
            <v>5.5</v>
          </cell>
          <cell r="R7837" t="str">
            <v>APPAREGGIATO</v>
          </cell>
          <cell r="T7837">
            <v>1</v>
          </cell>
          <cell r="X7837" t="str">
            <v/>
          </cell>
        </row>
        <row r="7838">
          <cell r="B7838">
            <v>28</v>
          </cell>
          <cell r="F7838">
            <v>6</v>
          </cell>
          <cell r="R7838" t="str">
            <v>SAN GRIA</v>
          </cell>
          <cell r="T7838">
            <v>1</v>
          </cell>
          <cell r="W7838">
            <v>1</v>
          </cell>
          <cell r="X7838">
            <v>5.5</v>
          </cell>
        </row>
        <row r="7839">
          <cell r="B7839">
            <v>28</v>
          </cell>
          <cell r="F7839">
            <v>5</v>
          </cell>
          <cell r="R7839" t="str">
            <v>ATL IMPROVVISATO</v>
          </cell>
          <cell r="T7839">
            <v>1</v>
          </cell>
          <cell r="X7839" t="str">
            <v/>
          </cell>
        </row>
        <row r="7840">
          <cell r="B7840">
            <v>28</v>
          </cell>
          <cell r="F7840">
            <v>7</v>
          </cell>
          <cell r="R7840" t="str">
            <v/>
          </cell>
          <cell r="X7840" t="str">
            <v/>
          </cell>
        </row>
        <row r="7841">
          <cell r="B7841">
            <v>28</v>
          </cell>
          <cell r="F7841">
            <v>6.5</v>
          </cell>
          <cell r="R7841" t="str">
            <v/>
          </cell>
          <cell r="X7841" t="str">
            <v/>
          </cell>
        </row>
        <row r="7842">
          <cell r="B7842">
            <v>28</v>
          </cell>
          <cell r="F7842">
            <v>6.5</v>
          </cell>
          <cell r="R7842" t="str">
            <v>PARTIZAN DEGRADO</v>
          </cell>
          <cell r="W7842">
            <v>1</v>
          </cell>
          <cell r="X7842">
            <v>6.5</v>
          </cell>
        </row>
        <row r="7843">
          <cell r="B7843">
            <v>28</v>
          </cell>
          <cell r="F7843">
            <v>7</v>
          </cell>
          <cell r="R7843" t="str">
            <v>SESTO ASENSIO</v>
          </cell>
          <cell r="T7843">
            <v>1</v>
          </cell>
          <cell r="W7843">
            <v>1</v>
          </cell>
          <cell r="X7843">
            <v>6.5</v>
          </cell>
        </row>
        <row r="7844">
          <cell r="B7844">
            <v>28</v>
          </cell>
          <cell r="F7844">
            <v>6</v>
          </cell>
          <cell r="R7844" t="str">
            <v>SESTO ASENSIO</v>
          </cell>
          <cell r="T7844">
            <v>1</v>
          </cell>
          <cell r="X7844" t="str">
            <v/>
          </cell>
        </row>
        <row r="7845">
          <cell r="B7845">
            <v>28</v>
          </cell>
          <cell r="F7845">
            <v>6.5</v>
          </cell>
          <cell r="R7845" t="str">
            <v/>
          </cell>
          <cell r="X7845" t="str">
            <v/>
          </cell>
        </row>
        <row r="7846">
          <cell r="B7846">
            <v>28</v>
          </cell>
          <cell r="F7846">
            <v>6</v>
          </cell>
          <cell r="R7846" t="str">
            <v>SESTO ASENSIO</v>
          </cell>
          <cell r="T7846">
            <v>1</v>
          </cell>
          <cell r="X7846" t="str">
            <v/>
          </cell>
        </row>
        <row r="7847">
          <cell r="B7847">
            <v>28</v>
          </cell>
          <cell r="F7847">
            <v>6</v>
          </cell>
          <cell r="R7847" t="str">
            <v/>
          </cell>
          <cell r="X7847" t="str">
            <v/>
          </cell>
        </row>
        <row r="7848">
          <cell r="B7848">
            <v>28</v>
          </cell>
          <cell r="F7848">
            <v>7</v>
          </cell>
          <cell r="R7848" t="str">
            <v>ATL IMPROVVISATO</v>
          </cell>
          <cell r="W7848">
            <v>1</v>
          </cell>
          <cell r="X7848">
            <v>8</v>
          </cell>
        </row>
        <row r="7849">
          <cell r="B7849">
            <v>28</v>
          </cell>
          <cell r="F7849">
            <v>6</v>
          </cell>
          <cell r="R7849" t="str">
            <v>SAN GRIA</v>
          </cell>
          <cell r="T7849">
            <v>1</v>
          </cell>
          <cell r="W7849">
            <v>1</v>
          </cell>
          <cell r="X7849">
            <v>6</v>
          </cell>
        </row>
        <row r="7850">
          <cell r="B7850">
            <v>28</v>
          </cell>
          <cell r="F7850">
            <v>5</v>
          </cell>
          <cell r="R7850" t="str">
            <v>SESTO ASENSIO</v>
          </cell>
          <cell r="T7850">
            <v>1</v>
          </cell>
          <cell r="X7850" t="str">
            <v/>
          </cell>
        </row>
        <row r="7851">
          <cell r="B7851">
            <v>28</v>
          </cell>
          <cell r="F7851">
            <v>6</v>
          </cell>
          <cell r="R7851" t="str">
            <v>SESTO ASENSIO</v>
          </cell>
          <cell r="T7851">
            <v>1</v>
          </cell>
          <cell r="X7851" t="str">
            <v/>
          </cell>
        </row>
        <row r="7852">
          <cell r="B7852">
            <v>28</v>
          </cell>
          <cell r="F7852">
            <v>6</v>
          </cell>
          <cell r="R7852" t="str">
            <v>ATL IMPROVVISATO</v>
          </cell>
          <cell r="T7852">
            <v>1</v>
          </cell>
          <cell r="X7852" t="str">
            <v/>
          </cell>
        </row>
        <row r="7853">
          <cell r="B7853">
            <v>28</v>
          </cell>
          <cell r="F7853">
            <v>7.5</v>
          </cell>
          <cell r="R7853" t="str">
            <v>SESTO ASENSIO</v>
          </cell>
          <cell r="T7853">
            <v>1</v>
          </cell>
          <cell r="W7853">
            <v>1</v>
          </cell>
          <cell r="X7853">
            <v>11.5</v>
          </cell>
        </row>
        <row r="7854">
          <cell r="B7854">
            <v>28</v>
          </cell>
          <cell r="F7854">
            <v>5.5</v>
          </cell>
          <cell r="R7854" t="str">
            <v>HERTHA VERNELLO</v>
          </cell>
          <cell r="X7854" t="str">
            <v/>
          </cell>
        </row>
        <row r="7855">
          <cell r="B7855">
            <v>28</v>
          </cell>
          <cell r="F7855">
            <v>6</v>
          </cell>
          <cell r="R7855" t="str">
            <v/>
          </cell>
          <cell r="X7855" t="str">
            <v/>
          </cell>
        </row>
        <row r="7856">
          <cell r="B7856">
            <v>28</v>
          </cell>
          <cell r="F7856">
            <v>6.5</v>
          </cell>
          <cell r="R7856" t="str">
            <v/>
          </cell>
          <cell r="X7856" t="str">
            <v/>
          </cell>
        </row>
        <row r="7857">
          <cell r="B7857">
            <v>28</v>
          </cell>
          <cell r="F7857">
            <v>5.5</v>
          </cell>
          <cell r="R7857" t="str">
            <v>PESCICULINI FC</v>
          </cell>
          <cell r="T7857">
            <v>1</v>
          </cell>
          <cell r="X7857" t="str">
            <v/>
          </cell>
        </row>
        <row r="7858">
          <cell r="B7858">
            <v>28</v>
          </cell>
          <cell r="F7858">
            <v>5.5</v>
          </cell>
          <cell r="R7858" t="str">
            <v>PESCICULINI FC</v>
          </cell>
          <cell r="X7858" t="str">
            <v/>
          </cell>
        </row>
        <row r="7859">
          <cell r="B7859">
            <v>28</v>
          </cell>
          <cell r="F7859">
            <v>6</v>
          </cell>
          <cell r="R7859" t="str">
            <v/>
          </cell>
          <cell r="X7859" t="str">
            <v/>
          </cell>
        </row>
        <row r="7860">
          <cell r="B7860">
            <v>28</v>
          </cell>
          <cell r="F7860">
            <v>6.5</v>
          </cell>
          <cell r="R7860" t="str">
            <v>SESTO ASENSIO</v>
          </cell>
          <cell r="W7860">
            <v>1</v>
          </cell>
          <cell r="X7860">
            <v>6.5</v>
          </cell>
        </row>
        <row r="7861">
          <cell r="B7861">
            <v>28</v>
          </cell>
          <cell r="F7861">
            <v>7</v>
          </cell>
          <cell r="R7861" t="str">
            <v/>
          </cell>
          <cell r="X7861" t="str">
            <v/>
          </cell>
        </row>
        <row r="7862">
          <cell r="B7862">
            <v>28</v>
          </cell>
          <cell r="F7862">
            <v>6</v>
          </cell>
          <cell r="R7862" t="str">
            <v>SAN GRIA</v>
          </cell>
          <cell r="W7862">
            <v>1</v>
          </cell>
          <cell r="X7862">
            <v>6</v>
          </cell>
        </row>
        <row r="7863">
          <cell r="B7863">
            <v>28</v>
          </cell>
          <cell r="F7863">
            <v>6.5</v>
          </cell>
          <cell r="R7863" t="str">
            <v>PARTIZAN DEGRADO</v>
          </cell>
          <cell r="T7863">
            <v>1</v>
          </cell>
          <cell r="W7863">
            <v>1</v>
          </cell>
          <cell r="X7863">
            <v>6</v>
          </cell>
        </row>
        <row r="7864">
          <cell r="B7864">
            <v>28</v>
          </cell>
          <cell r="F7864">
            <v>6.5</v>
          </cell>
          <cell r="R7864" t="str">
            <v>PARTIZAN DEGRADO</v>
          </cell>
          <cell r="T7864">
            <v>1</v>
          </cell>
          <cell r="W7864">
            <v>1</v>
          </cell>
          <cell r="X7864">
            <v>6.5</v>
          </cell>
        </row>
        <row r="7865">
          <cell r="B7865">
            <v>28</v>
          </cell>
          <cell r="F7865">
            <v>6</v>
          </cell>
          <cell r="R7865" t="str">
            <v/>
          </cell>
          <cell r="X7865" t="str">
            <v/>
          </cell>
        </row>
        <row r="7866">
          <cell r="B7866">
            <v>28</v>
          </cell>
          <cell r="F7866">
            <v>6</v>
          </cell>
          <cell r="R7866" t="str">
            <v>PESCICULINI FC</v>
          </cell>
          <cell r="X7866" t="str">
            <v/>
          </cell>
        </row>
        <row r="7867">
          <cell r="B7867">
            <v>28</v>
          </cell>
          <cell r="F7867">
            <v>6.5</v>
          </cell>
          <cell r="R7867" t="str">
            <v/>
          </cell>
          <cell r="X7867" t="str">
            <v/>
          </cell>
        </row>
        <row r="7868">
          <cell r="B7868">
            <v>28</v>
          </cell>
          <cell r="F7868">
            <v>5.5</v>
          </cell>
          <cell r="R7868" t="str">
            <v/>
          </cell>
          <cell r="X7868" t="str">
            <v/>
          </cell>
        </row>
        <row r="7869">
          <cell r="B7869">
            <v>28</v>
          </cell>
          <cell r="F7869">
            <v>6</v>
          </cell>
          <cell r="R7869" t="str">
            <v>HERTHA VERNELLO</v>
          </cell>
          <cell r="T7869">
            <v>1</v>
          </cell>
          <cell r="W7869">
            <v>1</v>
          </cell>
          <cell r="X7869">
            <v>6</v>
          </cell>
        </row>
        <row r="7870">
          <cell r="B7870">
            <v>28</v>
          </cell>
          <cell r="F7870">
            <v>6</v>
          </cell>
          <cell r="R7870" t="str">
            <v/>
          </cell>
          <cell r="X7870" t="str">
            <v/>
          </cell>
        </row>
        <row r="7871">
          <cell r="B7871">
            <v>28</v>
          </cell>
          <cell r="F7871">
            <v>6.5</v>
          </cell>
          <cell r="R7871" t="str">
            <v/>
          </cell>
          <cell r="X7871" t="str">
            <v/>
          </cell>
        </row>
        <row r="7872">
          <cell r="B7872">
            <v>28</v>
          </cell>
          <cell r="F7872">
            <v>6</v>
          </cell>
          <cell r="R7872" t="str">
            <v/>
          </cell>
          <cell r="X7872" t="str">
            <v/>
          </cell>
        </row>
        <row r="7873">
          <cell r="B7873">
            <v>28</v>
          </cell>
          <cell r="F7873">
            <v>6</v>
          </cell>
          <cell r="R7873" t="str">
            <v/>
          </cell>
          <cell r="X7873" t="str">
            <v/>
          </cell>
        </row>
        <row r="7874">
          <cell r="B7874">
            <v>28</v>
          </cell>
          <cell r="F7874">
            <v>6</v>
          </cell>
          <cell r="R7874" t="str">
            <v/>
          </cell>
          <cell r="X7874" t="str">
            <v/>
          </cell>
        </row>
        <row r="7875">
          <cell r="B7875">
            <v>28</v>
          </cell>
          <cell r="F7875">
            <v>6.5</v>
          </cell>
          <cell r="R7875" t="str">
            <v>APPAREGGIATO</v>
          </cell>
          <cell r="W7875">
            <v>1</v>
          </cell>
          <cell r="X7875">
            <v>7.5</v>
          </cell>
        </row>
        <row r="7876">
          <cell r="B7876">
            <v>28</v>
          </cell>
          <cell r="F7876">
            <v>5.5</v>
          </cell>
          <cell r="R7876" t="str">
            <v/>
          </cell>
          <cell r="X7876" t="str">
            <v/>
          </cell>
        </row>
        <row r="7877">
          <cell r="B7877">
            <v>28</v>
          </cell>
          <cell r="F7877">
            <v>5.5</v>
          </cell>
          <cell r="R7877" t="str">
            <v/>
          </cell>
          <cell r="X7877" t="str">
            <v/>
          </cell>
        </row>
        <row r="7878">
          <cell r="B7878">
            <v>28</v>
          </cell>
          <cell r="F7878">
            <v>5.5</v>
          </cell>
          <cell r="R7878" t="str">
            <v/>
          </cell>
          <cell r="X7878" t="str">
            <v/>
          </cell>
        </row>
        <row r="7879">
          <cell r="B7879">
            <v>28</v>
          </cell>
          <cell r="F7879">
            <v>5</v>
          </cell>
          <cell r="R7879" t="str">
            <v/>
          </cell>
          <cell r="X7879" t="str">
            <v/>
          </cell>
        </row>
        <row r="7880">
          <cell r="B7880">
            <v>28</v>
          </cell>
          <cell r="F7880">
            <v>5.5</v>
          </cell>
          <cell r="R7880" t="str">
            <v/>
          </cell>
          <cell r="X7880" t="str">
            <v/>
          </cell>
        </row>
        <row r="7881">
          <cell r="B7881">
            <v>28</v>
          </cell>
          <cell r="F7881">
            <v>4.5</v>
          </cell>
          <cell r="R7881" t="str">
            <v/>
          </cell>
          <cell r="X7881" t="str">
            <v/>
          </cell>
        </row>
        <row r="7882">
          <cell r="B7882">
            <v>28</v>
          </cell>
          <cell r="F7882">
            <v>5.5</v>
          </cell>
          <cell r="R7882" t="str">
            <v/>
          </cell>
          <cell r="X7882" t="str">
            <v/>
          </cell>
        </row>
        <row r="7883">
          <cell r="B7883">
            <v>28</v>
          </cell>
          <cell r="F7883">
            <v>6</v>
          </cell>
          <cell r="R7883" t="str">
            <v/>
          </cell>
          <cell r="X7883" t="str">
            <v/>
          </cell>
        </row>
        <row r="7884">
          <cell r="B7884">
            <v>28</v>
          </cell>
          <cell r="F7884">
            <v>5</v>
          </cell>
          <cell r="R7884" t="str">
            <v/>
          </cell>
          <cell r="X7884" t="str">
            <v/>
          </cell>
        </row>
        <row r="7885">
          <cell r="B7885">
            <v>28</v>
          </cell>
          <cell r="F7885">
            <v>5.5</v>
          </cell>
          <cell r="R7885" t="str">
            <v/>
          </cell>
          <cell r="X7885" t="str">
            <v/>
          </cell>
        </row>
        <row r="7886">
          <cell r="B7886">
            <v>28</v>
          </cell>
          <cell r="F7886">
            <v>6</v>
          </cell>
          <cell r="R7886" t="str">
            <v/>
          </cell>
          <cell r="X7886" t="str">
            <v/>
          </cell>
        </row>
        <row r="7887">
          <cell r="B7887">
            <v>28</v>
          </cell>
          <cell r="F7887">
            <v>6</v>
          </cell>
          <cell r="R7887" t="str">
            <v/>
          </cell>
          <cell r="X7887" t="str">
            <v/>
          </cell>
        </row>
        <row r="7888">
          <cell r="B7888">
            <v>28</v>
          </cell>
          <cell r="F7888">
            <v>5.5</v>
          </cell>
          <cell r="R7888" t="str">
            <v/>
          </cell>
          <cell r="X7888" t="str">
            <v/>
          </cell>
        </row>
        <row r="7889">
          <cell r="B7889">
            <v>28</v>
          </cell>
          <cell r="F7889">
            <v>5.5</v>
          </cell>
          <cell r="R7889" t="str">
            <v>AC ASPARAGHESE</v>
          </cell>
          <cell r="T7889">
            <v>1</v>
          </cell>
          <cell r="X7889" t="str">
            <v/>
          </cell>
        </row>
        <row r="7890">
          <cell r="B7890">
            <v>28</v>
          </cell>
          <cell r="F7890">
            <v>5.5</v>
          </cell>
          <cell r="R7890" t="str">
            <v>HERTHA VERNELLO</v>
          </cell>
          <cell r="X7890" t="str">
            <v/>
          </cell>
        </row>
        <row r="7891">
          <cell r="B7891">
            <v>28</v>
          </cell>
          <cell r="F7891">
            <v>6</v>
          </cell>
          <cell r="R7891" t="str">
            <v>HERTHA VERNELLO</v>
          </cell>
          <cell r="W7891">
            <v>1</v>
          </cell>
          <cell r="X7891">
            <v>6</v>
          </cell>
        </row>
        <row r="7892">
          <cell r="B7892">
            <v>28</v>
          </cell>
          <cell r="F7892">
            <v>6.5</v>
          </cell>
          <cell r="R7892" t="str">
            <v>AC ASPARAGHESE</v>
          </cell>
          <cell r="T7892">
            <v>1</v>
          </cell>
          <cell r="W7892">
            <v>1</v>
          </cell>
          <cell r="X7892">
            <v>7.5</v>
          </cell>
        </row>
        <row r="7893">
          <cell r="B7893">
            <v>28</v>
          </cell>
          <cell r="F7893">
            <v>7</v>
          </cell>
          <cell r="R7893" t="str">
            <v>PESCICULINI FC</v>
          </cell>
          <cell r="T7893">
            <v>1</v>
          </cell>
          <cell r="W7893">
            <v>1</v>
          </cell>
          <cell r="X7893">
            <v>11</v>
          </cell>
        </row>
        <row r="7894">
          <cell r="B7894">
            <v>28</v>
          </cell>
          <cell r="F7894">
            <v>7</v>
          </cell>
          <cell r="R7894" t="str">
            <v>HERTHA VERNELLO</v>
          </cell>
          <cell r="T7894">
            <v>1</v>
          </cell>
          <cell r="W7894">
            <v>1</v>
          </cell>
          <cell r="X7894">
            <v>9.5</v>
          </cell>
        </row>
        <row r="7895">
          <cell r="B7895">
            <v>28</v>
          </cell>
          <cell r="F7895">
            <v>5</v>
          </cell>
          <cell r="R7895" t="str">
            <v/>
          </cell>
          <cell r="X7895" t="str">
            <v/>
          </cell>
        </row>
        <row r="7896">
          <cell r="B7896">
            <v>28</v>
          </cell>
          <cell r="F7896">
            <v>6</v>
          </cell>
          <cell r="R7896" t="str">
            <v/>
          </cell>
          <cell r="X7896" t="str">
            <v/>
          </cell>
        </row>
        <row r="7897">
          <cell r="B7897">
            <v>28</v>
          </cell>
          <cell r="F7897">
            <v>5.5</v>
          </cell>
          <cell r="R7897" t="str">
            <v/>
          </cell>
          <cell r="X7897" t="str">
            <v/>
          </cell>
        </row>
        <row r="7898">
          <cell r="B7898">
            <v>28</v>
          </cell>
          <cell r="F7898">
            <v>6</v>
          </cell>
          <cell r="R7898" t="str">
            <v>SAN GRIA</v>
          </cell>
          <cell r="W7898">
            <v>1</v>
          </cell>
          <cell r="X7898">
            <v>6</v>
          </cell>
        </row>
        <row r="7899">
          <cell r="B7899">
            <v>28</v>
          </cell>
          <cell r="F7899">
            <v>6</v>
          </cell>
          <cell r="R7899" t="str">
            <v>SAN GRIA</v>
          </cell>
          <cell r="T7899">
            <v>1</v>
          </cell>
          <cell r="W7899">
            <v>1</v>
          </cell>
          <cell r="X7899">
            <v>6</v>
          </cell>
        </row>
        <row r="7900">
          <cell r="B7900">
            <v>28</v>
          </cell>
          <cell r="F7900">
            <v>6</v>
          </cell>
          <cell r="R7900" t="str">
            <v>AC ASPARAGHESE</v>
          </cell>
          <cell r="W7900">
            <v>1</v>
          </cell>
          <cell r="X7900">
            <v>6</v>
          </cell>
        </row>
        <row r="7901">
          <cell r="B7901">
            <v>28</v>
          </cell>
          <cell r="F7901">
            <v>5.5</v>
          </cell>
          <cell r="R7901" t="str">
            <v/>
          </cell>
          <cell r="X7901" t="str">
            <v/>
          </cell>
        </row>
        <row r="7902">
          <cell r="B7902">
            <v>28</v>
          </cell>
          <cell r="F7902">
            <v>5.5</v>
          </cell>
          <cell r="R7902" t="str">
            <v/>
          </cell>
          <cell r="X7902" t="str">
            <v/>
          </cell>
        </row>
        <row r="7903">
          <cell r="B7903">
            <v>28</v>
          </cell>
          <cell r="F7903">
            <v>5.5</v>
          </cell>
          <cell r="R7903" t="str">
            <v/>
          </cell>
          <cell r="X7903" t="str">
            <v/>
          </cell>
        </row>
        <row r="7904">
          <cell r="B7904">
            <v>28</v>
          </cell>
          <cell r="F7904">
            <v>7</v>
          </cell>
          <cell r="R7904" t="str">
            <v>APPAREGGIATO</v>
          </cell>
          <cell r="W7904">
            <v>1</v>
          </cell>
          <cell r="X7904">
            <v>10</v>
          </cell>
        </row>
        <row r="7905">
          <cell r="B7905">
            <v>28</v>
          </cell>
          <cell r="F7905">
            <v>5</v>
          </cell>
          <cell r="R7905" t="str">
            <v>HERTHA VERNELLO</v>
          </cell>
          <cell r="T7905">
            <v>1</v>
          </cell>
          <cell r="X7905" t="str">
            <v/>
          </cell>
        </row>
        <row r="7906">
          <cell r="B7906">
            <v>28</v>
          </cell>
          <cell r="F7906">
            <v>5.5</v>
          </cell>
          <cell r="R7906" t="str">
            <v/>
          </cell>
          <cell r="X7906" t="str">
            <v/>
          </cell>
        </row>
        <row r="7907">
          <cell r="B7907">
            <v>28</v>
          </cell>
          <cell r="F7907">
            <v>5.5</v>
          </cell>
          <cell r="R7907" t="str">
            <v>APPAREGGIATO</v>
          </cell>
          <cell r="T7907">
            <v>1</v>
          </cell>
          <cell r="W7907">
            <v>1</v>
          </cell>
          <cell r="X7907">
            <v>5.5</v>
          </cell>
        </row>
        <row r="7908">
          <cell r="B7908">
            <v>28</v>
          </cell>
          <cell r="F7908">
            <v>5.5</v>
          </cell>
          <cell r="R7908" t="str">
            <v/>
          </cell>
          <cell r="X7908" t="str">
            <v/>
          </cell>
        </row>
        <row r="7909">
          <cell r="B7909">
            <v>28</v>
          </cell>
          <cell r="F7909">
            <v>6</v>
          </cell>
          <cell r="R7909" t="str">
            <v/>
          </cell>
          <cell r="X7909" t="str">
            <v/>
          </cell>
        </row>
        <row r="7910">
          <cell r="B7910">
            <v>28</v>
          </cell>
          <cell r="F7910">
            <v>5.5</v>
          </cell>
          <cell r="R7910" t="str">
            <v/>
          </cell>
          <cell r="X7910" t="str">
            <v/>
          </cell>
        </row>
        <row r="7911">
          <cell r="B7911">
            <v>28</v>
          </cell>
          <cell r="F7911">
            <v>7.5</v>
          </cell>
          <cell r="R7911" t="str">
            <v>AC ASPARAGHESE</v>
          </cell>
          <cell r="T7911">
            <v>1</v>
          </cell>
          <cell r="W7911">
            <v>1</v>
          </cell>
          <cell r="X7911">
            <v>13.5</v>
          </cell>
        </row>
        <row r="7912">
          <cell r="B7912">
            <v>28</v>
          </cell>
          <cell r="F7912">
            <v>5.5</v>
          </cell>
          <cell r="R7912" t="str">
            <v/>
          </cell>
          <cell r="X7912" t="str">
            <v/>
          </cell>
        </row>
        <row r="7913">
          <cell r="B7913">
            <v>28</v>
          </cell>
          <cell r="F7913">
            <v>6</v>
          </cell>
          <cell r="R7913" t="str">
            <v>AC ASPARAGHESE</v>
          </cell>
          <cell r="T7913">
            <v>1</v>
          </cell>
          <cell r="W7913">
            <v>1</v>
          </cell>
          <cell r="X7913">
            <v>6</v>
          </cell>
        </row>
        <row r="7914">
          <cell r="B7914">
            <v>28</v>
          </cell>
          <cell r="F7914">
            <v>5.5</v>
          </cell>
          <cell r="R7914" t="str">
            <v/>
          </cell>
          <cell r="X7914" t="str">
            <v/>
          </cell>
        </row>
        <row r="7915">
          <cell r="B7915">
            <v>28</v>
          </cell>
          <cell r="F7915">
            <v>6</v>
          </cell>
          <cell r="R7915" t="str">
            <v>PESCICULINI FC</v>
          </cell>
          <cell r="T7915">
            <v>1</v>
          </cell>
          <cell r="W7915">
            <v>1</v>
          </cell>
          <cell r="X7915">
            <v>6</v>
          </cell>
        </row>
        <row r="7916">
          <cell r="B7916">
            <v>28</v>
          </cell>
          <cell r="F7916">
            <v>5.5</v>
          </cell>
          <cell r="R7916" t="str">
            <v>HERTHA VERNELLO</v>
          </cell>
          <cell r="X7916" t="str">
            <v/>
          </cell>
        </row>
        <row r="7917">
          <cell r="B7917">
            <v>28</v>
          </cell>
          <cell r="F7917">
            <v>6</v>
          </cell>
          <cell r="R7917" t="str">
            <v/>
          </cell>
          <cell r="X7917" t="str">
            <v/>
          </cell>
        </row>
        <row r="7918">
          <cell r="B7918">
            <v>28</v>
          </cell>
          <cell r="F7918">
            <v>6.5</v>
          </cell>
          <cell r="R7918" t="str">
            <v>PESCICULINI FC</v>
          </cell>
          <cell r="T7918">
            <v>1</v>
          </cell>
          <cell r="W7918">
            <v>1</v>
          </cell>
          <cell r="X7918">
            <v>6.5</v>
          </cell>
        </row>
        <row r="7919">
          <cell r="B7919">
            <v>28</v>
          </cell>
          <cell r="F7919">
            <v>5</v>
          </cell>
          <cell r="R7919" t="str">
            <v/>
          </cell>
          <cell r="X7919" t="str">
            <v/>
          </cell>
        </row>
        <row r="7920">
          <cell r="B7920">
            <v>28</v>
          </cell>
          <cell r="F7920">
            <v>7</v>
          </cell>
          <cell r="R7920" t="str">
            <v>PESCICULINI FC</v>
          </cell>
          <cell r="W7920">
            <v>1</v>
          </cell>
          <cell r="X7920">
            <v>11</v>
          </cell>
        </row>
        <row r="7921">
          <cell r="B7921">
            <v>28</v>
          </cell>
          <cell r="F7921">
            <v>5.5</v>
          </cell>
          <cell r="R7921" t="str">
            <v>HERTHA VERNELLO</v>
          </cell>
          <cell r="T7921">
            <v>1</v>
          </cell>
          <cell r="W7921">
            <v>1</v>
          </cell>
          <cell r="X7921">
            <v>5.5</v>
          </cell>
        </row>
        <row r="7922">
          <cell r="B7922">
            <v>28</v>
          </cell>
          <cell r="F7922">
            <v>5.5</v>
          </cell>
          <cell r="R7922" t="str">
            <v>SAN GRIA</v>
          </cell>
          <cell r="T7922">
            <v>1</v>
          </cell>
          <cell r="X7922" t="str">
            <v/>
          </cell>
        </row>
        <row r="7923">
          <cell r="B7923">
            <v>28</v>
          </cell>
          <cell r="F7923">
            <v>5.5</v>
          </cell>
          <cell r="R7923" t="str">
            <v/>
          </cell>
          <cell r="X7923" t="str">
            <v/>
          </cell>
        </row>
        <row r="7924">
          <cell r="B7924">
            <v>28</v>
          </cell>
          <cell r="F7924">
            <v>5.5</v>
          </cell>
          <cell r="R7924" t="str">
            <v/>
          </cell>
          <cell r="X7924" t="str">
            <v/>
          </cell>
        </row>
        <row r="7925">
          <cell r="B7925">
            <v>28</v>
          </cell>
          <cell r="F7925">
            <v>6</v>
          </cell>
          <cell r="R7925" t="str">
            <v/>
          </cell>
          <cell r="X7925" t="str">
            <v/>
          </cell>
        </row>
        <row r="7926">
          <cell r="B7926">
            <v>28</v>
          </cell>
          <cell r="F7926">
            <v>6</v>
          </cell>
          <cell r="R7926" t="str">
            <v/>
          </cell>
          <cell r="X7926" t="str">
            <v/>
          </cell>
        </row>
        <row r="7927">
          <cell r="B7927">
            <v>28</v>
          </cell>
          <cell r="F7927">
            <v>5</v>
          </cell>
          <cell r="R7927" t="str">
            <v>PESCICULINI FC</v>
          </cell>
          <cell r="T7927">
            <v>1</v>
          </cell>
          <cell r="X7927" t="str">
            <v/>
          </cell>
        </row>
        <row r="7928">
          <cell r="B7928">
            <v>28</v>
          </cell>
          <cell r="F7928">
            <v>6.5</v>
          </cell>
          <cell r="R7928" t="str">
            <v/>
          </cell>
          <cell r="X7928" t="str">
            <v/>
          </cell>
        </row>
        <row r="7929">
          <cell r="B7929">
            <v>28</v>
          </cell>
          <cell r="F7929">
            <v>5.5</v>
          </cell>
          <cell r="R7929" t="str">
            <v/>
          </cell>
          <cell r="X7929" t="str">
            <v/>
          </cell>
        </row>
        <row r="7930">
          <cell r="B7930">
            <v>28</v>
          </cell>
          <cell r="F7930">
            <v>6</v>
          </cell>
          <cell r="R7930" t="str">
            <v/>
          </cell>
          <cell r="X7930" t="str">
            <v/>
          </cell>
        </row>
        <row r="7931">
          <cell r="B7931">
            <v>28</v>
          </cell>
          <cell r="F7931">
            <v>5</v>
          </cell>
          <cell r="R7931" t="str">
            <v>ATL IMPROVVISATO</v>
          </cell>
          <cell r="X7931" t="str">
            <v/>
          </cell>
        </row>
        <row r="7932">
          <cell r="B7932">
            <v>28</v>
          </cell>
          <cell r="F7932">
            <v>5.5</v>
          </cell>
          <cell r="R7932" t="str">
            <v>APPAREGGIATO</v>
          </cell>
          <cell r="T7932">
            <v>1</v>
          </cell>
          <cell r="X7932" t="str">
            <v/>
          </cell>
        </row>
        <row r="7933">
          <cell r="B7933">
            <v>28</v>
          </cell>
          <cell r="F7933">
            <v>5.5</v>
          </cell>
          <cell r="R7933" t="str">
            <v>PESCICULINI FC</v>
          </cell>
          <cell r="T7933">
            <v>1</v>
          </cell>
          <cell r="X7933" t="str">
            <v/>
          </cell>
        </row>
        <row r="7934">
          <cell r="B7934">
            <v>28</v>
          </cell>
          <cell r="F7934">
            <v>5.5</v>
          </cell>
          <cell r="R7934" t="str">
            <v/>
          </cell>
          <cell r="X7934" t="str">
            <v/>
          </cell>
        </row>
        <row r="7935">
          <cell r="B7935">
            <v>28</v>
          </cell>
          <cell r="F7935">
            <v>7</v>
          </cell>
          <cell r="R7935" t="str">
            <v>PESCICULINI FC</v>
          </cell>
          <cell r="W7935">
            <v>1</v>
          </cell>
          <cell r="X7935">
            <v>9.5</v>
          </cell>
        </row>
        <row r="7936">
          <cell r="B7936">
            <v>28</v>
          </cell>
          <cell r="F7936">
            <v>5.5</v>
          </cell>
          <cell r="R7936" t="str">
            <v/>
          </cell>
          <cell r="X7936" t="str">
            <v/>
          </cell>
        </row>
        <row r="7937">
          <cell r="B7937">
            <v>28</v>
          </cell>
          <cell r="F7937">
            <v>6</v>
          </cell>
          <cell r="R7937" t="str">
            <v/>
          </cell>
          <cell r="X7937" t="str">
            <v/>
          </cell>
        </row>
        <row r="7938">
          <cell r="B7938">
            <v>28</v>
          </cell>
          <cell r="F7938">
            <v>5.5</v>
          </cell>
          <cell r="R7938" t="str">
            <v/>
          </cell>
          <cell r="X7938" t="str">
            <v/>
          </cell>
        </row>
        <row r="7939">
          <cell r="B7939">
            <v>28</v>
          </cell>
          <cell r="F7939">
            <v>6</v>
          </cell>
          <cell r="R7939" t="str">
            <v>PESCICULINI FC</v>
          </cell>
          <cell r="T7939">
            <v>1</v>
          </cell>
          <cell r="W7939">
            <v>1</v>
          </cell>
          <cell r="X7939">
            <v>7</v>
          </cell>
        </row>
        <row r="7940">
          <cell r="B7940">
            <v>28</v>
          </cell>
          <cell r="F7940">
            <v>5</v>
          </cell>
          <cell r="R7940" t="str">
            <v/>
          </cell>
          <cell r="X7940" t="str">
            <v/>
          </cell>
        </row>
        <row r="7941">
          <cell r="B7941">
            <v>28</v>
          </cell>
          <cell r="F7941">
            <v>5.5</v>
          </cell>
          <cell r="R7941" t="str">
            <v>APPAREGGIATO</v>
          </cell>
          <cell r="T7941">
            <v>1</v>
          </cell>
          <cell r="W7941">
            <v>1</v>
          </cell>
          <cell r="X7941">
            <v>5.5</v>
          </cell>
        </row>
        <row r="7942">
          <cell r="B7942">
            <v>28</v>
          </cell>
          <cell r="F7942">
            <v>6</v>
          </cell>
          <cell r="R7942" t="str">
            <v/>
          </cell>
          <cell r="X7942" t="str">
            <v/>
          </cell>
        </row>
        <row r="7943">
          <cell r="B7943">
            <v>28</v>
          </cell>
          <cell r="F7943">
            <v>6</v>
          </cell>
          <cell r="R7943" t="str">
            <v/>
          </cell>
          <cell r="X7943" t="str">
            <v/>
          </cell>
        </row>
        <row r="7944">
          <cell r="B7944">
            <v>28</v>
          </cell>
          <cell r="F7944">
            <v>5</v>
          </cell>
          <cell r="R7944" t="str">
            <v>AC ASPARAGHESE</v>
          </cell>
          <cell r="T7944">
            <v>1</v>
          </cell>
          <cell r="X7944" t="str">
            <v/>
          </cell>
        </row>
        <row r="7945">
          <cell r="B7945">
            <v>28</v>
          </cell>
          <cell r="F7945">
            <v>6</v>
          </cell>
          <cell r="R7945" t="str">
            <v>SAN GRIA</v>
          </cell>
          <cell r="T7945">
            <v>1</v>
          </cell>
          <cell r="W7945">
            <v>1</v>
          </cell>
          <cell r="X7945">
            <v>6</v>
          </cell>
        </row>
        <row r="7946">
          <cell r="B7946">
            <v>28</v>
          </cell>
          <cell r="F7946">
            <v>5.5</v>
          </cell>
          <cell r="R7946" t="str">
            <v/>
          </cell>
          <cell r="X7946" t="str">
            <v/>
          </cell>
        </row>
        <row r="7947">
          <cell r="B7947">
            <v>28</v>
          </cell>
          <cell r="F7947">
            <v>6</v>
          </cell>
          <cell r="R7947" t="str">
            <v/>
          </cell>
          <cell r="X7947" t="str">
            <v/>
          </cell>
        </row>
        <row r="7948">
          <cell r="B7948">
            <v>28</v>
          </cell>
          <cell r="F7948">
            <v>7</v>
          </cell>
          <cell r="R7948" t="str">
            <v>PARTIZAN DEGRADO</v>
          </cell>
          <cell r="T7948">
            <v>1</v>
          </cell>
          <cell r="W7948">
            <v>1</v>
          </cell>
          <cell r="X7948">
            <v>10</v>
          </cell>
        </row>
        <row r="7949">
          <cell r="B7949">
            <v>28</v>
          </cell>
          <cell r="F7949">
            <v>6</v>
          </cell>
          <cell r="R7949" t="str">
            <v>AC ASPARAGHESE</v>
          </cell>
          <cell r="W7949">
            <v>1</v>
          </cell>
          <cell r="X7949">
            <v>6</v>
          </cell>
        </row>
        <row r="7950">
          <cell r="B7950">
            <v>28</v>
          </cell>
          <cell r="F7950">
            <v>6.5</v>
          </cell>
          <cell r="R7950" t="str">
            <v/>
          </cell>
          <cell r="X7950" t="str">
            <v/>
          </cell>
        </row>
        <row r="7951">
          <cell r="B7951">
            <v>28</v>
          </cell>
          <cell r="F7951">
            <v>7</v>
          </cell>
          <cell r="R7951" t="str">
            <v/>
          </cell>
          <cell r="X7951" t="str">
            <v/>
          </cell>
        </row>
        <row r="7952">
          <cell r="B7952">
            <v>28</v>
          </cell>
          <cell r="F7952">
            <v>6</v>
          </cell>
          <cell r="R7952" t="str">
            <v/>
          </cell>
          <cell r="X7952" t="str">
            <v/>
          </cell>
        </row>
        <row r="7953">
          <cell r="B7953">
            <v>28</v>
          </cell>
          <cell r="F7953">
            <v>5.5</v>
          </cell>
          <cell r="R7953" t="str">
            <v/>
          </cell>
          <cell r="X7953" t="str">
            <v/>
          </cell>
        </row>
        <row r="7954">
          <cell r="B7954">
            <v>28</v>
          </cell>
          <cell r="F7954">
            <v>6</v>
          </cell>
          <cell r="R7954" t="str">
            <v/>
          </cell>
          <cell r="X7954" t="str">
            <v/>
          </cell>
        </row>
        <row r="7955">
          <cell r="B7955">
            <v>28</v>
          </cell>
          <cell r="F7955">
            <v>6</v>
          </cell>
          <cell r="R7955" t="str">
            <v/>
          </cell>
          <cell r="X7955" t="str">
            <v/>
          </cell>
        </row>
        <row r="7956">
          <cell r="B7956">
            <v>28</v>
          </cell>
          <cell r="F7956">
            <v>5.5</v>
          </cell>
          <cell r="R7956" t="str">
            <v/>
          </cell>
          <cell r="X7956" t="str">
            <v/>
          </cell>
        </row>
        <row r="7957">
          <cell r="B7957">
            <v>28</v>
          </cell>
          <cell r="F7957">
            <v>6</v>
          </cell>
          <cell r="R7957" t="str">
            <v/>
          </cell>
          <cell r="X7957" t="str">
            <v/>
          </cell>
        </row>
        <row r="7958">
          <cell r="B7958">
            <v>28</v>
          </cell>
          <cell r="F7958">
            <v>6</v>
          </cell>
          <cell r="R7958" t="str">
            <v/>
          </cell>
          <cell r="X7958" t="str">
            <v/>
          </cell>
        </row>
        <row r="7959">
          <cell r="B7959">
            <v>28</v>
          </cell>
          <cell r="F7959">
            <v>6.5</v>
          </cell>
          <cell r="R7959" t="str">
            <v>SESTO ASENSIO</v>
          </cell>
          <cell r="W7959">
            <v>1</v>
          </cell>
          <cell r="X7959">
            <v>7.5</v>
          </cell>
        </row>
        <row r="7960">
          <cell r="B7960">
            <v>28</v>
          </cell>
          <cell r="F7960">
            <v>7.5</v>
          </cell>
          <cell r="R7960" t="str">
            <v/>
          </cell>
          <cell r="X7960" t="str">
            <v/>
          </cell>
        </row>
        <row r="7961">
          <cell r="B7961">
            <v>29</v>
          </cell>
          <cell r="F7961">
            <v>5.5</v>
          </cell>
          <cell r="R7961" t="str">
            <v>SAN GRIA</v>
          </cell>
          <cell r="X7961" t="str">
            <v/>
          </cell>
        </row>
        <row r="7962">
          <cell r="B7962">
            <v>29</v>
          </cell>
          <cell r="F7962">
            <v>6.5</v>
          </cell>
          <cell r="R7962" t="str">
            <v>PARTIZAN DEGRADO</v>
          </cell>
          <cell r="T7962">
            <v>1</v>
          </cell>
          <cell r="W7962">
            <v>1</v>
          </cell>
          <cell r="X7962">
            <v>7.5</v>
          </cell>
        </row>
        <row r="7963">
          <cell r="B7963">
            <v>29</v>
          </cell>
          <cell r="F7963">
            <v>6</v>
          </cell>
          <cell r="R7963" t="str">
            <v/>
          </cell>
          <cell r="X7963" t="str">
            <v/>
          </cell>
        </row>
        <row r="7964">
          <cell r="B7964">
            <v>29</v>
          </cell>
          <cell r="F7964">
            <v>6</v>
          </cell>
          <cell r="R7964" t="str">
            <v>ATL IMPROVVISATO</v>
          </cell>
          <cell r="X7964" t="str">
            <v/>
          </cell>
        </row>
        <row r="7965">
          <cell r="B7965">
            <v>29</v>
          </cell>
          <cell r="F7965">
            <v>6</v>
          </cell>
          <cell r="R7965" t="str">
            <v>SAN GRIA</v>
          </cell>
          <cell r="T7965">
            <v>1</v>
          </cell>
          <cell r="W7965">
            <v>1</v>
          </cell>
          <cell r="X7965">
            <v>5</v>
          </cell>
        </row>
        <row r="7966">
          <cell r="B7966">
            <v>29</v>
          </cell>
          <cell r="F7966">
            <v>6</v>
          </cell>
          <cell r="R7966" t="str">
            <v>ATL IMPROVVISATO</v>
          </cell>
          <cell r="T7966">
            <v>1</v>
          </cell>
          <cell r="W7966">
            <v>1</v>
          </cell>
          <cell r="X7966">
            <v>7</v>
          </cell>
        </row>
        <row r="7967">
          <cell r="B7967">
            <v>29</v>
          </cell>
          <cell r="F7967">
            <v>5.5</v>
          </cell>
          <cell r="R7967" t="str">
            <v/>
          </cell>
          <cell r="X7967" t="str">
            <v/>
          </cell>
        </row>
        <row r="7968">
          <cell r="B7968">
            <v>29</v>
          </cell>
          <cell r="F7968">
            <v>6</v>
          </cell>
          <cell r="R7968" t="str">
            <v>AC ASPARAGHESE</v>
          </cell>
          <cell r="W7968">
            <v>1</v>
          </cell>
          <cell r="X7968">
            <v>4</v>
          </cell>
        </row>
        <row r="7969">
          <cell r="B7969">
            <v>29</v>
          </cell>
          <cell r="F7969">
            <v>5.5</v>
          </cell>
          <cell r="R7969" t="str">
            <v>ATL IMPROVVISATO</v>
          </cell>
          <cell r="X7969" t="str">
            <v/>
          </cell>
        </row>
        <row r="7970">
          <cell r="B7970">
            <v>29</v>
          </cell>
          <cell r="F7970">
            <v>5</v>
          </cell>
          <cell r="R7970" t="str">
            <v/>
          </cell>
          <cell r="X7970" t="str">
            <v/>
          </cell>
        </row>
        <row r="7971">
          <cell r="B7971">
            <v>29</v>
          </cell>
          <cell r="F7971">
            <v>6</v>
          </cell>
          <cell r="R7971" t="str">
            <v>APPAREGGIATO</v>
          </cell>
          <cell r="T7971">
            <v>1</v>
          </cell>
          <cell r="W7971">
            <v>1</v>
          </cell>
          <cell r="X7971">
            <v>7</v>
          </cell>
        </row>
        <row r="7972">
          <cell r="B7972">
            <v>29</v>
          </cell>
          <cell r="F7972">
            <v>6</v>
          </cell>
          <cell r="R7972" t="str">
            <v>SESTO ASENSIO</v>
          </cell>
          <cell r="T7972">
            <v>1</v>
          </cell>
          <cell r="W7972">
            <v>1</v>
          </cell>
          <cell r="X7972">
            <v>5</v>
          </cell>
        </row>
        <row r="7973">
          <cell r="B7973">
            <v>29</v>
          </cell>
          <cell r="F7973">
            <v>4.5</v>
          </cell>
          <cell r="R7973" t="str">
            <v>AC ASPARAGHESE</v>
          </cell>
          <cell r="T7973">
            <v>1</v>
          </cell>
          <cell r="X7973" t="str">
            <v/>
          </cell>
        </row>
        <row r="7974">
          <cell r="B7974">
            <v>29</v>
          </cell>
          <cell r="F7974">
            <v>6</v>
          </cell>
          <cell r="R7974" t="str">
            <v>SAN GRIA</v>
          </cell>
          <cell r="W7974">
            <v>1</v>
          </cell>
          <cell r="X7974">
            <v>6</v>
          </cell>
        </row>
        <row r="7975">
          <cell r="B7975">
            <v>29</v>
          </cell>
          <cell r="F7975">
            <v>6.5</v>
          </cell>
          <cell r="R7975" t="str">
            <v>PARTIZAN DEGRADO</v>
          </cell>
          <cell r="W7975">
            <v>1</v>
          </cell>
          <cell r="X7975">
            <v>6.5</v>
          </cell>
        </row>
        <row r="7976">
          <cell r="B7976">
            <v>29</v>
          </cell>
          <cell r="F7976">
            <v>5.5</v>
          </cell>
          <cell r="R7976" t="str">
            <v>PARTIZAN DEGRADO</v>
          </cell>
          <cell r="X7976" t="str">
            <v/>
          </cell>
        </row>
        <row r="7977">
          <cell r="B7977">
            <v>29</v>
          </cell>
          <cell r="F7977">
            <v>6</v>
          </cell>
          <cell r="R7977" t="str">
            <v>PARTIZAN DEGRADO</v>
          </cell>
          <cell r="T7977">
            <v>1</v>
          </cell>
          <cell r="W7977">
            <v>1</v>
          </cell>
          <cell r="X7977">
            <v>6</v>
          </cell>
        </row>
        <row r="7978">
          <cell r="B7978">
            <v>29</v>
          </cell>
          <cell r="F7978">
            <v>6</v>
          </cell>
          <cell r="R7978" t="str">
            <v/>
          </cell>
          <cell r="X7978" t="str">
            <v/>
          </cell>
        </row>
        <row r="7979">
          <cell r="B7979">
            <v>29</v>
          </cell>
          <cell r="F7979">
            <v>5</v>
          </cell>
          <cell r="R7979" t="str">
            <v>PARTIZAN DEGRADO</v>
          </cell>
          <cell r="T7979">
            <v>1</v>
          </cell>
          <cell r="X7979" t="str">
            <v/>
          </cell>
        </row>
        <row r="7980">
          <cell r="B7980">
            <v>29</v>
          </cell>
          <cell r="F7980">
            <v>6</v>
          </cell>
          <cell r="R7980" t="str">
            <v>HERTHA VERNELLO</v>
          </cell>
          <cell r="T7980">
            <v>1</v>
          </cell>
          <cell r="X7980" t="str">
            <v/>
          </cell>
        </row>
        <row r="7981">
          <cell r="B7981">
            <v>29</v>
          </cell>
          <cell r="F7981">
            <v>6.5</v>
          </cell>
          <cell r="R7981" t="str">
            <v>SAN GRIA</v>
          </cell>
          <cell r="W7981">
            <v>1</v>
          </cell>
          <cell r="X7981">
            <v>6.5</v>
          </cell>
        </row>
        <row r="7982">
          <cell r="B7982">
            <v>29</v>
          </cell>
          <cell r="F7982">
            <v>7</v>
          </cell>
          <cell r="R7982" t="str">
            <v/>
          </cell>
          <cell r="X7982" t="str">
            <v/>
          </cell>
        </row>
        <row r="7983">
          <cell r="B7983">
            <v>29</v>
          </cell>
          <cell r="F7983">
            <v>7.5</v>
          </cell>
          <cell r="R7983" t="str">
            <v>AC ASPARAGHESE</v>
          </cell>
          <cell r="T7983">
            <v>1</v>
          </cell>
          <cell r="W7983">
            <v>1</v>
          </cell>
          <cell r="X7983">
            <v>10.5</v>
          </cell>
        </row>
        <row r="7984">
          <cell r="B7984">
            <v>29</v>
          </cell>
          <cell r="F7984">
            <v>6.5</v>
          </cell>
          <cell r="R7984" t="str">
            <v>PARTIZAN DEGRADO</v>
          </cell>
          <cell r="T7984">
            <v>1</v>
          </cell>
          <cell r="W7984">
            <v>1</v>
          </cell>
          <cell r="X7984">
            <v>6</v>
          </cell>
        </row>
        <row r="7985">
          <cell r="B7985">
            <v>29</v>
          </cell>
          <cell r="F7985">
            <v>5</v>
          </cell>
          <cell r="R7985" t="str">
            <v>PARTIZAN DEGRADO</v>
          </cell>
          <cell r="T7985">
            <v>1</v>
          </cell>
          <cell r="X7985" t="str">
            <v/>
          </cell>
        </row>
        <row r="7986">
          <cell r="B7986">
            <v>29</v>
          </cell>
          <cell r="F7986">
            <v>6.5</v>
          </cell>
          <cell r="R7986" t="str">
            <v/>
          </cell>
          <cell r="X7986" t="str">
            <v/>
          </cell>
        </row>
        <row r="7987">
          <cell r="B7987">
            <v>29</v>
          </cell>
          <cell r="F7987">
            <v>6</v>
          </cell>
          <cell r="R7987" t="str">
            <v/>
          </cell>
          <cell r="X7987" t="str">
            <v/>
          </cell>
        </row>
        <row r="7988">
          <cell r="B7988">
            <v>29</v>
          </cell>
          <cell r="F7988">
            <v>6.5</v>
          </cell>
          <cell r="R7988" t="str">
            <v>AC ASPARAGHESE</v>
          </cell>
          <cell r="T7988">
            <v>1</v>
          </cell>
          <cell r="W7988">
            <v>1</v>
          </cell>
          <cell r="X7988">
            <v>6.5</v>
          </cell>
        </row>
        <row r="7989">
          <cell r="B7989">
            <v>29</v>
          </cell>
          <cell r="F7989">
            <v>4.5</v>
          </cell>
          <cell r="R7989" t="str">
            <v>SESTO ASENSIO</v>
          </cell>
          <cell r="X7989" t="str">
            <v/>
          </cell>
        </row>
        <row r="7990">
          <cell r="B7990">
            <v>29</v>
          </cell>
          <cell r="F7990">
            <v>7</v>
          </cell>
          <cell r="R7990" t="str">
            <v/>
          </cell>
          <cell r="X7990" t="str">
            <v/>
          </cell>
        </row>
        <row r="7991">
          <cell r="B7991">
            <v>29</v>
          </cell>
          <cell r="F7991">
            <v>6</v>
          </cell>
          <cell r="R7991" t="str">
            <v>ATL IMPROVVISATO</v>
          </cell>
          <cell r="X7991" t="str">
            <v/>
          </cell>
        </row>
        <row r="7992">
          <cell r="B7992">
            <v>29</v>
          </cell>
          <cell r="F7992">
            <v>6</v>
          </cell>
          <cell r="R7992" t="str">
            <v/>
          </cell>
          <cell r="X7992" t="str">
            <v/>
          </cell>
        </row>
        <row r="7993">
          <cell r="B7993">
            <v>29</v>
          </cell>
          <cell r="F7993">
            <v>5</v>
          </cell>
          <cell r="R7993" t="str">
            <v>ATL IMPROVVISATO</v>
          </cell>
          <cell r="X7993" t="str">
            <v/>
          </cell>
        </row>
        <row r="7994">
          <cell r="B7994">
            <v>29</v>
          </cell>
          <cell r="F7994">
            <v>5</v>
          </cell>
          <cell r="R7994" t="str">
            <v/>
          </cell>
          <cell r="X7994" t="str">
            <v/>
          </cell>
        </row>
        <row r="7995">
          <cell r="B7995">
            <v>29</v>
          </cell>
          <cell r="F7995">
            <v>5.5</v>
          </cell>
          <cell r="R7995" t="str">
            <v/>
          </cell>
          <cell r="X7995" t="str">
            <v/>
          </cell>
        </row>
        <row r="7996">
          <cell r="B7996">
            <v>29</v>
          </cell>
          <cell r="F7996">
            <v>6</v>
          </cell>
          <cell r="R7996" t="str">
            <v>PESCICULINI FC</v>
          </cell>
          <cell r="X7996" t="str">
            <v/>
          </cell>
        </row>
        <row r="7997">
          <cell r="B7997">
            <v>29</v>
          </cell>
          <cell r="F7997">
            <v>5.5</v>
          </cell>
          <cell r="R7997" t="str">
            <v/>
          </cell>
          <cell r="X7997" t="str">
            <v/>
          </cell>
        </row>
        <row r="7998">
          <cell r="B7998">
            <v>29</v>
          </cell>
          <cell r="F7998">
            <v>5.5</v>
          </cell>
          <cell r="R7998" t="str">
            <v/>
          </cell>
          <cell r="X7998" t="str">
            <v/>
          </cell>
        </row>
        <row r="7999">
          <cell r="B7999">
            <v>29</v>
          </cell>
          <cell r="F7999">
            <v>5.5</v>
          </cell>
          <cell r="R7999" t="str">
            <v/>
          </cell>
          <cell r="X7999" t="str">
            <v/>
          </cell>
        </row>
        <row r="8000">
          <cell r="B8000">
            <v>29</v>
          </cell>
          <cell r="F8000">
            <v>6</v>
          </cell>
          <cell r="R8000" t="str">
            <v/>
          </cell>
          <cell r="X8000" t="str">
            <v/>
          </cell>
        </row>
        <row r="8001">
          <cell r="B8001">
            <v>29</v>
          </cell>
          <cell r="F8001">
            <v>5</v>
          </cell>
          <cell r="R8001" t="str">
            <v/>
          </cell>
          <cell r="X8001" t="str">
            <v/>
          </cell>
        </row>
        <row r="8002">
          <cell r="B8002">
            <v>29</v>
          </cell>
          <cell r="F8002">
            <v>6</v>
          </cell>
          <cell r="R8002" t="str">
            <v>PARTIZAN DEGRADO</v>
          </cell>
          <cell r="T8002">
            <v>1</v>
          </cell>
          <cell r="W8002">
            <v>1</v>
          </cell>
          <cell r="X8002">
            <v>6</v>
          </cell>
        </row>
        <row r="8003">
          <cell r="B8003">
            <v>29</v>
          </cell>
          <cell r="F8003">
            <v>7</v>
          </cell>
          <cell r="R8003" t="str">
            <v/>
          </cell>
          <cell r="X8003" t="str">
            <v/>
          </cell>
        </row>
        <row r="8004">
          <cell r="B8004">
            <v>29</v>
          </cell>
          <cell r="F8004">
            <v>6</v>
          </cell>
          <cell r="R8004" t="str">
            <v>APPAREGGIATO</v>
          </cell>
          <cell r="X8004" t="str">
            <v/>
          </cell>
        </row>
        <row r="8005">
          <cell r="B8005">
            <v>29</v>
          </cell>
          <cell r="F8005">
            <v>5.5</v>
          </cell>
          <cell r="R8005" t="str">
            <v/>
          </cell>
          <cell r="X8005" t="str">
            <v/>
          </cell>
        </row>
        <row r="8006">
          <cell r="B8006">
            <v>29</v>
          </cell>
          <cell r="F8006">
            <v>6</v>
          </cell>
          <cell r="R8006" t="str">
            <v/>
          </cell>
          <cell r="X8006" t="str">
            <v/>
          </cell>
        </row>
        <row r="8007">
          <cell r="B8007">
            <v>29</v>
          </cell>
          <cell r="F8007">
            <v>6</v>
          </cell>
          <cell r="R8007" t="str">
            <v>SAN GRIA</v>
          </cell>
          <cell r="T8007">
            <v>1</v>
          </cell>
          <cell r="X8007" t="str">
            <v/>
          </cell>
        </row>
        <row r="8008">
          <cell r="B8008">
            <v>29</v>
          </cell>
          <cell r="F8008">
            <v>6.5</v>
          </cell>
          <cell r="R8008" t="str">
            <v/>
          </cell>
          <cell r="X8008" t="str">
            <v/>
          </cell>
        </row>
        <row r="8009">
          <cell r="B8009">
            <v>29</v>
          </cell>
          <cell r="F8009">
            <v>6.5</v>
          </cell>
          <cell r="R8009" t="str">
            <v>APPAREGGIATO</v>
          </cell>
          <cell r="W8009">
            <v>1</v>
          </cell>
          <cell r="X8009">
            <v>7.5</v>
          </cell>
        </row>
        <row r="8010">
          <cell r="B8010">
            <v>29</v>
          </cell>
          <cell r="F8010">
            <v>6.5</v>
          </cell>
          <cell r="R8010" t="str">
            <v>APPAREGGIATO</v>
          </cell>
          <cell r="T8010">
            <v>1</v>
          </cell>
          <cell r="W8010">
            <v>1</v>
          </cell>
          <cell r="X8010">
            <v>6.5</v>
          </cell>
        </row>
        <row r="8011">
          <cell r="B8011">
            <v>29</v>
          </cell>
          <cell r="F8011">
            <v>6.5</v>
          </cell>
          <cell r="R8011" t="str">
            <v>PARTIZAN DEGRADO</v>
          </cell>
          <cell r="T8011">
            <v>1</v>
          </cell>
          <cell r="W8011">
            <v>1</v>
          </cell>
          <cell r="X8011">
            <v>6.5</v>
          </cell>
        </row>
        <row r="8012">
          <cell r="B8012">
            <v>29</v>
          </cell>
          <cell r="F8012">
            <v>6.5</v>
          </cell>
          <cell r="R8012" t="str">
            <v/>
          </cell>
          <cell r="X8012" t="str">
            <v/>
          </cell>
        </row>
        <row r="8013">
          <cell r="B8013">
            <v>29</v>
          </cell>
          <cell r="F8013">
            <v>5</v>
          </cell>
          <cell r="R8013" t="str">
            <v/>
          </cell>
          <cell r="X8013" t="str">
            <v/>
          </cell>
        </row>
        <row r="8014">
          <cell r="B8014">
            <v>29</v>
          </cell>
          <cell r="F8014">
            <v>6.5</v>
          </cell>
          <cell r="R8014" t="str">
            <v>APPAREGGIATO</v>
          </cell>
          <cell r="T8014">
            <v>1</v>
          </cell>
          <cell r="W8014">
            <v>1</v>
          </cell>
          <cell r="X8014">
            <v>7.5</v>
          </cell>
        </row>
        <row r="8015">
          <cell r="B8015">
            <v>29</v>
          </cell>
          <cell r="F8015">
            <v>5</v>
          </cell>
          <cell r="R8015" t="str">
            <v>PARTIZAN DEGRADO</v>
          </cell>
          <cell r="X8015" t="str">
            <v/>
          </cell>
        </row>
        <row r="8016">
          <cell r="B8016">
            <v>29</v>
          </cell>
          <cell r="F8016">
            <v>6</v>
          </cell>
          <cell r="R8016" t="str">
            <v>HERTHA VERNELLO</v>
          </cell>
          <cell r="W8016">
            <v>1</v>
          </cell>
          <cell r="X8016">
            <v>5</v>
          </cell>
        </row>
        <row r="8017">
          <cell r="B8017">
            <v>29</v>
          </cell>
          <cell r="F8017">
            <v>7</v>
          </cell>
          <cell r="R8017" t="str">
            <v>AC ASPARAGHESE</v>
          </cell>
          <cell r="W8017">
            <v>1</v>
          </cell>
          <cell r="X8017">
            <v>7</v>
          </cell>
        </row>
        <row r="8018">
          <cell r="B8018">
            <v>29</v>
          </cell>
          <cell r="F8018">
            <v>6.5</v>
          </cell>
          <cell r="R8018" t="str">
            <v>SAN GRIA</v>
          </cell>
          <cell r="T8018">
            <v>1</v>
          </cell>
          <cell r="W8018">
            <v>1</v>
          </cell>
          <cell r="X8018">
            <v>6.5</v>
          </cell>
        </row>
        <row r="8019">
          <cell r="B8019">
            <v>29</v>
          </cell>
          <cell r="F8019">
            <v>7</v>
          </cell>
          <cell r="R8019" t="str">
            <v/>
          </cell>
          <cell r="X8019" t="str">
            <v/>
          </cell>
        </row>
        <row r="8020">
          <cell r="B8020">
            <v>29</v>
          </cell>
          <cell r="F8020">
            <v>6</v>
          </cell>
          <cell r="R8020" t="str">
            <v>AC ASPARAGHESE</v>
          </cell>
          <cell r="T8020">
            <v>1</v>
          </cell>
          <cell r="W8020">
            <v>1</v>
          </cell>
          <cell r="X8020">
            <v>6</v>
          </cell>
        </row>
        <row r="8021">
          <cell r="B8021">
            <v>29</v>
          </cell>
          <cell r="F8021">
            <v>6.5</v>
          </cell>
          <cell r="R8021" t="str">
            <v>SESTO ASENSIO</v>
          </cell>
          <cell r="T8021">
            <v>1</v>
          </cell>
          <cell r="W8021">
            <v>1</v>
          </cell>
          <cell r="X8021">
            <v>6</v>
          </cell>
        </row>
        <row r="8022">
          <cell r="B8022">
            <v>29</v>
          </cell>
          <cell r="F8022">
            <v>5</v>
          </cell>
          <cell r="R8022" t="str">
            <v/>
          </cell>
          <cell r="X8022" t="str">
            <v/>
          </cell>
        </row>
        <row r="8023">
          <cell r="B8023">
            <v>29</v>
          </cell>
          <cell r="F8023">
            <v>4.5</v>
          </cell>
          <cell r="R8023" t="str">
            <v/>
          </cell>
          <cell r="X8023" t="str">
            <v/>
          </cell>
        </row>
        <row r="8024">
          <cell r="B8024">
            <v>29</v>
          </cell>
          <cell r="F8024">
            <v>6</v>
          </cell>
          <cell r="R8024" t="str">
            <v/>
          </cell>
          <cell r="X8024" t="str">
            <v/>
          </cell>
        </row>
        <row r="8025">
          <cell r="B8025">
            <v>29</v>
          </cell>
          <cell r="F8025">
            <v>5.5</v>
          </cell>
          <cell r="R8025" t="str">
            <v/>
          </cell>
          <cell r="X8025" t="str">
            <v/>
          </cell>
        </row>
        <row r="8026">
          <cell r="B8026">
            <v>29</v>
          </cell>
          <cell r="F8026">
            <v>5</v>
          </cell>
          <cell r="R8026" t="str">
            <v/>
          </cell>
          <cell r="X8026" t="str">
            <v/>
          </cell>
        </row>
        <row r="8027">
          <cell r="B8027">
            <v>29</v>
          </cell>
          <cell r="F8027">
            <v>6</v>
          </cell>
          <cell r="R8027" t="str">
            <v>SESTO ASENSIO</v>
          </cell>
          <cell r="T8027">
            <v>1</v>
          </cell>
          <cell r="W8027">
            <v>1</v>
          </cell>
          <cell r="X8027">
            <v>6</v>
          </cell>
        </row>
        <row r="8028">
          <cell r="B8028">
            <v>29</v>
          </cell>
          <cell r="F8028">
            <v>5.5</v>
          </cell>
          <cell r="R8028" t="str">
            <v/>
          </cell>
          <cell r="X8028" t="str">
            <v/>
          </cell>
        </row>
        <row r="8029">
          <cell r="B8029">
            <v>29</v>
          </cell>
          <cell r="F8029">
            <v>5.5</v>
          </cell>
          <cell r="R8029" t="str">
            <v/>
          </cell>
          <cell r="X8029" t="str">
            <v/>
          </cell>
        </row>
        <row r="8030">
          <cell r="B8030">
            <v>29</v>
          </cell>
          <cell r="F8030">
            <v>5.5</v>
          </cell>
          <cell r="R8030" t="str">
            <v/>
          </cell>
          <cell r="X8030" t="str">
            <v/>
          </cell>
        </row>
        <row r="8031">
          <cell r="B8031">
            <v>29</v>
          </cell>
          <cell r="F8031">
            <v>5.5</v>
          </cell>
          <cell r="R8031" t="str">
            <v/>
          </cell>
          <cell r="X8031" t="str">
            <v/>
          </cell>
        </row>
        <row r="8032">
          <cell r="B8032">
            <v>29</v>
          </cell>
          <cell r="F8032">
            <v>6</v>
          </cell>
          <cell r="R8032" t="str">
            <v>SAN GRIA</v>
          </cell>
          <cell r="X8032" t="str">
            <v/>
          </cell>
        </row>
        <row r="8033">
          <cell r="B8033">
            <v>29</v>
          </cell>
          <cell r="F8033">
            <v>5.5</v>
          </cell>
          <cell r="R8033" t="str">
            <v>ATL IMPROVVISATO</v>
          </cell>
          <cell r="X8033" t="str">
            <v/>
          </cell>
        </row>
        <row r="8034">
          <cell r="B8034">
            <v>29</v>
          </cell>
          <cell r="F8034">
            <v>6</v>
          </cell>
          <cell r="R8034" t="str">
            <v>APPAREGGIATO</v>
          </cell>
          <cell r="W8034">
            <v>1</v>
          </cell>
          <cell r="X8034">
            <v>7</v>
          </cell>
        </row>
        <row r="8035">
          <cell r="B8035">
            <v>29</v>
          </cell>
          <cell r="F8035">
            <v>6</v>
          </cell>
          <cell r="R8035" t="str">
            <v/>
          </cell>
          <cell r="X8035" t="str">
            <v/>
          </cell>
        </row>
        <row r="8036">
          <cell r="B8036">
            <v>29</v>
          </cell>
          <cell r="F8036">
            <v>6.5</v>
          </cell>
          <cell r="R8036" t="str">
            <v/>
          </cell>
          <cell r="X8036" t="str">
            <v/>
          </cell>
        </row>
        <row r="8037">
          <cell r="B8037">
            <v>29</v>
          </cell>
          <cell r="F8037">
            <v>6</v>
          </cell>
          <cell r="R8037" t="str">
            <v/>
          </cell>
          <cell r="X8037" t="str">
            <v/>
          </cell>
        </row>
        <row r="8038">
          <cell r="B8038">
            <v>29</v>
          </cell>
          <cell r="F8038">
            <v>6.5</v>
          </cell>
          <cell r="R8038" t="str">
            <v>HERTHA VERNELLO</v>
          </cell>
          <cell r="T8038">
            <v>1</v>
          </cell>
          <cell r="W8038">
            <v>1</v>
          </cell>
          <cell r="X8038">
            <v>6.5</v>
          </cell>
        </row>
        <row r="8039">
          <cell r="B8039">
            <v>29</v>
          </cell>
          <cell r="F8039">
            <v>6.5</v>
          </cell>
          <cell r="R8039" t="str">
            <v/>
          </cell>
          <cell r="X8039" t="str">
            <v/>
          </cell>
        </row>
        <row r="8040">
          <cell r="B8040">
            <v>29</v>
          </cell>
          <cell r="F8040">
            <v>7</v>
          </cell>
          <cell r="R8040" t="str">
            <v/>
          </cell>
          <cell r="X8040" t="str">
            <v/>
          </cell>
        </row>
        <row r="8041">
          <cell r="B8041">
            <v>29</v>
          </cell>
          <cell r="F8041">
            <v>6</v>
          </cell>
          <cell r="R8041" t="str">
            <v/>
          </cell>
          <cell r="X8041" t="str">
            <v/>
          </cell>
        </row>
        <row r="8042">
          <cell r="B8042">
            <v>29</v>
          </cell>
          <cell r="F8042">
            <v>6.5</v>
          </cell>
          <cell r="R8042" t="str">
            <v>AC ASPARAGHESE</v>
          </cell>
          <cell r="T8042">
            <v>1</v>
          </cell>
          <cell r="W8042">
            <v>1</v>
          </cell>
          <cell r="X8042">
            <v>6.5</v>
          </cell>
        </row>
        <row r="8043">
          <cell r="B8043">
            <v>29</v>
          </cell>
          <cell r="F8043">
            <v>6</v>
          </cell>
          <cell r="R8043" t="str">
            <v>AC ASPARAGHESE</v>
          </cell>
          <cell r="X8043" t="str">
            <v/>
          </cell>
        </row>
        <row r="8044">
          <cell r="B8044">
            <v>29</v>
          </cell>
          <cell r="F8044">
            <v>7</v>
          </cell>
          <cell r="R8044" t="str">
            <v>PARTIZAN DEGRADO</v>
          </cell>
          <cell r="T8044">
            <v>1</v>
          </cell>
          <cell r="W8044">
            <v>1</v>
          </cell>
          <cell r="X8044">
            <v>7</v>
          </cell>
        </row>
        <row r="8045">
          <cell r="B8045">
            <v>29</v>
          </cell>
          <cell r="F8045">
            <v>5.5</v>
          </cell>
          <cell r="R8045" t="str">
            <v>PESCICULINI FC</v>
          </cell>
          <cell r="T8045">
            <v>1</v>
          </cell>
          <cell r="X8045" t="str">
            <v/>
          </cell>
        </row>
        <row r="8046">
          <cell r="B8046">
            <v>29</v>
          </cell>
          <cell r="F8046">
            <v>6</v>
          </cell>
          <cell r="R8046" t="str">
            <v/>
          </cell>
          <cell r="X8046" t="str">
            <v/>
          </cell>
        </row>
        <row r="8047">
          <cell r="B8047">
            <v>29</v>
          </cell>
          <cell r="F8047">
            <v>5.5</v>
          </cell>
          <cell r="R8047" t="str">
            <v>APPAREGGIATO</v>
          </cell>
          <cell r="T8047">
            <v>1</v>
          </cell>
          <cell r="X8047" t="str">
            <v/>
          </cell>
        </row>
        <row r="8048">
          <cell r="B8048">
            <v>29</v>
          </cell>
          <cell r="F8048">
            <v>6</v>
          </cell>
          <cell r="R8048" t="str">
            <v/>
          </cell>
          <cell r="X8048" t="str">
            <v/>
          </cell>
        </row>
        <row r="8049">
          <cell r="B8049">
            <v>29</v>
          </cell>
          <cell r="F8049">
            <v>6.5</v>
          </cell>
          <cell r="R8049" t="str">
            <v>HERTHA VERNELLO</v>
          </cell>
          <cell r="T8049">
            <v>1</v>
          </cell>
          <cell r="W8049">
            <v>1</v>
          </cell>
          <cell r="X8049">
            <v>7.5</v>
          </cell>
        </row>
        <row r="8050">
          <cell r="B8050">
            <v>29</v>
          </cell>
          <cell r="F8050">
            <v>6</v>
          </cell>
          <cell r="R8050" t="str">
            <v>APPAREGGIATO</v>
          </cell>
          <cell r="T8050">
            <v>1</v>
          </cell>
          <cell r="X8050" t="str">
            <v/>
          </cell>
        </row>
        <row r="8051">
          <cell r="B8051">
            <v>29</v>
          </cell>
          <cell r="F8051">
            <v>6</v>
          </cell>
          <cell r="R8051" t="str">
            <v>ATL IMPROVVISATO</v>
          </cell>
          <cell r="T8051">
            <v>1</v>
          </cell>
          <cell r="W8051">
            <v>1</v>
          </cell>
          <cell r="X8051">
            <v>6</v>
          </cell>
        </row>
        <row r="8052">
          <cell r="B8052">
            <v>29</v>
          </cell>
          <cell r="F8052">
            <v>5.5</v>
          </cell>
          <cell r="R8052" t="str">
            <v>APPAREGGIATO</v>
          </cell>
          <cell r="X8052" t="str">
            <v/>
          </cell>
        </row>
        <row r="8053">
          <cell r="B8053">
            <v>29</v>
          </cell>
          <cell r="F8053">
            <v>6</v>
          </cell>
          <cell r="R8053" t="str">
            <v>AC ASPARAGHESE</v>
          </cell>
          <cell r="W8053">
            <v>1</v>
          </cell>
          <cell r="X8053">
            <v>6</v>
          </cell>
        </row>
        <row r="8054">
          <cell r="B8054">
            <v>29</v>
          </cell>
          <cell r="F8054">
            <v>7</v>
          </cell>
          <cell r="R8054" t="str">
            <v>PESCICULINI FC</v>
          </cell>
          <cell r="W8054">
            <v>1</v>
          </cell>
          <cell r="X8054">
            <v>6</v>
          </cell>
        </row>
        <row r="8055">
          <cell r="B8055">
            <v>29</v>
          </cell>
          <cell r="F8055">
            <v>6</v>
          </cell>
          <cell r="R8055" t="str">
            <v/>
          </cell>
          <cell r="X8055" t="str">
            <v/>
          </cell>
        </row>
        <row r="8056">
          <cell r="B8056">
            <v>29</v>
          </cell>
          <cell r="F8056">
            <v>6</v>
          </cell>
          <cell r="R8056" t="str">
            <v/>
          </cell>
          <cell r="X8056" t="str">
            <v/>
          </cell>
        </row>
        <row r="8057">
          <cell r="B8057">
            <v>29</v>
          </cell>
          <cell r="F8057">
            <v>6</v>
          </cell>
          <cell r="R8057" t="str">
            <v>HERTHA VERNELLO</v>
          </cell>
          <cell r="T8057">
            <v>1</v>
          </cell>
          <cell r="W8057">
            <v>1</v>
          </cell>
          <cell r="X8057">
            <v>6</v>
          </cell>
        </row>
        <row r="8058">
          <cell r="B8058">
            <v>29</v>
          </cell>
          <cell r="F8058">
            <v>6</v>
          </cell>
          <cell r="R8058" t="str">
            <v/>
          </cell>
          <cell r="X8058" t="str">
            <v/>
          </cell>
        </row>
        <row r="8059">
          <cell r="B8059">
            <v>29</v>
          </cell>
          <cell r="F8059">
            <v>6</v>
          </cell>
          <cell r="R8059" t="str">
            <v>ATL IMPROVVISATO</v>
          </cell>
          <cell r="T8059">
            <v>1</v>
          </cell>
          <cell r="W8059">
            <v>1</v>
          </cell>
          <cell r="X8059">
            <v>6</v>
          </cell>
        </row>
        <row r="8060">
          <cell r="B8060">
            <v>29</v>
          </cell>
          <cell r="F8060">
            <v>6</v>
          </cell>
          <cell r="R8060" t="str">
            <v/>
          </cell>
          <cell r="X8060" t="str">
            <v/>
          </cell>
        </row>
        <row r="8061">
          <cell r="B8061">
            <v>29</v>
          </cell>
          <cell r="F8061">
            <v>6</v>
          </cell>
          <cell r="R8061" t="str">
            <v/>
          </cell>
          <cell r="X8061" t="str">
            <v/>
          </cell>
        </row>
        <row r="8062">
          <cell r="B8062">
            <v>29</v>
          </cell>
          <cell r="F8062">
            <v>6.5</v>
          </cell>
          <cell r="R8062" t="str">
            <v>SAN GRIA</v>
          </cell>
          <cell r="T8062">
            <v>1</v>
          </cell>
          <cell r="W8062">
            <v>1</v>
          </cell>
          <cell r="X8062">
            <v>6.5</v>
          </cell>
        </row>
        <row r="8063">
          <cell r="B8063">
            <v>29</v>
          </cell>
          <cell r="F8063">
            <v>5.5</v>
          </cell>
          <cell r="R8063" t="str">
            <v/>
          </cell>
          <cell r="X8063" t="str">
            <v/>
          </cell>
        </row>
        <row r="8064">
          <cell r="B8064">
            <v>29</v>
          </cell>
          <cell r="F8064">
            <v>5</v>
          </cell>
          <cell r="R8064" t="str">
            <v>PESCICULINI FC</v>
          </cell>
          <cell r="T8064">
            <v>1</v>
          </cell>
          <cell r="X8064" t="str">
            <v/>
          </cell>
        </row>
        <row r="8065">
          <cell r="B8065">
            <v>29</v>
          </cell>
          <cell r="F8065">
            <v>6.5</v>
          </cell>
          <cell r="R8065" t="str">
            <v>SESTO ASENSIO</v>
          </cell>
          <cell r="T8065">
            <v>1</v>
          </cell>
          <cell r="W8065">
            <v>1</v>
          </cell>
          <cell r="X8065">
            <v>6.5</v>
          </cell>
        </row>
        <row r="8066">
          <cell r="B8066">
            <v>29</v>
          </cell>
          <cell r="F8066">
            <v>6</v>
          </cell>
          <cell r="R8066" t="str">
            <v>ATL IMPROVVISATO</v>
          </cell>
          <cell r="T8066">
            <v>1</v>
          </cell>
          <cell r="W8066">
            <v>1</v>
          </cell>
          <cell r="X8066">
            <v>6</v>
          </cell>
        </row>
        <row r="8067">
          <cell r="B8067">
            <v>29</v>
          </cell>
          <cell r="F8067">
            <v>6.5</v>
          </cell>
          <cell r="R8067" t="str">
            <v>SAN GRIA</v>
          </cell>
          <cell r="T8067">
            <v>1</v>
          </cell>
          <cell r="W8067">
            <v>1</v>
          </cell>
          <cell r="X8067">
            <v>6.5</v>
          </cell>
        </row>
        <row r="8068">
          <cell r="B8068">
            <v>29</v>
          </cell>
          <cell r="F8068">
            <v>7</v>
          </cell>
          <cell r="R8068" t="str">
            <v>PARTIZAN DEGRADO</v>
          </cell>
          <cell r="T8068">
            <v>1</v>
          </cell>
          <cell r="W8068">
            <v>1</v>
          </cell>
          <cell r="X8068">
            <v>7</v>
          </cell>
        </row>
        <row r="8069">
          <cell r="B8069">
            <v>29</v>
          </cell>
          <cell r="F8069">
            <v>6</v>
          </cell>
          <cell r="R8069" t="str">
            <v>PARTIZAN DEGRADO</v>
          </cell>
          <cell r="X8069" t="str">
            <v/>
          </cell>
        </row>
        <row r="8070">
          <cell r="B8070">
            <v>29</v>
          </cell>
          <cell r="F8070">
            <v>7</v>
          </cell>
          <cell r="R8070" t="str">
            <v>PESCICULINI FC</v>
          </cell>
          <cell r="W8070">
            <v>1</v>
          </cell>
          <cell r="X8070">
            <v>10</v>
          </cell>
        </row>
        <row r="8071">
          <cell r="B8071">
            <v>29</v>
          </cell>
          <cell r="F8071">
            <v>6.5</v>
          </cell>
          <cell r="R8071" t="str">
            <v>PESCICULINI FC</v>
          </cell>
          <cell r="T8071">
            <v>1</v>
          </cell>
          <cell r="W8071">
            <v>1</v>
          </cell>
          <cell r="X8071">
            <v>6.5</v>
          </cell>
        </row>
        <row r="8072">
          <cell r="B8072">
            <v>29</v>
          </cell>
          <cell r="F8072">
            <v>5</v>
          </cell>
          <cell r="R8072" t="str">
            <v>PESCICULINI FC</v>
          </cell>
          <cell r="T8072">
            <v>1</v>
          </cell>
          <cell r="X8072" t="str">
            <v/>
          </cell>
        </row>
        <row r="8073">
          <cell r="B8073">
            <v>29</v>
          </cell>
          <cell r="F8073">
            <v>6</v>
          </cell>
          <cell r="R8073" t="str">
            <v/>
          </cell>
          <cell r="X8073" t="str">
            <v/>
          </cell>
        </row>
        <row r="8074">
          <cell r="B8074">
            <v>29</v>
          </cell>
          <cell r="F8074">
            <v>5.5</v>
          </cell>
          <cell r="R8074" t="str">
            <v/>
          </cell>
          <cell r="X8074" t="str">
            <v/>
          </cell>
        </row>
        <row r="8075">
          <cell r="B8075">
            <v>29</v>
          </cell>
          <cell r="F8075">
            <v>5.5</v>
          </cell>
          <cell r="R8075" t="str">
            <v/>
          </cell>
          <cell r="X8075" t="str">
            <v/>
          </cell>
        </row>
        <row r="8076">
          <cell r="B8076">
            <v>29</v>
          </cell>
          <cell r="F8076">
            <v>6</v>
          </cell>
          <cell r="R8076" t="str">
            <v>HERTHA VERNELLO</v>
          </cell>
          <cell r="T8076">
            <v>1</v>
          </cell>
          <cell r="W8076">
            <v>1</v>
          </cell>
          <cell r="X8076">
            <v>6</v>
          </cell>
        </row>
        <row r="8077">
          <cell r="B8077">
            <v>29</v>
          </cell>
          <cell r="F8077">
            <v>5</v>
          </cell>
          <cell r="R8077" t="str">
            <v>PESCICULINI FC</v>
          </cell>
          <cell r="X8077" t="str">
            <v/>
          </cell>
        </row>
        <row r="8078">
          <cell r="B8078">
            <v>29</v>
          </cell>
          <cell r="F8078">
            <v>6</v>
          </cell>
          <cell r="R8078" t="str">
            <v>PESCICULINI FC</v>
          </cell>
          <cell r="W8078">
            <v>1</v>
          </cell>
          <cell r="X8078">
            <v>6</v>
          </cell>
        </row>
        <row r="8079">
          <cell r="B8079">
            <v>29</v>
          </cell>
          <cell r="F8079">
            <v>6.5</v>
          </cell>
          <cell r="R8079" t="str">
            <v>PESCICULINI FC</v>
          </cell>
          <cell r="T8079">
            <v>1</v>
          </cell>
          <cell r="W8079">
            <v>1</v>
          </cell>
          <cell r="X8079">
            <v>6.5</v>
          </cell>
        </row>
        <row r="8080">
          <cell r="B8080">
            <v>29</v>
          </cell>
          <cell r="F8080">
            <v>6</v>
          </cell>
          <cell r="R8080" t="str">
            <v>ATL IMPROVVISATO</v>
          </cell>
          <cell r="T8080">
            <v>1</v>
          </cell>
          <cell r="W8080">
            <v>1</v>
          </cell>
          <cell r="X8080">
            <v>6</v>
          </cell>
        </row>
        <row r="8081">
          <cell r="B8081">
            <v>29</v>
          </cell>
          <cell r="F8081">
            <v>5.5</v>
          </cell>
          <cell r="R8081" t="str">
            <v>SAN GRIA</v>
          </cell>
          <cell r="X8081" t="str">
            <v/>
          </cell>
        </row>
        <row r="8082">
          <cell r="B8082">
            <v>29</v>
          </cell>
          <cell r="F8082">
            <v>6</v>
          </cell>
          <cell r="R8082" t="str">
            <v>HERTHA VERNELLO</v>
          </cell>
          <cell r="X8082" t="str">
            <v/>
          </cell>
        </row>
        <row r="8083">
          <cell r="B8083">
            <v>29</v>
          </cell>
          <cell r="F8083">
            <v>5.5</v>
          </cell>
          <cell r="R8083" t="str">
            <v>ATL IMPROVVISATO</v>
          </cell>
          <cell r="T8083">
            <v>1</v>
          </cell>
          <cell r="W8083">
            <v>1</v>
          </cell>
          <cell r="X8083">
            <v>5.5</v>
          </cell>
        </row>
        <row r="8084">
          <cell r="B8084">
            <v>29</v>
          </cell>
          <cell r="F8084">
            <v>6</v>
          </cell>
          <cell r="R8084" t="str">
            <v/>
          </cell>
          <cell r="X8084" t="str">
            <v/>
          </cell>
        </row>
        <row r="8085">
          <cell r="B8085">
            <v>29</v>
          </cell>
          <cell r="F8085">
            <v>5.5</v>
          </cell>
          <cell r="R8085" t="str">
            <v>ATL IMPROVVISATO</v>
          </cell>
          <cell r="X8085" t="str">
            <v/>
          </cell>
        </row>
        <row r="8086">
          <cell r="B8086">
            <v>29</v>
          </cell>
          <cell r="F8086">
            <v>5.5</v>
          </cell>
          <cell r="R8086" t="str">
            <v>APPAREGGIATO</v>
          </cell>
          <cell r="X8086" t="str">
            <v/>
          </cell>
        </row>
        <row r="8087">
          <cell r="B8087">
            <v>29</v>
          </cell>
          <cell r="F8087">
            <v>6.5</v>
          </cell>
          <cell r="R8087" t="str">
            <v>PARTIZAN DEGRADO</v>
          </cell>
          <cell r="W8087">
            <v>1</v>
          </cell>
          <cell r="X8087">
            <v>6.5</v>
          </cell>
        </row>
        <row r="8088">
          <cell r="B8088">
            <v>29</v>
          </cell>
          <cell r="F8088">
            <v>5.5</v>
          </cell>
          <cell r="R8088" t="str">
            <v>APPAREGGIATO</v>
          </cell>
          <cell r="X8088" t="str">
            <v/>
          </cell>
        </row>
        <row r="8089">
          <cell r="B8089">
            <v>29</v>
          </cell>
          <cell r="F8089">
            <v>6.5</v>
          </cell>
          <cell r="R8089" t="str">
            <v>ATL IMPROVVISATO</v>
          </cell>
          <cell r="T8089">
            <v>1</v>
          </cell>
          <cell r="W8089">
            <v>1</v>
          </cell>
          <cell r="X8089">
            <v>6.5</v>
          </cell>
        </row>
        <row r="8090">
          <cell r="B8090">
            <v>29</v>
          </cell>
          <cell r="F8090">
            <v>7</v>
          </cell>
          <cell r="R8090" t="str">
            <v/>
          </cell>
          <cell r="X8090" t="str">
            <v/>
          </cell>
        </row>
        <row r="8091">
          <cell r="B8091">
            <v>29</v>
          </cell>
          <cell r="F8091">
            <v>6.5</v>
          </cell>
          <cell r="R8091" t="str">
            <v>SESTO ASENSIO</v>
          </cell>
          <cell r="T8091">
            <v>1</v>
          </cell>
          <cell r="W8091">
            <v>1</v>
          </cell>
          <cell r="X8091">
            <v>6.5</v>
          </cell>
        </row>
        <row r="8092">
          <cell r="B8092">
            <v>29</v>
          </cell>
          <cell r="F8092">
            <v>6.5</v>
          </cell>
          <cell r="R8092" t="str">
            <v/>
          </cell>
          <cell r="X8092" t="str">
            <v/>
          </cell>
        </row>
        <row r="8093">
          <cell r="B8093">
            <v>29</v>
          </cell>
          <cell r="F8093">
            <v>6.5</v>
          </cell>
          <cell r="R8093" t="str">
            <v/>
          </cell>
          <cell r="X8093" t="str">
            <v/>
          </cell>
        </row>
        <row r="8094">
          <cell r="B8094">
            <v>29</v>
          </cell>
          <cell r="F8094">
            <v>6.5</v>
          </cell>
          <cell r="R8094" t="str">
            <v/>
          </cell>
          <cell r="X8094" t="str">
            <v/>
          </cell>
        </row>
        <row r="8095">
          <cell r="B8095">
            <v>29</v>
          </cell>
          <cell r="F8095">
            <v>5.5</v>
          </cell>
          <cell r="R8095" t="str">
            <v>SESTO ASENSIO</v>
          </cell>
          <cell r="T8095">
            <v>1</v>
          </cell>
          <cell r="W8095">
            <v>1</v>
          </cell>
          <cell r="X8095">
            <v>5.5</v>
          </cell>
        </row>
        <row r="8096">
          <cell r="B8096">
            <v>29</v>
          </cell>
          <cell r="F8096">
            <v>5.5</v>
          </cell>
          <cell r="R8096" t="str">
            <v>AC ASPARAGHESE</v>
          </cell>
          <cell r="T8096">
            <v>1</v>
          </cell>
          <cell r="X8096" t="str">
            <v/>
          </cell>
        </row>
        <row r="8097">
          <cell r="B8097">
            <v>29</v>
          </cell>
          <cell r="F8097">
            <v>6.5</v>
          </cell>
          <cell r="R8097" t="str">
            <v/>
          </cell>
          <cell r="X8097" t="str">
            <v/>
          </cell>
        </row>
        <row r="8098">
          <cell r="B8098">
            <v>29</v>
          </cell>
          <cell r="F8098">
            <v>7</v>
          </cell>
          <cell r="R8098" t="str">
            <v>APPAREGGIATO</v>
          </cell>
          <cell r="T8098">
            <v>1</v>
          </cell>
          <cell r="W8098">
            <v>1</v>
          </cell>
          <cell r="X8098">
            <v>10</v>
          </cell>
        </row>
        <row r="8099">
          <cell r="B8099">
            <v>29</v>
          </cell>
          <cell r="F8099">
            <v>6.5</v>
          </cell>
          <cell r="R8099" t="str">
            <v/>
          </cell>
          <cell r="X8099" t="str">
            <v/>
          </cell>
        </row>
        <row r="8100">
          <cell r="B8100">
            <v>29</v>
          </cell>
          <cell r="F8100">
            <v>6</v>
          </cell>
          <cell r="R8100" t="str">
            <v>HERTHA VERNELLO</v>
          </cell>
          <cell r="W8100">
            <v>1</v>
          </cell>
          <cell r="X8100">
            <v>6</v>
          </cell>
        </row>
        <row r="8101">
          <cell r="B8101">
            <v>29</v>
          </cell>
          <cell r="F8101">
            <v>6</v>
          </cell>
          <cell r="R8101" t="str">
            <v>HERTHA VERNELLO</v>
          </cell>
          <cell r="T8101">
            <v>1</v>
          </cell>
          <cell r="W8101">
            <v>1</v>
          </cell>
          <cell r="X8101">
            <v>6</v>
          </cell>
        </row>
        <row r="8102">
          <cell r="B8102">
            <v>29</v>
          </cell>
          <cell r="F8102">
            <v>6</v>
          </cell>
          <cell r="R8102" t="str">
            <v>PARTIZAN DEGRADO</v>
          </cell>
          <cell r="X8102" t="str">
            <v/>
          </cell>
        </row>
        <row r="8103">
          <cell r="B8103">
            <v>29</v>
          </cell>
          <cell r="F8103">
            <v>6</v>
          </cell>
          <cell r="R8103" t="str">
            <v>SESTO ASENSIO</v>
          </cell>
          <cell r="T8103">
            <v>1</v>
          </cell>
          <cell r="W8103">
            <v>1</v>
          </cell>
          <cell r="X8103">
            <v>6</v>
          </cell>
        </row>
        <row r="8104">
          <cell r="B8104">
            <v>29</v>
          </cell>
          <cell r="F8104">
            <v>5.5</v>
          </cell>
          <cell r="R8104" t="str">
            <v/>
          </cell>
          <cell r="X8104" t="str">
            <v/>
          </cell>
        </row>
        <row r="8105">
          <cell r="B8105">
            <v>29</v>
          </cell>
          <cell r="F8105">
            <v>6.5</v>
          </cell>
          <cell r="R8105" t="str">
            <v>AC ASPARAGHESE</v>
          </cell>
          <cell r="W8105">
            <v>1</v>
          </cell>
          <cell r="X8105">
            <v>6.5</v>
          </cell>
        </row>
        <row r="8106">
          <cell r="B8106">
            <v>29</v>
          </cell>
          <cell r="F8106">
            <v>6</v>
          </cell>
          <cell r="R8106" t="str">
            <v>APPAREGGIATO</v>
          </cell>
          <cell r="T8106">
            <v>1</v>
          </cell>
          <cell r="W8106">
            <v>1</v>
          </cell>
          <cell r="X8106">
            <v>6</v>
          </cell>
        </row>
        <row r="8107">
          <cell r="B8107">
            <v>29</v>
          </cell>
          <cell r="F8107">
            <v>5.5</v>
          </cell>
          <cell r="R8107" t="str">
            <v/>
          </cell>
          <cell r="X8107" t="str">
            <v/>
          </cell>
        </row>
        <row r="8108">
          <cell r="B8108">
            <v>29</v>
          </cell>
          <cell r="F8108">
            <v>5.5</v>
          </cell>
          <cell r="R8108" t="str">
            <v/>
          </cell>
          <cell r="X8108" t="str">
            <v/>
          </cell>
        </row>
        <row r="8109">
          <cell r="B8109">
            <v>29</v>
          </cell>
          <cell r="F8109">
            <v>6.5</v>
          </cell>
          <cell r="R8109" t="str">
            <v/>
          </cell>
          <cell r="X8109" t="str">
            <v/>
          </cell>
        </row>
        <row r="8110">
          <cell r="B8110">
            <v>29</v>
          </cell>
          <cell r="F8110">
            <v>6</v>
          </cell>
          <cell r="R8110" t="str">
            <v/>
          </cell>
          <cell r="X8110" t="str">
            <v/>
          </cell>
        </row>
        <row r="8111">
          <cell r="B8111">
            <v>29</v>
          </cell>
          <cell r="F8111">
            <v>6</v>
          </cell>
          <cell r="R8111" t="str">
            <v/>
          </cell>
          <cell r="X8111" t="str">
            <v/>
          </cell>
        </row>
        <row r="8112">
          <cell r="B8112">
            <v>29</v>
          </cell>
          <cell r="F8112">
            <v>5.5</v>
          </cell>
          <cell r="R8112" t="str">
            <v/>
          </cell>
          <cell r="X8112" t="str">
            <v/>
          </cell>
        </row>
        <row r="8113">
          <cell r="B8113">
            <v>29</v>
          </cell>
          <cell r="F8113">
            <v>6</v>
          </cell>
          <cell r="R8113" t="str">
            <v/>
          </cell>
          <cell r="X8113" t="str">
            <v/>
          </cell>
        </row>
        <row r="8114">
          <cell r="B8114">
            <v>29</v>
          </cell>
          <cell r="F8114">
            <v>6</v>
          </cell>
          <cell r="R8114" t="str">
            <v/>
          </cell>
          <cell r="X8114" t="str">
            <v/>
          </cell>
        </row>
        <row r="8115">
          <cell r="B8115">
            <v>29</v>
          </cell>
          <cell r="F8115">
            <v>6</v>
          </cell>
          <cell r="R8115" t="str">
            <v/>
          </cell>
          <cell r="X8115" t="str">
            <v/>
          </cell>
        </row>
        <row r="8116">
          <cell r="B8116">
            <v>29</v>
          </cell>
          <cell r="F8116">
            <v>6</v>
          </cell>
          <cell r="R8116" t="str">
            <v/>
          </cell>
          <cell r="X8116" t="str">
            <v/>
          </cell>
        </row>
        <row r="8117">
          <cell r="B8117">
            <v>29</v>
          </cell>
          <cell r="F8117">
            <v>5.5</v>
          </cell>
          <cell r="R8117" t="str">
            <v/>
          </cell>
          <cell r="X8117" t="str">
            <v/>
          </cell>
        </row>
        <row r="8118">
          <cell r="B8118">
            <v>29</v>
          </cell>
          <cell r="F8118">
            <v>6</v>
          </cell>
          <cell r="R8118" t="str">
            <v>APPAREGGIATO</v>
          </cell>
          <cell r="X8118" t="str">
            <v/>
          </cell>
        </row>
        <row r="8119">
          <cell r="B8119">
            <v>29</v>
          </cell>
          <cell r="F8119">
            <v>6.5</v>
          </cell>
          <cell r="R8119" t="str">
            <v>SAN GRIA</v>
          </cell>
          <cell r="T8119">
            <v>1</v>
          </cell>
          <cell r="W8119">
            <v>1</v>
          </cell>
          <cell r="X8119">
            <v>6.5</v>
          </cell>
        </row>
        <row r="8120">
          <cell r="B8120">
            <v>29</v>
          </cell>
          <cell r="F8120">
            <v>6.5</v>
          </cell>
          <cell r="R8120" t="str">
            <v>ATL IMPROVVISATO</v>
          </cell>
          <cell r="T8120">
            <v>1</v>
          </cell>
          <cell r="W8120">
            <v>1</v>
          </cell>
          <cell r="X8120">
            <v>6.5</v>
          </cell>
        </row>
        <row r="8121">
          <cell r="B8121">
            <v>29</v>
          </cell>
          <cell r="F8121">
            <v>5</v>
          </cell>
          <cell r="R8121" t="str">
            <v/>
          </cell>
          <cell r="X8121" t="str">
            <v/>
          </cell>
        </row>
        <row r="8122">
          <cell r="B8122">
            <v>29</v>
          </cell>
          <cell r="F8122">
            <v>5.5</v>
          </cell>
          <cell r="R8122" t="str">
            <v/>
          </cell>
          <cell r="X8122" t="str">
            <v/>
          </cell>
        </row>
        <row r="8123">
          <cell r="B8123">
            <v>29</v>
          </cell>
          <cell r="F8123">
            <v>6</v>
          </cell>
          <cell r="R8123" t="str">
            <v>SESTO ASENSIO</v>
          </cell>
          <cell r="T8123">
            <v>1</v>
          </cell>
          <cell r="W8123">
            <v>1</v>
          </cell>
          <cell r="X8123">
            <v>6</v>
          </cell>
        </row>
        <row r="8124">
          <cell r="B8124">
            <v>29</v>
          </cell>
          <cell r="F8124">
            <v>6</v>
          </cell>
          <cell r="R8124" t="str">
            <v/>
          </cell>
          <cell r="X8124" t="str">
            <v/>
          </cell>
        </row>
        <row r="8125">
          <cell r="B8125">
            <v>29</v>
          </cell>
          <cell r="F8125">
            <v>6</v>
          </cell>
          <cell r="R8125" t="str">
            <v>SESTO ASENSIO</v>
          </cell>
          <cell r="T8125">
            <v>1</v>
          </cell>
          <cell r="W8125">
            <v>1</v>
          </cell>
          <cell r="X8125">
            <v>6</v>
          </cell>
        </row>
        <row r="8126">
          <cell r="B8126">
            <v>29</v>
          </cell>
          <cell r="F8126">
            <v>6</v>
          </cell>
          <cell r="R8126" t="str">
            <v>SESTO ASENSIO</v>
          </cell>
          <cell r="T8126">
            <v>1</v>
          </cell>
          <cell r="W8126">
            <v>1</v>
          </cell>
          <cell r="X8126">
            <v>6</v>
          </cell>
        </row>
        <row r="8127">
          <cell r="B8127">
            <v>29</v>
          </cell>
          <cell r="F8127">
            <v>6</v>
          </cell>
          <cell r="R8127" t="str">
            <v/>
          </cell>
          <cell r="X8127" t="str">
            <v/>
          </cell>
        </row>
        <row r="8128">
          <cell r="B8128">
            <v>29</v>
          </cell>
          <cell r="F8128">
            <v>7</v>
          </cell>
          <cell r="R8128" t="str">
            <v>SESTO ASENSIO</v>
          </cell>
          <cell r="T8128">
            <v>1</v>
          </cell>
          <cell r="W8128">
            <v>1</v>
          </cell>
          <cell r="X8128">
            <v>8</v>
          </cell>
        </row>
        <row r="8129">
          <cell r="B8129">
            <v>29</v>
          </cell>
          <cell r="F8129">
            <v>5.5</v>
          </cell>
          <cell r="R8129" t="str">
            <v/>
          </cell>
          <cell r="X8129" t="str">
            <v/>
          </cell>
        </row>
        <row r="8130">
          <cell r="B8130">
            <v>29</v>
          </cell>
          <cell r="F8130">
            <v>6.5</v>
          </cell>
          <cell r="R8130" t="str">
            <v>ATL IMPROVVISATO</v>
          </cell>
          <cell r="T8130">
            <v>1</v>
          </cell>
          <cell r="W8130">
            <v>1</v>
          </cell>
          <cell r="X8130">
            <v>6.5</v>
          </cell>
        </row>
        <row r="8131">
          <cell r="B8131">
            <v>29</v>
          </cell>
          <cell r="F8131">
            <v>6.5</v>
          </cell>
          <cell r="R8131" t="str">
            <v>SAN GRIA</v>
          </cell>
          <cell r="T8131">
            <v>1</v>
          </cell>
          <cell r="W8131">
            <v>1</v>
          </cell>
          <cell r="X8131">
            <v>6.5</v>
          </cell>
        </row>
        <row r="8132">
          <cell r="B8132">
            <v>29</v>
          </cell>
          <cell r="F8132">
            <v>7</v>
          </cell>
          <cell r="R8132" t="str">
            <v>PARTIZAN DEGRADO</v>
          </cell>
          <cell r="T8132">
            <v>1</v>
          </cell>
          <cell r="W8132">
            <v>1</v>
          </cell>
          <cell r="X8132">
            <v>10</v>
          </cell>
        </row>
        <row r="8133">
          <cell r="B8133">
            <v>29</v>
          </cell>
          <cell r="F8133">
            <v>5.5</v>
          </cell>
          <cell r="R8133" t="str">
            <v>PESCICULINI FC</v>
          </cell>
          <cell r="T8133">
            <v>1</v>
          </cell>
          <cell r="X8133" t="str">
            <v/>
          </cell>
        </row>
        <row r="8134">
          <cell r="B8134">
            <v>29</v>
          </cell>
          <cell r="F8134">
            <v>5.5</v>
          </cell>
          <cell r="R8134" t="str">
            <v>ATL IMPROVVISATO</v>
          </cell>
          <cell r="T8134">
            <v>1</v>
          </cell>
          <cell r="W8134">
            <v>1</v>
          </cell>
          <cell r="X8134">
            <v>5.5</v>
          </cell>
        </row>
        <row r="8135">
          <cell r="B8135">
            <v>29</v>
          </cell>
          <cell r="F8135">
            <v>6</v>
          </cell>
          <cell r="R8135" t="str">
            <v>SESTO ASENSIO</v>
          </cell>
          <cell r="X8135" t="str">
            <v/>
          </cell>
        </row>
        <row r="8136">
          <cell r="B8136">
            <v>29</v>
          </cell>
          <cell r="F8136">
            <v>5.5</v>
          </cell>
          <cell r="R8136" t="str">
            <v>HERTHA VERNELLO</v>
          </cell>
          <cell r="T8136">
            <v>1</v>
          </cell>
          <cell r="X8136" t="str">
            <v/>
          </cell>
        </row>
        <row r="8137">
          <cell r="B8137">
            <v>29</v>
          </cell>
          <cell r="F8137">
            <v>6</v>
          </cell>
          <cell r="R8137" t="str">
            <v/>
          </cell>
          <cell r="X8137" t="str">
            <v/>
          </cell>
        </row>
        <row r="8138">
          <cell r="B8138">
            <v>29</v>
          </cell>
          <cell r="F8138">
            <v>6</v>
          </cell>
          <cell r="R8138" t="str">
            <v/>
          </cell>
          <cell r="X8138" t="str">
            <v/>
          </cell>
        </row>
        <row r="8139">
          <cell r="B8139">
            <v>29</v>
          </cell>
          <cell r="F8139">
            <v>5.5</v>
          </cell>
          <cell r="R8139" t="str">
            <v/>
          </cell>
          <cell r="X8139" t="str">
            <v/>
          </cell>
        </row>
        <row r="8140">
          <cell r="B8140">
            <v>29</v>
          </cell>
          <cell r="F8140">
            <v>7.5</v>
          </cell>
          <cell r="R8140" t="str">
            <v/>
          </cell>
          <cell r="X8140" t="str">
            <v/>
          </cell>
        </row>
        <row r="8141">
          <cell r="B8141">
            <v>29</v>
          </cell>
          <cell r="F8141">
            <v>6</v>
          </cell>
          <cell r="R8141" t="str">
            <v>APPAREGGIATO</v>
          </cell>
          <cell r="X8141" t="str">
            <v/>
          </cell>
        </row>
        <row r="8142">
          <cell r="B8142">
            <v>29</v>
          </cell>
          <cell r="F8142">
            <v>6.5</v>
          </cell>
          <cell r="R8142" t="str">
            <v>PESCICULINI FC</v>
          </cell>
          <cell r="W8142">
            <v>1</v>
          </cell>
          <cell r="X8142">
            <v>7.5</v>
          </cell>
        </row>
        <row r="8143">
          <cell r="B8143">
            <v>29</v>
          </cell>
          <cell r="F8143">
            <v>5</v>
          </cell>
          <cell r="R8143" t="str">
            <v>PESCICULINI FC</v>
          </cell>
          <cell r="X8143" t="str">
            <v/>
          </cell>
        </row>
        <row r="8144">
          <cell r="B8144">
            <v>29</v>
          </cell>
          <cell r="F8144">
            <v>5</v>
          </cell>
          <cell r="R8144" t="str">
            <v>SAN GRIA</v>
          </cell>
          <cell r="X8144" t="str">
            <v/>
          </cell>
        </row>
        <row r="8145">
          <cell r="B8145">
            <v>29</v>
          </cell>
          <cell r="F8145">
            <v>6</v>
          </cell>
          <cell r="R8145" t="str">
            <v/>
          </cell>
          <cell r="X8145" t="str">
            <v/>
          </cell>
        </row>
        <row r="8146">
          <cell r="B8146">
            <v>29</v>
          </cell>
          <cell r="F8146">
            <v>5.5</v>
          </cell>
          <cell r="R8146" t="str">
            <v/>
          </cell>
          <cell r="X8146" t="str">
            <v/>
          </cell>
        </row>
        <row r="8147">
          <cell r="B8147">
            <v>29</v>
          </cell>
          <cell r="F8147">
            <v>5.5</v>
          </cell>
          <cell r="R8147" t="str">
            <v>SAN GRIA</v>
          </cell>
          <cell r="T8147">
            <v>1</v>
          </cell>
          <cell r="X8147" t="str">
            <v/>
          </cell>
        </row>
        <row r="8148">
          <cell r="B8148">
            <v>29</v>
          </cell>
          <cell r="F8148">
            <v>4.5</v>
          </cell>
          <cell r="R8148" t="str">
            <v/>
          </cell>
          <cell r="X8148" t="str">
            <v/>
          </cell>
        </row>
        <row r="8149">
          <cell r="B8149">
            <v>29</v>
          </cell>
          <cell r="F8149">
            <v>6</v>
          </cell>
          <cell r="R8149" t="str">
            <v/>
          </cell>
          <cell r="X8149" t="str">
            <v/>
          </cell>
        </row>
        <row r="8150">
          <cell r="B8150">
            <v>29</v>
          </cell>
          <cell r="F8150">
            <v>5.5</v>
          </cell>
          <cell r="R8150" t="str">
            <v>PARTIZAN DEGRADO</v>
          </cell>
          <cell r="X8150" t="str">
            <v/>
          </cell>
        </row>
        <row r="8151">
          <cell r="B8151">
            <v>29</v>
          </cell>
          <cell r="F8151">
            <v>4.5</v>
          </cell>
          <cell r="R8151" t="str">
            <v/>
          </cell>
          <cell r="X8151" t="str">
            <v/>
          </cell>
        </row>
        <row r="8152">
          <cell r="B8152">
            <v>29</v>
          </cell>
          <cell r="F8152">
            <v>5</v>
          </cell>
          <cell r="R8152" t="str">
            <v>PESCICULINI FC</v>
          </cell>
          <cell r="X8152" t="str">
            <v/>
          </cell>
        </row>
        <row r="8153">
          <cell r="B8153">
            <v>29</v>
          </cell>
          <cell r="F8153">
            <v>5.5</v>
          </cell>
          <cell r="R8153" t="str">
            <v/>
          </cell>
          <cell r="X8153" t="str">
            <v/>
          </cell>
        </row>
        <row r="8154">
          <cell r="B8154">
            <v>29</v>
          </cell>
          <cell r="F8154">
            <v>5.5</v>
          </cell>
          <cell r="R8154" t="str">
            <v/>
          </cell>
          <cell r="X8154" t="str">
            <v/>
          </cell>
        </row>
        <row r="8155">
          <cell r="B8155">
            <v>29</v>
          </cell>
          <cell r="F8155">
            <v>7</v>
          </cell>
          <cell r="R8155" t="str">
            <v>HERTHA VERNELLO</v>
          </cell>
          <cell r="T8155">
            <v>1</v>
          </cell>
          <cell r="W8155">
            <v>1</v>
          </cell>
          <cell r="X8155">
            <v>11</v>
          </cell>
        </row>
        <row r="8156">
          <cell r="B8156">
            <v>29</v>
          </cell>
          <cell r="F8156">
            <v>5.5</v>
          </cell>
          <cell r="R8156" t="str">
            <v/>
          </cell>
          <cell r="X8156" t="str">
            <v/>
          </cell>
        </row>
        <row r="8157">
          <cell r="B8157">
            <v>29</v>
          </cell>
          <cell r="F8157">
            <v>6</v>
          </cell>
          <cell r="R8157" t="str">
            <v/>
          </cell>
          <cell r="X8157" t="str">
            <v/>
          </cell>
        </row>
        <row r="8158">
          <cell r="B8158">
            <v>29</v>
          </cell>
          <cell r="F8158">
            <v>5</v>
          </cell>
          <cell r="R8158" t="str">
            <v/>
          </cell>
          <cell r="X8158" t="str">
            <v/>
          </cell>
        </row>
        <row r="8159">
          <cell r="B8159">
            <v>29</v>
          </cell>
          <cell r="F8159">
            <v>5.5</v>
          </cell>
          <cell r="R8159" t="str">
            <v/>
          </cell>
          <cell r="X8159" t="str">
            <v/>
          </cell>
        </row>
        <row r="8160">
          <cell r="B8160">
            <v>29</v>
          </cell>
          <cell r="F8160">
            <v>5.5</v>
          </cell>
          <cell r="R8160" t="str">
            <v/>
          </cell>
          <cell r="X8160" t="str">
            <v/>
          </cell>
        </row>
        <row r="8161">
          <cell r="B8161">
            <v>29</v>
          </cell>
          <cell r="F8161">
            <v>6.5</v>
          </cell>
          <cell r="R8161" t="str">
            <v>APPAREGGIATO</v>
          </cell>
          <cell r="T8161">
            <v>1</v>
          </cell>
          <cell r="W8161">
            <v>1</v>
          </cell>
          <cell r="X8161">
            <v>6.5</v>
          </cell>
        </row>
        <row r="8162">
          <cell r="B8162">
            <v>29</v>
          </cell>
          <cell r="F8162">
            <v>6</v>
          </cell>
          <cell r="R8162" t="str">
            <v/>
          </cell>
          <cell r="X8162" t="str">
            <v/>
          </cell>
        </row>
        <row r="8163">
          <cell r="B8163">
            <v>29</v>
          </cell>
          <cell r="F8163">
            <v>6</v>
          </cell>
          <cell r="R8163" t="str">
            <v/>
          </cell>
          <cell r="X8163" t="str">
            <v/>
          </cell>
        </row>
        <row r="8164">
          <cell r="B8164">
            <v>29</v>
          </cell>
          <cell r="F8164">
            <v>8</v>
          </cell>
          <cell r="R8164" t="str">
            <v/>
          </cell>
          <cell r="X8164" t="str">
            <v/>
          </cell>
        </row>
        <row r="8165">
          <cell r="B8165">
            <v>29</v>
          </cell>
          <cell r="F8165">
            <v>6.5</v>
          </cell>
          <cell r="R8165" t="str">
            <v/>
          </cell>
          <cell r="X8165" t="str">
            <v/>
          </cell>
        </row>
        <row r="8166">
          <cell r="B8166">
            <v>29</v>
          </cell>
          <cell r="F8166">
            <v>6</v>
          </cell>
          <cell r="R8166" t="str">
            <v/>
          </cell>
          <cell r="X8166" t="str">
            <v/>
          </cell>
        </row>
        <row r="8167">
          <cell r="B8167">
            <v>29</v>
          </cell>
          <cell r="F8167">
            <v>7</v>
          </cell>
          <cell r="R8167" t="str">
            <v/>
          </cell>
          <cell r="X8167" t="str">
            <v/>
          </cell>
        </row>
        <row r="8168">
          <cell r="B8168">
            <v>29</v>
          </cell>
          <cell r="F8168">
            <v>6.5</v>
          </cell>
          <cell r="R8168" t="str">
            <v/>
          </cell>
          <cell r="X8168" t="str">
            <v/>
          </cell>
        </row>
        <row r="8169">
          <cell r="B8169">
            <v>29</v>
          </cell>
          <cell r="F8169">
            <v>6.5</v>
          </cell>
          <cell r="R8169" t="str">
            <v/>
          </cell>
          <cell r="X8169" t="str">
            <v/>
          </cell>
        </row>
        <row r="8170">
          <cell r="B8170">
            <v>29</v>
          </cell>
          <cell r="F8170">
            <v>6.5</v>
          </cell>
          <cell r="R8170" t="str">
            <v/>
          </cell>
          <cell r="X8170" t="str">
            <v/>
          </cell>
        </row>
        <row r="8171">
          <cell r="B8171">
            <v>29</v>
          </cell>
          <cell r="F8171">
            <v>6</v>
          </cell>
          <cell r="R8171" t="str">
            <v/>
          </cell>
          <cell r="X8171" t="str">
            <v/>
          </cell>
        </row>
        <row r="8172">
          <cell r="B8172">
            <v>29</v>
          </cell>
          <cell r="F8172">
            <v>6</v>
          </cell>
          <cell r="R8172" t="str">
            <v/>
          </cell>
          <cell r="X8172" t="str">
            <v/>
          </cell>
        </row>
        <row r="8173">
          <cell r="B8173">
            <v>29</v>
          </cell>
          <cell r="F8173">
            <v>5</v>
          </cell>
          <cell r="R8173" t="str">
            <v>AC ASPARAGHESE</v>
          </cell>
          <cell r="T8173">
            <v>1</v>
          </cell>
          <cell r="X8173" t="str">
            <v/>
          </cell>
        </row>
        <row r="8174">
          <cell r="B8174">
            <v>29</v>
          </cell>
          <cell r="F8174">
            <v>6.5</v>
          </cell>
          <cell r="R8174" t="str">
            <v>HERTHA VERNELLO</v>
          </cell>
          <cell r="W8174">
            <v>1</v>
          </cell>
          <cell r="X8174">
            <v>6.5</v>
          </cell>
        </row>
        <row r="8175">
          <cell r="B8175">
            <v>29</v>
          </cell>
          <cell r="F8175">
            <v>6.5</v>
          </cell>
          <cell r="R8175" t="str">
            <v>HERTHA VERNELLO</v>
          </cell>
          <cell r="T8175">
            <v>1</v>
          </cell>
          <cell r="W8175">
            <v>1</v>
          </cell>
          <cell r="X8175">
            <v>7</v>
          </cell>
        </row>
        <row r="8176">
          <cell r="B8176">
            <v>29</v>
          </cell>
          <cell r="F8176">
            <v>6</v>
          </cell>
          <cell r="R8176" t="str">
            <v>AC ASPARAGHESE</v>
          </cell>
          <cell r="T8176">
            <v>1</v>
          </cell>
          <cell r="W8176">
            <v>1</v>
          </cell>
          <cell r="X8176">
            <v>6</v>
          </cell>
        </row>
        <row r="8177">
          <cell r="B8177">
            <v>29</v>
          </cell>
          <cell r="F8177">
            <v>7.5</v>
          </cell>
          <cell r="R8177" t="str">
            <v>HERTHA VERNELLO</v>
          </cell>
          <cell r="W8177">
            <v>1</v>
          </cell>
          <cell r="X8177">
            <v>12.5</v>
          </cell>
        </row>
        <row r="8178">
          <cell r="B8178">
            <v>29</v>
          </cell>
          <cell r="F8178">
            <v>6</v>
          </cell>
          <cell r="R8178" t="str">
            <v>PESCICULINI FC</v>
          </cell>
          <cell r="T8178">
            <v>1</v>
          </cell>
          <cell r="W8178">
            <v>1</v>
          </cell>
          <cell r="X8178">
            <v>6</v>
          </cell>
        </row>
        <row r="8179">
          <cell r="B8179">
            <v>29</v>
          </cell>
          <cell r="F8179">
            <v>5.5</v>
          </cell>
          <cell r="R8179" t="str">
            <v/>
          </cell>
          <cell r="X8179" t="str">
            <v/>
          </cell>
        </row>
        <row r="8180">
          <cell r="B8180">
            <v>29</v>
          </cell>
          <cell r="F8180">
            <v>5.5</v>
          </cell>
          <cell r="R8180" t="str">
            <v/>
          </cell>
          <cell r="X8180" t="str">
            <v/>
          </cell>
        </row>
        <row r="8181">
          <cell r="B8181">
            <v>29</v>
          </cell>
          <cell r="F8181">
            <v>5.5</v>
          </cell>
          <cell r="R8181" t="str">
            <v/>
          </cell>
          <cell r="X8181" t="str">
            <v/>
          </cell>
        </row>
        <row r="8182">
          <cell r="B8182">
            <v>29</v>
          </cell>
          <cell r="F8182">
            <v>5</v>
          </cell>
          <cell r="R8182" t="str">
            <v>APPAREGGIATO</v>
          </cell>
          <cell r="X8182" t="str">
            <v/>
          </cell>
        </row>
        <row r="8183">
          <cell r="B8183">
            <v>29</v>
          </cell>
          <cell r="F8183">
            <v>5.5</v>
          </cell>
          <cell r="R8183" t="str">
            <v/>
          </cell>
          <cell r="X8183" t="str">
            <v/>
          </cell>
        </row>
        <row r="8184">
          <cell r="B8184">
            <v>29</v>
          </cell>
          <cell r="F8184">
            <v>6.5</v>
          </cell>
          <cell r="R8184" t="str">
            <v>SAN GRIA</v>
          </cell>
          <cell r="W8184">
            <v>1</v>
          </cell>
          <cell r="X8184">
            <v>6.5</v>
          </cell>
        </row>
        <row r="8185">
          <cell r="B8185">
            <v>29</v>
          </cell>
          <cell r="F8185">
            <v>6</v>
          </cell>
          <cell r="R8185" t="str">
            <v>SAN GRIA</v>
          </cell>
          <cell r="T8185">
            <v>1</v>
          </cell>
          <cell r="W8185">
            <v>1</v>
          </cell>
          <cell r="X8185">
            <v>6</v>
          </cell>
        </row>
        <row r="8186">
          <cell r="B8186">
            <v>29</v>
          </cell>
          <cell r="F8186">
            <v>6.5</v>
          </cell>
          <cell r="R8186" t="str">
            <v/>
          </cell>
          <cell r="X8186" t="str">
            <v/>
          </cell>
        </row>
        <row r="8187">
          <cell r="B8187">
            <v>29</v>
          </cell>
          <cell r="F8187">
            <v>5.5</v>
          </cell>
          <cell r="R8187" t="str">
            <v>AC ASPARAGHESE</v>
          </cell>
          <cell r="X8187" t="str">
            <v/>
          </cell>
        </row>
        <row r="8188">
          <cell r="B8188">
            <v>29</v>
          </cell>
          <cell r="F8188">
            <v>5.5</v>
          </cell>
          <cell r="R8188" t="str">
            <v/>
          </cell>
          <cell r="X8188" t="str">
            <v/>
          </cell>
        </row>
        <row r="8189">
          <cell r="B8189">
            <v>29</v>
          </cell>
          <cell r="F8189">
            <v>5</v>
          </cell>
          <cell r="R8189" t="str">
            <v>APPAREGGIATO</v>
          </cell>
          <cell r="T8189">
            <v>1</v>
          </cell>
          <cell r="X8189" t="str">
            <v/>
          </cell>
        </row>
        <row r="8190">
          <cell r="B8190">
            <v>29</v>
          </cell>
          <cell r="F8190">
            <v>5.5</v>
          </cell>
          <cell r="R8190" t="str">
            <v/>
          </cell>
          <cell r="X8190" t="str">
            <v/>
          </cell>
        </row>
        <row r="8191">
          <cell r="B8191">
            <v>29</v>
          </cell>
          <cell r="F8191">
            <v>4</v>
          </cell>
          <cell r="R8191" t="str">
            <v>HERTHA VERNELLO</v>
          </cell>
          <cell r="T8191">
            <v>1</v>
          </cell>
          <cell r="X8191" t="str">
            <v/>
          </cell>
        </row>
        <row r="8192">
          <cell r="B8192">
            <v>29</v>
          </cell>
          <cell r="F8192">
            <v>5.5</v>
          </cell>
          <cell r="R8192" t="str">
            <v/>
          </cell>
          <cell r="X8192" t="str">
            <v/>
          </cell>
        </row>
        <row r="8193">
          <cell r="B8193">
            <v>29</v>
          </cell>
          <cell r="F8193">
            <v>5</v>
          </cell>
          <cell r="R8193" t="str">
            <v>APPAREGGIATO</v>
          </cell>
          <cell r="X8193" t="str">
            <v/>
          </cell>
        </row>
        <row r="8194">
          <cell r="B8194">
            <v>29</v>
          </cell>
          <cell r="F8194">
            <v>6</v>
          </cell>
          <cell r="R8194" t="str">
            <v/>
          </cell>
          <cell r="X8194" t="str">
            <v/>
          </cell>
        </row>
        <row r="8195">
          <cell r="B8195">
            <v>29</v>
          </cell>
          <cell r="F8195">
            <v>5.5</v>
          </cell>
          <cell r="R8195" t="str">
            <v/>
          </cell>
          <cell r="X8195" t="str">
            <v/>
          </cell>
        </row>
        <row r="8196">
          <cell r="B8196">
            <v>29</v>
          </cell>
          <cell r="F8196">
            <v>5.5</v>
          </cell>
          <cell r="R8196" t="str">
            <v>AC ASPARAGHESE</v>
          </cell>
          <cell r="T8196">
            <v>1</v>
          </cell>
          <cell r="X8196" t="str">
            <v/>
          </cell>
        </row>
        <row r="8197">
          <cell r="B8197">
            <v>29</v>
          </cell>
          <cell r="F8197">
            <v>5.5</v>
          </cell>
          <cell r="R8197" t="str">
            <v/>
          </cell>
          <cell r="X8197" t="str">
            <v/>
          </cell>
        </row>
        <row r="8198">
          <cell r="B8198">
            <v>29</v>
          </cell>
          <cell r="F8198">
            <v>6</v>
          </cell>
          <cell r="R8198" t="str">
            <v/>
          </cell>
          <cell r="X8198" t="str">
            <v/>
          </cell>
        </row>
        <row r="8199">
          <cell r="B8199">
            <v>29</v>
          </cell>
          <cell r="F8199">
            <v>6</v>
          </cell>
          <cell r="R8199" t="str">
            <v/>
          </cell>
          <cell r="X8199" t="str">
            <v/>
          </cell>
        </row>
        <row r="8200">
          <cell r="B8200">
            <v>29</v>
          </cell>
          <cell r="F8200">
            <v>6</v>
          </cell>
          <cell r="R8200" t="str">
            <v>AC ASPARAGHESE</v>
          </cell>
          <cell r="X8200" t="str">
            <v/>
          </cell>
        </row>
        <row r="8201">
          <cell r="B8201">
            <v>29</v>
          </cell>
          <cell r="F8201">
            <v>7</v>
          </cell>
          <cell r="R8201" t="str">
            <v>PESCICULINI FC</v>
          </cell>
          <cell r="T8201">
            <v>1</v>
          </cell>
          <cell r="W8201">
            <v>1</v>
          </cell>
          <cell r="X8201">
            <v>7</v>
          </cell>
        </row>
        <row r="8202">
          <cell r="B8202">
            <v>29</v>
          </cell>
          <cell r="F8202">
            <v>5.5</v>
          </cell>
          <cell r="R8202" t="str">
            <v>HERTHA VERNELLO</v>
          </cell>
          <cell r="T8202">
            <v>1</v>
          </cell>
          <cell r="X8202" t="str">
            <v/>
          </cell>
        </row>
        <row r="8203">
          <cell r="B8203">
            <v>29</v>
          </cell>
          <cell r="F8203">
            <v>7</v>
          </cell>
          <cell r="R8203" t="str">
            <v>AC ASPARAGHESE</v>
          </cell>
          <cell r="T8203">
            <v>1</v>
          </cell>
          <cell r="W8203">
            <v>1</v>
          </cell>
          <cell r="X8203">
            <v>10</v>
          </cell>
        </row>
        <row r="8204">
          <cell r="B8204">
            <v>29</v>
          </cell>
          <cell r="F8204">
            <v>5.5</v>
          </cell>
          <cell r="R8204" t="str">
            <v/>
          </cell>
          <cell r="X8204" t="str">
            <v/>
          </cell>
        </row>
        <row r="8205">
          <cell r="B8205">
            <v>29</v>
          </cell>
          <cell r="F8205">
            <v>7</v>
          </cell>
          <cell r="R8205" t="str">
            <v>PESCICULINI FC</v>
          </cell>
          <cell r="W8205">
            <v>1</v>
          </cell>
          <cell r="X8205">
            <v>9.5</v>
          </cell>
        </row>
        <row r="8206">
          <cell r="B8206">
            <v>29</v>
          </cell>
          <cell r="F8206">
            <v>5.5</v>
          </cell>
          <cell r="R8206" t="str">
            <v>PESCICULINI FC</v>
          </cell>
          <cell r="T8206">
            <v>1</v>
          </cell>
          <cell r="X8206" t="str">
            <v/>
          </cell>
        </row>
        <row r="8207">
          <cell r="B8207">
            <v>29</v>
          </cell>
          <cell r="F8207">
            <v>5</v>
          </cell>
          <cell r="R8207" t="str">
            <v>SAN GRIA</v>
          </cell>
          <cell r="T8207">
            <v>1</v>
          </cell>
          <cell r="X8207" t="str">
            <v/>
          </cell>
        </row>
        <row r="8208">
          <cell r="B8208">
            <v>29</v>
          </cell>
          <cell r="F8208">
            <v>6</v>
          </cell>
          <cell r="R8208" t="str">
            <v/>
          </cell>
          <cell r="X8208" t="str">
            <v/>
          </cell>
        </row>
        <row r="8209">
          <cell r="B8209">
            <v>29</v>
          </cell>
          <cell r="F8209">
            <v>6</v>
          </cell>
          <cell r="R8209" t="str">
            <v/>
          </cell>
          <cell r="X8209" t="str">
            <v/>
          </cell>
        </row>
        <row r="8210">
          <cell r="B8210">
            <v>29</v>
          </cell>
          <cell r="F8210">
            <v>6.5</v>
          </cell>
          <cell r="R8210" t="str">
            <v/>
          </cell>
          <cell r="X8210" t="str">
            <v/>
          </cell>
        </row>
        <row r="8211">
          <cell r="B8211">
            <v>29</v>
          </cell>
          <cell r="F8211">
            <v>6.5</v>
          </cell>
          <cell r="R8211" t="str">
            <v/>
          </cell>
          <cell r="X8211" t="str">
            <v/>
          </cell>
        </row>
        <row r="8212">
          <cell r="B8212">
            <v>29</v>
          </cell>
          <cell r="F8212">
            <v>5.5</v>
          </cell>
          <cell r="R8212" t="str">
            <v>PESCICULINI FC</v>
          </cell>
          <cell r="T8212">
            <v>1</v>
          </cell>
          <cell r="X8212" t="str">
            <v/>
          </cell>
        </row>
        <row r="8213">
          <cell r="B8213">
            <v>29</v>
          </cell>
          <cell r="F8213">
            <v>7</v>
          </cell>
          <cell r="R8213" t="str">
            <v/>
          </cell>
          <cell r="X8213" t="str">
            <v/>
          </cell>
        </row>
        <row r="8214">
          <cell r="B8214">
            <v>29</v>
          </cell>
          <cell r="F8214">
            <v>6.5</v>
          </cell>
          <cell r="R8214" t="str">
            <v/>
          </cell>
          <cell r="X8214" t="str">
            <v/>
          </cell>
        </row>
        <row r="8215">
          <cell r="B8215">
            <v>29</v>
          </cell>
          <cell r="F8215">
            <v>6</v>
          </cell>
          <cell r="R8215" t="str">
            <v/>
          </cell>
          <cell r="X8215" t="str">
            <v/>
          </cell>
        </row>
        <row r="8216">
          <cell r="B8216">
            <v>29</v>
          </cell>
          <cell r="F8216">
            <v>7</v>
          </cell>
          <cell r="R8216" t="str">
            <v>ATL IMPROVVISATO</v>
          </cell>
          <cell r="T8216">
            <v>1</v>
          </cell>
          <cell r="W8216">
            <v>1</v>
          </cell>
          <cell r="X8216">
            <v>10</v>
          </cell>
        </row>
        <row r="8217">
          <cell r="B8217">
            <v>29</v>
          </cell>
          <cell r="F8217">
            <v>7</v>
          </cell>
          <cell r="R8217" t="str">
            <v>APPAREGGIATO</v>
          </cell>
          <cell r="W8217">
            <v>1</v>
          </cell>
          <cell r="X8217">
            <v>10</v>
          </cell>
        </row>
        <row r="8218">
          <cell r="B8218">
            <v>29</v>
          </cell>
          <cell r="F8218">
            <v>7</v>
          </cell>
          <cell r="R8218" t="str">
            <v>PESCICULINI FC</v>
          </cell>
          <cell r="T8218">
            <v>1</v>
          </cell>
          <cell r="W8218">
            <v>1</v>
          </cell>
          <cell r="X8218">
            <v>10</v>
          </cell>
        </row>
        <row r="8219">
          <cell r="B8219">
            <v>29</v>
          </cell>
          <cell r="F8219">
            <v>6.5</v>
          </cell>
          <cell r="R8219" t="str">
            <v/>
          </cell>
          <cell r="X8219" t="str">
            <v/>
          </cell>
        </row>
        <row r="8220">
          <cell r="B8220">
            <v>29</v>
          </cell>
          <cell r="F8220">
            <v>6</v>
          </cell>
          <cell r="R8220" t="str">
            <v>PESCICULINI FC</v>
          </cell>
          <cell r="X8220" t="str">
            <v/>
          </cell>
        </row>
        <row r="8221">
          <cell r="B8221">
            <v>29</v>
          </cell>
          <cell r="F8221">
            <v>5.5</v>
          </cell>
          <cell r="R8221" t="str">
            <v/>
          </cell>
          <cell r="X8221" t="str">
            <v/>
          </cell>
        </row>
        <row r="8222">
          <cell r="B8222">
            <v>29</v>
          </cell>
          <cell r="F8222">
            <v>6</v>
          </cell>
          <cell r="R8222" t="str">
            <v/>
          </cell>
          <cell r="X8222" t="str">
            <v/>
          </cell>
        </row>
        <row r="8223">
          <cell r="B8223">
            <v>29</v>
          </cell>
          <cell r="F8223">
            <v>6</v>
          </cell>
          <cell r="R8223" t="str">
            <v/>
          </cell>
          <cell r="X8223" t="str">
            <v/>
          </cell>
        </row>
        <row r="8224">
          <cell r="B8224">
            <v>29</v>
          </cell>
          <cell r="F8224">
            <v>7</v>
          </cell>
          <cell r="R8224" t="str">
            <v>PESCICULINI FC</v>
          </cell>
          <cell r="W8224">
            <v>1</v>
          </cell>
          <cell r="X8224">
            <v>8</v>
          </cell>
        </row>
        <row r="8225">
          <cell r="B8225">
            <v>29</v>
          </cell>
          <cell r="F8225">
            <v>6</v>
          </cell>
          <cell r="R8225" t="str">
            <v/>
          </cell>
          <cell r="X8225" t="str">
            <v/>
          </cell>
        </row>
        <row r="8226">
          <cell r="B8226">
            <v>29</v>
          </cell>
          <cell r="F8226">
            <v>6</v>
          </cell>
          <cell r="R8226" t="str">
            <v/>
          </cell>
          <cell r="X8226" t="str">
            <v/>
          </cell>
        </row>
        <row r="8227">
          <cell r="B8227">
            <v>29</v>
          </cell>
          <cell r="F8227">
            <v>6.5</v>
          </cell>
          <cell r="R8227" t="str">
            <v>APPAREGGIATO</v>
          </cell>
          <cell r="T8227">
            <v>1</v>
          </cell>
          <cell r="W8227">
            <v>1</v>
          </cell>
          <cell r="X8227">
            <v>9.5</v>
          </cell>
        </row>
        <row r="8228">
          <cell r="B8228">
            <v>29</v>
          </cell>
          <cell r="F8228">
            <v>5</v>
          </cell>
          <cell r="R8228" t="str">
            <v/>
          </cell>
          <cell r="X8228" t="str">
            <v/>
          </cell>
        </row>
        <row r="8229">
          <cell r="B8229">
            <v>29</v>
          </cell>
          <cell r="F8229">
            <v>5.5</v>
          </cell>
          <cell r="R8229" t="str">
            <v/>
          </cell>
          <cell r="X8229" t="str">
            <v/>
          </cell>
        </row>
        <row r="8230">
          <cell r="B8230">
            <v>29</v>
          </cell>
          <cell r="F8230">
            <v>7.5</v>
          </cell>
          <cell r="R8230" t="str">
            <v>AC ASPARAGHESE</v>
          </cell>
          <cell r="W8230">
            <v>1</v>
          </cell>
          <cell r="X8230">
            <v>10.5</v>
          </cell>
        </row>
        <row r="8231">
          <cell r="B8231">
            <v>29</v>
          </cell>
          <cell r="F8231">
            <v>7</v>
          </cell>
          <cell r="R8231" t="str">
            <v>SAN GRIA</v>
          </cell>
          <cell r="T8231">
            <v>1</v>
          </cell>
          <cell r="W8231">
            <v>1</v>
          </cell>
          <cell r="X8231">
            <v>10</v>
          </cell>
        </row>
        <row r="8232">
          <cell r="B8232">
            <v>29</v>
          </cell>
          <cell r="F8232">
            <v>6</v>
          </cell>
          <cell r="R8232" t="str">
            <v/>
          </cell>
          <cell r="X8232" t="str">
            <v/>
          </cell>
        </row>
        <row r="8233">
          <cell r="B8233">
            <v>29</v>
          </cell>
          <cell r="F8233">
            <v>6</v>
          </cell>
          <cell r="R8233" t="str">
            <v>PARTIZAN DEGRADO</v>
          </cell>
          <cell r="T8233">
            <v>1</v>
          </cell>
          <cell r="W8233">
            <v>1</v>
          </cell>
          <cell r="X8233">
            <v>6</v>
          </cell>
        </row>
        <row r="8234">
          <cell r="B8234">
            <v>29</v>
          </cell>
          <cell r="F8234">
            <v>5.5</v>
          </cell>
          <cell r="R8234" t="str">
            <v>AC ASPARAGHESE</v>
          </cell>
          <cell r="T8234">
            <v>1</v>
          </cell>
          <cell r="X8234" t="str">
            <v/>
          </cell>
        </row>
        <row r="8235">
          <cell r="B8235">
            <v>29</v>
          </cell>
          <cell r="F8235">
            <v>5.5</v>
          </cell>
          <cell r="R8235" t="str">
            <v/>
          </cell>
          <cell r="X8235" t="str">
            <v/>
          </cell>
        </row>
        <row r="8236">
          <cell r="B8236">
            <v>29</v>
          </cell>
          <cell r="F8236">
            <v>5.5</v>
          </cell>
          <cell r="R8236" t="str">
            <v/>
          </cell>
          <cell r="X8236" t="str">
            <v/>
          </cell>
        </row>
        <row r="8237">
          <cell r="B8237">
            <v>29</v>
          </cell>
          <cell r="F8237">
            <v>6</v>
          </cell>
          <cell r="R8237" t="str">
            <v/>
          </cell>
          <cell r="X8237" t="str">
            <v/>
          </cell>
        </row>
        <row r="8238">
          <cell r="B8238">
            <v>29</v>
          </cell>
          <cell r="F8238">
            <v>5.5</v>
          </cell>
          <cell r="R8238" t="str">
            <v/>
          </cell>
          <cell r="X8238" t="str">
            <v/>
          </cell>
        </row>
        <row r="8239">
          <cell r="B8239">
            <v>29</v>
          </cell>
          <cell r="F8239">
            <v>7.5</v>
          </cell>
          <cell r="R8239" t="str">
            <v>APPAREGGIATO</v>
          </cell>
          <cell r="T8239">
            <v>1</v>
          </cell>
          <cell r="W8239">
            <v>1</v>
          </cell>
          <cell r="X8239">
            <v>10.5</v>
          </cell>
        </row>
        <row r="8240">
          <cell r="B8240">
            <v>29</v>
          </cell>
          <cell r="F8240">
            <v>5.5</v>
          </cell>
          <cell r="R8240" t="str">
            <v/>
          </cell>
          <cell r="X8240" t="str">
            <v/>
          </cell>
        </row>
        <row r="8241">
          <cell r="B8241">
            <v>29</v>
          </cell>
          <cell r="F8241">
            <v>5.5</v>
          </cell>
          <cell r="R8241" t="str">
            <v/>
          </cell>
          <cell r="X8241" t="str">
            <v/>
          </cell>
        </row>
        <row r="8242">
          <cell r="B8242">
            <v>29</v>
          </cell>
          <cell r="F8242">
            <v>6</v>
          </cell>
          <cell r="R8242" t="str">
            <v/>
          </cell>
          <cell r="X8242" t="str">
            <v/>
          </cell>
        </row>
        <row r="8243">
          <cell r="B8243">
            <v>29</v>
          </cell>
          <cell r="F8243">
            <v>5.5</v>
          </cell>
          <cell r="R8243" t="str">
            <v/>
          </cell>
          <cell r="X8243" t="str">
            <v/>
          </cell>
        </row>
        <row r="8244">
          <cell r="B8244">
            <v>29</v>
          </cell>
          <cell r="F8244">
            <v>5.5</v>
          </cell>
          <cell r="R8244" t="str">
            <v/>
          </cell>
          <cell r="X8244" t="str">
            <v/>
          </cell>
        </row>
        <row r="8245">
          <cell r="B8245">
            <v>29</v>
          </cell>
          <cell r="F8245">
            <v>5.5</v>
          </cell>
          <cell r="R8245" t="str">
            <v>SESTO ASENSIO</v>
          </cell>
          <cell r="X8245" t="str">
            <v/>
          </cell>
        </row>
        <row r="8246">
          <cell r="B8246">
            <v>29</v>
          </cell>
          <cell r="F8246">
            <v>5.5</v>
          </cell>
          <cell r="R8246" t="str">
            <v/>
          </cell>
          <cell r="X8246" t="str">
            <v/>
          </cell>
        </row>
        <row r="8247">
          <cell r="B8247">
            <v>30</v>
          </cell>
          <cell r="F8247">
            <v>6.5</v>
          </cell>
          <cell r="R8247" t="str">
            <v>SAN GRIA</v>
          </cell>
          <cell r="T8247">
            <v>1</v>
          </cell>
          <cell r="W8247">
            <v>1</v>
          </cell>
          <cell r="X8247">
            <v>7.5</v>
          </cell>
        </row>
        <row r="8248">
          <cell r="B8248">
            <v>30</v>
          </cell>
          <cell r="F8248">
            <v>6</v>
          </cell>
          <cell r="R8248" t="str">
            <v>PARTIZAN DEGRADO</v>
          </cell>
          <cell r="T8248">
            <v>1</v>
          </cell>
          <cell r="W8248">
            <v>1</v>
          </cell>
          <cell r="X8248">
            <v>4</v>
          </cell>
        </row>
        <row r="8249">
          <cell r="B8249">
            <v>30</v>
          </cell>
          <cell r="F8249">
            <v>6</v>
          </cell>
          <cell r="R8249" t="str">
            <v/>
          </cell>
          <cell r="X8249" t="str">
            <v/>
          </cell>
        </row>
        <row r="8250">
          <cell r="B8250">
            <v>30</v>
          </cell>
          <cell r="F8250">
            <v>6.5</v>
          </cell>
          <cell r="R8250" t="str">
            <v>ATL IMPROVVISATO</v>
          </cell>
          <cell r="X8250" t="str">
            <v/>
          </cell>
        </row>
        <row r="8251">
          <cell r="B8251">
            <v>30</v>
          </cell>
          <cell r="F8251">
            <v>6</v>
          </cell>
          <cell r="R8251" t="str">
            <v>SAN GRIA</v>
          </cell>
          <cell r="X8251" t="str">
            <v/>
          </cell>
        </row>
        <row r="8252">
          <cell r="B8252">
            <v>30</v>
          </cell>
          <cell r="F8252">
            <v>6.5</v>
          </cell>
          <cell r="R8252" t="str">
            <v>ATL IMPROVVISATO</v>
          </cell>
          <cell r="T8252">
            <v>1</v>
          </cell>
          <cell r="W8252">
            <v>1</v>
          </cell>
          <cell r="X8252">
            <v>5.5</v>
          </cell>
        </row>
        <row r="8253">
          <cell r="B8253">
            <v>30</v>
          </cell>
          <cell r="F8253">
            <v>6</v>
          </cell>
          <cell r="R8253" t="str">
            <v/>
          </cell>
          <cell r="X8253" t="str">
            <v/>
          </cell>
        </row>
        <row r="8254">
          <cell r="B8254">
            <v>30</v>
          </cell>
          <cell r="F8254">
            <v>6</v>
          </cell>
          <cell r="R8254" t="str">
            <v>AC ASPARAGHESE</v>
          </cell>
          <cell r="T8254">
            <v>1</v>
          </cell>
          <cell r="X8254" t="str">
            <v/>
          </cell>
        </row>
        <row r="8255">
          <cell r="B8255">
            <v>30</v>
          </cell>
          <cell r="F8255">
            <v>6.5</v>
          </cell>
          <cell r="R8255" t="str">
            <v>ATL IMPROVVISATO</v>
          </cell>
          <cell r="W8255">
            <v>1</v>
          </cell>
          <cell r="X8255">
            <v>6.5</v>
          </cell>
        </row>
        <row r="8256">
          <cell r="B8256">
            <v>30</v>
          </cell>
          <cell r="F8256">
            <v>6</v>
          </cell>
          <cell r="R8256" t="str">
            <v/>
          </cell>
          <cell r="X8256" t="str">
            <v/>
          </cell>
        </row>
        <row r="8257">
          <cell r="B8257">
            <v>30</v>
          </cell>
          <cell r="F8257">
            <v>5.5</v>
          </cell>
          <cell r="R8257" t="str">
            <v>APPAREGGIATO</v>
          </cell>
          <cell r="X8257" t="str">
            <v/>
          </cell>
        </row>
        <row r="8258">
          <cell r="B8258">
            <v>30</v>
          </cell>
          <cell r="F8258">
            <v>5.5</v>
          </cell>
          <cell r="R8258" t="str">
            <v>SESTO ASENSIO</v>
          </cell>
          <cell r="X8258" t="str">
            <v/>
          </cell>
        </row>
        <row r="8259">
          <cell r="B8259">
            <v>30</v>
          </cell>
          <cell r="F8259">
            <v>7</v>
          </cell>
          <cell r="R8259" t="str">
            <v>PARTIZAN DEGRADO</v>
          </cell>
          <cell r="T8259">
            <v>1</v>
          </cell>
          <cell r="W8259">
            <v>1</v>
          </cell>
          <cell r="X8259">
            <v>11</v>
          </cell>
        </row>
        <row r="8260">
          <cell r="B8260">
            <v>30</v>
          </cell>
          <cell r="F8260">
            <v>5.5</v>
          </cell>
          <cell r="R8260" t="str">
            <v>PARTIZAN DEGRADO</v>
          </cell>
          <cell r="X8260" t="str">
            <v/>
          </cell>
        </row>
        <row r="8261">
          <cell r="B8261">
            <v>30</v>
          </cell>
          <cell r="F8261">
            <v>6.5</v>
          </cell>
          <cell r="R8261" t="str">
            <v>PARTIZAN DEGRADO</v>
          </cell>
          <cell r="W8261">
            <v>1</v>
          </cell>
          <cell r="X8261">
            <v>6.5</v>
          </cell>
        </row>
        <row r="8262">
          <cell r="B8262">
            <v>30</v>
          </cell>
          <cell r="F8262">
            <v>6</v>
          </cell>
          <cell r="R8262" t="str">
            <v>PARTIZAN DEGRADO</v>
          </cell>
          <cell r="T8262">
            <v>1</v>
          </cell>
          <cell r="W8262">
            <v>1</v>
          </cell>
          <cell r="X8262">
            <v>6</v>
          </cell>
        </row>
        <row r="8263">
          <cell r="B8263">
            <v>30</v>
          </cell>
          <cell r="F8263">
            <v>6</v>
          </cell>
          <cell r="R8263" t="str">
            <v>PARTIZAN DEGRADO</v>
          </cell>
          <cell r="X8263" t="str">
            <v/>
          </cell>
        </row>
        <row r="8264">
          <cell r="B8264">
            <v>30</v>
          </cell>
          <cell r="F8264">
            <v>6</v>
          </cell>
          <cell r="R8264" t="str">
            <v>HERTHA VERNELLO</v>
          </cell>
          <cell r="T8264">
            <v>1</v>
          </cell>
          <cell r="X8264" t="str">
            <v/>
          </cell>
        </row>
        <row r="8265">
          <cell r="B8265">
            <v>30</v>
          </cell>
          <cell r="F8265">
            <v>6</v>
          </cell>
          <cell r="R8265" t="str">
            <v>SAN GRIA</v>
          </cell>
          <cell r="T8265">
            <v>1</v>
          </cell>
          <cell r="W8265">
            <v>1</v>
          </cell>
          <cell r="X8265">
            <v>6</v>
          </cell>
        </row>
        <row r="8266">
          <cell r="B8266">
            <v>30</v>
          </cell>
          <cell r="F8266">
            <v>5.5</v>
          </cell>
          <cell r="R8266" t="str">
            <v/>
          </cell>
          <cell r="X8266" t="str">
            <v/>
          </cell>
        </row>
        <row r="8267">
          <cell r="B8267">
            <v>30</v>
          </cell>
          <cell r="F8267">
            <v>6</v>
          </cell>
          <cell r="R8267" t="str">
            <v/>
          </cell>
          <cell r="X8267" t="str">
            <v/>
          </cell>
        </row>
        <row r="8268">
          <cell r="B8268">
            <v>30</v>
          </cell>
          <cell r="F8268">
            <v>5.5</v>
          </cell>
          <cell r="R8268" t="str">
            <v/>
          </cell>
          <cell r="X8268" t="str">
            <v/>
          </cell>
        </row>
        <row r="8269">
          <cell r="B8269">
            <v>30</v>
          </cell>
          <cell r="F8269">
            <v>5.5</v>
          </cell>
          <cell r="R8269" t="str">
            <v>PARTIZAN DEGRADO</v>
          </cell>
          <cell r="T8269">
            <v>1</v>
          </cell>
          <cell r="X8269" t="str">
            <v/>
          </cell>
        </row>
        <row r="8270">
          <cell r="B8270">
            <v>30</v>
          </cell>
          <cell r="F8270">
            <v>5</v>
          </cell>
          <cell r="R8270" t="str">
            <v/>
          </cell>
          <cell r="X8270" t="str">
            <v/>
          </cell>
        </row>
        <row r="8271">
          <cell r="B8271">
            <v>30</v>
          </cell>
          <cell r="F8271">
            <v>5.5</v>
          </cell>
          <cell r="R8271" t="str">
            <v/>
          </cell>
          <cell r="X8271" t="str">
            <v/>
          </cell>
        </row>
        <row r="8272">
          <cell r="B8272">
            <v>30</v>
          </cell>
          <cell r="F8272">
            <v>6</v>
          </cell>
          <cell r="R8272" t="str">
            <v>SESTO ASENSIO</v>
          </cell>
          <cell r="T8272">
            <v>1</v>
          </cell>
          <cell r="W8272">
            <v>1</v>
          </cell>
          <cell r="X8272">
            <v>7</v>
          </cell>
        </row>
        <row r="8273">
          <cell r="B8273">
            <v>30</v>
          </cell>
          <cell r="F8273">
            <v>6.5</v>
          </cell>
          <cell r="R8273" t="str">
            <v>AC ASPARAGHESE</v>
          </cell>
          <cell r="W8273">
            <v>1</v>
          </cell>
          <cell r="X8273">
            <v>5.5</v>
          </cell>
        </row>
        <row r="8274">
          <cell r="B8274">
            <v>30</v>
          </cell>
          <cell r="F8274">
            <v>6</v>
          </cell>
          <cell r="R8274" t="str">
            <v>SESTO ASENSIO</v>
          </cell>
          <cell r="T8274">
            <v>1</v>
          </cell>
          <cell r="W8274">
            <v>1</v>
          </cell>
          <cell r="X8274">
            <v>6</v>
          </cell>
        </row>
        <row r="8275">
          <cell r="B8275">
            <v>30</v>
          </cell>
          <cell r="F8275">
            <v>5.5</v>
          </cell>
          <cell r="R8275" t="str">
            <v/>
          </cell>
          <cell r="X8275" t="str">
            <v/>
          </cell>
        </row>
        <row r="8276">
          <cell r="B8276">
            <v>30</v>
          </cell>
          <cell r="F8276">
            <v>5.5</v>
          </cell>
          <cell r="R8276" t="str">
            <v/>
          </cell>
          <cell r="X8276" t="str">
            <v/>
          </cell>
        </row>
        <row r="8277">
          <cell r="B8277">
            <v>30</v>
          </cell>
          <cell r="F8277">
            <v>6</v>
          </cell>
          <cell r="R8277" t="str">
            <v>ATL IMPROVVISATO</v>
          </cell>
          <cell r="X8277" t="str">
            <v/>
          </cell>
        </row>
        <row r="8278">
          <cell r="B8278">
            <v>30</v>
          </cell>
          <cell r="F8278">
            <v>6.5</v>
          </cell>
          <cell r="R8278" t="str">
            <v/>
          </cell>
          <cell r="X8278" t="str">
            <v/>
          </cell>
        </row>
        <row r="8279">
          <cell r="B8279">
            <v>30</v>
          </cell>
          <cell r="F8279">
            <v>6</v>
          </cell>
          <cell r="R8279" t="str">
            <v/>
          </cell>
          <cell r="X8279" t="str">
            <v/>
          </cell>
        </row>
        <row r="8280">
          <cell r="B8280">
            <v>30</v>
          </cell>
          <cell r="F8280">
            <v>5.5</v>
          </cell>
          <cell r="R8280" t="str">
            <v>PESCICULINI FC</v>
          </cell>
          <cell r="T8280">
            <v>1</v>
          </cell>
          <cell r="X8280" t="str">
            <v/>
          </cell>
        </row>
        <row r="8281">
          <cell r="B8281">
            <v>30</v>
          </cell>
          <cell r="F8281">
            <v>5</v>
          </cell>
          <cell r="R8281" t="str">
            <v/>
          </cell>
          <cell r="X8281" t="str">
            <v/>
          </cell>
        </row>
        <row r="8282">
          <cell r="B8282">
            <v>30</v>
          </cell>
          <cell r="F8282">
            <v>5.5</v>
          </cell>
          <cell r="R8282" t="str">
            <v/>
          </cell>
          <cell r="X8282" t="str">
            <v/>
          </cell>
        </row>
        <row r="8283">
          <cell r="B8283">
            <v>30</v>
          </cell>
          <cell r="F8283">
            <v>6</v>
          </cell>
          <cell r="R8283" t="str">
            <v/>
          </cell>
          <cell r="X8283" t="str">
            <v/>
          </cell>
        </row>
        <row r="8284">
          <cell r="B8284">
            <v>30</v>
          </cell>
          <cell r="F8284">
            <v>6</v>
          </cell>
          <cell r="R8284" t="str">
            <v/>
          </cell>
          <cell r="X8284" t="str">
            <v/>
          </cell>
        </row>
        <row r="8285">
          <cell r="B8285">
            <v>30</v>
          </cell>
          <cell r="F8285">
            <v>5.5</v>
          </cell>
          <cell r="R8285" t="str">
            <v/>
          </cell>
          <cell r="X8285" t="str">
            <v/>
          </cell>
        </row>
        <row r="8286">
          <cell r="B8286">
            <v>30</v>
          </cell>
          <cell r="F8286">
            <v>6</v>
          </cell>
          <cell r="R8286" t="str">
            <v/>
          </cell>
          <cell r="X8286" t="str">
            <v/>
          </cell>
        </row>
        <row r="8287">
          <cell r="B8287">
            <v>30</v>
          </cell>
          <cell r="F8287">
            <v>7</v>
          </cell>
          <cell r="R8287" t="str">
            <v>PARTIZAN DEGRADO</v>
          </cell>
          <cell r="T8287">
            <v>1</v>
          </cell>
          <cell r="W8287">
            <v>1</v>
          </cell>
          <cell r="X8287">
            <v>6.5</v>
          </cell>
        </row>
        <row r="8288">
          <cell r="B8288">
            <v>30</v>
          </cell>
          <cell r="F8288">
            <v>7.5</v>
          </cell>
          <cell r="R8288" t="str">
            <v>HERTHA VERNELLO</v>
          </cell>
          <cell r="W8288">
            <v>1</v>
          </cell>
          <cell r="X8288">
            <v>9.5</v>
          </cell>
        </row>
        <row r="8289">
          <cell r="B8289">
            <v>30</v>
          </cell>
          <cell r="F8289">
            <v>6.5</v>
          </cell>
          <cell r="R8289" t="str">
            <v>APPAREGGIATO</v>
          </cell>
          <cell r="T8289">
            <v>1</v>
          </cell>
          <cell r="W8289">
            <v>1</v>
          </cell>
          <cell r="X8289">
            <v>4.5</v>
          </cell>
        </row>
        <row r="8290">
          <cell r="B8290">
            <v>30</v>
          </cell>
          <cell r="F8290">
            <v>6</v>
          </cell>
          <cell r="R8290" t="str">
            <v/>
          </cell>
          <cell r="X8290" t="str">
            <v/>
          </cell>
        </row>
        <row r="8291">
          <cell r="B8291">
            <v>30</v>
          </cell>
          <cell r="F8291">
            <v>5.5</v>
          </cell>
          <cell r="R8291" t="str">
            <v>SAN GRIA</v>
          </cell>
          <cell r="X8291" t="str">
            <v/>
          </cell>
        </row>
        <row r="8292">
          <cell r="B8292">
            <v>30</v>
          </cell>
          <cell r="F8292">
            <v>6.5</v>
          </cell>
          <cell r="R8292" t="str">
            <v/>
          </cell>
          <cell r="X8292" t="str">
            <v/>
          </cell>
        </row>
        <row r="8293">
          <cell r="B8293">
            <v>30</v>
          </cell>
          <cell r="F8293">
            <v>6.5</v>
          </cell>
          <cell r="R8293" t="str">
            <v/>
          </cell>
          <cell r="X8293" t="str">
            <v/>
          </cell>
        </row>
        <row r="8294">
          <cell r="B8294">
            <v>30</v>
          </cell>
          <cell r="F8294">
            <v>5</v>
          </cell>
          <cell r="R8294" t="str">
            <v>PARTIZAN DEGRADO</v>
          </cell>
          <cell r="T8294">
            <v>1</v>
          </cell>
          <cell r="X8294" t="str">
            <v/>
          </cell>
        </row>
        <row r="8295">
          <cell r="B8295">
            <v>30</v>
          </cell>
          <cell r="F8295">
            <v>6.5</v>
          </cell>
          <cell r="R8295" t="str">
            <v/>
          </cell>
          <cell r="X8295" t="str">
            <v/>
          </cell>
        </row>
        <row r="8296">
          <cell r="B8296">
            <v>30</v>
          </cell>
          <cell r="F8296">
            <v>5.5</v>
          </cell>
          <cell r="R8296" t="str">
            <v>APPAREGGIATO</v>
          </cell>
          <cell r="T8296">
            <v>1</v>
          </cell>
          <cell r="W8296">
            <v>1</v>
          </cell>
          <cell r="X8296">
            <v>5.5</v>
          </cell>
        </row>
        <row r="8297">
          <cell r="B8297">
            <v>30</v>
          </cell>
          <cell r="F8297">
            <v>6</v>
          </cell>
          <cell r="R8297" t="str">
            <v>PARTIZAN DEGRADO</v>
          </cell>
          <cell r="X8297" t="str">
            <v/>
          </cell>
        </row>
        <row r="8298">
          <cell r="B8298">
            <v>30</v>
          </cell>
          <cell r="F8298">
            <v>5.5</v>
          </cell>
          <cell r="R8298" t="str">
            <v>HERTHA VERNELLO</v>
          </cell>
          <cell r="T8298">
            <v>1</v>
          </cell>
          <cell r="W8298">
            <v>1</v>
          </cell>
          <cell r="X8298">
            <v>5.5</v>
          </cell>
        </row>
        <row r="8299">
          <cell r="B8299">
            <v>30</v>
          </cell>
          <cell r="F8299">
            <v>6.5</v>
          </cell>
          <cell r="R8299" t="str">
            <v>AC ASPARAGHESE</v>
          </cell>
          <cell r="W8299">
            <v>1</v>
          </cell>
          <cell r="X8299">
            <v>6.5</v>
          </cell>
        </row>
        <row r="8300">
          <cell r="B8300">
            <v>30</v>
          </cell>
          <cell r="F8300">
            <v>6.5</v>
          </cell>
          <cell r="R8300" t="str">
            <v>SAN GRIA</v>
          </cell>
          <cell r="W8300">
            <v>1</v>
          </cell>
          <cell r="X8300">
            <v>6</v>
          </cell>
        </row>
        <row r="8301">
          <cell r="B8301">
            <v>30</v>
          </cell>
          <cell r="F8301">
            <v>6</v>
          </cell>
          <cell r="R8301" t="str">
            <v>SAN GRIA</v>
          </cell>
          <cell r="T8301">
            <v>1</v>
          </cell>
          <cell r="W8301">
            <v>1</v>
          </cell>
          <cell r="X8301">
            <v>6</v>
          </cell>
        </row>
        <row r="8302">
          <cell r="B8302">
            <v>30</v>
          </cell>
          <cell r="F8302">
            <v>7.5</v>
          </cell>
          <cell r="R8302" t="str">
            <v/>
          </cell>
          <cell r="X8302" t="str">
            <v/>
          </cell>
        </row>
        <row r="8303">
          <cell r="B8303">
            <v>30</v>
          </cell>
          <cell r="F8303">
            <v>6</v>
          </cell>
          <cell r="R8303" t="str">
            <v>AC ASPARAGHESE</v>
          </cell>
          <cell r="T8303">
            <v>1</v>
          </cell>
          <cell r="W8303">
            <v>1</v>
          </cell>
          <cell r="X8303">
            <v>6</v>
          </cell>
        </row>
        <row r="8304">
          <cell r="B8304">
            <v>30</v>
          </cell>
          <cell r="F8304">
            <v>6.5</v>
          </cell>
          <cell r="R8304" t="str">
            <v/>
          </cell>
          <cell r="X8304" t="str">
            <v/>
          </cell>
        </row>
        <row r="8305">
          <cell r="B8305">
            <v>30</v>
          </cell>
          <cell r="F8305">
            <v>6.5</v>
          </cell>
          <cell r="R8305" t="str">
            <v>SESTO ASENSIO</v>
          </cell>
          <cell r="T8305">
            <v>1</v>
          </cell>
          <cell r="W8305">
            <v>1</v>
          </cell>
          <cell r="X8305">
            <v>6.5</v>
          </cell>
        </row>
        <row r="8306">
          <cell r="B8306">
            <v>30</v>
          </cell>
          <cell r="F8306">
            <v>6</v>
          </cell>
          <cell r="R8306" t="str">
            <v/>
          </cell>
          <cell r="X8306" t="str">
            <v/>
          </cell>
        </row>
        <row r="8307">
          <cell r="B8307">
            <v>30</v>
          </cell>
          <cell r="F8307">
            <v>6.5</v>
          </cell>
          <cell r="R8307" t="str">
            <v/>
          </cell>
          <cell r="X8307" t="str">
            <v/>
          </cell>
        </row>
        <row r="8308">
          <cell r="B8308">
            <v>30</v>
          </cell>
          <cell r="F8308">
            <v>6.5</v>
          </cell>
          <cell r="R8308" t="str">
            <v/>
          </cell>
          <cell r="X8308" t="str">
            <v/>
          </cell>
        </row>
        <row r="8309">
          <cell r="B8309">
            <v>30</v>
          </cell>
          <cell r="F8309">
            <v>5.5</v>
          </cell>
          <cell r="R8309" t="str">
            <v>SAN GRIA</v>
          </cell>
          <cell r="T8309">
            <v>1</v>
          </cell>
          <cell r="X8309" t="str">
            <v/>
          </cell>
        </row>
        <row r="8310">
          <cell r="B8310">
            <v>30</v>
          </cell>
          <cell r="F8310">
            <v>6</v>
          </cell>
          <cell r="R8310" t="str">
            <v/>
          </cell>
          <cell r="X8310" t="str">
            <v/>
          </cell>
        </row>
        <row r="8311">
          <cell r="B8311">
            <v>30</v>
          </cell>
          <cell r="F8311">
            <v>6</v>
          </cell>
          <cell r="R8311" t="str">
            <v/>
          </cell>
          <cell r="X8311" t="str">
            <v/>
          </cell>
        </row>
        <row r="8312">
          <cell r="B8312">
            <v>30</v>
          </cell>
          <cell r="F8312">
            <v>6</v>
          </cell>
          <cell r="R8312" t="str">
            <v/>
          </cell>
          <cell r="X8312" t="str">
            <v/>
          </cell>
        </row>
        <row r="8313">
          <cell r="B8313">
            <v>30</v>
          </cell>
          <cell r="F8313">
            <v>7</v>
          </cell>
          <cell r="R8313" t="str">
            <v/>
          </cell>
          <cell r="X8313" t="str">
            <v/>
          </cell>
        </row>
        <row r="8314">
          <cell r="B8314">
            <v>30</v>
          </cell>
          <cell r="F8314">
            <v>6</v>
          </cell>
          <cell r="R8314" t="str">
            <v>SAN GRIA</v>
          </cell>
          <cell r="X8314" t="str">
            <v/>
          </cell>
        </row>
        <row r="8315">
          <cell r="B8315">
            <v>30</v>
          </cell>
          <cell r="F8315">
            <v>6.5</v>
          </cell>
          <cell r="R8315" t="str">
            <v/>
          </cell>
          <cell r="X8315" t="str">
            <v/>
          </cell>
        </row>
        <row r="8316">
          <cell r="B8316">
            <v>30</v>
          </cell>
          <cell r="F8316">
            <v>5.5</v>
          </cell>
          <cell r="R8316" t="str">
            <v>ATL IMPROVVISATO</v>
          </cell>
          <cell r="T8316">
            <v>1</v>
          </cell>
          <cell r="X8316" t="str">
            <v/>
          </cell>
        </row>
        <row r="8317">
          <cell r="B8317">
            <v>30</v>
          </cell>
          <cell r="F8317">
            <v>5.5</v>
          </cell>
          <cell r="R8317" t="str">
            <v/>
          </cell>
          <cell r="X8317" t="str">
            <v/>
          </cell>
        </row>
        <row r="8318">
          <cell r="B8318">
            <v>30</v>
          </cell>
          <cell r="F8318">
            <v>5.5</v>
          </cell>
          <cell r="R8318" t="str">
            <v>APPAREGGIATO</v>
          </cell>
          <cell r="T8318">
            <v>1</v>
          </cell>
          <cell r="W8318">
            <v>1</v>
          </cell>
          <cell r="X8318">
            <v>5.5</v>
          </cell>
        </row>
        <row r="8319">
          <cell r="B8319">
            <v>30</v>
          </cell>
          <cell r="F8319">
            <v>5.5</v>
          </cell>
          <cell r="R8319" t="str">
            <v>ATL IMPROVVISATO</v>
          </cell>
          <cell r="T8319">
            <v>1</v>
          </cell>
          <cell r="W8319">
            <v>1</v>
          </cell>
          <cell r="X8319">
            <v>5.5</v>
          </cell>
        </row>
        <row r="8320">
          <cell r="B8320">
            <v>30</v>
          </cell>
          <cell r="F8320">
            <v>6.5</v>
          </cell>
          <cell r="R8320" t="str">
            <v/>
          </cell>
          <cell r="X8320" t="str">
            <v/>
          </cell>
        </row>
        <row r="8321">
          <cell r="B8321">
            <v>30</v>
          </cell>
          <cell r="F8321">
            <v>5.5</v>
          </cell>
          <cell r="R8321" t="str">
            <v>HERTHA VERNELLO</v>
          </cell>
          <cell r="T8321">
            <v>1</v>
          </cell>
          <cell r="W8321">
            <v>1</v>
          </cell>
          <cell r="X8321">
            <v>5.5</v>
          </cell>
        </row>
        <row r="8322">
          <cell r="B8322">
            <v>30</v>
          </cell>
          <cell r="F8322">
            <v>6</v>
          </cell>
          <cell r="R8322" t="str">
            <v/>
          </cell>
          <cell r="X8322" t="str">
            <v/>
          </cell>
        </row>
        <row r="8323">
          <cell r="B8323">
            <v>30</v>
          </cell>
          <cell r="F8323">
            <v>6</v>
          </cell>
          <cell r="R8323" t="str">
            <v/>
          </cell>
          <cell r="X8323" t="str">
            <v/>
          </cell>
        </row>
        <row r="8324">
          <cell r="B8324">
            <v>30</v>
          </cell>
          <cell r="F8324">
            <v>6</v>
          </cell>
          <cell r="R8324" t="str">
            <v/>
          </cell>
          <cell r="X8324" t="str">
            <v/>
          </cell>
        </row>
        <row r="8325">
          <cell r="B8325">
            <v>30</v>
          </cell>
          <cell r="F8325">
            <v>6</v>
          </cell>
          <cell r="R8325" t="str">
            <v>AC ASPARAGHESE</v>
          </cell>
          <cell r="T8325">
            <v>1</v>
          </cell>
          <cell r="W8325">
            <v>1</v>
          </cell>
          <cell r="X8325">
            <v>6</v>
          </cell>
        </row>
        <row r="8326">
          <cell r="B8326">
            <v>30</v>
          </cell>
          <cell r="F8326">
            <v>6.5</v>
          </cell>
          <cell r="R8326" t="str">
            <v>PARTIZAN DEGRADO</v>
          </cell>
          <cell r="T8326">
            <v>1</v>
          </cell>
          <cell r="W8326">
            <v>1</v>
          </cell>
          <cell r="X8326">
            <v>6.5</v>
          </cell>
        </row>
        <row r="8327">
          <cell r="B8327">
            <v>30</v>
          </cell>
          <cell r="F8327">
            <v>6.5</v>
          </cell>
          <cell r="R8327" t="str">
            <v>PESCICULINI FC</v>
          </cell>
          <cell r="W8327">
            <v>1</v>
          </cell>
          <cell r="X8327">
            <v>8.5</v>
          </cell>
        </row>
        <row r="8328">
          <cell r="B8328">
            <v>30</v>
          </cell>
          <cell r="F8328">
            <v>6</v>
          </cell>
          <cell r="R8328" t="str">
            <v/>
          </cell>
          <cell r="X8328" t="str">
            <v/>
          </cell>
        </row>
        <row r="8329">
          <cell r="B8329">
            <v>30</v>
          </cell>
          <cell r="F8329">
            <v>5.5</v>
          </cell>
          <cell r="R8329" t="str">
            <v>APPAREGGIATO</v>
          </cell>
          <cell r="T8329">
            <v>1</v>
          </cell>
          <cell r="X8329" t="str">
            <v/>
          </cell>
        </row>
        <row r="8330">
          <cell r="B8330">
            <v>30</v>
          </cell>
          <cell r="F8330">
            <v>7</v>
          </cell>
          <cell r="R8330" t="str">
            <v/>
          </cell>
          <cell r="X8330" t="str">
            <v/>
          </cell>
        </row>
        <row r="8331">
          <cell r="B8331">
            <v>30</v>
          </cell>
          <cell r="F8331">
            <v>6.5</v>
          </cell>
          <cell r="R8331" t="str">
            <v>HERTHA VERNELLO</v>
          </cell>
          <cell r="T8331">
            <v>1</v>
          </cell>
          <cell r="W8331">
            <v>1</v>
          </cell>
          <cell r="X8331">
            <v>6.5</v>
          </cell>
        </row>
        <row r="8332">
          <cell r="B8332">
            <v>30</v>
          </cell>
          <cell r="F8332">
            <v>6.5</v>
          </cell>
          <cell r="R8332" t="str">
            <v>APPAREGGIATO</v>
          </cell>
          <cell r="T8332">
            <v>1</v>
          </cell>
          <cell r="W8332">
            <v>1</v>
          </cell>
          <cell r="X8332">
            <v>6.5</v>
          </cell>
        </row>
        <row r="8333">
          <cell r="B8333">
            <v>30</v>
          </cell>
          <cell r="F8333">
            <v>6</v>
          </cell>
          <cell r="R8333" t="str">
            <v>AC ASPARAGHESE</v>
          </cell>
          <cell r="T8333">
            <v>1</v>
          </cell>
          <cell r="W8333">
            <v>1</v>
          </cell>
          <cell r="X8333">
            <v>6</v>
          </cell>
        </row>
        <row r="8334">
          <cell r="B8334">
            <v>30</v>
          </cell>
          <cell r="F8334">
            <v>6</v>
          </cell>
          <cell r="R8334" t="str">
            <v>PESCICULINI FC</v>
          </cell>
          <cell r="T8334">
            <v>1</v>
          </cell>
          <cell r="X8334" t="str">
            <v/>
          </cell>
        </row>
        <row r="8335">
          <cell r="B8335">
            <v>30</v>
          </cell>
          <cell r="F8335">
            <v>5</v>
          </cell>
          <cell r="R8335" t="str">
            <v/>
          </cell>
          <cell r="X8335" t="str">
            <v/>
          </cell>
        </row>
        <row r="8336">
          <cell r="B8336">
            <v>30</v>
          </cell>
          <cell r="F8336">
            <v>5.5</v>
          </cell>
          <cell r="R8336" t="str">
            <v/>
          </cell>
          <cell r="X8336" t="str">
            <v/>
          </cell>
        </row>
        <row r="8337">
          <cell r="B8337">
            <v>30</v>
          </cell>
          <cell r="F8337">
            <v>6.5</v>
          </cell>
          <cell r="R8337" t="str">
            <v>HERTHA VERNELLO</v>
          </cell>
          <cell r="T8337">
            <v>1</v>
          </cell>
          <cell r="W8337">
            <v>1</v>
          </cell>
          <cell r="X8337">
            <v>6.5</v>
          </cell>
        </row>
        <row r="8338">
          <cell r="B8338">
            <v>30</v>
          </cell>
          <cell r="F8338">
            <v>6</v>
          </cell>
          <cell r="R8338" t="str">
            <v/>
          </cell>
          <cell r="X8338" t="str">
            <v/>
          </cell>
        </row>
        <row r="8339">
          <cell r="B8339">
            <v>30</v>
          </cell>
          <cell r="F8339">
            <v>7</v>
          </cell>
          <cell r="R8339" t="str">
            <v>ATL IMPROVVISATO</v>
          </cell>
          <cell r="T8339">
            <v>1</v>
          </cell>
          <cell r="W8339">
            <v>1</v>
          </cell>
          <cell r="X8339">
            <v>9.5</v>
          </cell>
        </row>
        <row r="8340">
          <cell r="B8340">
            <v>30</v>
          </cell>
          <cell r="F8340">
            <v>7.5</v>
          </cell>
          <cell r="R8340" t="str">
            <v>HERTHA VERNELLO</v>
          </cell>
          <cell r="W8340">
            <v>1</v>
          </cell>
          <cell r="X8340">
            <v>10.5</v>
          </cell>
        </row>
        <row r="8341">
          <cell r="B8341">
            <v>30</v>
          </cell>
          <cell r="F8341">
            <v>5.5</v>
          </cell>
          <cell r="R8341" t="str">
            <v/>
          </cell>
          <cell r="X8341" t="str">
            <v/>
          </cell>
        </row>
        <row r="8342">
          <cell r="B8342">
            <v>30</v>
          </cell>
          <cell r="F8342">
            <v>5.5</v>
          </cell>
          <cell r="R8342" t="str">
            <v>SAN GRIA</v>
          </cell>
          <cell r="X8342" t="str">
            <v/>
          </cell>
        </row>
        <row r="8343">
          <cell r="B8343">
            <v>30</v>
          </cell>
          <cell r="F8343">
            <v>5.5</v>
          </cell>
          <cell r="R8343" t="str">
            <v/>
          </cell>
          <cell r="X8343" t="str">
            <v/>
          </cell>
        </row>
        <row r="8344">
          <cell r="B8344">
            <v>30</v>
          </cell>
          <cell r="F8344">
            <v>5.5</v>
          </cell>
          <cell r="R8344" t="str">
            <v>PESCICULINI FC</v>
          </cell>
          <cell r="X8344" t="str">
            <v/>
          </cell>
        </row>
        <row r="8345">
          <cell r="B8345">
            <v>30</v>
          </cell>
          <cell r="F8345">
            <v>5.5</v>
          </cell>
          <cell r="R8345" t="str">
            <v/>
          </cell>
          <cell r="X8345" t="str">
            <v/>
          </cell>
        </row>
        <row r="8346">
          <cell r="B8346">
            <v>30</v>
          </cell>
          <cell r="F8346">
            <v>6</v>
          </cell>
          <cell r="R8346" t="str">
            <v>SESTO ASENSIO</v>
          </cell>
          <cell r="T8346">
            <v>1</v>
          </cell>
          <cell r="W8346">
            <v>1</v>
          </cell>
          <cell r="X8346">
            <v>6</v>
          </cell>
        </row>
        <row r="8347">
          <cell r="B8347">
            <v>30</v>
          </cell>
          <cell r="F8347">
            <v>6</v>
          </cell>
          <cell r="R8347" t="str">
            <v>ATL IMPROVVISATO</v>
          </cell>
          <cell r="T8347">
            <v>1</v>
          </cell>
          <cell r="W8347">
            <v>1</v>
          </cell>
          <cell r="X8347">
            <v>6</v>
          </cell>
        </row>
        <row r="8348">
          <cell r="B8348">
            <v>30</v>
          </cell>
          <cell r="F8348">
            <v>6</v>
          </cell>
          <cell r="R8348" t="str">
            <v/>
          </cell>
          <cell r="X8348" t="str">
            <v/>
          </cell>
        </row>
        <row r="8349">
          <cell r="B8349">
            <v>30</v>
          </cell>
          <cell r="F8349">
            <v>7</v>
          </cell>
          <cell r="R8349" t="str">
            <v>SAN GRIA</v>
          </cell>
          <cell r="T8349">
            <v>1</v>
          </cell>
          <cell r="W8349">
            <v>1</v>
          </cell>
          <cell r="X8349">
            <v>10</v>
          </cell>
        </row>
        <row r="8350">
          <cell r="B8350">
            <v>30</v>
          </cell>
          <cell r="F8350">
            <v>6.5</v>
          </cell>
          <cell r="R8350" t="str">
            <v>PARTIZAN DEGRADO</v>
          </cell>
          <cell r="W8350">
            <v>1</v>
          </cell>
          <cell r="X8350">
            <v>6.5</v>
          </cell>
        </row>
        <row r="8351">
          <cell r="B8351">
            <v>30</v>
          </cell>
          <cell r="F8351">
            <v>5.5</v>
          </cell>
          <cell r="R8351" t="str">
            <v>PARTIZAN DEGRADO</v>
          </cell>
          <cell r="X8351" t="str">
            <v/>
          </cell>
        </row>
        <row r="8352">
          <cell r="B8352">
            <v>30</v>
          </cell>
          <cell r="F8352">
            <v>6.5</v>
          </cell>
          <cell r="R8352" t="str">
            <v>PESCICULINI FC</v>
          </cell>
          <cell r="T8352">
            <v>1</v>
          </cell>
          <cell r="W8352">
            <v>1</v>
          </cell>
          <cell r="X8352">
            <v>6.5</v>
          </cell>
        </row>
        <row r="8353">
          <cell r="B8353">
            <v>30</v>
          </cell>
          <cell r="F8353">
            <v>6.5</v>
          </cell>
          <cell r="R8353" t="str">
            <v>PESCICULINI FC</v>
          </cell>
          <cell r="T8353">
            <v>1</v>
          </cell>
          <cell r="W8353">
            <v>1</v>
          </cell>
          <cell r="X8353">
            <v>6.5</v>
          </cell>
        </row>
        <row r="8354">
          <cell r="B8354">
            <v>30</v>
          </cell>
          <cell r="F8354">
            <v>7</v>
          </cell>
          <cell r="R8354" t="str">
            <v>PESCICULINI FC</v>
          </cell>
          <cell r="W8354">
            <v>1</v>
          </cell>
          <cell r="X8354">
            <v>8</v>
          </cell>
        </row>
        <row r="8355">
          <cell r="B8355">
            <v>30</v>
          </cell>
          <cell r="F8355">
            <v>6</v>
          </cell>
          <cell r="R8355" t="str">
            <v>SAN GRIA</v>
          </cell>
          <cell r="W8355">
            <v>1</v>
          </cell>
          <cell r="X8355">
            <v>6</v>
          </cell>
        </row>
        <row r="8356">
          <cell r="B8356">
            <v>30</v>
          </cell>
          <cell r="F8356">
            <v>6</v>
          </cell>
          <cell r="R8356" t="str">
            <v/>
          </cell>
          <cell r="X8356" t="str">
            <v/>
          </cell>
        </row>
        <row r="8357">
          <cell r="B8357">
            <v>30</v>
          </cell>
          <cell r="F8357">
            <v>6.5</v>
          </cell>
          <cell r="R8357" t="str">
            <v>PESCICULINI FC</v>
          </cell>
          <cell r="W8357">
            <v>1</v>
          </cell>
          <cell r="X8357">
            <v>6.5</v>
          </cell>
        </row>
        <row r="8358">
          <cell r="B8358">
            <v>30</v>
          </cell>
          <cell r="F8358">
            <v>5.5</v>
          </cell>
          <cell r="R8358" t="str">
            <v>PESCICULINI FC</v>
          </cell>
          <cell r="T8358">
            <v>1</v>
          </cell>
          <cell r="X8358" t="str">
            <v/>
          </cell>
        </row>
        <row r="8359">
          <cell r="B8359">
            <v>30</v>
          </cell>
          <cell r="F8359">
            <v>5.5</v>
          </cell>
          <cell r="R8359" t="str">
            <v>PESCICULINI FC</v>
          </cell>
          <cell r="T8359">
            <v>1</v>
          </cell>
          <cell r="X8359" t="str">
            <v/>
          </cell>
        </row>
        <row r="8360">
          <cell r="B8360">
            <v>30</v>
          </cell>
          <cell r="F8360">
            <v>5.5</v>
          </cell>
          <cell r="R8360" t="str">
            <v>ATL IMPROVVISATO</v>
          </cell>
          <cell r="T8360">
            <v>1</v>
          </cell>
          <cell r="X8360" t="str">
            <v/>
          </cell>
        </row>
        <row r="8361">
          <cell r="B8361">
            <v>30</v>
          </cell>
          <cell r="F8361">
            <v>6</v>
          </cell>
          <cell r="R8361" t="str">
            <v>SAN GRIA</v>
          </cell>
          <cell r="T8361">
            <v>1</v>
          </cell>
          <cell r="W8361">
            <v>1</v>
          </cell>
          <cell r="X8361">
            <v>6</v>
          </cell>
        </row>
        <row r="8362">
          <cell r="B8362">
            <v>30</v>
          </cell>
          <cell r="F8362">
            <v>6.5</v>
          </cell>
          <cell r="R8362" t="str">
            <v>HERTHA VERNELLO</v>
          </cell>
          <cell r="T8362">
            <v>1</v>
          </cell>
          <cell r="W8362">
            <v>1</v>
          </cell>
          <cell r="X8362">
            <v>6.5</v>
          </cell>
        </row>
        <row r="8363">
          <cell r="B8363">
            <v>30</v>
          </cell>
          <cell r="F8363">
            <v>7</v>
          </cell>
          <cell r="R8363" t="str">
            <v>ATL IMPROVVISATO</v>
          </cell>
          <cell r="W8363">
            <v>1</v>
          </cell>
          <cell r="X8363">
            <v>10</v>
          </cell>
        </row>
        <row r="8364">
          <cell r="B8364">
            <v>30</v>
          </cell>
          <cell r="F8364">
            <v>6</v>
          </cell>
          <cell r="R8364" t="str">
            <v/>
          </cell>
          <cell r="X8364" t="str">
            <v/>
          </cell>
        </row>
        <row r="8365">
          <cell r="B8365">
            <v>30</v>
          </cell>
          <cell r="F8365">
            <v>6</v>
          </cell>
          <cell r="R8365" t="str">
            <v>ATL IMPROVVISATO</v>
          </cell>
          <cell r="T8365">
            <v>1</v>
          </cell>
          <cell r="W8365">
            <v>1</v>
          </cell>
          <cell r="X8365">
            <v>6</v>
          </cell>
        </row>
        <row r="8366">
          <cell r="B8366">
            <v>30</v>
          </cell>
          <cell r="F8366">
            <v>6</v>
          </cell>
          <cell r="R8366" t="str">
            <v>APPAREGGIATO</v>
          </cell>
          <cell r="W8366">
            <v>1</v>
          </cell>
          <cell r="X8366">
            <v>6</v>
          </cell>
        </row>
        <row r="8367">
          <cell r="B8367">
            <v>30</v>
          </cell>
          <cell r="F8367">
            <v>8</v>
          </cell>
          <cell r="R8367" t="str">
            <v>PARTIZAN DEGRADO</v>
          </cell>
          <cell r="W8367">
            <v>1</v>
          </cell>
          <cell r="X8367">
            <v>14.5</v>
          </cell>
        </row>
        <row r="8368">
          <cell r="B8368">
            <v>30</v>
          </cell>
          <cell r="F8368">
            <v>5.5</v>
          </cell>
          <cell r="R8368" t="str">
            <v>APPAREGGIATO</v>
          </cell>
          <cell r="T8368">
            <v>1</v>
          </cell>
          <cell r="X8368" t="str">
            <v/>
          </cell>
        </row>
        <row r="8369">
          <cell r="B8369">
            <v>30</v>
          </cell>
          <cell r="F8369">
            <v>5.5</v>
          </cell>
          <cell r="R8369" t="str">
            <v/>
          </cell>
          <cell r="X8369" t="str">
            <v/>
          </cell>
        </row>
        <row r="8370">
          <cell r="B8370">
            <v>30</v>
          </cell>
          <cell r="F8370">
            <v>5</v>
          </cell>
          <cell r="R8370" t="str">
            <v>ATL IMPROVVISATO</v>
          </cell>
          <cell r="T8370">
            <v>1</v>
          </cell>
          <cell r="X8370" t="str">
            <v/>
          </cell>
        </row>
        <row r="8371">
          <cell r="B8371">
            <v>30</v>
          </cell>
          <cell r="F8371">
            <v>6</v>
          </cell>
          <cell r="R8371" t="str">
            <v/>
          </cell>
          <cell r="X8371" t="str">
            <v/>
          </cell>
        </row>
        <row r="8372">
          <cell r="B8372">
            <v>30</v>
          </cell>
          <cell r="F8372">
            <v>5.5</v>
          </cell>
          <cell r="R8372" t="str">
            <v/>
          </cell>
          <cell r="X8372" t="str">
            <v/>
          </cell>
        </row>
        <row r="8373">
          <cell r="B8373">
            <v>30</v>
          </cell>
          <cell r="F8373">
            <v>6.5</v>
          </cell>
          <cell r="R8373" t="str">
            <v>SESTO ASENSIO</v>
          </cell>
          <cell r="W8373">
            <v>1</v>
          </cell>
          <cell r="X8373">
            <v>6.5</v>
          </cell>
        </row>
        <row r="8374">
          <cell r="B8374">
            <v>30</v>
          </cell>
          <cell r="F8374">
            <v>5.5</v>
          </cell>
          <cell r="R8374" t="str">
            <v>SESTO ASENSIO</v>
          </cell>
          <cell r="T8374">
            <v>1</v>
          </cell>
          <cell r="X8374" t="str">
            <v/>
          </cell>
        </row>
        <row r="8375">
          <cell r="B8375">
            <v>30</v>
          </cell>
          <cell r="F8375">
            <v>7</v>
          </cell>
          <cell r="R8375" t="str">
            <v/>
          </cell>
          <cell r="X8375" t="str">
            <v/>
          </cell>
        </row>
        <row r="8376">
          <cell r="B8376">
            <v>30</v>
          </cell>
          <cell r="F8376">
            <v>6.5</v>
          </cell>
          <cell r="R8376" t="str">
            <v/>
          </cell>
          <cell r="X8376" t="str">
            <v/>
          </cell>
        </row>
        <row r="8377">
          <cell r="B8377">
            <v>30</v>
          </cell>
          <cell r="F8377">
            <v>6.5</v>
          </cell>
          <cell r="R8377" t="str">
            <v/>
          </cell>
          <cell r="X8377" t="str">
            <v/>
          </cell>
        </row>
        <row r="8378">
          <cell r="B8378">
            <v>30</v>
          </cell>
          <cell r="F8378">
            <v>6</v>
          </cell>
          <cell r="R8378" t="str">
            <v/>
          </cell>
          <cell r="X8378" t="str">
            <v/>
          </cell>
        </row>
        <row r="8379">
          <cell r="B8379">
            <v>30</v>
          </cell>
          <cell r="F8379">
            <v>6.5</v>
          </cell>
          <cell r="R8379" t="str">
            <v>SESTO ASENSIO</v>
          </cell>
          <cell r="T8379">
            <v>1</v>
          </cell>
          <cell r="W8379">
            <v>1</v>
          </cell>
          <cell r="X8379">
            <v>7.5</v>
          </cell>
        </row>
        <row r="8380">
          <cell r="B8380">
            <v>30</v>
          </cell>
          <cell r="F8380">
            <v>7</v>
          </cell>
          <cell r="R8380" t="str">
            <v>AC ASPARAGHESE</v>
          </cell>
          <cell r="T8380">
            <v>1</v>
          </cell>
          <cell r="W8380">
            <v>1</v>
          </cell>
          <cell r="X8380">
            <v>7</v>
          </cell>
        </row>
        <row r="8381">
          <cell r="B8381">
            <v>30</v>
          </cell>
          <cell r="F8381">
            <v>6</v>
          </cell>
          <cell r="R8381" t="str">
            <v/>
          </cell>
          <cell r="X8381" t="str">
            <v/>
          </cell>
        </row>
        <row r="8382">
          <cell r="B8382">
            <v>30</v>
          </cell>
          <cell r="F8382">
            <v>5.5</v>
          </cell>
          <cell r="R8382" t="str">
            <v/>
          </cell>
          <cell r="X8382" t="str">
            <v/>
          </cell>
        </row>
        <row r="8383">
          <cell r="B8383">
            <v>30</v>
          </cell>
          <cell r="F8383">
            <v>5.5</v>
          </cell>
          <cell r="R8383" t="str">
            <v>HERTHA VERNELLO</v>
          </cell>
          <cell r="W8383">
            <v>1</v>
          </cell>
          <cell r="X8383">
            <v>5.5</v>
          </cell>
        </row>
        <row r="8384">
          <cell r="B8384">
            <v>30</v>
          </cell>
          <cell r="F8384">
            <v>5.5</v>
          </cell>
          <cell r="R8384" t="str">
            <v>HERTHA VERNELLO</v>
          </cell>
          <cell r="T8384">
            <v>1</v>
          </cell>
          <cell r="W8384">
            <v>1</v>
          </cell>
          <cell r="X8384">
            <v>5.5</v>
          </cell>
        </row>
        <row r="8385">
          <cell r="B8385">
            <v>30</v>
          </cell>
          <cell r="F8385">
            <v>7</v>
          </cell>
          <cell r="R8385" t="str">
            <v>PARTIZAN DEGRADO</v>
          </cell>
          <cell r="T8385">
            <v>1</v>
          </cell>
          <cell r="W8385">
            <v>1</v>
          </cell>
          <cell r="X8385">
            <v>10</v>
          </cell>
        </row>
        <row r="8386">
          <cell r="B8386">
            <v>30</v>
          </cell>
          <cell r="F8386">
            <v>6.5</v>
          </cell>
          <cell r="R8386" t="str">
            <v>SESTO ASENSIO</v>
          </cell>
          <cell r="T8386">
            <v>1</v>
          </cell>
          <cell r="W8386">
            <v>1</v>
          </cell>
          <cell r="X8386">
            <v>6.5</v>
          </cell>
        </row>
        <row r="8387">
          <cell r="B8387">
            <v>30</v>
          </cell>
          <cell r="F8387">
            <v>7</v>
          </cell>
          <cell r="R8387" t="str">
            <v>ATL IMPROVVISATO</v>
          </cell>
          <cell r="T8387">
            <v>1</v>
          </cell>
          <cell r="W8387">
            <v>1</v>
          </cell>
          <cell r="X8387">
            <v>8</v>
          </cell>
        </row>
        <row r="8388">
          <cell r="B8388">
            <v>30</v>
          </cell>
          <cell r="F8388">
            <v>7</v>
          </cell>
          <cell r="R8388" t="str">
            <v/>
          </cell>
          <cell r="X8388" t="str">
            <v/>
          </cell>
        </row>
        <row r="8389">
          <cell r="B8389">
            <v>30</v>
          </cell>
          <cell r="F8389">
            <v>6</v>
          </cell>
          <cell r="R8389" t="str">
            <v/>
          </cell>
          <cell r="X8389" t="str">
            <v/>
          </cell>
        </row>
        <row r="8390">
          <cell r="B8390">
            <v>30</v>
          </cell>
          <cell r="F8390">
            <v>6</v>
          </cell>
          <cell r="R8390" t="str">
            <v>AC ASPARAGHESE</v>
          </cell>
          <cell r="T8390">
            <v>1</v>
          </cell>
          <cell r="W8390">
            <v>1</v>
          </cell>
          <cell r="X8390">
            <v>6</v>
          </cell>
        </row>
        <row r="8391">
          <cell r="B8391">
            <v>30</v>
          </cell>
          <cell r="F8391">
            <v>5.5</v>
          </cell>
          <cell r="R8391" t="str">
            <v>APPAREGGIATO</v>
          </cell>
          <cell r="X8391" t="str">
            <v/>
          </cell>
        </row>
        <row r="8392">
          <cell r="B8392">
            <v>30</v>
          </cell>
          <cell r="F8392">
            <v>7</v>
          </cell>
          <cell r="R8392" t="str">
            <v/>
          </cell>
          <cell r="X8392" t="str">
            <v/>
          </cell>
        </row>
        <row r="8393">
          <cell r="B8393">
            <v>30</v>
          </cell>
          <cell r="F8393">
            <v>5.5</v>
          </cell>
          <cell r="R8393" t="str">
            <v/>
          </cell>
          <cell r="X8393" t="str">
            <v/>
          </cell>
        </row>
        <row r="8394">
          <cell r="B8394">
            <v>30</v>
          </cell>
          <cell r="F8394">
            <v>5.5</v>
          </cell>
          <cell r="R8394" t="str">
            <v/>
          </cell>
          <cell r="X8394" t="str">
            <v/>
          </cell>
        </row>
        <row r="8395">
          <cell r="B8395">
            <v>30</v>
          </cell>
          <cell r="F8395">
            <v>5.5</v>
          </cell>
          <cell r="R8395" t="str">
            <v/>
          </cell>
          <cell r="X8395" t="str">
            <v/>
          </cell>
        </row>
        <row r="8396">
          <cell r="B8396">
            <v>30</v>
          </cell>
          <cell r="F8396">
            <v>6</v>
          </cell>
          <cell r="R8396" t="str">
            <v/>
          </cell>
          <cell r="X8396" t="str">
            <v/>
          </cell>
        </row>
        <row r="8397">
          <cell r="B8397">
            <v>30</v>
          </cell>
          <cell r="F8397">
            <v>5.5</v>
          </cell>
          <cell r="R8397" t="str">
            <v/>
          </cell>
          <cell r="X8397" t="str">
            <v/>
          </cell>
        </row>
        <row r="8398">
          <cell r="B8398">
            <v>30</v>
          </cell>
          <cell r="F8398">
            <v>6</v>
          </cell>
          <cell r="R8398" t="str">
            <v/>
          </cell>
          <cell r="X8398" t="str">
            <v/>
          </cell>
        </row>
        <row r="8399">
          <cell r="B8399">
            <v>30</v>
          </cell>
          <cell r="F8399">
            <v>6.5</v>
          </cell>
          <cell r="R8399" t="str">
            <v/>
          </cell>
          <cell r="X8399" t="str">
            <v/>
          </cell>
        </row>
        <row r="8400">
          <cell r="B8400">
            <v>30</v>
          </cell>
          <cell r="F8400">
            <v>5.5</v>
          </cell>
          <cell r="R8400" t="str">
            <v/>
          </cell>
          <cell r="X8400" t="str">
            <v/>
          </cell>
        </row>
        <row r="8401">
          <cell r="B8401">
            <v>30</v>
          </cell>
          <cell r="F8401">
            <v>5.5</v>
          </cell>
          <cell r="R8401" t="str">
            <v/>
          </cell>
          <cell r="X8401" t="str">
            <v/>
          </cell>
        </row>
        <row r="8402">
          <cell r="B8402">
            <v>30</v>
          </cell>
          <cell r="F8402">
            <v>5.5</v>
          </cell>
          <cell r="R8402" t="str">
            <v/>
          </cell>
          <cell r="X8402" t="str">
            <v/>
          </cell>
        </row>
        <row r="8403">
          <cell r="B8403">
            <v>30</v>
          </cell>
          <cell r="F8403">
            <v>5.5</v>
          </cell>
          <cell r="R8403" t="str">
            <v/>
          </cell>
          <cell r="X8403" t="str">
            <v/>
          </cell>
        </row>
        <row r="8404">
          <cell r="B8404">
            <v>30</v>
          </cell>
          <cell r="F8404">
            <v>6</v>
          </cell>
          <cell r="R8404" t="str">
            <v>APPAREGGIATO</v>
          </cell>
          <cell r="T8404">
            <v>1</v>
          </cell>
          <cell r="W8404">
            <v>1</v>
          </cell>
          <cell r="X8404">
            <v>6</v>
          </cell>
        </row>
        <row r="8405">
          <cell r="B8405">
            <v>30</v>
          </cell>
          <cell r="F8405">
            <v>7</v>
          </cell>
          <cell r="R8405" t="str">
            <v>SAN GRIA</v>
          </cell>
          <cell r="T8405">
            <v>1</v>
          </cell>
          <cell r="W8405">
            <v>1</v>
          </cell>
          <cell r="X8405">
            <v>11</v>
          </cell>
        </row>
        <row r="8406">
          <cell r="B8406">
            <v>30</v>
          </cell>
          <cell r="F8406">
            <v>6.5</v>
          </cell>
          <cell r="R8406" t="str">
            <v>ATL IMPROVVISATO</v>
          </cell>
          <cell r="T8406">
            <v>1</v>
          </cell>
          <cell r="W8406">
            <v>1</v>
          </cell>
          <cell r="X8406">
            <v>7.5</v>
          </cell>
        </row>
        <row r="8407">
          <cell r="B8407">
            <v>30</v>
          </cell>
          <cell r="F8407">
            <v>5.5</v>
          </cell>
          <cell r="R8407" t="str">
            <v/>
          </cell>
          <cell r="X8407" t="str">
            <v/>
          </cell>
        </row>
        <row r="8408">
          <cell r="B8408">
            <v>30</v>
          </cell>
          <cell r="F8408">
            <v>6</v>
          </cell>
          <cell r="R8408" t="str">
            <v>SESTO ASENSIO</v>
          </cell>
          <cell r="T8408">
            <v>1</v>
          </cell>
          <cell r="W8408">
            <v>1</v>
          </cell>
          <cell r="X8408">
            <v>6</v>
          </cell>
        </row>
        <row r="8409">
          <cell r="B8409">
            <v>30</v>
          </cell>
          <cell r="F8409">
            <v>6.5</v>
          </cell>
          <cell r="R8409" t="str">
            <v/>
          </cell>
          <cell r="X8409" t="str">
            <v/>
          </cell>
        </row>
        <row r="8410">
          <cell r="B8410">
            <v>30</v>
          </cell>
          <cell r="F8410">
            <v>5.5</v>
          </cell>
          <cell r="R8410" t="str">
            <v>PARTIZAN DEGRADO</v>
          </cell>
          <cell r="X8410" t="str">
            <v/>
          </cell>
        </row>
        <row r="8411">
          <cell r="B8411">
            <v>30</v>
          </cell>
          <cell r="F8411">
            <v>5</v>
          </cell>
          <cell r="R8411" t="str">
            <v>SESTO ASENSIO</v>
          </cell>
          <cell r="X8411" t="str">
            <v/>
          </cell>
        </row>
        <row r="8412">
          <cell r="B8412">
            <v>30</v>
          </cell>
          <cell r="F8412">
            <v>6</v>
          </cell>
          <cell r="R8412" t="str">
            <v>SESTO ASENSIO</v>
          </cell>
          <cell r="T8412">
            <v>1</v>
          </cell>
          <cell r="X8412" t="str">
            <v/>
          </cell>
        </row>
        <row r="8413">
          <cell r="B8413">
            <v>30</v>
          </cell>
          <cell r="F8413">
            <v>7</v>
          </cell>
          <cell r="R8413" t="str">
            <v/>
          </cell>
          <cell r="X8413" t="str">
            <v/>
          </cell>
        </row>
        <row r="8414">
          <cell r="B8414">
            <v>30</v>
          </cell>
          <cell r="F8414">
            <v>6.5</v>
          </cell>
          <cell r="R8414" t="str">
            <v>SESTO ASENSIO</v>
          </cell>
          <cell r="W8414">
            <v>1</v>
          </cell>
          <cell r="X8414">
            <v>6.5</v>
          </cell>
        </row>
        <row r="8415">
          <cell r="B8415">
            <v>30</v>
          </cell>
          <cell r="F8415">
            <v>5.5</v>
          </cell>
          <cell r="R8415" t="str">
            <v/>
          </cell>
          <cell r="X8415" t="str">
            <v/>
          </cell>
        </row>
        <row r="8416">
          <cell r="B8416">
            <v>30</v>
          </cell>
          <cell r="F8416">
            <v>6</v>
          </cell>
          <cell r="R8416" t="str">
            <v>ATL IMPROVVISATO</v>
          </cell>
          <cell r="W8416">
            <v>1</v>
          </cell>
          <cell r="X8416">
            <v>6</v>
          </cell>
        </row>
        <row r="8417">
          <cell r="B8417">
            <v>30</v>
          </cell>
          <cell r="F8417">
            <v>6.5</v>
          </cell>
          <cell r="R8417" t="str">
            <v>PARTIZAN DEGRADO</v>
          </cell>
          <cell r="T8417">
            <v>1</v>
          </cell>
          <cell r="W8417">
            <v>1</v>
          </cell>
          <cell r="X8417">
            <v>6.5</v>
          </cell>
        </row>
        <row r="8418">
          <cell r="B8418">
            <v>30</v>
          </cell>
          <cell r="F8418">
            <v>6</v>
          </cell>
          <cell r="R8418" t="str">
            <v/>
          </cell>
          <cell r="X8418" t="str">
            <v/>
          </cell>
        </row>
        <row r="8419">
          <cell r="B8419">
            <v>30</v>
          </cell>
          <cell r="F8419">
            <v>7</v>
          </cell>
          <cell r="R8419" t="str">
            <v>SESTO ASENSIO</v>
          </cell>
          <cell r="T8419">
            <v>1</v>
          </cell>
          <cell r="W8419">
            <v>1</v>
          </cell>
          <cell r="X8419">
            <v>10</v>
          </cell>
        </row>
        <row r="8420">
          <cell r="B8420">
            <v>30</v>
          </cell>
          <cell r="F8420">
            <v>5.5</v>
          </cell>
          <cell r="R8420" t="str">
            <v>ATL IMPROVVISATO</v>
          </cell>
          <cell r="T8420">
            <v>1</v>
          </cell>
          <cell r="W8420">
            <v>1</v>
          </cell>
          <cell r="X8420">
            <v>5.5</v>
          </cell>
        </row>
        <row r="8421">
          <cell r="B8421">
            <v>30</v>
          </cell>
          <cell r="F8421">
            <v>6</v>
          </cell>
          <cell r="R8421" t="str">
            <v>SESTO ASENSIO</v>
          </cell>
          <cell r="W8421">
            <v>1</v>
          </cell>
          <cell r="X8421">
            <v>6</v>
          </cell>
        </row>
        <row r="8422">
          <cell r="B8422">
            <v>30</v>
          </cell>
          <cell r="F8422">
            <v>5.5</v>
          </cell>
          <cell r="R8422" t="str">
            <v>HERTHA VERNELLO</v>
          </cell>
          <cell r="X8422" t="str">
            <v/>
          </cell>
        </row>
        <row r="8423">
          <cell r="B8423">
            <v>30</v>
          </cell>
          <cell r="F8423">
            <v>5.5</v>
          </cell>
          <cell r="R8423" t="str">
            <v/>
          </cell>
          <cell r="X8423" t="str">
            <v/>
          </cell>
        </row>
        <row r="8424">
          <cell r="B8424">
            <v>30</v>
          </cell>
          <cell r="F8424">
            <v>6.5</v>
          </cell>
          <cell r="R8424" t="str">
            <v/>
          </cell>
          <cell r="X8424" t="str">
            <v/>
          </cell>
        </row>
        <row r="8425">
          <cell r="B8425">
            <v>30</v>
          </cell>
          <cell r="F8425">
            <v>6.5</v>
          </cell>
          <cell r="R8425" t="str">
            <v/>
          </cell>
          <cell r="X8425" t="str">
            <v/>
          </cell>
        </row>
        <row r="8426">
          <cell r="B8426">
            <v>30</v>
          </cell>
          <cell r="F8426">
            <v>6.5</v>
          </cell>
          <cell r="R8426" t="str">
            <v>APPAREGGIATO</v>
          </cell>
          <cell r="W8426">
            <v>1</v>
          </cell>
          <cell r="X8426">
            <v>7</v>
          </cell>
        </row>
        <row r="8427">
          <cell r="B8427">
            <v>30</v>
          </cell>
          <cell r="F8427">
            <v>6</v>
          </cell>
          <cell r="R8427" t="str">
            <v>PESCICULINI FC</v>
          </cell>
          <cell r="W8427">
            <v>1</v>
          </cell>
          <cell r="X8427">
            <v>6.5</v>
          </cell>
        </row>
        <row r="8428">
          <cell r="B8428">
            <v>30</v>
          </cell>
          <cell r="F8428">
            <v>6</v>
          </cell>
          <cell r="R8428" t="str">
            <v>PESCICULINI FC</v>
          </cell>
          <cell r="W8428">
            <v>1</v>
          </cell>
          <cell r="X8428">
            <v>6</v>
          </cell>
        </row>
        <row r="8429">
          <cell r="B8429">
            <v>30</v>
          </cell>
          <cell r="F8429">
            <v>6</v>
          </cell>
          <cell r="R8429" t="str">
            <v>SAN GRIA</v>
          </cell>
          <cell r="T8429">
            <v>1</v>
          </cell>
          <cell r="X8429" t="str">
            <v/>
          </cell>
        </row>
        <row r="8430">
          <cell r="B8430">
            <v>30</v>
          </cell>
          <cell r="F8430">
            <v>5.5</v>
          </cell>
          <cell r="R8430" t="str">
            <v/>
          </cell>
          <cell r="X8430" t="str">
            <v/>
          </cell>
        </row>
        <row r="8431">
          <cell r="B8431">
            <v>30</v>
          </cell>
          <cell r="F8431">
            <v>6</v>
          </cell>
          <cell r="R8431" t="str">
            <v/>
          </cell>
          <cell r="X8431" t="str">
            <v/>
          </cell>
        </row>
        <row r="8432">
          <cell r="B8432">
            <v>30</v>
          </cell>
          <cell r="F8432">
            <v>6.5</v>
          </cell>
          <cell r="R8432" t="str">
            <v>SAN GRIA</v>
          </cell>
          <cell r="W8432">
            <v>1</v>
          </cell>
          <cell r="X8432">
            <v>6.5</v>
          </cell>
        </row>
        <row r="8433">
          <cell r="B8433">
            <v>30</v>
          </cell>
          <cell r="F8433">
            <v>5.5</v>
          </cell>
          <cell r="R8433" t="str">
            <v/>
          </cell>
          <cell r="X8433" t="str">
            <v/>
          </cell>
        </row>
        <row r="8434">
          <cell r="B8434">
            <v>30</v>
          </cell>
          <cell r="F8434">
            <v>5.5</v>
          </cell>
          <cell r="R8434" t="str">
            <v/>
          </cell>
          <cell r="X8434" t="str">
            <v/>
          </cell>
        </row>
        <row r="8435">
          <cell r="B8435">
            <v>30</v>
          </cell>
          <cell r="F8435">
            <v>6</v>
          </cell>
          <cell r="R8435" t="str">
            <v>PARTIZAN DEGRADO</v>
          </cell>
          <cell r="T8435">
            <v>1</v>
          </cell>
          <cell r="X8435" t="str">
            <v/>
          </cell>
        </row>
        <row r="8436">
          <cell r="B8436">
            <v>30</v>
          </cell>
          <cell r="F8436">
            <v>5.5</v>
          </cell>
          <cell r="R8436" t="str">
            <v/>
          </cell>
          <cell r="X8436" t="str">
            <v/>
          </cell>
        </row>
        <row r="8437">
          <cell r="B8437">
            <v>30</v>
          </cell>
          <cell r="F8437">
            <v>5</v>
          </cell>
          <cell r="R8437" t="str">
            <v/>
          </cell>
          <cell r="X8437" t="str">
            <v/>
          </cell>
        </row>
        <row r="8438">
          <cell r="B8438">
            <v>30</v>
          </cell>
          <cell r="F8438">
            <v>4.5</v>
          </cell>
          <cell r="R8438" t="str">
            <v/>
          </cell>
          <cell r="X8438" t="str">
            <v/>
          </cell>
        </row>
        <row r="8439">
          <cell r="B8439">
            <v>30</v>
          </cell>
          <cell r="F8439">
            <v>5.5</v>
          </cell>
          <cell r="R8439" t="str">
            <v/>
          </cell>
          <cell r="X8439" t="str">
            <v/>
          </cell>
        </row>
        <row r="8440">
          <cell r="B8440">
            <v>30</v>
          </cell>
          <cell r="F8440">
            <v>5</v>
          </cell>
          <cell r="R8440" t="str">
            <v>HERTHA VERNELLO</v>
          </cell>
          <cell r="T8440">
            <v>1</v>
          </cell>
          <cell r="X8440" t="str">
            <v/>
          </cell>
        </row>
        <row r="8441">
          <cell r="B8441">
            <v>30</v>
          </cell>
          <cell r="F8441">
            <v>5.5</v>
          </cell>
          <cell r="R8441" t="str">
            <v/>
          </cell>
          <cell r="X8441" t="str">
            <v/>
          </cell>
        </row>
        <row r="8442">
          <cell r="B8442">
            <v>30</v>
          </cell>
          <cell r="F8442">
            <v>5.5</v>
          </cell>
          <cell r="R8442" t="str">
            <v/>
          </cell>
          <cell r="X8442" t="str">
            <v/>
          </cell>
        </row>
        <row r="8443">
          <cell r="B8443">
            <v>30</v>
          </cell>
          <cell r="F8443">
            <v>5.5</v>
          </cell>
          <cell r="R8443" t="str">
            <v/>
          </cell>
          <cell r="X8443" t="str">
            <v/>
          </cell>
        </row>
        <row r="8444">
          <cell r="B8444">
            <v>30</v>
          </cell>
          <cell r="F8444">
            <v>5.5</v>
          </cell>
          <cell r="R8444" t="str">
            <v/>
          </cell>
          <cell r="X8444" t="str">
            <v/>
          </cell>
        </row>
        <row r="8445">
          <cell r="B8445">
            <v>30</v>
          </cell>
          <cell r="F8445">
            <v>6</v>
          </cell>
          <cell r="R8445" t="str">
            <v/>
          </cell>
          <cell r="X8445" t="str">
            <v/>
          </cell>
        </row>
        <row r="8446">
          <cell r="B8446">
            <v>30</v>
          </cell>
          <cell r="F8446">
            <v>5.5</v>
          </cell>
          <cell r="R8446" t="str">
            <v>APPAREGGIATO</v>
          </cell>
          <cell r="X8446" t="str">
            <v/>
          </cell>
        </row>
        <row r="8447">
          <cell r="B8447">
            <v>30</v>
          </cell>
          <cell r="F8447">
            <v>5</v>
          </cell>
          <cell r="R8447" t="str">
            <v/>
          </cell>
          <cell r="X8447" t="str">
            <v/>
          </cell>
        </row>
        <row r="8448">
          <cell r="B8448">
            <v>30</v>
          </cell>
          <cell r="F8448">
            <v>5.5</v>
          </cell>
          <cell r="R8448" t="str">
            <v/>
          </cell>
          <cell r="X8448" t="str">
            <v/>
          </cell>
        </row>
        <row r="8449">
          <cell r="B8449">
            <v>30</v>
          </cell>
          <cell r="F8449">
            <v>4</v>
          </cell>
          <cell r="R8449" t="str">
            <v/>
          </cell>
          <cell r="X8449" t="str">
            <v/>
          </cell>
        </row>
        <row r="8450">
          <cell r="B8450">
            <v>30</v>
          </cell>
          <cell r="F8450">
            <v>4.5</v>
          </cell>
          <cell r="R8450" t="str">
            <v/>
          </cell>
          <cell r="X8450" t="str">
            <v/>
          </cell>
        </row>
        <row r="8451">
          <cell r="B8451">
            <v>30</v>
          </cell>
          <cell r="F8451">
            <v>4.5</v>
          </cell>
          <cell r="R8451" t="str">
            <v/>
          </cell>
          <cell r="X8451" t="str">
            <v/>
          </cell>
        </row>
        <row r="8452">
          <cell r="B8452">
            <v>30</v>
          </cell>
          <cell r="F8452">
            <v>5</v>
          </cell>
          <cell r="R8452" t="str">
            <v/>
          </cell>
          <cell r="X8452" t="str">
            <v/>
          </cell>
        </row>
        <row r="8453">
          <cell r="B8453">
            <v>30</v>
          </cell>
          <cell r="F8453">
            <v>5</v>
          </cell>
          <cell r="R8453" t="str">
            <v/>
          </cell>
          <cell r="X8453" t="str">
            <v/>
          </cell>
        </row>
        <row r="8454">
          <cell r="B8454">
            <v>30</v>
          </cell>
          <cell r="F8454">
            <v>5.5</v>
          </cell>
          <cell r="R8454" t="str">
            <v/>
          </cell>
          <cell r="X8454" t="str">
            <v/>
          </cell>
        </row>
        <row r="8455">
          <cell r="B8455">
            <v>30</v>
          </cell>
          <cell r="F8455">
            <v>5.5</v>
          </cell>
          <cell r="R8455" t="str">
            <v/>
          </cell>
          <cell r="X8455" t="str">
            <v/>
          </cell>
        </row>
        <row r="8456">
          <cell r="B8456">
            <v>30</v>
          </cell>
          <cell r="F8456">
            <v>5.5</v>
          </cell>
          <cell r="R8456" t="str">
            <v/>
          </cell>
          <cell r="X8456" t="str">
            <v/>
          </cell>
        </row>
        <row r="8457">
          <cell r="B8457">
            <v>30</v>
          </cell>
          <cell r="F8457">
            <v>5.5</v>
          </cell>
          <cell r="R8457" t="str">
            <v/>
          </cell>
          <cell r="X8457" t="str">
            <v/>
          </cell>
        </row>
        <row r="8458">
          <cell r="B8458">
            <v>30</v>
          </cell>
          <cell r="F8458">
            <v>5.5</v>
          </cell>
          <cell r="R8458" t="str">
            <v/>
          </cell>
          <cell r="X8458" t="str">
            <v/>
          </cell>
        </row>
        <row r="8459">
          <cell r="B8459">
            <v>30</v>
          </cell>
          <cell r="F8459">
            <v>5</v>
          </cell>
          <cell r="R8459" t="str">
            <v/>
          </cell>
          <cell r="X8459" t="str">
            <v/>
          </cell>
        </row>
        <row r="8460">
          <cell r="B8460">
            <v>30</v>
          </cell>
          <cell r="F8460">
            <v>5</v>
          </cell>
          <cell r="R8460" t="str">
            <v/>
          </cell>
          <cell r="X8460" t="str">
            <v/>
          </cell>
        </row>
        <row r="8461">
          <cell r="B8461">
            <v>30</v>
          </cell>
          <cell r="F8461">
            <v>7</v>
          </cell>
          <cell r="R8461" t="str">
            <v>AC ASPARAGHESE</v>
          </cell>
          <cell r="T8461">
            <v>1</v>
          </cell>
          <cell r="W8461">
            <v>1</v>
          </cell>
          <cell r="X8461">
            <v>10</v>
          </cell>
        </row>
        <row r="8462">
          <cell r="B8462">
            <v>30</v>
          </cell>
          <cell r="F8462">
            <v>5.5</v>
          </cell>
          <cell r="R8462" t="str">
            <v/>
          </cell>
          <cell r="X8462" t="str">
            <v/>
          </cell>
        </row>
        <row r="8463">
          <cell r="B8463">
            <v>30</v>
          </cell>
          <cell r="F8463">
            <v>6</v>
          </cell>
          <cell r="R8463" t="str">
            <v/>
          </cell>
          <cell r="X8463" t="str">
            <v/>
          </cell>
        </row>
        <row r="8464">
          <cell r="B8464">
            <v>30</v>
          </cell>
          <cell r="F8464">
            <v>6</v>
          </cell>
          <cell r="R8464" t="str">
            <v>HERTHA VERNELLO</v>
          </cell>
          <cell r="T8464">
            <v>1</v>
          </cell>
          <cell r="W8464">
            <v>1</v>
          </cell>
          <cell r="X8464">
            <v>6</v>
          </cell>
        </row>
        <row r="8465">
          <cell r="B8465">
            <v>30</v>
          </cell>
          <cell r="F8465">
            <v>6.5</v>
          </cell>
          <cell r="R8465" t="str">
            <v>AC ASPARAGHESE</v>
          </cell>
          <cell r="T8465">
            <v>1</v>
          </cell>
          <cell r="W8465">
            <v>1</v>
          </cell>
          <cell r="X8465">
            <v>10.5</v>
          </cell>
        </row>
        <row r="8466">
          <cell r="B8466">
            <v>30</v>
          </cell>
          <cell r="F8466">
            <v>6</v>
          </cell>
          <cell r="R8466" t="str">
            <v>PESCICULINI FC</v>
          </cell>
          <cell r="X8466" t="str">
            <v/>
          </cell>
        </row>
        <row r="8467">
          <cell r="B8467">
            <v>30</v>
          </cell>
          <cell r="F8467">
            <v>6</v>
          </cell>
          <cell r="R8467" t="str">
            <v/>
          </cell>
          <cell r="X8467" t="str">
            <v/>
          </cell>
        </row>
        <row r="8468">
          <cell r="B8468">
            <v>30</v>
          </cell>
          <cell r="F8468">
            <v>6</v>
          </cell>
          <cell r="R8468" t="str">
            <v>PESCICULINI FC</v>
          </cell>
          <cell r="T8468">
            <v>1</v>
          </cell>
          <cell r="W8468">
            <v>1</v>
          </cell>
          <cell r="X8468">
            <v>6</v>
          </cell>
        </row>
        <row r="8469">
          <cell r="B8469">
            <v>30</v>
          </cell>
          <cell r="F8469">
            <v>5.5</v>
          </cell>
          <cell r="R8469" t="str">
            <v/>
          </cell>
          <cell r="X8469" t="str">
            <v/>
          </cell>
        </row>
        <row r="8470">
          <cell r="B8470">
            <v>30</v>
          </cell>
          <cell r="F8470">
            <v>6</v>
          </cell>
          <cell r="R8470" t="str">
            <v/>
          </cell>
          <cell r="X8470" t="str">
            <v/>
          </cell>
        </row>
        <row r="8471">
          <cell r="B8471">
            <v>30</v>
          </cell>
          <cell r="F8471">
            <v>6</v>
          </cell>
          <cell r="R8471" t="str">
            <v/>
          </cell>
          <cell r="X8471" t="str">
            <v/>
          </cell>
        </row>
        <row r="8472">
          <cell r="B8472">
            <v>30</v>
          </cell>
          <cell r="F8472">
            <v>5.5</v>
          </cell>
          <cell r="R8472" t="str">
            <v>SAN GRIA</v>
          </cell>
          <cell r="X8472" t="str">
            <v/>
          </cell>
        </row>
        <row r="8473">
          <cell r="B8473">
            <v>30</v>
          </cell>
          <cell r="F8473">
            <v>6</v>
          </cell>
          <cell r="R8473" t="str">
            <v>SAN GRIA</v>
          </cell>
          <cell r="T8473">
            <v>1</v>
          </cell>
          <cell r="W8473">
            <v>1</v>
          </cell>
          <cell r="X8473">
            <v>6</v>
          </cell>
        </row>
        <row r="8474">
          <cell r="B8474">
            <v>30</v>
          </cell>
          <cell r="F8474">
            <v>5.5</v>
          </cell>
          <cell r="R8474" t="str">
            <v/>
          </cell>
          <cell r="X8474" t="str">
            <v/>
          </cell>
        </row>
        <row r="8475">
          <cell r="B8475">
            <v>30</v>
          </cell>
          <cell r="F8475">
            <v>5.5</v>
          </cell>
          <cell r="R8475" t="str">
            <v/>
          </cell>
          <cell r="X8475" t="str">
            <v/>
          </cell>
        </row>
        <row r="8476">
          <cell r="B8476">
            <v>30</v>
          </cell>
          <cell r="F8476">
            <v>6.5</v>
          </cell>
          <cell r="R8476" t="str">
            <v>APPAREGGIATO</v>
          </cell>
          <cell r="T8476">
            <v>1</v>
          </cell>
          <cell r="W8476">
            <v>1</v>
          </cell>
          <cell r="X8476">
            <v>6.5</v>
          </cell>
        </row>
        <row r="8477">
          <cell r="B8477">
            <v>30</v>
          </cell>
          <cell r="F8477">
            <v>7</v>
          </cell>
          <cell r="R8477" t="str">
            <v/>
          </cell>
          <cell r="X8477" t="str">
            <v/>
          </cell>
        </row>
        <row r="8478">
          <cell r="B8478">
            <v>30</v>
          </cell>
          <cell r="F8478">
            <v>6</v>
          </cell>
          <cell r="R8478" t="str">
            <v/>
          </cell>
          <cell r="X8478" t="str">
            <v/>
          </cell>
        </row>
        <row r="8479">
          <cell r="B8479">
            <v>30</v>
          </cell>
          <cell r="F8479">
            <v>5.5</v>
          </cell>
          <cell r="R8479" t="str">
            <v>HERTHA VERNELLO</v>
          </cell>
          <cell r="T8479">
            <v>1</v>
          </cell>
          <cell r="X8479" t="str">
            <v/>
          </cell>
        </row>
        <row r="8480">
          <cell r="B8480">
            <v>30</v>
          </cell>
          <cell r="F8480">
            <v>5.5</v>
          </cell>
          <cell r="R8480" t="str">
            <v/>
          </cell>
          <cell r="X8480" t="str">
            <v/>
          </cell>
        </row>
        <row r="8481">
          <cell r="B8481">
            <v>30</v>
          </cell>
          <cell r="F8481">
            <v>5.5</v>
          </cell>
          <cell r="R8481" t="str">
            <v/>
          </cell>
          <cell r="X8481" t="str">
            <v/>
          </cell>
        </row>
        <row r="8482">
          <cell r="B8482">
            <v>30</v>
          </cell>
          <cell r="F8482">
            <v>5.5</v>
          </cell>
          <cell r="R8482" t="str">
            <v/>
          </cell>
          <cell r="X8482" t="str">
            <v/>
          </cell>
        </row>
        <row r="8483">
          <cell r="B8483">
            <v>30</v>
          </cell>
          <cell r="F8483">
            <v>5.5</v>
          </cell>
          <cell r="R8483" t="str">
            <v>AC ASPARAGHESE</v>
          </cell>
          <cell r="T8483">
            <v>1</v>
          </cell>
          <cell r="X8483" t="str">
            <v/>
          </cell>
        </row>
        <row r="8484">
          <cell r="B8484">
            <v>30</v>
          </cell>
          <cell r="F8484">
            <v>5.5</v>
          </cell>
          <cell r="R8484" t="str">
            <v/>
          </cell>
          <cell r="X8484" t="str">
            <v/>
          </cell>
        </row>
        <row r="8485">
          <cell r="B8485">
            <v>30</v>
          </cell>
          <cell r="F8485">
            <v>6.5</v>
          </cell>
          <cell r="R8485" t="str">
            <v/>
          </cell>
          <cell r="X8485" t="str">
            <v/>
          </cell>
        </row>
        <row r="8486">
          <cell r="B8486">
            <v>30</v>
          </cell>
          <cell r="F8486">
            <v>6</v>
          </cell>
          <cell r="R8486" t="str">
            <v/>
          </cell>
          <cell r="X8486" t="str">
            <v/>
          </cell>
        </row>
        <row r="8487">
          <cell r="B8487">
            <v>30</v>
          </cell>
          <cell r="F8487">
            <v>7</v>
          </cell>
          <cell r="R8487" t="str">
            <v>PESCICULINI FC</v>
          </cell>
          <cell r="W8487">
            <v>1</v>
          </cell>
          <cell r="X8487">
            <v>10</v>
          </cell>
        </row>
        <row r="8488">
          <cell r="B8488">
            <v>30</v>
          </cell>
          <cell r="F8488">
            <v>5.5</v>
          </cell>
          <cell r="R8488" t="str">
            <v/>
          </cell>
          <cell r="X8488" t="str">
            <v/>
          </cell>
        </row>
        <row r="8489">
          <cell r="B8489">
            <v>30</v>
          </cell>
          <cell r="F8489">
            <v>6.5</v>
          </cell>
          <cell r="R8489" t="str">
            <v>HERTHA VERNELLO</v>
          </cell>
          <cell r="T8489">
            <v>1</v>
          </cell>
          <cell r="W8489">
            <v>1</v>
          </cell>
          <cell r="X8489">
            <v>7.5</v>
          </cell>
        </row>
        <row r="8490">
          <cell r="B8490">
            <v>30</v>
          </cell>
          <cell r="F8490">
            <v>7</v>
          </cell>
          <cell r="R8490" t="str">
            <v>AC ASPARAGHESE</v>
          </cell>
          <cell r="T8490">
            <v>1</v>
          </cell>
          <cell r="W8490">
            <v>1</v>
          </cell>
          <cell r="X8490">
            <v>10</v>
          </cell>
        </row>
        <row r="8491">
          <cell r="B8491">
            <v>30</v>
          </cell>
          <cell r="F8491">
            <v>5</v>
          </cell>
          <cell r="R8491" t="str">
            <v>PESCICULINI FC</v>
          </cell>
          <cell r="T8491">
            <v>1</v>
          </cell>
          <cell r="X8491" t="str">
            <v/>
          </cell>
        </row>
        <row r="8492">
          <cell r="B8492">
            <v>30</v>
          </cell>
          <cell r="F8492">
            <v>6</v>
          </cell>
          <cell r="R8492" t="str">
            <v>PESCICULINI FC</v>
          </cell>
          <cell r="T8492">
            <v>1</v>
          </cell>
          <cell r="W8492">
            <v>1</v>
          </cell>
          <cell r="X8492">
            <v>6</v>
          </cell>
        </row>
        <row r="8493">
          <cell r="B8493">
            <v>30</v>
          </cell>
          <cell r="F8493">
            <v>6</v>
          </cell>
          <cell r="R8493" t="str">
            <v>SAN GRIA</v>
          </cell>
          <cell r="T8493">
            <v>1</v>
          </cell>
          <cell r="X8493" t="str">
            <v/>
          </cell>
        </row>
        <row r="8494">
          <cell r="B8494">
            <v>30</v>
          </cell>
          <cell r="F8494">
            <v>5</v>
          </cell>
          <cell r="R8494" t="str">
            <v/>
          </cell>
          <cell r="X8494" t="str">
            <v/>
          </cell>
        </row>
        <row r="8495">
          <cell r="B8495">
            <v>30</v>
          </cell>
          <cell r="F8495">
            <v>5.5</v>
          </cell>
          <cell r="R8495" t="str">
            <v/>
          </cell>
          <cell r="X8495" t="str">
            <v/>
          </cell>
        </row>
        <row r="8496">
          <cell r="B8496">
            <v>30</v>
          </cell>
          <cell r="F8496">
            <v>5</v>
          </cell>
          <cell r="R8496" t="str">
            <v/>
          </cell>
          <cell r="X8496" t="str">
            <v/>
          </cell>
        </row>
        <row r="8497">
          <cell r="B8497">
            <v>30</v>
          </cell>
          <cell r="F8497">
            <v>5.5</v>
          </cell>
          <cell r="R8497" t="str">
            <v/>
          </cell>
          <cell r="X8497" t="str">
            <v/>
          </cell>
        </row>
        <row r="8498">
          <cell r="B8498">
            <v>30</v>
          </cell>
          <cell r="F8498">
            <v>5.5</v>
          </cell>
          <cell r="R8498" t="str">
            <v>PESCICULINI FC</v>
          </cell>
          <cell r="T8498">
            <v>1</v>
          </cell>
          <cell r="X8498" t="str">
            <v/>
          </cell>
        </row>
        <row r="8499">
          <cell r="B8499">
            <v>30</v>
          </cell>
          <cell r="F8499">
            <v>5.5</v>
          </cell>
          <cell r="R8499" t="str">
            <v/>
          </cell>
          <cell r="X8499" t="str">
            <v/>
          </cell>
        </row>
        <row r="8500">
          <cell r="B8500">
            <v>30</v>
          </cell>
          <cell r="F8500">
            <v>5.5</v>
          </cell>
          <cell r="R8500" t="str">
            <v/>
          </cell>
          <cell r="X8500" t="str">
            <v/>
          </cell>
        </row>
        <row r="8501">
          <cell r="B8501">
            <v>30</v>
          </cell>
          <cell r="F8501">
            <v>6</v>
          </cell>
          <cell r="R8501" t="str">
            <v/>
          </cell>
          <cell r="X8501" t="str">
            <v/>
          </cell>
        </row>
        <row r="8502">
          <cell r="B8502">
            <v>30</v>
          </cell>
          <cell r="F8502">
            <v>5.5</v>
          </cell>
          <cell r="R8502" t="str">
            <v/>
          </cell>
          <cell r="X8502" t="str">
            <v/>
          </cell>
        </row>
        <row r="8503">
          <cell r="B8503">
            <v>30</v>
          </cell>
          <cell r="F8503">
            <v>5.5</v>
          </cell>
          <cell r="R8503" t="str">
            <v>ATL IMPROVVISATO</v>
          </cell>
          <cell r="X8503" t="str">
            <v/>
          </cell>
        </row>
        <row r="8504">
          <cell r="B8504">
            <v>30</v>
          </cell>
          <cell r="F8504">
            <v>5</v>
          </cell>
          <cell r="R8504" t="str">
            <v>APPAREGGIATO</v>
          </cell>
          <cell r="X8504" t="str">
            <v/>
          </cell>
        </row>
        <row r="8505">
          <cell r="B8505">
            <v>30</v>
          </cell>
          <cell r="F8505">
            <v>7</v>
          </cell>
          <cell r="R8505" t="str">
            <v>PESCICULINI FC</v>
          </cell>
          <cell r="T8505">
            <v>1</v>
          </cell>
          <cell r="W8505">
            <v>1</v>
          </cell>
          <cell r="X8505">
            <v>10</v>
          </cell>
        </row>
        <row r="8506">
          <cell r="B8506">
            <v>30</v>
          </cell>
          <cell r="F8506">
            <v>6</v>
          </cell>
          <cell r="R8506" t="str">
            <v>PESCICULINI FC</v>
          </cell>
          <cell r="X8506" t="str">
            <v/>
          </cell>
        </row>
        <row r="8507">
          <cell r="B8507">
            <v>30</v>
          </cell>
          <cell r="F8507">
            <v>6.5</v>
          </cell>
          <cell r="R8507" t="str">
            <v/>
          </cell>
          <cell r="X8507" t="str">
            <v/>
          </cell>
        </row>
        <row r="8508">
          <cell r="B8508">
            <v>30</v>
          </cell>
          <cell r="F8508">
            <v>6</v>
          </cell>
          <cell r="R8508" t="str">
            <v/>
          </cell>
          <cell r="X8508" t="str">
            <v/>
          </cell>
        </row>
        <row r="8509">
          <cell r="B8509">
            <v>30</v>
          </cell>
          <cell r="F8509">
            <v>6</v>
          </cell>
          <cell r="R8509" t="str">
            <v/>
          </cell>
          <cell r="X8509" t="str">
            <v/>
          </cell>
        </row>
        <row r="8510">
          <cell r="B8510">
            <v>30</v>
          </cell>
          <cell r="F8510">
            <v>5.5</v>
          </cell>
          <cell r="R8510" t="str">
            <v>PESCICULINI FC</v>
          </cell>
          <cell r="X8510" t="str">
            <v/>
          </cell>
        </row>
        <row r="8511">
          <cell r="B8511">
            <v>30</v>
          </cell>
          <cell r="F8511">
            <v>5.5</v>
          </cell>
          <cell r="R8511" t="str">
            <v>PARTIZAN DEGRADO</v>
          </cell>
          <cell r="X8511" t="str">
            <v/>
          </cell>
        </row>
        <row r="8512">
          <cell r="B8512">
            <v>30</v>
          </cell>
          <cell r="F8512">
            <v>6</v>
          </cell>
          <cell r="R8512" t="str">
            <v>APPAREGGIATO</v>
          </cell>
          <cell r="T8512">
            <v>1</v>
          </cell>
          <cell r="W8512">
            <v>1</v>
          </cell>
          <cell r="X8512">
            <v>6</v>
          </cell>
        </row>
        <row r="8513">
          <cell r="B8513">
            <v>30</v>
          </cell>
          <cell r="F8513">
            <v>6</v>
          </cell>
          <cell r="R8513" t="str">
            <v/>
          </cell>
          <cell r="X8513" t="str">
            <v/>
          </cell>
        </row>
        <row r="8514">
          <cell r="B8514">
            <v>30</v>
          </cell>
          <cell r="F8514">
            <v>5</v>
          </cell>
          <cell r="R8514" t="str">
            <v>AC ASPARAGHESE</v>
          </cell>
          <cell r="X8514" t="str">
            <v/>
          </cell>
        </row>
        <row r="8515">
          <cell r="B8515">
            <v>30</v>
          </cell>
          <cell r="F8515">
            <v>6</v>
          </cell>
          <cell r="R8515" t="str">
            <v>SAN GRIA</v>
          </cell>
          <cell r="T8515">
            <v>1</v>
          </cell>
          <cell r="W8515">
            <v>1</v>
          </cell>
          <cell r="X8515">
            <v>6</v>
          </cell>
        </row>
        <row r="8516">
          <cell r="B8516">
            <v>30</v>
          </cell>
          <cell r="F8516">
            <v>6</v>
          </cell>
          <cell r="R8516" t="str">
            <v/>
          </cell>
          <cell r="X8516" t="str">
            <v/>
          </cell>
        </row>
        <row r="8517">
          <cell r="B8517">
            <v>30</v>
          </cell>
          <cell r="F8517">
            <v>6</v>
          </cell>
          <cell r="R8517" t="str">
            <v/>
          </cell>
          <cell r="X8517" t="str">
            <v/>
          </cell>
        </row>
        <row r="8518">
          <cell r="B8518">
            <v>30</v>
          </cell>
          <cell r="F8518">
            <v>7</v>
          </cell>
          <cell r="R8518" t="str">
            <v>PARTIZAN DEGRADO</v>
          </cell>
          <cell r="T8518">
            <v>1</v>
          </cell>
          <cell r="W8518">
            <v>1</v>
          </cell>
          <cell r="X8518">
            <v>9.5</v>
          </cell>
        </row>
        <row r="8519">
          <cell r="B8519">
            <v>30</v>
          </cell>
          <cell r="F8519">
            <v>7</v>
          </cell>
          <cell r="R8519" t="str">
            <v>AC ASPARAGHESE</v>
          </cell>
          <cell r="T8519">
            <v>1</v>
          </cell>
          <cell r="W8519">
            <v>1</v>
          </cell>
          <cell r="X8519">
            <v>10</v>
          </cell>
        </row>
        <row r="8520">
          <cell r="B8520">
            <v>30</v>
          </cell>
          <cell r="F8520">
            <v>5.5</v>
          </cell>
          <cell r="R8520" t="str">
            <v/>
          </cell>
          <cell r="X8520" t="str">
            <v/>
          </cell>
        </row>
        <row r="8521">
          <cell r="B8521">
            <v>30</v>
          </cell>
          <cell r="F8521">
            <v>6</v>
          </cell>
          <cell r="R8521" t="str">
            <v/>
          </cell>
          <cell r="X8521" t="str">
            <v/>
          </cell>
        </row>
        <row r="8522">
          <cell r="B8522">
            <v>30</v>
          </cell>
          <cell r="F8522">
            <v>6</v>
          </cell>
          <cell r="R8522" t="str">
            <v/>
          </cell>
          <cell r="X8522" t="str">
            <v/>
          </cell>
        </row>
        <row r="8523">
          <cell r="B8523">
            <v>30</v>
          </cell>
          <cell r="F8523">
            <v>6</v>
          </cell>
          <cell r="R8523" t="str">
            <v/>
          </cell>
          <cell r="X8523" t="str">
            <v/>
          </cell>
        </row>
        <row r="8524">
          <cell r="B8524">
            <v>30</v>
          </cell>
          <cell r="F8524">
            <v>7</v>
          </cell>
          <cell r="R8524" t="str">
            <v>APPAREGGIATO</v>
          </cell>
          <cell r="T8524">
            <v>1</v>
          </cell>
          <cell r="W8524">
            <v>1</v>
          </cell>
          <cell r="X8524">
            <v>10</v>
          </cell>
        </row>
        <row r="8525">
          <cell r="B8525">
            <v>30</v>
          </cell>
          <cell r="F8525">
            <v>5.5</v>
          </cell>
          <cell r="R8525" t="str">
            <v/>
          </cell>
          <cell r="X8525" t="str">
            <v/>
          </cell>
        </row>
        <row r="8526">
          <cell r="B8526">
            <v>30</v>
          </cell>
          <cell r="F8526">
            <v>5.5</v>
          </cell>
          <cell r="R8526" t="str">
            <v/>
          </cell>
          <cell r="X8526" t="str">
            <v/>
          </cell>
        </row>
        <row r="8527">
          <cell r="B8527">
            <v>30</v>
          </cell>
          <cell r="F8527">
            <v>6</v>
          </cell>
          <cell r="R8527" t="str">
            <v/>
          </cell>
          <cell r="X8527" t="str">
            <v/>
          </cell>
        </row>
        <row r="8528">
          <cell r="B8528">
            <v>30</v>
          </cell>
          <cell r="F8528">
            <v>5.5</v>
          </cell>
          <cell r="R8528" t="str">
            <v/>
          </cell>
          <cell r="X8528" t="str">
            <v/>
          </cell>
        </row>
        <row r="8529">
          <cell r="B8529">
            <v>30</v>
          </cell>
          <cell r="F8529">
            <v>6</v>
          </cell>
          <cell r="R8529" t="str">
            <v/>
          </cell>
          <cell r="X8529" t="str">
            <v/>
          </cell>
        </row>
        <row r="8530">
          <cell r="B8530">
            <v>30</v>
          </cell>
          <cell r="F8530">
            <v>6</v>
          </cell>
          <cell r="R8530" t="str">
            <v/>
          </cell>
          <cell r="X8530" t="str">
            <v/>
          </cell>
        </row>
        <row r="8531">
          <cell r="B8531">
            <v>30</v>
          </cell>
          <cell r="F8531">
            <v>5</v>
          </cell>
          <cell r="R8531" t="str">
            <v>SESTO ASENSIO</v>
          </cell>
          <cell r="T8531">
            <v>1</v>
          </cell>
          <cell r="X8531" t="str">
            <v/>
          </cell>
        </row>
        <row r="8532">
          <cell r="B8532">
            <v>30</v>
          </cell>
          <cell r="F8532">
            <v>5.5</v>
          </cell>
          <cell r="R8532" t="str">
            <v/>
          </cell>
          <cell r="X8532" t="str">
            <v/>
          </cell>
        </row>
        <row r="8533">
          <cell r="B8533">
            <v>31</v>
          </cell>
          <cell r="F8533">
            <v>6</v>
          </cell>
          <cell r="R8533" t="str">
            <v>SAN GRIA</v>
          </cell>
          <cell r="T8533">
            <v>1</v>
          </cell>
          <cell r="X8533" t="str">
            <v/>
          </cell>
        </row>
        <row r="8534">
          <cell r="B8534">
            <v>31</v>
          </cell>
          <cell r="F8534">
            <v>6</v>
          </cell>
          <cell r="R8534" t="str">
            <v>PARTIZAN DEGRADO</v>
          </cell>
          <cell r="T8534">
            <v>1</v>
          </cell>
          <cell r="W8534">
            <v>1</v>
          </cell>
          <cell r="X8534">
            <v>4.5</v>
          </cell>
        </row>
        <row r="8535">
          <cell r="B8535">
            <v>31</v>
          </cell>
          <cell r="F8535">
            <v>6.5</v>
          </cell>
          <cell r="R8535" t="str">
            <v/>
          </cell>
          <cell r="X8535" t="str">
            <v/>
          </cell>
        </row>
        <row r="8536">
          <cell r="B8536">
            <v>31</v>
          </cell>
          <cell r="F8536">
            <v>6</v>
          </cell>
          <cell r="R8536" t="str">
            <v>ATL IMPROVVISATO</v>
          </cell>
          <cell r="X8536" t="str">
            <v/>
          </cell>
        </row>
        <row r="8537">
          <cell r="B8537">
            <v>31</v>
          </cell>
          <cell r="F8537">
            <v>5.5</v>
          </cell>
          <cell r="R8537" t="str">
            <v>HERTHA VERNELLO</v>
          </cell>
          <cell r="X8537" t="str">
            <v/>
          </cell>
        </row>
        <row r="8538">
          <cell r="B8538">
            <v>31</v>
          </cell>
          <cell r="F8538">
            <v>6.5</v>
          </cell>
          <cell r="R8538" t="str">
            <v>SAN GRIA</v>
          </cell>
          <cell r="W8538">
            <v>1</v>
          </cell>
          <cell r="X8538">
            <v>7.5</v>
          </cell>
        </row>
        <row r="8539">
          <cell r="B8539">
            <v>31</v>
          </cell>
          <cell r="F8539">
            <v>6</v>
          </cell>
          <cell r="R8539" t="str">
            <v/>
          </cell>
          <cell r="X8539" t="str">
            <v/>
          </cell>
        </row>
        <row r="8540">
          <cell r="B8540">
            <v>31</v>
          </cell>
          <cell r="F8540">
            <v>6</v>
          </cell>
          <cell r="R8540" t="str">
            <v/>
          </cell>
          <cell r="X8540" t="str">
            <v/>
          </cell>
        </row>
        <row r="8541">
          <cell r="B8541">
            <v>31</v>
          </cell>
          <cell r="F8541">
            <v>7</v>
          </cell>
          <cell r="R8541" t="str">
            <v>AC ASPARAGHESE</v>
          </cell>
          <cell r="T8541">
            <v>1</v>
          </cell>
          <cell r="X8541" t="str">
            <v/>
          </cell>
        </row>
        <row r="8542">
          <cell r="B8542">
            <v>31</v>
          </cell>
          <cell r="F8542">
            <v>6</v>
          </cell>
          <cell r="R8542" t="str">
            <v>ATL IMPROVVISATO</v>
          </cell>
          <cell r="T8542">
            <v>1</v>
          </cell>
          <cell r="X8542" t="str">
            <v/>
          </cell>
        </row>
        <row r="8543">
          <cell r="B8543">
            <v>31</v>
          </cell>
          <cell r="F8543">
            <v>6</v>
          </cell>
          <cell r="R8543" t="str">
            <v>APPAREGGIATO</v>
          </cell>
          <cell r="X8543" t="str">
            <v/>
          </cell>
        </row>
        <row r="8544">
          <cell r="B8544">
            <v>31</v>
          </cell>
          <cell r="F8544">
            <v>6.5</v>
          </cell>
          <cell r="R8544" t="str">
            <v>SESTO ASENSIO</v>
          </cell>
          <cell r="T8544">
            <v>1</v>
          </cell>
          <cell r="X8544" t="str">
            <v/>
          </cell>
        </row>
        <row r="8545">
          <cell r="B8545">
            <v>31</v>
          </cell>
          <cell r="F8545">
            <v>6</v>
          </cell>
          <cell r="R8545" t="str">
            <v>PARTIZAN DEGRADO</v>
          </cell>
          <cell r="T8545">
            <v>1</v>
          </cell>
          <cell r="X8545" t="str">
            <v/>
          </cell>
        </row>
        <row r="8546">
          <cell r="B8546">
            <v>31</v>
          </cell>
          <cell r="F8546">
            <v>6</v>
          </cell>
          <cell r="R8546" t="str">
            <v>PARTIZAN DEGRADO</v>
          </cell>
          <cell r="T8546">
            <v>1</v>
          </cell>
          <cell r="W8546">
            <v>1</v>
          </cell>
          <cell r="X8546">
            <v>6</v>
          </cell>
        </row>
        <row r="8547">
          <cell r="B8547">
            <v>31</v>
          </cell>
          <cell r="F8547">
            <v>6.5</v>
          </cell>
          <cell r="R8547" t="str">
            <v>PARTIZAN DEGRADO</v>
          </cell>
          <cell r="T8547">
            <v>1</v>
          </cell>
          <cell r="W8547">
            <v>1</v>
          </cell>
          <cell r="X8547">
            <v>6.5</v>
          </cell>
        </row>
        <row r="8548">
          <cell r="B8548">
            <v>31</v>
          </cell>
          <cell r="F8548">
            <v>6.5</v>
          </cell>
          <cell r="R8548" t="str">
            <v>PARTIZAN DEGRADO</v>
          </cell>
          <cell r="W8548">
            <v>1</v>
          </cell>
          <cell r="X8548">
            <v>6.5</v>
          </cell>
        </row>
        <row r="8549">
          <cell r="B8549">
            <v>31</v>
          </cell>
          <cell r="F8549">
            <v>5.5</v>
          </cell>
          <cell r="R8549" t="str">
            <v>HERTHA VERNELLO</v>
          </cell>
          <cell r="T8549">
            <v>1</v>
          </cell>
          <cell r="W8549">
            <v>1</v>
          </cell>
          <cell r="X8549">
            <v>4.5</v>
          </cell>
        </row>
        <row r="8550">
          <cell r="B8550">
            <v>31</v>
          </cell>
          <cell r="F8550">
            <v>7</v>
          </cell>
          <cell r="R8550" t="str">
            <v>SAN GRIA</v>
          </cell>
          <cell r="T8550">
            <v>1</v>
          </cell>
          <cell r="W8550">
            <v>1</v>
          </cell>
          <cell r="X8550">
            <v>11</v>
          </cell>
        </row>
        <row r="8551">
          <cell r="B8551">
            <v>31</v>
          </cell>
          <cell r="F8551">
            <v>6</v>
          </cell>
          <cell r="R8551" t="str">
            <v/>
          </cell>
          <cell r="X8551" t="str">
            <v/>
          </cell>
        </row>
        <row r="8552">
          <cell r="B8552">
            <v>31</v>
          </cell>
          <cell r="F8552">
            <v>6.5</v>
          </cell>
          <cell r="R8552" t="str">
            <v>SAN GRIA</v>
          </cell>
          <cell r="X8552" t="str">
            <v/>
          </cell>
        </row>
        <row r="8553">
          <cell r="B8553">
            <v>31</v>
          </cell>
          <cell r="F8553">
            <v>6.5</v>
          </cell>
          <cell r="R8553" t="str">
            <v/>
          </cell>
          <cell r="X8553" t="str">
            <v/>
          </cell>
        </row>
        <row r="8554">
          <cell r="B8554">
            <v>31</v>
          </cell>
          <cell r="F8554">
            <v>6</v>
          </cell>
          <cell r="R8554" t="str">
            <v>AC ASPARAGHESE</v>
          </cell>
          <cell r="W8554">
            <v>1</v>
          </cell>
          <cell r="X8554">
            <v>5</v>
          </cell>
        </row>
        <row r="8555">
          <cell r="B8555">
            <v>31</v>
          </cell>
          <cell r="F8555">
            <v>7</v>
          </cell>
          <cell r="R8555" t="str">
            <v>PARTIZAN DEGRADO</v>
          </cell>
          <cell r="T8555">
            <v>1</v>
          </cell>
          <cell r="W8555">
            <v>1</v>
          </cell>
          <cell r="X8555">
            <v>7</v>
          </cell>
        </row>
        <row r="8556">
          <cell r="B8556">
            <v>31</v>
          </cell>
          <cell r="F8556">
            <v>6</v>
          </cell>
          <cell r="R8556" t="str">
            <v/>
          </cell>
          <cell r="X8556" t="str">
            <v/>
          </cell>
        </row>
        <row r="8557">
          <cell r="B8557">
            <v>31</v>
          </cell>
          <cell r="F8557">
            <v>5</v>
          </cell>
          <cell r="R8557" t="str">
            <v/>
          </cell>
          <cell r="X8557" t="str">
            <v/>
          </cell>
        </row>
        <row r="8558">
          <cell r="B8558">
            <v>31</v>
          </cell>
          <cell r="F8558">
            <v>6.5</v>
          </cell>
          <cell r="R8558" t="str">
            <v/>
          </cell>
          <cell r="X8558" t="str">
            <v/>
          </cell>
        </row>
        <row r="8559">
          <cell r="B8559">
            <v>31</v>
          </cell>
          <cell r="F8559">
            <v>6</v>
          </cell>
          <cell r="R8559" t="str">
            <v>SESTO ASENSIO</v>
          </cell>
          <cell r="W8559">
            <v>1</v>
          </cell>
          <cell r="X8559">
            <v>7</v>
          </cell>
        </row>
        <row r="8560">
          <cell r="B8560">
            <v>31</v>
          </cell>
          <cell r="F8560">
            <v>6</v>
          </cell>
          <cell r="R8560" t="str">
            <v>SESTO ASENSIO</v>
          </cell>
          <cell r="W8560">
            <v>1</v>
          </cell>
          <cell r="X8560">
            <v>6</v>
          </cell>
        </row>
        <row r="8561">
          <cell r="B8561">
            <v>31</v>
          </cell>
          <cell r="F8561">
            <v>7</v>
          </cell>
          <cell r="R8561" t="str">
            <v>ATL IMPROVVISATO</v>
          </cell>
          <cell r="W8561">
            <v>1</v>
          </cell>
          <cell r="X8561">
            <v>11</v>
          </cell>
        </row>
        <row r="8562">
          <cell r="B8562">
            <v>31</v>
          </cell>
          <cell r="F8562">
            <v>5.5</v>
          </cell>
          <cell r="R8562" t="str">
            <v/>
          </cell>
          <cell r="X8562" t="str">
            <v/>
          </cell>
        </row>
        <row r="8563">
          <cell r="B8563">
            <v>31</v>
          </cell>
          <cell r="F8563">
            <v>5.5</v>
          </cell>
          <cell r="R8563" t="str">
            <v/>
          </cell>
          <cell r="X8563" t="str">
            <v/>
          </cell>
        </row>
        <row r="8564">
          <cell r="B8564">
            <v>31</v>
          </cell>
          <cell r="F8564">
            <v>6</v>
          </cell>
          <cell r="R8564" t="str">
            <v>PESCICULINI FC</v>
          </cell>
          <cell r="T8564">
            <v>1</v>
          </cell>
          <cell r="W8564">
            <v>1</v>
          </cell>
          <cell r="X8564">
            <v>7</v>
          </cell>
        </row>
        <row r="8565">
          <cell r="B8565">
            <v>31</v>
          </cell>
          <cell r="F8565">
            <v>5.5</v>
          </cell>
          <cell r="R8565" t="str">
            <v/>
          </cell>
          <cell r="X8565" t="str">
            <v/>
          </cell>
        </row>
        <row r="8566">
          <cell r="B8566">
            <v>31</v>
          </cell>
          <cell r="F8566">
            <v>6</v>
          </cell>
          <cell r="R8566" t="str">
            <v/>
          </cell>
          <cell r="X8566" t="str">
            <v/>
          </cell>
        </row>
        <row r="8567">
          <cell r="B8567">
            <v>31</v>
          </cell>
          <cell r="F8567">
            <v>5.5</v>
          </cell>
          <cell r="R8567" t="str">
            <v/>
          </cell>
          <cell r="X8567" t="str">
            <v/>
          </cell>
        </row>
        <row r="8568">
          <cell r="B8568">
            <v>31</v>
          </cell>
          <cell r="F8568">
            <v>6</v>
          </cell>
          <cell r="R8568" t="str">
            <v/>
          </cell>
          <cell r="X8568" t="str">
            <v/>
          </cell>
        </row>
        <row r="8569">
          <cell r="B8569">
            <v>31</v>
          </cell>
          <cell r="F8569">
            <v>6</v>
          </cell>
          <cell r="R8569" t="str">
            <v/>
          </cell>
          <cell r="X8569" t="str">
            <v/>
          </cell>
        </row>
        <row r="8570">
          <cell r="B8570">
            <v>31</v>
          </cell>
          <cell r="F8570">
            <v>4.5</v>
          </cell>
          <cell r="R8570" t="str">
            <v/>
          </cell>
          <cell r="X8570" t="str">
            <v/>
          </cell>
        </row>
        <row r="8571">
          <cell r="B8571">
            <v>31</v>
          </cell>
          <cell r="F8571">
            <v>5.5</v>
          </cell>
          <cell r="R8571" t="str">
            <v>PARTIZAN DEGRADO</v>
          </cell>
          <cell r="T8571">
            <v>1</v>
          </cell>
          <cell r="X8571" t="str">
            <v/>
          </cell>
        </row>
        <row r="8572">
          <cell r="B8572">
            <v>31</v>
          </cell>
          <cell r="F8572">
            <v>6</v>
          </cell>
          <cell r="R8572" t="str">
            <v>HERTHA VERNELLO</v>
          </cell>
          <cell r="T8572">
            <v>1</v>
          </cell>
          <cell r="W8572">
            <v>1</v>
          </cell>
          <cell r="X8572">
            <v>6</v>
          </cell>
        </row>
        <row r="8573">
          <cell r="B8573">
            <v>31</v>
          </cell>
          <cell r="F8573">
            <v>5</v>
          </cell>
          <cell r="R8573" t="str">
            <v/>
          </cell>
          <cell r="X8573" t="str">
            <v/>
          </cell>
        </row>
        <row r="8574">
          <cell r="B8574">
            <v>31</v>
          </cell>
          <cell r="F8574">
            <v>7</v>
          </cell>
          <cell r="R8574" t="str">
            <v>SAN GRIA</v>
          </cell>
          <cell r="W8574">
            <v>1</v>
          </cell>
          <cell r="X8574">
            <v>10</v>
          </cell>
        </row>
        <row r="8575">
          <cell r="B8575">
            <v>31</v>
          </cell>
          <cell r="F8575">
            <v>6.5</v>
          </cell>
          <cell r="R8575" t="str">
            <v/>
          </cell>
          <cell r="X8575" t="str">
            <v/>
          </cell>
        </row>
        <row r="8576">
          <cell r="B8576">
            <v>31</v>
          </cell>
          <cell r="F8576">
            <v>5.5</v>
          </cell>
          <cell r="R8576" t="str">
            <v>AC ASPARAGHESE</v>
          </cell>
          <cell r="T8576">
            <v>1</v>
          </cell>
          <cell r="W8576">
            <v>1</v>
          </cell>
          <cell r="X8576">
            <v>5.5</v>
          </cell>
        </row>
        <row r="8577">
          <cell r="B8577">
            <v>31</v>
          </cell>
          <cell r="F8577">
            <v>6</v>
          </cell>
          <cell r="R8577" t="str">
            <v>APPAREGGIATO</v>
          </cell>
          <cell r="T8577">
            <v>1</v>
          </cell>
          <cell r="W8577">
            <v>1</v>
          </cell>
          <cell r="X8577">
            <v>5</v>
          </cell>
        </row>
        <row r="8578">
          <cell r="B8578">
            <v>31</v>
          </cell>
          <cell r="F8578">
            <v>6</v>
          </cell>
          <cell r="R8578" t="str">
            <v>PARTIZAN DEGRADO</v>
          </cell>
          <cell r="X8578" t="str">
            <v/>
          </cell>
        </row>
        <row r="8579">
          <cell r="B8579">
            <v>31</v>
          </cell>
          <cell r="F8579">
            <v>5.5</v>
          </cell>
          <cell r="R8579" t="str">
            <v/>
          </cell>
          <cell r="X8579" t="str">
            <v/>
          </cell>
        </row>
        <row r="8580">
          <cell r="B8580">
            <v>31</v>
          </cell>
          <cell r="F8580">
            <v>6</v>
          </cell>
          <cell r="R8580" t="str">
            <v/>
          </cell>
          <cell r="X8580" t="str">
            <v/>
          </cell>
        </row>
        <row r="8581">
          <cell r="B8581">
            <v>31</v>
          </cell>
          <cell r="F8581">
            <v>5.5</v>
          </cell>
          <cell r="R8581" t="str">
            <v>APPAREGGIATO</v>
          </cell>
          <cell r="T8581">
            <v>1</v>
          </cell>
          <cell r="W8581">
            <v>1</v>
          </cell>
          <cell r="X8581">
            <v>5.5</v>
          </cell>
        </row>
        <row r="8582">
          <cell r="B8582">
            <v>31</v>
          </cell>
          <cell r="F8582">
            <v>6</v>
          </cell>
          <cell r="R8582" t="str">
            <v>PARTIZAN DEGRADO</v>
          </cell>
          <cell r="T8582">
            <v>1</v>
          </cell>
          <cell r="X8582" t="str">
            <v/>
          </cell>
        </row>
        <row r="8583">
          <cell r="B8583">
            <v>31</v>
          </cell>
          <cell r="F8583">
            <v>7</v>
          </cell>
          <cell r="R8583" t="str">
            <v>HERTHA VERNELLO</v>
          </cell>
          <cell r="T8583">
            <v>1</v>
          </cell>
          <cell r="W8583">
            <v>1</v>
          </cell>
          <cell r="X8583">
            <v>9</v>
          </cell>
        </row>
        <row r="8584">
          <cell r="B8584">
            <v>31</v>
          </cell>
          <cell r="F8584">
            <v>5</v>
          </cell>
          <cell r="R8584" t="str">
            <v>AC ASPARAGHESE</v>
          </cell>
          <cell r="T8584">
            <v>1</v>
          </cell>
          <cell r="X8584" t="str">
            <v/>
          </cell>
        </row>
        <row r="8585">
          <cell r="B8585">
            <v>31</v>
          </cell>
          <cell r="F8585">
            <v>5.5</v>
          </cell>
          <cell r="R8585" t="str">
            <v>SAN GRIA</v>
          </cell>
          <cell r="T8585">
            <v>1</v>
          </cell>
          <cell r="X8585" t="str">
            <v/>
          </cell>
        </row>
        <row r="8586">
          <cell r="B8586">
            <v>31</v>
          </cell>
          <cell r="F8586">
            <v>6</v>
          </cell>
          <cell r="R8586" t="str">
            <v/>
          </cell>
          <cell r="X8586" t="str">
            <v/>
          </cell>
        </row>
        <row r="8587">
          <cell r="B8587">
            <v>31</v>
          </cell>
          <cell r="F8587">
            <v>7</v>
          </cell>
          <cell r="R8587" t="str">
            <v>AC ASPARAGHESE</v>
          </cell>
          <cell r="T8587">
            <v>1</v>
          </cell>
          <cell r="W8587">
            <v>1</v>
          </cell>
          <cell r="X8587">
            <v>10</v>
          </cell>
        </row>
        <row r="8588">
          <cell r="B8588">
            <v>31</v>
          </cell>
          <cell r="F8588">
            <v>5.5</v>
          </cell>
          <cell r="R8588" t="str">
            <v/>
          </cell>
          <cell r="X8588" t="str">
            <v/>
          </cell>
        </row>
        <row r="8589">
          <cell r="B8589">
            <v>31</v>
          </cell>
          <cell r="F8589">
            <v>5.5</v>
          </cell>
          <cell r="R8589" t="str">
            <v/>
          </cell>
          <cell r="X8589" t="str">
            <v/>
          </cell>
        </row>
        <row r="8590">
          <cell r="B8590">
            <v>31</v>
          </cell>
          <cell r="F8590">
            <v>5.5</v>
          </cell>
          <cell r="R8590" t="str">
            <v/>
          </cell>
          <cell r="X8590" t="str">
            <v/>
          </cell>
        </row>
        <row r="8591">
          <cell r="B8591">
            <v>31</v>
          </cell>
          <cell r="F8591">
            <v>7</v>
          </cell>
          <cell r="R8591" t="str">
            <v>SAN GRIA</v>
          </cell>
          <cell r="T8591">
            <v>1</v>
          </cell>
          <cell r="W8591">
            <v>1</v>
          </cell>
          <cell r="X8591">
            <v>7</v>
          </cell>
        </row>
        <row r="8592">
          <cell r="B8592">
            <v>31</v>
          </cell>
          <cell r="F8592">
            <v>5</v>
          </cell>
          <cell r="R8592" t="str">
            <v/>
          </cell>
          <cell r="X8592" t="str">
            <v/>
          </cell>
        </row>
        <row r="8593">
          <cell r="B8593">
            <v>31</v>
          </cell>
          <cell r="F8593">
            <v>6</v>
          </cell>
          <cell r="R8593" t="str">
            <v>SESTO ASENSIO</v>
          </cell>
          <cell r="T8593">
            <v>1</v>
          </cell>
          <cell r="W8593">
            <v>1</v>
          </cell>
          <cell r="X8593">
            <v>6</v>
          </cell>
        </row>
        <row r="8594">
          <cell r="B8594">
            <v>31</v>
          </cell>
          <cell r="F8594">
            <v>5.5</v>
          </cell>
          <cell r="R8594" t="str">
            <v/>
          </cell>
          <cell r="X8594" t="str">
            <v/>
          </cell>
        </row>
        <row r="8595">
          <cell r="B8595">
            <v>31</v>
          </cell>
          <cell r="F8595">
            <v>4.5</v>
          </cell>
          <cell r="R8595" t="str">
            <v/>
          </cell>
          <cell r="X8595" t="str">
            <v/>
          </cell>
        </row>
        <row r="8596">
          <cell r="B8596">
            <v>31</v>
          </cell>
          <cell r="F8596">
            <v>6</v>
          </cell>
          <cell r="R8596" t="str">
            <v/>
          </cell>
          <cell r="X8596" t="str">
            <v/>
          </cell>
        </row>
        <row r="8597">
          <cell r="B8597">
            <v>31</v>
          </cell>
          <cell r="F8597">
            <v>7</v>
          </cell>
          <cell r="R8597" t="str">
            <v>SAN GRIA</v>
          </cell>
          <cell r="T8597">
            <v>1</v>
          </cell>
          <cell r="W8597">
            <v>1</v>
          </cell>
          <cell r="X8597">
            <v>10.5</v>
          </cell>
        </row>
        <row r="8598">
          <cell r="B8598">
            <v>31</v>
          </cell>
          <cell r="F8598">
            <v>6</v>
          </cell>
          <cell r="R8598" t="str">
            <v/>
          </cell>
          <cell r="X8598" t="str">
            <v/>
          </cell>
        </row>
        <row r="8599">
          <cell r="B8599">
            <v>31</v>
          </cell>
          <cell r="F8599">
            <v>6</v>
          </cell>
          <cell r="R8599" t="str">
            <v>ATL IMPROVVISATO</v>
          </cell>
          <cell r="X8599" t="str">
            <v/>
          </cell>
        </row>
        <row r="8600">
          <cell r="B8600">
            <v>31</v>
          </cell>
          <cell r="F8600">
            <v>5</v>
          </cell>
          <cell r="R8600" t="str">
            <v>APPAREGGIATO</v>
          </cell>
          <cell r="T8600">
            <v>1</v>
          </cell>
          <cell r="X8600" t="str">
            <v/>
          </cell>
        </row>
        <row r="8601">
          <cell r="B8601">
            <v>31</v>
          </cell>
          <cell r="F8601">
            <v>5.5</v>
          </cell>
          <cell r="R8601" t="str">
            <v/>
          </cell>
          <cell r="X8601" t="str">
            <v/>
          </cell>
        </row>
        <row r="8602">
          <cell r="B8602">
            <v>31</v>
          </cell>
          <cell r="F8602">
            <v>5.5</v>
          </cell>
          <cell r="R8602" t="str">
            <v/>
          </cell>
          <cell r="X8602" t="str">
            <v/>
          </cell>
        </row>
        <row r="8603">
          <cell r="B8603">
            <v>31</v>
          </cell>
          <cell r="F8603">
            <v>7</v>
          </cell>
          <cell r="R8603" t="str">
            <v/>
          </cell>
          <cell r="X8603" t="str">
            <v/>
          </cell>
        </row>
        <row r="8604">
          <cell r="B8604">
            <v>31</v>
          </cell>
          <cell r="F8604">
            <v>6</v>
          </cell>
          <cell r="R8604" t="str">
            <v>HERTHA VERNELLO</v>
          </cell>
          <cell r="T8604">
            <v>1</v>
          </cell>
          <cell r="W8604">
            <v>1</v>
          </cell>
          <cell r="X8604">
            <v>6</v>
          </cell>
        </row>
        <row r="8605">
          <cell r="B8605">
            <v>31</v>
          </cell>
          <cell r="F8605">
            <v>6</v>
          </cell>
          <cell r="R8605" t="str">
            <v/>
          </cell>
          <cell r="X8605" t="str">
            <v/>
          </cell>
        </row>
        <row r="8606">
          <cell r="B8606">
            <v>31</v>
          </cell>
          <cell r="F8606">
            <v>6</v>
          </cell>
          <cell r="R8606" t="str">
            <v/>
          </cell>
          <cell r="X8606" t="str">
            <v/>
          </cell>
        </row>
        <row r="8607">
          <cell r="B8607">
            <v>31</v>
          </cell>
          <cell r="F8607">
            <v>5.5</v>
          </cell>
          <cell r="R8607" t="str">
            <v/>
          </cell>
          <cell r="X8607" t="str">
            <v/>
          </cell>
        </row>
        <row r="8608">
          <cell r="B8608">
            <v>31</v>
          </cell>
          <cell r="F8608">
            <v>6</v>
          </cell>
          <cell r="R8608" t="str">
            <v/>
          </cell>
          <cell r="X8608" t="str">
            <v/>
          </cell>
        </row>
        <row r="8609">
          <cell r="B8609">
            <v>31</v>
          </cell>
          <cell r="F8609">
            <v>7</v>
          </cell>
          <cell r="R8609" t="str">
            <v>PARTIZAN DEGRADO</v>
          </cell>
          <cell r="W8609">
            <v>1</v>
          </cell>
          <cell r="X8609">
            <v>10.5</v>
          </cell>
        </row>
        <row r="8610">
          <cell r="B8610">
            <v>31</v>
          </cell>
          <cell r="F8610">
            <v>6</v>
          </cell>
          <cell r="R8610" t="str">
            <v/>
          </cell>
          <cell r="X8610" t="str">
            <v/>
          </cell>
        </row>
        <row r="8611">
          <cell r="B8611">
            <v>31</v>
          </cell>
          <cell r="F8611">
            <v>6.5</v>
          </cell>
          <cell r="R8611" t="str">
            <v>APPAREGGIATO</v>
          </cell>
          <cell r="T8611">
            <v>1</v>
          </cell>
          <cell r="W8611">
            <v>1</v>
          </cell>
          <cell r="X8611">
            <v>6</v>
          </cell>
        </row>
        <row r="8612">
          <cell r="B8612">
            <v>31</v>
          </cell>
          <cell r="F8612">
            <v>6</v>
          </cell>
          <cell r="R8612" t="str">
            <v/>
          </cell>
          <cell r="X8612" t="str">
            <v/>
          </cell>
        </row>
        <row r="8613">
          <cell r="B8613">
            <v>31</v>
          </cell>
          <cell r="F8613">
            <v>5.5</v>
          </cell>
          <cell r="R8613" t="str">
            <v/>
          </cell>
          <cell r="X8613" t="str">
            <v/>
          </cell>
        </row>
        <row r="8614">
          <cell r="B8614">
            <v>31</v>
          </cell>
          <cell r="F8614">
            <v>5.5</v>
          </cell>
          <cell r="R8614" t="str">
            <v/>
          </cell>
          <cell r="X8614" t="str">
            <v/>
          </cell>
        </row>
        <row r="8615">
          <cell r="B8615">
            <v>31</v>
          </cell>
          <cell r="F8615">
            <v>6</v>
          </cell>
          <cell r="R8615" t="str">
            <v>HERTHA VERNELLO</v>
          </cell>
          <cell r="T8615">
            <v>1</v>
          </cell>
          <cell r="W8615">
            <v>1</v>
          </cell>
          <cell r="X8615">
            <v>6</v>
          </cell>
        </row>
        <row r="8616">
          <cell r="B8616">
            <v>31</v>
          </cell>
          <cell r="F8616">
            <v>6</v>
          </cell>
          <cell r="R8616" t="str">
            <v>HERTHA VERNELLO</v>
          </cell>
          <cell r="X8616" t="str">
            <v/>
          </cell>
        </row>
        <row r="8617">
          <cell r="B8617">
            <v>31</v>
          </cell>
          <cell r="F8617">
            <v>6</v>
          </cell>
          <cell r="R8617" t="str">
            <v>APPAREGGIATO</v>
          </cell>
          <cell r="T8617">
            <v>1</v>
          </cell>
          <cell r="W8617">
            <v>1</v>
          </cell>
          <cell r="X8617">
            <v>6</v>
          </cell>
        </row>
        <row r="8618">
          <cell r="B8618">
            <v>31</v>
          </cell>
          <cell r="F8618">
            <v>5.5</v>
          </cell>
          <cell r="R8618" t="str">
            <v>APPAREGGIATO</v>
          </cell>
          <cell r="T8618">
            <v>1</v>
          </cell>
          <cell r="W8618">
            <v>1</v>
          </cell>
          <cell r="X8618">
            <v>5.5</v>
          </cell>
        </row>
        <row r="8619">
          <cell r="B8619">
            <v>31</v>
          </cell>
          <cell r="F8619">
            <v>6</v>
          </cell>
          <cell r="R8619" t="str">
            <v>AC ASPARAGHESE</v>
          </cell>
          <cell r="T8619">
            <v>1</v>
          </cell>
          <cell r="W8619">
            <v>1</v>
          </cell>
          <cell r="X8619">
            <v>6</v>
          </cell>
        </row>
        <row r="8620">
          <cell r="B8620">
            <v>31</v>
          </cell>
          <cell r="F8620">
            <v>6</v>
          </cell>
          <cell r="R8620" t="str">
            <v>PESCICULINI FC</v>
          </cell>
          <cell r="X8620" t="str">
            <v/>
          </cell>
        </row>
        <row r="8621">
          <cell r="B8621">
            <v>31</v>
          </cell>
          <cell r="F8621">
            <v>5.5</v>
          </cell>
          <cell r="R8621" t="str">
            <v/>
          </cell>
          <cell r="X8621" t="str">
            <v/>
          </cell>
        </row>
        <row r="8622">
          <cell r="B8622">
            <v>31</v>
          </cell>
          <cell r="F8622">
            <v>5.5</v>
          </cell>
          <cell r="R8622" t="str">
            <v>HERTHA VERNELLO</v>
          </cell>
          <cell r="X8622" t="str">
            <v/>
          </cell>
        </row>
        <row r="8623">
          <cell r="B8623">
            <v>31</v>
          </cell>
          <cell r="F8623">
            <v>5.5</v>
          </cell>
          <cell r="R8623" t="str">
            <v/>
          </cell>
          <cell r="X8623" t="str">
            <v/>
          </cell>
        </row>
        <row r="8624">
          <cell r="B8624">
            <v>31</v>
          </cell>
          <cell r="F8624">
            <v>6.5</v>
          </cell>
          <cell r="R8624" t="str">
            <v>ATL IMPROVVISATO</v>
          </cell>
          <cell r="T8624">
            <v>1</v>
          </cell>
          <cell r="W8624">
            <v>1</v>
          </cell>
          <cell r="X8624">
            <v>6.5</v>
          </cell>
        </row>
        <row r="8625">
          <cell r="B8625">
            <v>31</v>
          </cell>
          <cell r="F8625">
            <v>5.5</v>
          </cell>
          <cell r="R8625" t="str">
            <v>HERTHA VERNELLO</v>
          </cell>
          <cell r="T8625">
            <v>1</v>
          </cell>
          <cell r="X8625" t="str">
            <v/>
          </cell>
        </row>
        <row r="8626">
          <cell r="B8626">
            <v>31</v>
          </cell>
          <cell r="F8626">
            <v>5.5</v>
          </cell>
          <cell r="R8626" t="str">
            <v/>
          </cell>
          <cell r="X8626" t="str">
            <v/>
          </cell>
        </row>
        <row r="8627">
          <cell r="B8627">
            <v>31</v>
          </cell>
          <cell r="F8627">
            <v>6</v>
          </cell>
          <cell r="R8627" t="str">
            <v/>
          </cell>
          <cell r="X8627" t="str">
            <v/>
          </cell>
        </row>
        <row r="8628">
          <cell r="B8628">
            <v>31</v>
          </cell>
          <cell r="F8628">
            <v>6</v>
          </cell>
          <cell r="R8628" t="str">
            <v>SAN GRIA</v>
          </cell>
          <cell r="T8628">
            <v>1</v>
          </cell>
          <cell r="X8628" t="str">
            <v/>
          </cell>
        </row>
        <row r="8629">
          <cell r="B8629">
            <v>31</v>
          </cell>
          <cell r="F8629">
            <v>6</v>
          </cell>
          <cell r="R8629" t="str">
            <v/>
          </cell>
          <cell r="X8629" t="str">
            <v/>
          </cell>
        </row>
        <row r="8630">
          <cell r="B8630">
            <v>31</v>
          </cell>
          <cell r="F8630">
            <v>6</v>
          </cell>
          <cell r="R8630" t="str">
            <v>PESCICULINI FC</v>
          </cell>
          <cell r="T8630">
            <v>1</v>
          </cell>
          <cell r="W8630">
            <v>1</v>
          </cell>
          <cell r="X8630">
            <v>6</v>
          </cell>
        </row>
        <row r="8631">
          <cell r="B8631">
            <v>31</v>
          </cell>
          <cell r="F8631">
            <v>6</v>
          </cell>
          <cell r="R8631" t="str">
            <v>SESTO ASENSIO</v>
          </cell>
          <cell r="T8631">
            <v>1</v>
          </cell>
          <cell r="W8631">
            <v>1</v>
          </cell>
          <cell r="X8631">
            <v>6</v>
          </cell>
        </row>
        <row r="8632">
          <cell r="B8632">
            <v>31</v>
          </cell>
          <cell r="F8632">
            <v>6</v>
          </cell>
          <cell r="R8632" t="str">
            <v>ATL IMPROVVISATO</v>
          </cell>
          <cell r="T8632">
            <v>1</v>
          </cell>
          <cell r="W8632">
            <v>1</v>
          </cell>
          <cell r="X8632">
            <v>6</v>
          </cell>
        </row>
        <row r="8633">
          <cell r="B8633">
            <v>31</v>
          </cell>
          <cell r="F8633">
            <v>6</v>
          </cell>
          <cell r="R8633" t="str">
            <v/>
          </cell>
          <cell r="X8633" t="str">
            <v/>
          </cell>
        </row>
        <row r="8634">
          <cell r="B8634">
            <v>31</v>
          </cell>
          <cell r="F8634">
            <v>5.5</v>
          </cell>
          <cell r="R8634" t="str">
            <v>SESTO ASENSIO</v>
          </cell>
          <cell r="T8634">
            <v>1</v>
          </cell>
          <cell r="X8634" t="str">
            <v/>
          </cell>
        </row>
        <row r="8635">
          <cell r="B8635">
            <v>31</v>
          </cell>
          <cell r="F8635">
            <v>6</v>
          </cell>
          <cell r="R8635" t="str">
            <v/>
          </cell>
          <cell r="X8635" t="str">
            <v/>
          </cell>
        </row>
        <row r="8636">
          <cell r="B8636">
            <v>31</v>
          </cell>
          <cell r="F8636">
            <v>7</v>
          </cell>
          <cell r="R8636" t="str">
            <v>SAN GRIA</v>
          </cell>
          <cell r="W8636">
            <v>1</v>
          </cell>
          <cell r="X8636">
            <v>7</v>
          </cell>
        </row>
        <row r="8637">
          <cell r="B8637">
            <v>31</v>
          </cell>
          <cell r="F8637">
            <v>6</v>
          </cell>
          <cell r="R8637" t="str">
            <v>PARTIZAN DEGRADO</v>
          </cell>
          <cell r="X8637" t="str">
            <v/>
          </cell>
        </row>
        <row r="8638">
          <cell r="B8638">
            <v>31</v>
          </cell>
          <cell r="F8638">
            <v>5</v>
          </cell>
          <cell r="R8638" t="str">
            <v>PESCICULINI FC</v>
          </cell>
          <cell r="X8638" t="str">
            <v/>
          </cell>
        </row>
        <row r="8639">
          <cell r="B8639">
            <v>31</v>
          </cell>
          <cell r="F8639">
            <v>7</v>
          </cell>
          <cell r="R8639" t="str">
            <v>PESCICULINI FC</v>
          </cell>
          <cell r="T8639">
            <v>1</v>
          </cell>
          <cell r="W8639">
            <v>1</v>
          </cell>
          <cell r="X8639">
            <v>10</v>
          </cell>
        </row>
        <row r="8640">
          <cell r="B8640">
            <v>31</v>
          </cell>
          <cell r="F8640">
            <v>6</v>
          </cell>
          <cell r="R8640" t="str">
            <v>SAN GRIA</v>
          </cell>
          <cell r="T8640">
            <v>1</v>
          </cell>
          <cell r="W8640">
            <v>1</v>
          </cell>
          <cell r="X8640">
            <v>6</v>
          </cell>
        </row>
        <row r="8641">
          <cell r="B8641">
            <v>31</v>
          </cell>
          <cell r="F8641">
            <v>6</v>
          </cell>
          <cell r="R8641" t="str">
            <v/>
          </cell>
          <cell r="X8641" t="str">
            <v/>
          </cell>
        </row>
        <row r="8642">
          <cell r="B8642">
            <v>31</v>
          </cell>
          <cell r="F8642">
            <v>5</v>
          </cell>
          <cell r="R8642" t="str">
            <v>HERTHA VERNELLO</v>
          </cell>
          <cell r="T8642">
            <v>1</v>
          </cell>
          <cell r="X8642" t="str">
            <v/>
          </cell>
        </row>
        <row r="8643">
          <cell r="B8643">
            <v>31</v>
          </cell>
          <cell r="F8643">
            <v>6.5</v>
          </cell>
          <cell r="R8643" t="str">
            <v>HERTHA VERNELLO</v>
          </cell>
          <cell r="W8643">
            <v>1</v>
          </cell>
          <cell r="X8643">
            <v>6.5</v>
          </cell>
        </row>
        <row r="8644">
          <cell r="B8644">
            <v>31</v>
          </cell>
          <cell r="F8644">
            <v>5</v>
          </cell>
          <cell r="R8644" t="str">
            <v>PESCICULINI FC</v>
          </cell>
          <cell r="X8644" t="str">
            <v/>
          </cell>
        </row>
        <row r="8645">
          <cell r="B8645">
            <v>31</v>
          </cell>
          <cell r="F8645">
            <v>5</v>
          </cell>
          <cell r="R8645" t="str">
            <v>PESCICULINI FC</v>
          </cell>
          <cell r="X8645" t="str">
            <v/>
          </cell>
        </row>
        <row r="8646">
          <cell r="B8646">
            <v>31</v>
          </cell>
          <cell r="F8646">
            <v>5.5</v>
          </cell>
          <cell r="R8646" t="str">
            <v>PESCICULINI FC</v>
          </cell>
          <cell r="T8646">
            <v>1</v>
          </cell>
          <cell r="W8646">
            <v>1</v>
          </cell>
          <cell r="X8646">
            <v>5</v>
          </cell>
        </row>
        <row r="8647">
          <cell r="B8647">
            <v>31</v>
          </cell>
          <cell r="F8647">
            <v>6.5</v>
          </cell>
          <cell r="R8647" t="str">
            <v>ATL IMPROVVISATO</v>
          </cell>
          <cell r="T8647">
            <v>1</v>
          </cell>
          <cell r="W8647">
            <v>1</v>
          </cell>
          <cell r="X8647">
            <v>6.5</v>
          </cell>
        </row>
        <row r="8648">
          <cell r="B8648">
            <v>31</v>
          </cell>
          <cell r="F8648">
            <v>6.5</v>
          </cell>
          <cell r="R8648" t="str">
            <v>ATL IMPROVVISATO</v>
          </cell>
          <cell r="T8648">
            <v>1</v>
          </cell>
          <cell r="W8648">
            <v>1</v>
          </cell>
          <cell r="X8648">
            <v>6.5</v>
          </cell>
        </row>
        <row r="8649">
          <cell r="B8649">
            <v>31</v>
          </cell>
          <cell r="F8649">
            <v>5.5</v>
          </cell>
          <cell r="R8649" t="str">
            <v>SAN GRIA</v>
          </cell>
          <cell r="X8649" t="str">
            <v/>
          </cell>
        </row>
        <row r="8650">
          <cell r="B8650">
            <v>31</v>
          </cell>
          <cell r="F8650">
            <v>6</v>
          </cell>
          <cell r="R8650" t="str">
            <v>HERTHA VERNELLO</v>
          </cell>
          <cell r="W8650">
            <v>1</v>
          </cell>
          <cell r="X8650">
            <v>6</v>
          </cell>
        </row>
        <row r="8651">
          <cell r="B8651">
            <v>31</v>
          </cell>
          <cell r="F8651">
            <v>6.5</v>
          </cell>
          <cell r="R8651" t="str">
            <v>ATL IMPROVVISATO</v>
          </cell>
          <cell r="T8651">
            <v>1</v>
          </cell>
          <cell r="W8651">
            <v>1</v>
          </cell>
          <cell r="X8651">
            <v>6.5</v>
          </cell>
        </row>
        <row r="8652">
          <cell r="B8652">
            <v>31</v>
          </cell>
          <cell r="F8652">
            <v>6.5</v>
          </cell>
          <cell r="R8652" t="str">
            <v/>
          </cell>
          <cell r="X8652" t="str">
            <v/>
          </cell>
        </row>
        <row r="8653">
          <cell r="B8653">
            <v>31</v>
          </cell>
          <cell r="F8653">
            <v>5.5</v>
          </cell>
          <cell r="R8653" t="str">
            <v>ATL IMPROVVISATO</v>
          </cell>
          <cell r="X8653" t="str">
            <v/>
          </cell>
        </row>
        <row r="8654">
          <cell r="B8654">
            <v>31</v>
          </cell>
          <cell r="F8654">
            <v>5</v>
          </cell>
          <cell r="R8654" t="str">
            <v>APPAREGGIATO</v>
          </cell>
          <cell r="T8654">
            <v>1</v>
          </cell>
          <cell r="X8654" t="str">
            <v/>
          </cell>
        </row>
        <row r="8655">
          <cell r="B8655">
            <v>31</v>
          </cell>
          <cell r="F8655">
            <v>6.5</v>
          </cell>
          <cell r="R8655" t="str">
            <v>PARTIZAN DEGRADO</v>
          </cell>
          <cell r="W8655">
            <v>1</v>
          </cell>
          <cell r="X8655">
            <v>7.5</v>
          </cell>
        </row>
        <row r="8656">
          <cell r="B8656">
            <v>31</v>
          </cell>
          <cell r="F8656">
            <v>5</v>
          </cell>
          <cell r="R8656" t="str">
            <v>ATL IMPROVVISATO</v>
          </cell>
          <cell r="X8656" t="str">
            <v/>
          </cell>
        </row>
        <row r="8657">
          <cell r="B8657">
            <v>31</v>
          </cell>
          <cell r="F8657">
            <v>6</v>
          </cell>
          <cell r="R8657" t="str">
            <v/>
          </cell>
          <cell r="X8657" t="str">
            <v/>
          </cell>
        </row>
        <row r="8658">
          <cell r="B8658">
            <v>31</v>
          </cell>
          <cell r="F8658">
            <v>6.5</v>
          </cell>
          <cell r="R8658" t="str">
            <v>AC ASPARAGHESE</v>
          </cell>
          <cell r="T8658">
            <v>1</v>
          </cell>
          <cell r="W8658">
            <v>1</v>
          </cell>
          <cell r="X8658">
            <v>6.5</v>
          </cell>
        </row>
        <row r="8659">
          <cell r="B8659">
            <v>31</v>
          </cell>
          <cell r="F8659">
            <v>6.5</v>
          </cell>
          <cell r="R8659" t="str">
            <v>SESTO ASENSIO</v>
          </cell>
          <cell r="W8659">
            <v>1</v>
          </cell>
          <cell r="X8659">
            <v>6.5</v>
          </cell>
        </row>
        <row r="8660">
          <cell r="B8660">
            <v>31</v>
          </cell>
          <cell r="F8660">
            <v>6.5</v>
          </cell>
          <cell r="R8660" t="str">
            <v/>
          </cell>
          <cell r="X8660" t="str">
            <v/>
          </cell>
        </row>
        <row r="8661">
          <cell r="B8661">
            <v>31</v>
          </cell>
          <cell r="F8661">
            <v>5.5</v>
          </cell>
          <cell r="R8661" t="str">
            <v/>
          </cell>
          <cell r="X8661" t="str">
            <v/>
          </cell>
        </row>
        <row r="8662">
          <cell r="B8662">
            <v>31</v>
          </cell>
          <cell r="F8662">
            <v>5.5</v>
          </cell>
          <cell r="R8662" t="str">
            <v/>
          </cell>
          <cell r="X8662" t="str">
            <v/>
          </cell>
        </row>
        <row r="8663">
          <cell r="B8663">
            <v>31</v>
          </cell>
          <cell r="F8663">
            <v>6</v>
          </cell>
          <cell r="R8663" t="str">
            <v/>
          </cell>
          <cell r="X8663" t="str">
            <v/>
          </cell>
        </row>
        <row r="8664">
          <cell r="B8664">
            <v>31</v>
          </cell>
          <cell r="F8664">
            <v>6</v>
          </cell>
          <cell r="R8664" t="str">
            <v>SESTO ASENSIO</v>
          </cell>
          <cell r="X8664" t="str">
            <v/>
          </cell>
        </row>
        <row r="8665">
          <cell r="B8665">
            <v>31</v>
          </cell>
          <cell r="F8665">
            <v>5.5</v>
          </cell>
          <cell r="R8665" t="str">
            <v/>
          </cell>
          <cell r="X8665" t="str">
            <v/>
          </cell>
        </row>
        <row r="8666">
          <cell r="B8666">
            <v>31</v>
          </cell>
          <cell r="F8666">
            <v>7</v>
          </cell>
          <cell r="R8666" t="str">
            <v>SESTO ASENSIO</v>
          </cell>
          <cell r="T8666">
            <v>1</v>
          </cell>
          <cell r="W8666">
            <v>1</v>
          </cell>
          <cell r="X8666">
            <v>7</v>
          </cell>
        </row>
        <row r="8667">
          <cell r="B8667">
            <v>31</v>
          </cell>
          <cell r="F8667">
            <v>5.5</v>
          </cell>
          <cell r="R8667" t="str">
            <v/>
          </cell>
          <cell r="X8667" t="str">
            <v/>
          </cell>
        </row>
        <row r="8668">
          <cell r="B8668">
            <v>31</v>
          </cell>
          <cell r="F8668">
            <v>5.5</v>
          </cell>
          <cell r="R8668" t="str">
            <v>HERTHA VERNELLO</v>
          </cell>
          <cell r="T8668">
            <v>1</v>
          </cell>
          <cell r="X8668" t="str">
            <v/>
          </cell>
        </row>
        <row r="8669">
          <cell r="B8669">
            <v>31</v>
          </cell>
          <cell r="F8669">
            <v>6</v>
          </cell>
          <cell r="R8669" t="str">
            <v>HERTHA VERNELLO</v>
          </cell>
          <cell r="X8669" t="str">
            <v/>
          </cell>
        </row>
        <row r="8670">
          <cell r="B8670">
            <v>31</v>
          </cell>
          <cell r="F8670">
            <v>6</v>
          </cell>
          <cell r="R8670" t="str">
            <v>PARTIZAN DEGRADO</v>
          </cell>
          <cell r="T8670">
            <v>1</v>
          </cell>
          <cell r="W8670">
            <v>1</v>
          </cell>
          <cell r="X8670">
            <v>6</v>
          </cell>
        </row>
        <row r="8671">
          <cell r="B8671">
            <v>31</v>
          </cell>
          <cell r="F8671">
            <v>7</v>
          </cell>
          <cell r="R8671" t="str">
            <v>SESTO ASENSIO</v>
          </cell>
          <cell r="W8671">
            <v>1</v>
          </cell>
          <cell r="X8671">
            <v>11</v>
          </cell>
        </row>
        <row r="8672">
          <cell r="B8672">
            <v>31</v>
          </cell>
          <cell r="F8672">
            <v>6.5</v>
          </cell>
          <cell r="R8672" t="str">
            <v>ATL IMPROVVISATO</v>
          </cell>
          <cell r="T8672">
            <v>1</v>
          </cell>
          <cell r="W8672">
            <v>1</v>
          </cell>
          <cell r="X8672">
            <v>6</v>
          </cell>
        </row>
        <row r="8673">
          <cell r="B8673">
            <v>31</v>
          </cell>
          <cell r="F8673">
            <v>5.5</v>
          </cell>
          <cell r="R8673" t="str">
            <v/>
          </cell>
          <cell r="X8673" t="str">
            <v/>
          </cell>
        </row>
        <row r="8674">
          <cell r="B8674">
            <v>31</v>
          </cell>
          <cell r="F8674">
            <v>7</v>
          </cell>
          <cell r="R8674" t="str">
            <v/>
          </cell>
          <cell r="X8674" t="str">
            <v/>
          </cell>
        </row>
        <row r="8675">
          <cell r="B8675">
            <v>31</v>
          </cell>
          <cell r="F8675">
            <v>5.5</v>
          </cell>
          <cell r="R8675" t="str">
            <v>AC ASPARAGHESE</v>
          </cell>
          <cell r="T8675">
            <v>1</v>
          </cell>
          <cell r="W8675">
            <v>1</v>
          </cell>
          <cell r="X8675">
            <v>5.5</v>
          </cell>
        </row>
        <row r="8676">
          <cell r="B8676">
            <v>31</v>
          </cell>
          <cell r="F8676">
            <v>5.5</v>
          </cell>
          <cell r="R8676" t="str">
            <v/>
          </cell>
          <cell r="X8676" t="str">
            <v/>
          </cell>
        </row>
        <row r="8677">
          <cell r="B8677">
            <v>31</v>
          </cell>
          <cell r="F8677">
            <v>5.5</v>
          </cell>
          <cell r="R8677" t="str">
            <v/>
          </cell>
          <cell r="X8677" t="str">
            <v/>
          </cell>
        </row>
        <row r="8678">
          <cell r="B8678">
            <v>31</v>
          </cell>
          <cell r="F8678">
            <v>4.5</v>
          </cell>
          <cell r="R8678" t="str">
            <v/>
          </cell>
          <cell r="X8678" t="str">
            <v/>
          </cell>
        </row>
        <row r="8679">
          <cell r="B8679">
            <v>31</v>
          </cell>
          <cell r="F8679">
            <v>5</v>
          </cell>
          <cell r="R8679" t="str">
            <v/>
          </cell>
          <cell r="X8679" t="str">
            <v/>
          </cell>
        </row>
        <row r="8680">
          <cell r="B8680">
            <v>31</v>
          </cell>
          <cell r="F8680">
            <v>6</v>
          </cell>
          <cell r="R8680" t="str">
            <v/>
          </cell>
          <cell r="X8680" t="str">
            <v/>
          </cell>
        </row>
        <row r="8681">
          <cell r="B8681">
            <v>31</v>
          </cell>
          <cell r="F8681">
            <v>6</v>
          </cell>
          <cell r="R8681" t="str">
            <v/>
          </cell>
          <cell r="X8681" t="str">
            <v/>
          </cell>
        </row>
        <row r="8682">
          <cell r="B8682">
            <v>31</v>
          </cell>
          <cell r="F8682">
            <v>5.5</v>
          </cell>
          <cell r="R8682" t="str">
            <v/>
          </cell>
          <cell r="X8682" t="str">
            <v/>
          </cell>
        </row>
        <row r="8683">
          <cell r="B8683">
            <v>31</v>
          </cell>
          <cell r="F8683">
            <v>6</v>
          </cell>
          <cell r="R8683" t="str">
            <v/>
          </cell>
          <cell r="X8683" t="str">
            <v/>
          </cell>
        </row>
        <row r="8684">
          <cell r="B8684">
            <v>31</v>
          </cell>
          <cell r="F8684">
            <v>5</v>
          </cell>
          <cell r="R8684" t="str">
            <v/>
          </cell>
          <cell r="X8684" t="str">
            <v/>
          </cell>
        </row>
        <row r="8685">
          <cell r="B8685">
            <v>31</v>
          </cell>
          <cell r="F8685">
            <v>5</v>
          </cell>
          <cell r="R8685" t="str">
            <v/>
          </cell>
          <cell r="X8685" t="str">
            <v/>
          </cell>
        </row>
        <row r="8686">
          <cell r="B8686">
            <v>31</v>
          </cell>
          <cell r="F8686">
            <v>6</v>
          </cell>
          <cell r="R8686" t="str">
            <v/>
          </cell>
          <cell r="X8686" t="str">
            <v/>
          </cell>
        </row>
        <row r="8687">
          <cell r="B8687">
            <v>31</v>
          </cell>
          <cell r="F8687">
            <v>5.5</v>
          </cell>
          <cell r="R8687" t="str">
            <v/>
          </cell>
          <cell r="X8687" t="str">
            <v/>
          </cell>
        </row>
        <row r="8688">
          <cell r="B8688">
            <v>31</v>
          </cell>
          <cell r="F8688">
            <v>5</v>
          </cell>
          <cell r="R8688" t="str">
            <v/>
          </cell>
          <cell r="X8688" t="str">
            <v/>
          </cell>
        </row>
        <row r="8689">
          <cell r="B8689">
            <v>31</v>
          </cell>
          <cell r="F8689">
            <v>6.5</v>
          </cell>
          <cell r="R8689" t="str">
            <v>APPAREGGIATO</v>
          </cell>
          <cell r="T8689">
            <v>1</v>
          </cell>
          <cell r="W8689">
            <v>1</v>
          </cell>
          <cell r="X8689">
            <v>9</v>
          </cell>
        </row>
        <row r="8690">
          <cell r="B8690">
            <v>31</v>
          </cell>
          <cell r="F8690">
            <v>7.5</v>
          </cell>
          <cell r="R8690" t="str">
            <v>SAN GRIA</v>
          </cell>
          <cell r="T8690">
            <v>1</v>
          </cell>
          <cell r="W8690">
            <v>1</v>
          </cell>
          <cell r="X8690">
            <v>11.5</v>
          </cell>
        </row>
        <row r="8691">
          <cell r="B8691">
            <v>31</v>
          </cell>
          <cell r="F8691">
            <v>6.5</v>
          </cell>
          <cell r="R8691" t="str">
            <v>ATL IMPROVVISATO</v>
          </cell>
          <cell r="T8691">
            <v>1</v>
          </cell>
          <cell r="W8691">
            <v>1</v>
          </cell>
          <cell r="X8691">
            <v>7.5</v>
          </cell>
        </row>
        <row r="8692">
          <cell r="B8692">
            <v>31</v>
          </cell>
          <cell r="F8692">
            <v>5.5</v>
          </cell>
          <cell r="R8692" t="str">
            <v/>
          </cell>
          <cell r="X8692" t="str">
            <v/>
          </cell>
        </row>
        <row r="8693">
          <cell r="B8693">
            <v>31</v>
          </cell>
          <cell r="F8693">
            <v>6</v>
          </cell>
          <cell r="R8693" t="str">
            <v>SESTO ASENSIO</v>
          </cell>
          <cell r="X8693" t="str">
            <v/>
          </cell>
        </row>
        <row r="8694">
          <cell r="B8694">
            <v>31</v>
          </cell>
          <cell r="F8694">
            <v>5.5</v>
          </cell>
          <cell r="R8694" t="str">
            <v/>
          </cell>
          <cell r="X8694" t="str">
            <v/>
          </cell>
        </row>
        <row r="8695">
          <cell r="B8695">
            <v>31</v>
          </cell>
          <cell r="F8695">
            <v>7</v>
          </cell>
          <cell r="R8695" t="str">
            <v>PARTIZAN DEGRADO</v>
          </cell>
          <cell r="T8695">
            <v>1</v>
          </cell>
          <cell r="W8695">
            <v>1</v>
          </cell>
          <cell r="X8695">
            <v>10</v>
          </cell>
        </row>
        <row r="8696">
          <cell r="B8696">
            <v>31</v>
          </cell>
          <cell r="F8696">
            <v>5.5</v>
          </cell>
          <cell r="R8696" t="str">
            <v>SESTO ASENSIO</v>
          </cell>
          <cell r="T8696">
            <v>1</v>
          </cell>
          <cell r="X8696" t="str">
            <v/>
          </cell>
        </row>
        <row r="8697">
          <cell r="B8697">
            <v>31</v>
          </cell>
          <cell r="F8697">
            <v>6</v>
          </cell>
          <cell r="R8697" t="str">
            <v>SESTO ASENSIO</v>
          </cell>
          <cell r="T8697">
            <v>1</v>
          </cell>
          <cell r="W8697">
            <v>1</v>
          </cell>
          <cell r="X8697">
            <v>6</v>
          </cell>
        </row>
        <row r="8698">
          <cell r="B8698">
            <v>31</v>
          </cell>
          <cell r="F8698">
            <v>5.5</v>
          </cell>
          <cell r="R8698" t="str">
            <v/>
          </cell>
          <cell r="X8698" t="str">
            <v/>
          </cell>
        </row>
        <row r="8699">
          <cell r="B8699">
            <v>31</v>
          </cell>
          <cell r="F8699">
            <v>6</v>
          </cell>
          <cell r="R8699" t="str">
            <v>SESTO ASENSIO</v>
          </cell>
          <cell r="T8699">
            <v>1</v>
          </cell>
          <cell r="W8699">
            <v>1</v>
          </cell>
          <cell r="X8699">
            <v>6</v>
          </cell>
        </row>
        <row r="8700">
          <cell r="B8700">
            <v>31</v>
          </cell>
          <cell r="F8700">
            <v>6</v>
          </cell>
          <cell r="R8700" t="str">
            <v>ATL IMPROVVISATO</v>
          </cell>
          <cell r="T8700">
            <v>1</v>
          </cell>
          <cell r="W8700">
            <v>1</v>
          </cell>
          <cell r="X8700">
            <v>6</v>
          </cell>
        </row>
        <row r="8701">
          <cell r="B8701">
            <v>31</v>
          </cell>
          <cell r="F8701">
            <v>7.5</v>
          </cell>
          <cell r="R8701" t="str">
            <v>PARTIZAN DEGRADO</v>
          </cell>
          <cell r="T8701">
            <v>1</v>
          </cell>
          <cell r="W8701">
            <v>1</v>
          </cell>
          <cell r="X8701">
            <v>9.5</v>
          </cell>
        </row>
        <row r="8702">
          <cell r="B8702">
            <v>31</v>
          </cell>
          <cell r="F8702">
            <v>6</v>
          </cell>
          <cell r="R8702" t="str">
            <v/>
          </cell>
          <cell r="X8702" t="str">
            <v/>
          </cell>
        </row>
        <row r="8703">
          <cell r="B8703">
            <v>31</v>
          </cell>
          <cell r="F8703">
            <v>6</v>
          </cell>
          <cell r="R8703" t="str">
            <v>SESTO ASENSIO</v>
          </cell>
          <cell r="T8703">
            <v>1</v>
          </cell>
          <cell r="W8703">
            <v>1</v>
          </cell>
          <cell r="X8703">
            <v>6</v>
          </cell>
        </row>
        <row r="8704">
          <cell r="B8704">
            <v>31</v>
          </cell>
          <cell r="F8704">
            <v>6</v>
          </cell>
          <cell r="R8704" t="str">
            <v>SESTO ASENSIO</v>
          </cell>
          <cell r="T8704">
            <v>1</v>
          </cell>
          <cell r="W8704">
            <v>1</v>
          </cell>
          <cell r="X8704">
            <v>6</v>
          </cell>
        </row>
        <row r="8705">
          <cell r="B8705">
            <v>31</v>
          </cell>
          <cell r="F8705">
            <v>6.5</v>
          </cell>
          <cell r="R8705" t="str">
            <v>ATL IMPROVVISATO</v>
          </cell>
          <cell r="W8705">
            <v>1</v>
          </cell>
          <cell r="X8705">
            <v>6.5</v>
          </cell>
        </row>
        <row r="8706">
          <cell r="B8706">
            <v>31</v>
          </cell>
          <cell r="F8706">
            <v>5.5</v>
          </cell>
          <cell r="R8706" t="str">
            <v>SESTO ASENSIO</v>
          </cell>
          <cell r="T8706">
            <v>1</v>
          </cell>
          <cell r="X8706" t="str">
            <v/>
          </cell>
        </row>
        <row r="8707">
          <cell r="B8707">
            <v>31</v>
          </cell>
          <cell r="F8707">
            <v>6.5</v>
          </cell>
          <cell r="R8707" t="str">
            <v>HERTHA VERNELLO</v>
          </cell>
          <cell r="W8707">
            <v>1</v>
          </cell>
          <cell r="X8707">
            <v>6</v>
          </cell>
        </row>
        <row r="8708">
          <cell r="B8708">
            <v>31</v>
          </cell>
          <cell r="F8708">
            <v>6.5</v>
          </cell>
          <cell r="R8708" t="str">
            <v/>
          </cell>
          <cell r="X8708" t="str">
            <v/>
          </cell>
        </row>
        <row r="8709">
          <cell r="B8709">
            <v>31</v>
          </cell>
          <cell r="F8709">
            <v>7</v>
          </cell>
          <cell r="R8709" t="str">
            <v/>
          </cell>
          <cell r="X8709" t="str">
            <v/>
          </cell>
        </row>
        <row r="8710">
          <cell r="B8710">
            <v>31</v>
          </cell>
          <cell r="F8710">
            <v>6</v>
          </cell>
          <cell r="R8710" t="str">
            <v>APPAREGGIATO</v>
          </cell>
          <cell r="T8710">
            <v>1</v>
          </cell>
          <cell r="W8710">
            <v>1</v>
          </cell>
          <cell r="X8710">
            <v>6</v>
          </cell>
        </row>
        <row r="8711">
          <cell r="B8711">
            <v>31</v>
          </cell>
          <cell r="F8711">
            <v>7</v>
          </cell>
          <cell r="R8711" t="str">
            <v>PESCICULINI FC</v>
          </cell>
          <cell r="T8711">
            <v>1</v>
          </cell>
          <cell r="W8711">
            <v>1</v>
          </cell>
          <cell r="X8711">
            <v>7</v>
          </cell>
        </row>
        <row r="8712">
          <cell r="B8712">
            <v>31</v>
          </cell>
          <cell r="F8712">
            <v>7.5</v>
          </cell>
          <cell r="R8712" t="str">
            <v>PESCICULINI FC</v>
          </cell>
          <cell r="T8712">
            <v>1</v>
          </cell>
          <cell r="W8712">
            <v>1</v>
          </cell>
          <cell r="X8712">
            <v>10.5</v>
          </cell>
        </row>
        <row r="8713">
          <cell r="B8713">
            <v>31</v>
          </cell>
          <cell r="F8713">
            <v>6</v>
          </cell>
          <cell r="R8713" t="str">
            <v>SAN GRIA</v>
          </cell>
          <cell r="T8713">
            <v>1</v>
          </cell>
          <cell r="W8713">
            <v>1</v>
          </cell>
          <cell r="X8713">
            <v>6</v>
          </cell>
        </row>
        <row r="8714">
          <cell r="B8714">
            <v>31</v>
          </cell>
          <cell r="F8714">
            <v>6.5</v>
          </cell>
          <cell r="R8714" t="str">
            <v/>
          </cell>
          <cell r="X8714" t="str">
            <v/>
          </cell>
        </row>
        <row r="8715">
          <cell r="B8715">
            <v>31</v>
          </cell>
          <cell r="F8715">
            <v>6</v>
          </cell>
          <cell r="R8715" t="str">
            <v/>
          </cell>
          <cell r="X8715" t="str">
            <v/>
          </cell>
        </row>
        <row r="8716">
          <cell r="B8716">
            <v>31</v>
          </cell>
          <cell r="F8716">
            <v>6</v>
          </cell>
          <cell r="R8716" t="str">
            <v/>
          </cell>
          <cell r="X8716" t="str">
            <v/>
          </cell>
        </row>
        <row r="8717">
          <cell r="B8717">
            <v>31</v>
          </cell>
          <cell r="F8717">
            <v>6</v>
          </cell>
          <cell r="R8717" t="str">
            <v/>
          </cell>
          <cell r="X8717" t="str">
            <v/>
          </cell>
        </row>
        <row r="8718">
          <cell r="B8718">
            <v>31</v>
          </cell>
          <cell r="F8718">
            <v>7</v>
          </cell>
          <cell r="R8718" t="str">
            <v>PARTIZAN DEGRADO</v>
          </cell>
          <cell r="T8718">
            <v>1</v>
          </cell>
          <cell r="W8718">
            <v>1</v>
          </cell>
          <cell r="X8718">
            <v>10</v>
          </cell>
        </row>
        <row r="8719">
          <cell r="B8719">
            <v>31</v>
          </cell>
          <cell r="F8719">
            <v>6</v>
          </cell>
          <cell r="R8719" t="str">
            <v/>
          </cell>
          <cell r="X8719" t="str">
            <v/>
          </cell>
        </row>
        <row r="8720">
          <cell r="B8720">
            <v>31</v>
          </cell>
          <cell r="F8720">
            <v>6</v>
          </cell>
          <cell r="R8720" t="str">
            <v>PESCICULINI FC</v>
          </cell>
          <cell r="X8720" t="str">
            <v/>
          </cell>
        </row>
        <row r="8721">
          <cell r="B8721">
            <v>31</v>
          </cell>
          <cell r="F8721">
            <v>6</v>
          </cell>
          <cell r="R8721" t="str">
            <v/>
          </cell>
          <cell r="X8721" t="str">
            <v/>
          </cell>
        </row>
        <row r="8722">
          <cell r="B8722">
            <v>31</v>
          </cell>
          <cell r="F8722">
            <v>6</v>
          </cell>
          <cell r="R8722" t="str">
            <v/>
          </cell>
          <cell r="X8722" t="str">
            <v/>
          </cell>
        </row>
        <row r="8723">
          <cell r="B8723">
            <v>31</v>
          </cell>
          <cell r="F8723">
            <v>7</v>
          </cell>
          <cell r="R8723" t="str">
            <v>HERTHA VERNELLO</v>
          </cell>
          <cell r="W8723">
            <v>1</v>
          </cell>
          <cell r="X8723">
            <v>10</v>
          </cell>
        </row>
        <row r="8724">
          <cell r="B8724">
            <v>31</v>
          </cell>
          <cell r="F8724">
            <v>5.5</v>
          </cell>
          <cell r="R8724" t="str">
            <v/>
          </cell>
          <cell r="X8724" t="str">
            <v/>
          </cell>
        </row>
        <row r="8725">
          <cell r="B8725">
            <v>31</v>
          </cell>
          <cell r="F8725">
            <v>6</v>
          </cell>
          <cell r="R8725" t="str">
            <v>ATL IMPROVVISATO</v>
          </cell>
          <cell r="T8725">
            <v>1</v>
          </cell>
          <cell r="W8725">
            <v>1</v>
          </cell>
          <cell r="X8725">
            <v>6</v>
          </cell>
        </row>
        <row r="8726">
          <cell r="B8726">
            <v>31</v>
          </cell>
          <cell r="F8726">
            <v>6</v>
          </cell>
          <cell r="R8726" t="str">
            <v/>
          </cell>
          <cell r="X8726" t="str">
            <v/>
          </cell>
        </row>
        <row r="8727">
          <cell r="B8727">
            <v>31</v>
          </cell>
          <cell r="F8727">
            <v>6</v>
          </cell>
          <cell r="R8727" t="str">
            <v>APPAREGGIATO</v>
          </cell>
          <cell r="W8727">
            <v>1</v>
          </cell>
          <cell r="X8727">
            <v>6</v>
          </cell>
        </row>
        <row r="8728">
          <cell r="B8728">
            <v>31</v>
          </cell>
          <cell r="F8728">
            <v>6</v>
          </cell>
          <cell r="R8728" t="str">
            <v/>
          </cell>
          <cell r="X8728" t="str">
            <v/>
          </cell>
        </row>
        <row r="8729">
          <cell r="B8729">
            <v>31</v>
          </cell>
          <cell r="F8729">
            <v>5.5</v>
          </cell>
          <cell r="R8729" t="str">
            <v/>
          </cell>
          <cell r="X8729" t="str">
            <v/>
          </cell>
        </row>
        <row r="8730">
          <cell r="B8730">
            <v>31</v>
          </cell>
          <cell r="F8730">
            <v>6</v>
          </cell>
          <cell r="R8730" t="str">
            <v/>
          </cell>
          <cell r="X8730" t="str">
            <v/>
          </cell>
        </row>
        <row r="8731">
          <cell r="B8731">
            <v>31</v>
          </cell>
          <cell r="F8731">
            <v>6</v>
          </cell>
          <cell r="R8731" t="str">
            <v/>
          </cell>
          <cell r="X8731" t="str">
            <v/>
          </cell>
        </row>
        <row r="8732">
          <cell r="B8732">
            <v>31</v>
          </cell>
          <cell r="F8732">
            <v>5.5</v>
          </cell>
          <cell r="R8732" t="str">
            <v/>
          </cell>
          <cell r="X8732" t="str">
            <v/>
          </cell>
        </row>
        <row r="8733">
          <cell r="B8733">
            <v>31</v>
          </cell>
          <cell r="F8733">
            <v>5.5</v>
          </cell>
          <cell r="R8733" t="str">
            <v/>
          </cell>
          <cell r="X8733" t="str">
            <v/>
          </cell>
        </row>
        <row r="8734">
          <cell r="B8734">
            <v>31</v>
          </cell>
          <cell r="F8734">
            <v>5</v>
          </cell>
          <cell r="R8734" t="str">
            <v/>
          </cell>
          <cell r="X8734" t="str">
            <v/>
          </cell>
        </row>
        <row r="8735">
          <cell r="B8735">
            <v>31</v>
          </cell>
          <cell r="F8735">
            <v>6</v>
          </cell>
          <cell r="R8735" t="str">
            <v/>
          </cell>
          <cell r="X8735" t="str">
            <v/>
          </cell>
        </row>
        <row r="8736">
          <cell r="B8736">
            <v>31</v>
          </cell>
          <cell r="F8736">
            <v>5.5</v>
          </cell>
          <cell r="R8736" t="str">
            <v/>
          </cell>
          <cell r="X8736" t="str">
            <v/>
          </cell>
        </row>
        <row r="8737">
          <cell r="B8737">
            <v>31</v>
          </cell>
          <cell r="F8737">
            <v>5.5</v>
          </cell>
          <cell r="R8737" t="str">
            <v/>
          </cell>
          <cell r="X8737" t="str">
            <v/>
          </cell>
        </row>
        <row r="8738">
          <cell r="B8738">
            <v>31</v>
          </cell>
          <cell r="F8738">
            <v>6.5</v>
          </cell>
          <cell r="R8738" t="str">
            <v>AC ASPARAGHESE</v>
          </cell>
          <cell r="W8738">
            <v>1</v>
          </cell>
          <cell r="X8738">
            <v>6.5</v>
          </cell>
        </row>
        <row r="8739">
          <cell r="B8739">
            <v>31</v>
          </cell>
          <cell r="F8739">
            <v>5.5</v>
          </cell>
          <cell r="R8739" t="str">
            <v/>
          </cell>
          <cell r="X8739" t="str">
            <v/>
          </cell>
        </row>
        <row r="8740">
          <cell r="B8740">
            <v>31</v>
          </cell>
          <cell r="F8740">
            <v>6</v>
          </cell>
          <cell r="R8740" t="str">
            <v/>
          </cell>
          <cell r="X8740" t="str">
            <v/>
          </cell>
        </row>
        <row r="8741">
          <cell r="B8741">
            <v>31</v>
          </cell>
          <cell r="F8741">
            <v>5</v>
          </cell>
          <cell r="R8741" t="str">
            <v>HERTHA VERNELLO</v>
          </cell>
          <cell r="T8741">
            <v>1</v>
          </cell>
          <cell r="X8741" t="str">
            <v/>
          </cell>
        </row>
        <row r="8742">
          <cell r="B8742">
            <v>31</v>
          </cell>
          <cell r="F8742">
            <v>5.5</v>
          </cell>
          <cell r="R8742" t="str">
            <v>AC ASPARAGHESE</v>
          </cell>
          <cell r="T8742">
            <v>1</v>
          </cell>
          <cell r="W8742">
            <v>1</v>
          </cell>
          <cell r="X8742">
            <v>5.5</v>
          </cell>
        </row>
        <row r="8743">
          <cell r="B8743">
            <v>31</v>
          </cell>
          <cell r="F8743">
            <v>6</v>
          </cell>
          <cell r="R8743" t="str">
            <v>PESCICULINI FC</v>
          </cell>
          <cell r="T8743">
            <v>1</v>
          </cell>
          <cell r="W8743">
            <v>1</v>
          </cell>
          <cell r="X8743">
            <v>6</v>
          </cell>
        </row>
        <row r="8744">
          <cell r="B8744">
            <v>31</v>
          </cell>
          <cell r="F8744">
            <v>5.5</v>
          </cell>
          <cell r="R8744" t="str">
            <v>HERTHA VERNELLO</v>
          </cell>
          <cell r="X8744" t="str">
            <v/>
          </cell>
        </row>
        <row r="8745">
          <cell r="B8745">
            <v>31</v>
          </cell>
          <cell r="F8745">
            <v>6</v>
          </cell>
          <cell r="R8745" t="str">
            <v>PESCICULINI FC</v>
          </cell>
          <cell r="X8745" t="str">
            <v/>
          </cell>
        </row>
        <row r="8746">
          <cell r="B8746">
            <v>31</v>
          </cell>
          <cell r="F8746">
            <v>6</v>
          </cell>
          <cell r="R8746" t="str">
            <v/>
          </cell>
          <cell r="X8746" t="str">
            <v/>
          </cell>
        </row>
        <row r="8747">
          <cell r="B8747">
            <v>31</v>
          </cell>
          <cell r="F8747">
            <v>5.5</v>
          </cell>
          <cell r="R8747" t="str">
            <v/>
          </cell>
          <cell r="X8747" t="str">
            <v/>
          </cell>
        </row>
        <row r="8748">
          <cell r="B8748">
            <v>31</v>
          </cell>
          <cell r="F8748">
            <v>6</v>
          </cell>
          <cell r="R8748" t="str">
            <v/>
          </cell>
          <cell r="X8748" t="str">
            <v/>
          </cell>
        </row>
        <row r="8749">
          <cell r="B8749">
            <v>31</v>
          </cell>
          <cell r="F8749">
            <v>6</v>
          </cell>
          <cell r="R8749" t="str">
            <v>SAN GRIA</v>
          </cell>
          <cell r="T8749">
            <v>1</v>
          </cell>
          <cell r="W8749">
            <v>1</v>
          </cell>
          <cell r="X8749">
            <v>9</v>
          </cell>
        </row>
        <row r="8750">
          <cell r="B8750">
            <v>31</v>
          </cell>
          <cell r="F8750">
            <v>5</v>
          </cell>
          <cell r="R8750" t="str">
            <v>SAN GRIA</v>
          </cell>
          <cell r="X8750" t="str">
            <v/>
          </cell>
        </row>
        <row r="8751">
          <cell r="B8751">
            <v>31</v>
          </cell>
          <cell r="F8751">
            <v>6</v>
          </cell>
          <cell r="R8751" t="str">
            <v/>
          </cell>
          <cell r="X8751" t="str">
            <v/>
          </cell>
        </row>
        <row r="8752">
          <cell r="B8752">
            <v>31</v>
          </cell>
          <cell r="F8752">
            <v>5</v>
          </cell>
          <cell r="R8752" t="str">
            <v/>
          </cell>
          <cell r="X8752" t="str">
            <v/>
          </cell>
        </row>
        <row r="8753">
          <cell r="B8753">
            <v>31</v>
          </cell>
          <cell r="F8753">
            <v>6.5</v>
          </cell>
          <cell r="R8753" t="str">
            <v>APPAREGGIATO</v>
          </cell>
          <cell r="W8753">
            <v>1</v>
          </cell>
          <cell r="X8753">
            <v>9.5</v>
          </cell>
        </row>
        <row r="8754">
          <cell r="B8754">
            <v>31</v>
          </cell>
          <cell r="F8754">
            <v>5.5</v>
          </cell>
          <cell r="R8754" t="str">
            <v>PARTIZAN DEGRADO</v>
          </cell>
          <cell r="X8754" t="str">
            <v/>
          </cell>
        </row>
        <row r="8755">
          <cell r="B8755">
            <v>31</v>
          </cell>
          <cell r="F8755">
            <v>7.5</v>
          </cell>
          <cell r="R8755" t="str">
            <v>HERTHA VERNELLO</v>
          </cell>
          <cell r="T8755">
            <v>1</v>
          </cell>
          <cell r="W8755">
            <v>1</v>
          </cell>
          <cell r="X8755">
            <v>14.5</v>
          </cell>
        </row>
        <row r="8756">
          <cell r="B8756">
            <v>31</v>
          </cell>
          <cell r="F8756">
            <v>6</v>
          </cell>
          <cell r="R8756" t="str">
            <v/>
          </cell>
          <cell r="X8756" t="str">
            <v/>
          </cell>
        </row>
        <row r="8757">
          <cell r="B8757">
            <v>31</v>
          </cell>
          <cell r="F8757">
            <v>6</v>
          </cell>
          <cell r="R8757" t="str">
            <v/>
          </cell>
          <cell r="X8757" t="str">
            <v/>
          </cell>
        </row>
        <row r="8758">
          <cell r="B8758">
            <v>31</v>
          </cell>
          <cell r="F8758">
            <v>7</v>
          </cell>
          <cell r="R8758" t="str">
            <v/>
          </cell>
          <cell r="X8758" t="str">
            <v/>
          </cell>
        </row>
        <row r="8759">
          <cell r="B8759">
            <v>31</v>
          </cell>
          <cell r="F8759">
            <v>6</v>
          </cell>
          <cell r="R8759" t="str">
            <v/>
          </cell>
          <cell r="X8759" t="str">
            <v/>
          </cell>
        </row>
        <row r="8760">
          <cell r="B8760">
            <v>31</v>
          </cell>
          <cell r="F8760">
            <v>5.5</v>
          </cell>
          <cell r="R8760" t="str">
            <v/>
          </cell>
          <cell r="X8760" t="str">
            <v/>
          </cell>
        </row>
        <row r="8761">
          <cell r="B8761">
            <v>31</v>
          </cell>
          <cell r="F8761">
            <v>6</v>
          </cell>
          <cell r="R8761" t="str">
            <v/>
          </cell>
          <cell r="X8761" t="str">
            <v/>
          </cell>
        </row>
        <row r="8762">
          <cell r="B8762">
            <v>31</v>
          </cell>
          <cell r="F8762">
            <v>5.5</v>
          </cell>
          <cell r="R8762" t="str">
            <v/>
          </cell>
          <cell r="X8762" t="str">
            <v/>
          </cell>
        </row>
        <row r="8763">
          <cell r="B8763">
            <v>31</v>
          </cell>
          <cell r="F8763">
            <v>5.5</v>
          </cell>
          <cell r="R8763" t="str">
            <v>AC ASPARAGHESE</v>
          </cell>
          <cell r="T8763">
            <v>1</v>
          </cell>
          <cell r="W8763">
            <v>1</v>
          </cell>
          <cell r="X8763">
            <v>5.5</v>
          </cell>
        </row>
        <row r="8764">
          <cell r="B8764">
            <v>31</v>
          </cell>
          <cell r="F8764">
            <v>6</v>
          </cell>
          <cell r="R8764" t="str">
            <v/>
          </cell>
          <cell r="X8764" t="str">
            <v/>
          </cell>
        </row>
        <row r="8765">
          <cell r="B8765">
            <v>31</v>
          </cell>
          <cell r="F8765">
            <v>5.5</v>
          </cell>
          <cell r="R8765" t="str">
            <v>PESCICULINI FC</v>
          </cell>
          <cell r="T8765">
            <v>1</v>
          </cell>
          <cell r="W8765">
            <v>1</v>
          </cell>
          <cell r="X8765">
            <v>5.5</v>
          </cell>
        </row>
        <row r="8766">
          <cell r="B8766">
            <v>31</v>
          </cell>
          <cell r="F8766">
            <v>6.5</v>
          </cell>
          <cell r="R8766" t="str">
            <v/>
          </cell>
          <cell r="X8766" t="str">
            <v/>
          </cell>
        </row>
        <row r="8767">
          <cell r="B8767">
            <v>31</v>
          </cell>
          <cell r="F8767">
            <v>6</v>
          </cell>
          <cell r="R8767" t="str">
            <v>HERTHA VERNELLO</v>
          </cell>
          <cell r="T8767">
            <v>1</v>
          </cell>
          <cell r="W8767">
            <v>1</v>
          </cell>
          <cell r="X8767">
            <v>6</v>
          </cell>
        </row>
        <row r="8768">
          <cell r="B8768">
            <v>31</v>
          </cell>
          <cell r="F8768">
            <v>6</v>
          </cell>
          <cell r="R8768" t="str">
            <v>AC ASPARAGHESE</v>
          </cell>
          <cell r="T8768">
            <v>1</v>
          </cell>
          <cell r="W8768">
            <v>1</v>
          </cell>
          <cell r="X8768">
            <v>6</v>
          </cell>
        </row>
        <row r="8769">
          <cell r="B8769">
            <v>31</v>
          </cell>
          <cell r="F8769">
            <v>5</v>
          </cell>
          <cell r="R8769" t="str">
            <v>PESCICULINI FC</v>
          </cell>
          <cell r="X8769" t="str">
            <v/>
          </cell>
        </row>
        <row r="8770">
          <cell r="B8770">
            <v>31</v>
          </cell>
          <cell r="F8770">
            <v>7.5</v>
          </cell>
          <cell r="R8770" t="str">
            <v>PESCICULINI FC</v>
          </cell>
          <cell r="T8770">
            <v>1</v>
          </cell>
          <cell r="W8770">
            <v>1</v>
          </cell>
          <cell r="X8770">
            <v>12.5</v>
          </cell>
        </row>
        <row r="8771">
          <cell r="B8771">
            <v>31</v>
          </cell>
          <cell r="F8771">
            <v>6.5</v>
          </cell>
          <cell r="R8771" t="str">
            <v>SAN GRIA</v>
          </cell>
          <cell r="W8771">
            <v>1</v>
          </cell>
          <cell r="X8771">
            <v>6.5</v>
          </cell>
        </row>
        <row r="8772">
          <cell r="B8772">
            <v>31</v>
          </cell>
          <cell r="F8772">
            <v>6.5</v>
          </cell>
          <cell r="R8772" t="str">
            <v/>
          </cell>
          <cell r="X8772" t="str">
            <v/>
          </cell>
        </row>
        <row r="8773">
          <cell r="B8773">
            <v>31</v>
          </cell>
          <cell r="F8773">
            <v>6.5</v>
          </cell>
          <cell r="R8773" t="str">
            <v/>
          </cell>
          <cell r="X8773" t="str">
            <v/>
          </cell>
        </row>
        <row r="8774">
          <cell r="B8774">
            <v>31</v>
          </cell>
          <cell r="F8774">
            <v>6</v>
          </cell>
          <cell r="R8774" t="str">
            <v/>
          </cell>
          <cell r="X8774" t="str">
            <v/>
          </cell>
        </row>
        <row r="8775">
          <cell r="B8775">
            <v>31</v>
          </cell>
          <cell r="F8775">
            <v>6.5</v>
          </cell>
          <cell r="R8775" t="str">
            <v/>
          </cell>
          <cell r="X8775" t="str">
            <v/>
          </cell>
        </row>
        <row r="8776">
          <cell r="B8776">
            <v>31</v>
          </cell>
          <cell r="F8776">
            <v>6.5</v>
          </cell>
          <cell r="R8776" t="str">
            <v>PESCICULINI FC</v>
          </cell>
          <cell r="T8776">
            <v>1</v>
          </cell>
          <cell r="W8776">
            <v>1</v>
          </cell>
          <cell r="X8776">
            <v>6.5</v>
          </cell>
        </row>
        <row r="8777">
          <cell r="B8777">
            <v>31</v>
          </cell>
          <cell r="F8777">
            <v>6</v>
          </cell>
          <cell r="R8777" t="str">
            <v/>
          </cell>
          <cell r="X8777" t="str">
            <v/>
          </cell>
        </row>
        <row r="8778">
          <cell r="B8778">
            <v>31</v>
          </cell>
          <cell r="F8778">
            <v>6.5</v>
          </cell>
          <cell r="R8778" t="str">
            <v/>
          </cell>
          <cell r="X8778" t="str">
            <v/>
          </cell>
        </row>
        <row r="8779">
          <cell r="B8779">
            <v>31</v>
          </cell>
          <cell r="F8779">
            <v>6</v>
          </cell>
          <cell r="R8779" t="str">
            <v/>
          </cell>
          <cell r="X8779" t="str">
            <v/>
          </cell>
        </row>
        <row r="8780">
          <cell r="B8780">
            <v>31</v>
          </cell>
          <cell r="F8780">
            <v>6</v>
          </cell>
          <cell r="R8780" t="str">
            <v/>
          </cell>
          <cell r="X8780" t="str">
            <v/>
          </cell>
        </row>
        <row r="8781">
          <cell r="B8781">
            <v>31</v>
          </cell>
          <cell r="F8781">
            <v>6</v>
          </cell>
          <cell r="R8781" t="str">
            <v>APPAREGGIATO</v>
          </cell>
          <cell r="X8781" t="str">
            <v/>
          </cell>
        </row>
        <row r="8782">
          <cell r="B8782">
            <v>31</v>
          </cell>
          <cell r="F8782">
            <v>6</v>
          </cell>
          <cell r="R8782" t="str">
            <v>PESCICULINI FC</v>
          </cell>
          <cell r="T8782">
            <v>1</v>
          </cell>
          <cell r="X8782" t="str">
            <v/>
          </cell>
        </row>
        <row r="8783">
          <cell r="B8783">
            <v>31</v>
          </cell>
          <cell r="F8783">
            <v>5.5</v>
          </cell>
          <cell r="R8783" t="str">
            <v/>
          </cell>
          <cell r="X8783" t="str">
            <v/>
          </cell>
        </row>
        <row r="8784">
          <cell r="B8784">
            <v>31</v>
          </cell>
          <cell r="F8784">
            <v>5.5</v>
          </cell>
          <cell r="R8784" t="str">
            <v>PESCICULINI FC</v>
          </cell>
          <cell r="X8784" t="str">
            <v/>
          </cell>
        </row>
        <row r="8785">
          <cell r="B8785">
            <v>31</v>
          </cell>
          <cell r="F8785">
            <v>7</v>
          </cell>
          <cell r="R8785" t="str">
            <v/>
          </cell>
          <cell r="X8785" t="str">
            <v/>
          </cell>
        </row>
        <row r="8786">
          <cell r="B8786">
            <v>31</v>
          </cell>
          <cell r="F8786">
            <v>6</v>
          </cell>
          <cell r="R8786" t="str">
            <v/>
          </cell>
          <cell r="X8786" t="str">
            <v/>
          </cell>
        </row>
        <row r="8787">
          <cell r="B8787">
            <v>31</v>
          </cell>
          <cell r="F8787">
            <v>6</v>
          </cell>
          <cell r="R8787" t="str">
            <v/>
          </cell>
          <cell r="X8787" t="str">
            <v/>
          </cell>
        </row>
        <row r="8788">
          <cell r="B8788">
            <v>31</v>
          </cell>
          <cell r="F8788">
            <v>7</v>
          </cell>
          <cell r="R8788" t="str">
            <v>PESCICULINI FC</v>
          </cell>
          <cell r="W8788">
            <v>1</v>
          </cell>
          <cell r="X8788">
            <v>11</v>
          </cell>
        </row>
        <row r="8789">
          <cell r="B8789">
            <v>31</v>
          </cell>
          <cell r="F8789">
            <v>5.5</v>
          </cell>
          <cell r="R8789" t="str">
            <v>PARTIZAN DEGRADO</v>
          </cell>
          <cell r="X8789" t="str">
            <v/>
          </cell>
        </row>
        <row r="8790">
          <cell r="B8790">
            <v>31</v>
          </cell>
          <cell r="F8790">
            <v>6</v>
          </cell>
          <cell r="R8790" t="str">
            <v/>
          </cell>
          <cell r="X8790" t="str">
            <v/>
          </cell>
        </row>
        <row r="8791">
          <cell r="B8791">
            <v>31</v>
          </cell>
          <cell r="F8791">
            <v>6</v>
          </cell>
          <cell r="R8791" t="str">
            <v>APPAREGGIATO</v>
          </cell>
          <cell r="T8791">
            <v>1</v>
          </cell>
          <cell r="W8791">
            <v>1</v>
          </cell>
          <cell r="X8791">
            <v>6</v>
          </cell>
        </row>
        <row r="8792">
          <cell r="B8792">
            <v>31</v>
          </cell>
          <cell r="F8792">
            <v>6.5</v>
          </cell>
          <cell r="R8792" t="str">
            <v/>
          </cell>
          <cell r="X8792" t="str">
            <v/>
          </cell>
        </row>
        <row r="8793">
          <cell r="B8793">
            <v>31</v>
          </cell>
          <cell r="F8793">
            <v>5.5</v>
          </cell>
          <cell r="R8793" t="str">
            <v>AC ASPARAGHESE</v>
          </cell>
          <cell r="X8793" t="str">
            <v/>
          </cell>
        </row>
        <row r="8794">
          <cell r="B8794">
            <v>31</v>
          </cell>
          <cell r="F8794">
            <v>5.5</v>
          </cell>
          <cell r="R8794" t="str">
            <v>SAN GRIA</v>
          </cell>
          <cell r="T8794">
            <v>1</v>
          </cell>
          <cell r="X8794" t="str">
            <v/>
          </cell>
        </row>
        <row r="8795">
          <cell r="B8795">
            <v>31</v>
          </cell>
          <cell r="F8795">
            <v>6.5</v>
          </cell>
          <cell r="R8795" t="str">
            <v/>
          </cell>
          <cell r="X8795" t="str">
            <v/>
          </cell>
        </row>
        <row r="8796">
          <cell r="B8796">
            <v>31</v>
          </cell>
          <cell r="F8796">
            <v>6</v>
          </cell>
          <cell r="R8796" t="str">
            <v/>
          </cell>
          <cell r="X8796" t="str">
            <v/>
          </cell>
        </row>
        <row r="8797">
          <cell r="B8797">
            <v>31</v>
          </cell>
          <cell r="F8797">
            <v>6</v>
          </cell>
          <cell r="R8797" t="str">
            <v/>
          </cell>
          <cell r="X8797" t="str">
            <v/>
          </cell>
        </row>
        <row r="8798">
          <cell r="B8798">
            <v>31</v>
          </cell>
          <cell r="F8798">
            <v>7</v>
          </cell>
          <cell r="R8798" t="str">
            <v>AC ASPARAGHESE</v>
          </cell>
          <cell r="T8798">
            <v>1</v>
          </cell>
          <cell r="W8798">
            <v>1</v>
          </cell>
          <cell r="X8798">
            <v>10.5</v>
          </cell>
        </row>
        <row r="8799">
          <cell r="B8799">
            <v>31</v>
          </cell>
          <cell r="F8799">
            <v>6</v>
          </cell>
          <cell r="R8799" t="str">
            <v/>
          </cell>
          <cell r="X8799" t="str">
            <v/>
          </cell>
        </row>
        <row r="8800">
          <cell r="B8800">
            <v>31</v>
          </cell>
          <cell r="F8800">
            <v>6</v>
          </cell>
          <cell r="R8800" t="str">
            <v/>
          </cell>
          <cell r="X8800" t="str">
            <v/>
          </cell>
        </row>
        <row r="8801">
          <cell r="B8801">
            <v>31</v>
          </cell>
          <cell r="F8801">
            <v>6.5</v>
          </cell>
          <cell r="R8801" t="str">
            <v/>
          </cell>
          <cell r="X8801" t="str">
            <v/>
          </cell>
        </row>
        <row r="8802">
          <cell r="B8802">
            <v>31</v>
          </cell>
          <cell r="F8802">
            <v>6</v>
          </cell>
          <cell r="R8802" t="str">
            <v/>
          </cell>
          <cell r="X8802" t="str">
            <v/>
          </cell>
        </row>
        <row r="8803">
          <cell r="B8803">
            <v>31</v>
          </cell>
          <cell r="F8803">
            <v>5.5</v>
          </cell>
          <cell r="R8803" t="str">
            <v>APPAREGGIATO</v>
          </cell>
          <cell r="T8803">
            <v>1</v>
          </cell>
          <cell r="W8803">
            <v>1</v>
          </cell>
          <cell r="X8803">
            <v>5.5</v>
          </cell>
        </row>
        <row r="8804">
          <cell r="B8804">
            <v>31</v>
          </cell>
          <cell r="F8804">
            <v>6</v>
          </cell>
          <cell r="R8804" t="str">
            <v/>
          </cell>
          <cell r="X8804" t="str">
            <v/>
          </cell>
        </row>
        <row r="8805">
          <cell r="B8805">
            <v>31</v>
          </cell>
          <cell r="F8805">
            <v>6</v>
          </cell>
          <cell r="R8805" t="str">
            <v/>
          </cell>
          <cell r="X8805" t="str">
            <v/>
          </cell>
        </row>
        <row r="8806">
          <cell r="B8806">
            <v>31</v>
          </cell>
          <cell r="F8806">
            <v>6</v>
          </cell>
          <cell r="R8806" t="str">
            <v/>
          </cell>
          <cell r="X8806" t="str">
            <v/>
          </cell>
        </row>
        <row r="8807">
          <cell r="B8807">
            <v>31</v>
          </cell>
          <cell r="F8807">
            <v>4.5</v>
          </cell>
          <cell r="R8807" t="str">
            <v/>
          </cell>
          <cell r="X8807" t="str">
            <v/>
          </cell>
        </row>
        <row r="8808">
          <cell r="B8808">
            <v>31</v>
          </cell>
          <cell r="F8808">
            <v>5.5</v>
          </cell>
          <cell r="R8808" t="str">
            <v>ATL IMPROVVISATO</v>
          </cell>
          <cell r="T8808">
            <v>1</v>
          </cell>
          <cell r="X8808" t="str">
            <v/>
          </cell>
        </row>
        <row r="8809">
          <cell r="B8809">
            <v>31</v>
          </cell>
          <cell r="F8809">
            <v>5.5</v>
          </cell>
          <cell r="R8809" t="str">
            <v/>
          </cell>
          <cell r="X8809" t="str">
            <v/>
          </cell>
        </row>
        <row r="8810">
          <cell r="B8810">
            <v>31</v>
          </cell>
          <cell r="F8810">
            <v>5.5</v>
          </cell>
          <cell r="R8810" t="str">
            <v>SESTO ASENSIO</v>
          </cell>
          <cell r="X8810" t="str">
            <v/>
          </cell>
        </row>
        <row r="8811">
          <cell r="B8811">
            <v>31</v>
          </cell>
          <cell r="F8811">
            <v>5.5</v>
          </cell>
          <cell r="R8811" t="str">
            <v/>
          </cell>
          <cell r="X8811" t="str">
            <v/>
          </cell>
        </row>
        <row r="8812">
          <cell r="B8812">
            <v>32</v>
          </cell>
          <cell r="F8812">
            <v>5.5</v>
          </cell>
          <cell r="R8812" t="str">
            <v>SAN GRIA</v>
          </cell>
          <cell r="T8812">
            <v>1</v>
          </cell>
          <cell r="W8812">
            <v>1</v>
          </cell>
          <cell r="X8812">
            <v>4.5</v>
          </cell>
        </row>
        <row r="8813">
          <cell r="B8813">
            <v>32</v>
          </cell>
          <cell r="F8813">
            <v>5.5</v>
          </cell>
          <cell r="R8813" t="str">
            <v>PARTIZAN DEGRADO</v>
          </cell>
          <cell r="T8813">
            <v>1</v>
          </cell>
          <cell r="X8813" t="str">
            <v/>
          </cell>
        </row>
        <row r="8814">
          <cell r="B8814">
            <v>32</v>
          </cell>
          <cell r="F8814">
            <v>5.5</v>
          </cell>
          <cell r="R8814" t="str">
            <v/>
          </cell>
          <cell r="X8814" t="str">
            <v/>
          </cell>
        </row>
        <row r="8815">
          <cell r="B8815">
            <v>32</v>
          </cell>
          <cell r="F8815">
            <v>6</v>
          </cell>
          <cell r="R8815" t="str">
            <v>ATL IMPROVVISATO</v>
          </cell>
          <cell r="X8815" t="str">
            <v/>
          </cell>
        </row>
        <row r="8816">
          <cell r="B8816">
            <v>32</v>
          </cell>
          <cell r="F8816">
            <v>5.5</v>
          </cell>
          <cell r="R8816" t="str">
            <v>SAN GRIA</v>
          </cell>
          <cell r="X8816" t="str">
            <v/>
          </cell>
        </row>
        <row r="8817">
          <cell r="B8817">
            <v>32</v>
          </cell>
          <cell r="F8817">
            <v>6</v>
          </cell>
          <cell r="R8817" t="str">
            <v/>
          </cell>
          <cell r="X8817" t="str">
            <v/>
          </cell>
        </row>
        <row r="8818">
          <cell r="B8818">
            <v>32</v>
          </cell>
          <cell r="F8818">
            <v>5.5</v>
          </cell>
          <cell r="R8818" t="str">
            <v/>
          </cell>
          <cell r="X8818" t="str">
            <v/>
          </cell>
        </row>
        <row r="8819">
          <cell r="B8819">
            <v>32</v>
          </cell>
          <cell r="F8819">
            <v>6.5</v>
          </cell>
          <cell r="R8819" t="str">
            <v>AC ASPARAGHESE</v>
          </cell>
          <cell r="W8819">
            <v>1</v>
          </cell>
          <cell r="X8819">
            <v>5.5</v>
          </cell>
        </row>
        <row r="8820">
          <cell r="B8820">
            <v>32</v>
          </cell>
          <cell r="F8820">
            <v>6.5</v>
          </cell>
          <cell r="R8820" t="str">
            <v>ATL IMPROVVISATO</v>
          </cell>
          <cell r="T8820">
            <v>1</v>
          </cell>
          <cell r="W8820">
            <v>1</v>
          </cell>
          <cell r="X8820">
            <v>7.5</v>
          </cell>
        </row>
        <row r="8821">
          <cell r="B8821">
            <v>32</v>
          </cell>
          <cell r="F8821">
            <v>6</v>
          </cell>
          <cell r="R8821" t="str">
            <v>APPAREGGIATO</v>
          </cell>
          <cell r="W8821">
            <v>1</v>
          </cell>
          <cell r="X8821">
            <v>5</v>
          </cell>
        </row>
        <row r="8822">
          <cell r="B8822">
            <v>32</v>
          </cell>
          <cell r="F8822">
            <v>5</v>
          </cell>
          <cell r="R8822" t="str">
            <v>SESTO ASENSIO</v>
          </cell>
          <cell r="X8822" t="str">
            <v/>
          </cell>
        </row>
        <row r="8823">
          <cell r="B8823">
            <v>32</v>
          </cell>
          <cell r="F8823">
            <v>6</v>
          </cell>
          <cell r="R8823" t="str">
            <v>AC ASPARAGHESE</v>
          </cell>
          <cell r="T8823">
            <v>1</v>
          </cell>
          <cell r="X8823" t="str">
            <v/>
          </cell>
        </row>
        <row r="8824">
          <cell r="B8824">
            <v>32</v>
          </cell>
          <cell r="F8824">
            <v>6</v>
          </cell>
          <cell r="R8824" t="str">
            <v>PARTIZAN DEGRADO</v>
          </cell>
          <cell r="T8824">
            <v>1</v>
          </cell>
          <cell r="W8824">
            <v>1</v>
          </cell>
          <cell r="X8824">
            <v>6</v>
          </cell>
        </row>
        <row r="8825">
          <cell r="B8825">
            <v>32</v>
          </cell>
          <cell r="F8825">
            <v>4.5</v>
          </cell>
          <cell r="R8825" t="str">
            <v>PARTIZAN DEGRADO</v>
          </cell>
          <cell r="X8825" t="str">
            <v/>
          </cell>
        </row>
        <row r="8826">
          <cell r="B8826">
            <v>32</v>
          </cell>
          <cell r="F8826">
            <v>8</v>
          </cell>
          <cell r="R8826" t="str">
            <v>PARTIZAN DEGRADO</v>
          </cell>
          <cell r="T8826">
            <v>1</v>
          </cell>
          <cell r="W8826">
            <v>1</v>
          </cell>
          <cell r="X8826">
            <v>15</v>
          </cell>
        </row>
        <row r="8827">
          <cell r="B8827">
            <v>32</v>
          </cell>
          <cell r="F8827">
            <v>6.5</v>
          </cell>
          <cell r="R8827" t="str">
            <v/>
          </cell>
          <cell r="X8827" t="str">
            <v/>
          </cell>
        </row>
        <row r="8828">
          <cell r="B8828">
            <v>32</v>
          </cell>
          <cell r="F8828">
            <v>6</v>
          </cell>
          <cell r="R8828" t="str">
            <v>PARTIZAN DEGRADO</v>
          </cell>
          <cell r="X8828" t="str">
            <v/>
          </cell>
        </row>
        <row r="8829">
          <cell r="B8829">
            <v>32</v>
          </cell>
          <cell r="F8829">
            <v>6.5</v>
          </cell>
          <cell r="R8829" t="str">
            <v>HERTHA VERNELLO</v>
          </cell>
          <cell r="T8829">
            <v>1</v>
          </cell>
          <cell r="W8829">
            <v>1</v>
          </cell>
          <cell r="X8829">
            <v>7.5</v>
          </cell>
        </row>
        <row r="8830">
          <cell r="B8830">
            <v>32</v>
          </cell>
          <cell r="F8830">
            <v>6</v>
          </cell>
          <cell r="R8830" t="str">
            <v/>
          </cell>
          <cell r="X8830" t="str">
            <v/>
          </cell>
        </row>
        <row r="8831">
          <cell r="B8831">
            <v>32</v>
          </cell>
          <cell r="F8831">
            <v>5.5</v>
          </cell>
          <cell r="R8831" t="str">
            <v>SAN GRIA</v>
          </cell>
          <cell r="X8831" t="str">
            <v/>
          </cell>
        </row>
        <row r="8832">
          <cell r="B8832">
            <v>32</v>
          </cell>
          <cell r="F8832">
            <v>6.5</v>
          </cell>
          <cell r="R8832" t="str">
            <v>SAN GRIA</v>
          </cell>
          <cell r="W8832">
            <v>1</v>
          </cell>
          <cell r="X8832">
            <v>6.5</v>
          </cell>
        </row>
        <row r="8833">
          <cell r="B8833">
            <v>32</v>
          </cell>
          <cell r="F8833">
            <v>6.5</v>
          </cell>
          <cell r="R8833" t="str">
            <v/>
          </cell>
          <cell r="X8833" t="str">
            <v/>
          </cell>
        </row>
        <row r="8834">
          <cell r="B8834">
            <v>32</v>
          </cell>
          <cell r="F8834">
            <v>6.5</v>
          </cell>
          <cell r="R8834" t="str">
            <v>AC ASPARAGHESE</v>
          </cell>
          <cell r="T8834">
            <v>1</v>
          </cell>
          <cell r="W8834">
            <v>1</v>
          </cell>
          <cell r="X8834">
            <v>6.5</v>
          </cell>
        </row>
        <row r="8835">
          <cell r="B8835">
            <v>32</v>
          </cell>
          <cell r="F8835">
            <v>6.5</v>
          </cell>
          <cell r="R8835" t="str">
            <v>PARTIZAN DEGRADO</v>
          </cell>
          <cell r="W8835">
            <v>1</v>
          </cell>
          <cell r="X8835">
            <v>6.5</v>
          </cell>
        </row>
        <row r="8836">
          <cell r="B8836">
            <v>32</v>
          </cell>
          <cell r="F8836">
            <v>6</v>
          </cell>
          <cell r="R8836" t="str">
            <v/>
          </cell>
          <cell r="X8836" t="str">
            <v/>
          </cell>
        </row>
        <row r="8837">
          <cell r="B8837">
            <v>32</v>
          </cell>
          <cell r="F8837">
            <v>6.5</v>
          </cell>
          <cell r="R8837" t="str">
            <v/>
          </cell>
          <cell r="X8837" t="str">
            <v/>
          </cell>
        </row>
        <row r="8838">
          <cell r="B8838">
            <v>32</v>
          </cell>
          <cell r="F8838">
            <v>6</v>
          </cell>
          <cell r="R8838" t="str">
            <v/>
          </cell>
          <cell r="X8838" t="str">
            <v/>
          </cell>
        </row>
        <row r="8839">
          <cell r="B8839">
            <v>32</v>
          </cell>
          <cell r="F8839">
            <v>6</v>
          </cell>
          <cell r="R8839" t="str">
            <v>SESTO ASENSIO</v>
          </cell>
          <cell r="T8839">
            <v>1</v>
          </cell>
          <cell r="W8839">
            <v>1</v>
          </cell>
          <cell r="X8839">
            <v>5</v>
          </cell>
        </row>
        <row r="8840">
          <cell r="B8840">
            <v>32</v>
          </cell>
          <cell r="F8840">
            <v>6.5</v>
          </cell>
          <cell r="R8840" t="str">
            <v>AC ASPARAGHESE</v>
          </cell>
          <cell r="T8840">
            <v>1</v>
          </cell>
          <cell r="W8840">
            <v>1</v>
          </cell>
          <cell r="X8840">
            <v>6</v>
          </cell>
        </row>
        <row r="8841">
          <cell r="B8841">
            <v>32</v>
          </cell>
          <cell r="F8841">
            <v>5.5</v>
          </cell>
          <cell r="R8841" t="str">
            <v>SESTO ASENSIO</v>
          </cell>
          <cell r="X8841" t="str">
            <v/>
          </cell>
        </row>
        <row r="8842">
          <cell r="B8842">
            <v>32</v>
          </cell>
          <cell r="F8842">
            <v>5.5</v>
          </cell>
          <cell r="R8842" t="str">
            <v>ATL IMPROVVISATO</v>
          </cell>
          <cell r="W8842">
            <v>1</v>
          </cell>
          <cell r="X8842">
            <v>5.5</v>
          </cell>
        </row>
        <row r="8843">
          <cell r="B8843">
            <v>32</v>
          </cell>
          <cell r="F8843">
            <v>6</v>
          </cell>
          <cell r="R8843" t="str">
            <v/>
          </cell>
          <cell r="X8843" t="str">
            <v/>
          </cell>
        </row>
        <row r="8844">
          <cell r="B8844">
            <v>32</v>
          </cell>
          <cell r="F8844">
            <v>6</v>
          </cell>
          <cell r="R8844" t="str">
            <v/>
          </cell>
          <cell r="X8844" t="str">
            <v/>
          </cell>
        </row>
        <row r="8845">
          <cell r="B8845">
            <v>32</v>
          </cell>
          <cell r="F8845">
            <v>6</v>
          </cell>
          <cell r="R8845" t="str">
            <v>PESCICULINI FC</v>
          </cell>
          <cell r="T8845">
            <v>1</v>
          </cell>
          <cell r="X8845" t="str">
            <v/>
          </cell>
        </row>
        <row r="8846">
          <cell r="B8846">
            <v>32</v>
          </cell>
          <cell r="F8846">
            <v>5.5</v>
          </cell>
          <cell r="R8846" t="str">
            <v/>
          </cell>
          <cell r="X8846" t="str">
            <v/>
          </cell>
        </row>
        <row r="8847">
          <cell r="B8847">
            <v>32</v>
          </cell>
          <cell r="F8847">
            <v>6.5</v>
          </cell>
          <cell r="R8847" t="str">
            <v/>
          </cell>
          <cell r="X8847" t="str">
            <v/>
          </cell>
        </row>
        <row r="8848">
          <cell r="B8848">
            <v>32</v>
          </cell>
          <cell r="F8848">
            <v>5.5</v>
          </cell>
          <cell r="R8848" t="str">
            <v/>
          </cell>
          <cell r="X8848" t="str">
            <v/>
          </cell>
        </row>
        <row r="8849">
          <cell r="B8849">
            <v>32</v>
          </cell>
          <cell r="F8849">
            <v>6</v>
          </cell>
          <cell r="R8849" t="str">
            <v/>
          </cell>
          <cell r="X8849" t="str">
            <v/>
          </cell>
        </row>
        <row r="8850">
          <cell r="B8850">
            <v>32</v>
          </cell>
          <cell r="F8850">
            <v>6</v>
          </cell>
          <cell r="R8850" t="str">
            <v/>
          </cell>
          <cell r="X8850" t="str">
            <v/>
          </cell>
        </row>
        <row r="8851">
          <cell r="B8851">
            <v>32</v>
          </cell>
          <cell r="F8851">
            <v>6</v>
          </cell>
          <cell r="R8851" t="str">
            <v/>
          </cell>
          <cell r="X8851" t="str">
            <v/>
          </cell>
        </row>
        <row r="8852">
          <cell r="B8852">
            <v>32</v>
          </cell>
          <cell r="F8852">
            <v>7</v>
          </cell>
          <cell r="R8852" t="str">
            <v>PARTIZAN DEGRADO</v>
          </cell>
          <cell r="T8852">
            <v>1</v>
          </cell>
          <cell r="W8852">
            <v>1</v>
          </cell>
          <cell r="X8852">
            <v>7</v>
          </cell>
        </row>
        <row r="8853">
          <cell r="B8853">
            <v>32</v>
          </cell>
          <cell r="F8853">
            <v>6</v>
          </cell>
          <cell r="R8853" t="str">
            <v>HERTHA VERNELLO</v>
          </cell>
          <cell r="X8853" t="str">
            <v/>
          </cell>
        </row>
        <row r="8854">
          <cell r="B8854">
            <v>32</v>
          </cell>
          <cell r="F8854">
            <v>5</v>
          </cell>
          <cell r="R8854" t="str">
            <v/>
          </cell>
          <cell r="X8854" t="str">
            <v/>
          </cell>
        </row>
        <row r="8855">
          <cell r="B8855">
            <v>32</v>
          </cell>
          <cell r="F8855">
            <v>6</v>
          </cell>
          <cell r="R8855" t="str">
            <v/>
          </cell>
          <cell r="X8855" t="str">
            <v/>
          </cell>
        </row>
        <row r="8856">
          <cell r="B8856">
            <v>32</v>
          </cell>
          <cell r="F8856">
            <v>6</v>
          </cell>
          <cell r="R8856" t="str">
            <v>SAN GRIA</v>
          </cell>
          <cell r="X8856" t="str">
            <v/>
          </cell>
        </row>
        <row r="8857">
          <cell r="B8857">
            <v>32</v>
          </cell>
          <cell r="F8857">
            <v>6</v>
          </cell>
          <cell r="R8857" t="str">
            <v/>
          </cell>
          <cell r="X8857" t="str">
            <v/>
          </cell>
        </row>
        <row r="8858">
          <cell r="B8858">
            <v>32</v>
          </cell>
          <cell r="F8858">
            <v>6</v>
          </cell>
          <cell r="R8858" t="str">
            <v>APPAREGGIATO</v>
          </cell>
          <cell r="T8858">
            <v>1</v>
          </cell>
          <cell r="X8858" t="str">
            <v/>
          </cell>
        </row>
        <row r="8859">
          <cell r="B8859">
            <v>32</v>
          </cell>
          <cell r="F8859">
            <v>6</v>
          </cell>
          <cell r="R8859" t="str">
            <v>APPAREGGIATO</v>
          </cell>
          <cell r="W8859">
            <v>1</v>
          </cell>
          <cell r="X8859">
            <v>8.5</v>
          </cell>
        </row>
        <row r="8860">
          <cell r="B8860">
            <v>32</v>
          </cell>
          <cell r="F8860">
            <v>7</v>
          </cell>
          <cell r="R8860" t="str">
            <v>PARTIZAN DEGRADO</v>
          </cell>
          <cell r="T8860">
            <v>1</v>
          </cell>
          <cell r="W8860">
            <v>1</v>
          </cell>
          <cell r="X8860">
            <v>10</v>
          </cell>
        </row>
        <row r="8861">
          <cell r="B8861">
            <v>32</v>
          </cell>
          <cell r="F8861">
            <v>4.5</v>
          </cell>
          <cell r="R8861" t="str">
            <v/>
          </cell>
          <cell r="X8861" t="str">
            <v/>
          </cell>
        </row>
        <row r="8862">
          <cell r="B8862">
            <v>32</v>
          </cell>
          <cell r="F8862">
            <v>6</v>
          </cell>
          <cell r="R8862" t="str">
            <v/>
          </cell>
          <cell r="X8862" t="str">
            <v/>
          </cell>
        </row>
        <row r="8863">
          <cell r="B8863">
            <v>32</v>
          </cell>
          <cell r="F8863">
            <v>6</v>
          </cell>
          <cell r="R8863" t="str">
            <v/>
          </cell>
          <cell r="X8863" t="str">
            <v/>
          </cell>
        </row>
        <row r="8864">
          <cell r="B8864">
            <v>32</v>
          </cell>
          <cell r="F8864">
            <v>5.5</v>
          </cell>
          <cell r="R8864" t="str">
            <v>PARTIZAN DEGRADO</v>
          </cell>
          <cell r="X8864" t="str">
            <v/>
          </cell>
        </row>
        <row r="8865">
          <cell r="B8865">
            <v>32</v>
          </cell>
          <cell r="F8865">
            <v>6.5</v>
          </cell>
          <cell r="R8865" t="str">
            <v>HERTHA VERNELLO</v>
          </cell>
          <cell r="T8865">
            <v>1</v>
          </cell>
          <cell r="W8865">
            <v>1</v>
          </cell>
          <cell r="X8865">
            <v>6.5</v>
          </cell>
        </row>
        <row r="8866">
          <cell r="B8866">
            <v>32</v>
          </cell>
          <cell r="F8866">
            <v>6</v>
          </cell>
          <cell r="R8866" t="str">
            <v>AC ASPARAGHESE</v>
          </cell>
          <cell r="T8866">
            <v>1</v>
          </cell>
          <cell r="W8866">
            <v>1</v>
          </cell>
          <cell r="X8866">
            <v>6</v>
          </cell>
        </row>
        <row r="8867">
          <cell r="B8867">
            <v>32</v>
          </cell>
          <cell r="F8867">
            <v>6</v>
          </cell>
          <cell r="R8867" t="str">
            <v>SAN GRIA</v>
          </cell>
          <cell r="X8867" t="str">
            <v/>
          </cell>
        </row>
        <row r="8868">
          <cell r="B8868">
            <v>32</v>
          </cell>
          <cell r="F8868">
            <v>6</v>
          </cell>
          <cell r="R8868" t="str">
            <v>AC ASPARAGHESE</v>
          </cell>
          <cell r="W8868">
            <v>1</v>
          </cell>
          <cell r="X8868">
            <v>5.5</v>
          </cell>
        </row>
        <row r="8869">
          <cell r="B8869">
            <v>32</v>
          </cell>
          <cell r="F8869">
            <v>6.5</v>
          </cell>
          <cell r="R8869" t="str">
            <v/>
          </cell>
          <cell r="X8869" t="str">
            <v/>
          </cell>
        </row>
        <row r="8870">
          <cell r="B8870">
            <v>32</v>
          </cell>
          <cell r="F8870">
            <v>6</v>
          </cell>
          <cell r="R8870" t="str">
            <v/>
          </cell>
          <cell r="X8870" t="str">
            <v/>
          </cell>
        </row>
        <row r="8871">
          <cell r="B8871">
            <v>32</v>
          </cell>
          <cell r="F8871">
            <v>6.5</v>
          </cell>
          <cell r="R8871" t="str">
            <v>SAN GRIA</v>
          </cell>
          <cell r="T8871">
            <v>1</v>
          </cell>
          <cell r="W8871">
            <v>1</v>
          </cell>
          <cell r="X8871">
            <v>6</v>
          </cell>
        </row>
        <row r="8872">
          <cell r="B8872">
            <v>32</v>
          </cell>
          <cell r="F8872">
            <v>5.5</v>
          </cell>
          <cell r="R8872" t="str">
            <v/>
          </cell>
          <cell r="X8872" t="str">
            <v/>
          </cell>
        </row>
        <row r="8873">
          <cell r="B8873">
            <v>32</v>
          </cell>
          <cell r="F8873">
            <v>6</v>
          </cell>
          <cell r="R8873" t="str">
            <v/>
          </cell>
          <cell r="X8873" t="str">
            <v/>
          </cell>
        </row>
        <row r="8874">
          <cell r="B8874">
            <v>32</v>
          </cell>
          <cell r="F8874">
            <v>6</v>
          </cell>
          <cell r="R8874" t="str">
            <v/>
          </cell>
          <cell r="X8874" t="str">
            <v/>
          </cell>
        </row>
        <row r="8875">
          <cell r="B8875">
            <v>32</v>
          </cell>
          <cell r="F8875">
            <v>5.5</v>
          </cell>
          <cell r="R8875" t="str">
            <v>SESTO ASENSIO</v>
          </cell>
          <cell r="X8875" t="str">
            <v/>
          </cell>
        </row>
        <row r="8876">
          <cell r="B8876">
            <v>32</v>
          </cell>
          <cell r="F8876">
            <v>5.5</v>
          </cell>
          <cell r="R8876" t="str">
            <v/>
          </cell>
          <cell r="X8876" t="str">
            <v/>
          </cell>
        </row>
        <row r="8877">
          <cell r="B8877">
            <v>32</v>
          </cell>
          <cell r="F8877">
            <v>6</v>
          </cell>
          <cell r="R8877" t="str">
            <v/>
          </cell>
          <cell r="X8877" t="str">
            <v/>
          </cell>
        </row>
        <row r="8878">
          <cell r="B8878">
            <v>32</v>
          </cell>
          <cell r="F8878">
            <v>5.5</v>
          </cell>
          <cell r="R8878" t="str">
            <v/>
          </cell>
          <cell r="X8878" t="str">
            <v/>
          </cell>
        </row>
        <row r="8879">
          <cell r="B8879">
            <v>32</v>
          </cell>
          <cell r="F8879">
            <v>6.5</v>
          </cell>
          <cell r="R8879" t="str">
            <v>ATL IMPROVVISATO</v>
          </cell>
          <cell r="W8879">
            <v>1</v>
          </cell>
          <cell r="X8879">
            <v>6.5</v>
          </cell>
        </row>
        <row r="8880">
          <cell r="B8880">
            <v>32</v>
          </cell>
          <cell r="F8880">
            <v>5.5</v>
          </cell>
          <cell r="R8880" t="str">
            <v/>
          </cell>
          <cell r="X8880" t="str">
            <v/>
          </cell>
        </row>
        <row r="8881">
          <cell r="B8881">
            <v>32</v>
          </cell>
          <cell r="F8881">
            <v>5.5</v>
          </cell>
          <cell r="R8881" t="str">
            <v>APPAREGGIATO</v>
          </cell>
          <cell r="X8881" t="str">
            <v/>
          </cell>
        </row>
        <row r="8882">
          <cell r="B8882">
            <v>32</v>
          </cell>
          <cell r="F8882">
            <v>5.5</v>
          </cell>
          <cell r="R8882" t="str">
            <v/>
          </cell>
          <cell r="X8882" t="str">
            <v/>
          </cell>
        </row>
        <row r="8883">
          <cell r="B8883">
            <v>32</v>
          </cell>
          <cell r="F8883">
            <v>7</v>
          </cell>
          <cell r="R8883" t="str">
            <v/>
          </cell>
          <cell r="X8883" t="str">
            <v/>
          </cell>
        </row>
        <row r="8884">
          <cell r="B8884">
            <v>32</v>
          </cell>
          <cell r="F8884">
            <v>6</v>
          </cell>
          <cell r="R8884" t="str">
            <v/>
          </cell>
          <cell r="X8884" t="str">
            <v/>
          </cell>
        </row>
        <row r="8885">
          <cell r="B8885">
            <v>32</v>
          </cell>
          <cell r="F8885">
            <v>7</v>
          </cell>
          <cell r="R8885" t="str">
            <v>HERTHA VERNELLO</v>
          </cell>
          <cell r="T8885">
            <v>1</v>
          </cell>
          <cell r="W8885">
            <v>1</v>
          </cell>
          <cell r="X8885">
            <v>11</v>
          </cell>
        </row>
        <row r="8886">
          <cell r="B8886">
            <v>32</v>
          </cell>
          <cell r="F8886">
            <v>5.5</v>
          </cell>
          <cell r="R8886" t="str">
            <v/>
          </cell>
          <cell r="X8886" t="str">
            <v/>
          </cell>
        </row>
        <row r="8887">
          <cell r="B8887">
            <v>32</v>
          </cell>
          <cell r="F8887">
            <v>6</v>
          </cell>
          <cell r="R8887" t="str">
            <v/>
          </cell>
          <cell r="X8887" t="str">
            <v/>
          </cell>
        </row>
        <row r="8888">
          <cell r="B8888">
            <v>32</v>
          </cell>
          <cell r="F8888">
            <v>7</v>
          </cell>
          <cell r="R8888" t="str">
            <v>AC ASPARAGHESE</v>
          </cell>
          <cell r="T8888">
            <v>1</v>
          </cell>
          <cell r="W8888">
            <v>1</v>
          </cell>
          <cell r="X8888">
            <v>10</v>
          </cell>
        </row>
        <row r="8889">
          <cell r="B8889">
            <v>32</v>
          </cell>
          <cell r="F8889">
            <v>5.5</v>
          </cell>
          <cell r="R8889" t="str">
            <v>AC ASPARAGHESE</v>
          </cell>
          <cell r="T8889">
            <v>1</v>
          </cell>
          <cell r="X8889" t="str">
            <v/>
          </cell>
        </row>
        <row r="8890">
          <cell r="B8890">
            <v>32</v>
          </cell>
          <cell r="F8890">
            <v>6.5</v>
          </cell>
          <cell r="R8890" t="str">
            <v/>
          </cell>
          <cell r="X8890" t="str">
            <v/>
          </cell>
        </row>
        <row r="8891">
          <cell r="B8891">
            <v>32</v>
          </cell>
          <cell r="F8891">
            <v>6.5</v>
          </cell>
          <cell r="R8891" t="str">
            <v/>
          </cell>
          <cell r="X8891" t="str">
            <v/>
          </cell>
        </row>
        <row r="8892">
          <cell r="B8892">
            <v>32</v>
          </cell>
          <cell r="F8892">
            <v>5.5</v>
          </cell>
          <cell r="R8892" t="str">
            <v/>
          </cell>
          <cell r="X8892" t="str">
            <v/>
          </cell>
        </row>
        <row r="8893">
          <cell r="B8893">
            <v>32</v>
          </cell>
          <cell r="F8893">
            <v>6.5</v>
          </cell>
          <cell r="R8893" t="str">
            <v/>
          </cell>
          <cell r="X8893" t="str">
            <v/>
          </cell>
        </row>
        <row r="8894">
          <cell r="B8894">
            <v>32</v>
          </cell>
          <cell r="F8894">
            <v>6.5</v>
          </cell>
          <cell r="R8894" t="str">
            <v>HERTHA VERNELLO</v>
          </cell>
          <cell r="T8894">
            <v>1</v>
          </cell>
          <cell r="W8894">
            <v>1</v>
          </cell>
          <cell r="X8894">
            <v>6.5</v>
          </cell>
        </row>
        <row r="8895">
          <cell r="B8895">
            <v>32</v>
          </cell>
          <cell r="F8895">
            <v>6.5</v>
          </cell>
          <cell r="R8895" t="str">
            <v>APPAREGGIATO</v>
          </cell>
          <cell r="T8895">
            <v>1</v>
          </cell>
          <cell r="W8895">
            <v>1</v>
          </cell>
          <cell r="X8895">
            <v>6.5</v>
          </cell>
        </row>
        <row r="8896">
          <cell r="B8896">
            <v>32</v>
          </cell>
          <cell r="F8896">
            <v>5</v>
          </cell>
          <cell r="R8896" t="str">
            <v>ATL IMPROVVISATO</v>
          </cell>
          <cell r="T8896">
            <v>1</v>
          </cell>
          <cell r="X8896" t="str">
            <v/>
          </cell>
        </row>
        <row r="8897">
          <cell r="B8897">
            <v>32</v>
          </cell>
          <cell r="F8897">
            <v>6</v>
          </cell>
          <cell r="R8897" t="str">
            <v>APPAREGGIATO</v>
          </cell>
          <cell r="T8897">
            <v>1</v>
          </cell>
          <cell r="W8897">
            <v>1</v>
          </cell>
          <cell r="X8897">
            <v>6</v>
          </cell>
        </row>
        <row r="8898">
          <cell r="B8898">
            <v>32</v>
          </cell>
          <cell r="F8898">
            <v>6</v>
          </cell>
          <cell r="R8898" t="str">
            <v/>
          </cell>
          <cell r="X8898" t="str">
            <v/>
          </cell>
        </row>
        <row r="8899">
          <cell r="B8899">
            <v>32</v>
          </cell>
          <cell r="F8899">
            <v>7</v>
          </cell>
          <cell r="R8899" t="str">
            <v>PESCICULINI FC</v>
          </cell>
          <cell r="W8899">
            <v>1</v>
          </cell>
          <cell r="X8899">
            <v>8</v>
          </cell>
        </row>
        <row r="8900">
          <cell r="B8900">
            <v>32</v>
          </cell>
          <cell r="F8900">
            <v>5.5</v>
          </cell>
          <cell r="R8900" t="str">
            <v/>
          </cell>
          <cell r="X8900" t="str">
            <v/>
          </cell>
        </row>
        <row r="8901">
          <cell r="B8901">
            <v>32</v>
          </cell>
          <cell r="F8901">
            <v>6.5</v>
          </cell>
          <cell r="R8901" t="str">
            <v>HERTHA VERNELLO</v>
          </cell>
          <cell r="T8901">
            <v>1</v>
          </cell>
          <cell r="W8901">
            <v>1</v>
          </cell>
          <cell r="X8901">
            <v>6</v>
          </cell>
        </row>
        <row r="8902">
          <cell r="B8902">
            <v>32</v>
          </cell>
          <cell r="F8902">
            <v>7</v>
          </cell>
          <cell r="R8902" t="str">
            <v/>
          </cell>
          <cell r="X8902" t="str">
            <v/>
          </cell>
        </row>
        <row r="8903">
          <cell r="B8903">
            <v>32</v>
          </cell>
          <cell r="F8903">
            <v>5.5</v>
          </cell>
          <cell r="R8903" t="str">
            <v>ATL IMPROVVISATO</v>
          </cell>
          <cell r="T8903">
            <v>1</v>
          </cell>
          <cell r="X8903" t="str">
            <v/>
          </cell>
        </row>
        <row r="8904">
          <cell r="B8904">
            <v>32</v>
          </cell>
          <cell r="F8904">
            <v>6</v>
          </cell>
          <cell r="R8904" t="str">
            <v>HERTHA VERNELLO</v>
          </cell>
          <cell r="W8904">
            <v>1</v>
          </cell>
          <cell r="X8904">
            <v>6</v>
          </cell>
        </row>
        <row r="8905">
          <cell r="B8905">
            <v>32</v>
          </cell>
          <cell r="F8905">
            <v>5.5</v>
          </cell>
          <cell r="R8905" t="str">
            <v/>
          </cell>
          <cell r="X8905" t="str">
            <v/>
          </cell>
        </row>
        <row r="8906">
          <cell r="B8906">
            <v>32</v>
          </cell>
          <cell r="F8906">
            <v>5.5</v>
          </cell>
          <cell r="R8906" t="str">
            <v/>
          </cell>
          <cell r="X8906" t="str">
            <v/>
          </cell>
        </row>
        <row r="8907">
          <cell r="B8907">
            <v>32</v>
          </cell>
          <cell r="F8907">
            <v>6.5</v>
          </cell>
          <cell r="R8907" t="str">
            <v>SAN GRIA</v>
          </cell>
          <cell r="T8907">
            <v>1</v>
          </cell>
          <cell r="W8907">
            <v>1</v>
          </cell>
          <cell r="X8907">
            <v>6.5</v>
          </cell>
        </row>
        <row r="8908">
          <cell r="B8908">
            <v>32</v>
          </cell>
          <cell r="F8908">
            <v>7</v>
          </cell>
          <cell r="R8908" t="str">
            <v/>
          </cell>
          <cell r="X8908" t="str">
            <v/>
          </cell>
        </row>
        <row r="8909">
          <cell r="B8909">
            <v>32</v>
          </cell>
          <cell r="F8909">
            <v>6</v>
          </cell>
          <cell r="R8909" t="str">
            <v>PESCICULINI FC</v>
          </cell>
          <cell r="T8909">
            <v>1</v>
          </cell>
          <cell r="W8909">
            <v>1</v>
          </cell>
          <cell r="X8909">
            <v>6</v>
          </cell>
        </row>
        <row r="8910">
          <cell r="B8910">
            <v>32</v>
          </cell>
          <cell r="F8910">
            <v>6.5</v>
          </cell>
          <cell r="R8910" t="str">
            <v>SESTO ASENSIO</v>
          </cell>
          <cell r="W8910">
            <v>1</v>
          </cell>
          <cell r="X8910">
            <v>6.5</v>
          </cell>
        </row>
        <row r="8911">
          <cell r="B8911">
            <v>32</v>
          </cell>
          <cell r="F8911">
            <v>5.5</v>
          </cell>
          <cell r="R8911" t="str">
            <v>ATL IMPROVVISATO</v>
          </cell>
          <cell r="T8911">
            <v>1</v>
          </cell>
          <cell r="W8911">
            <v>1</v>
          </cell>
          <cell r="X8911">
            <v>5.5</v>
          </cell>
        </row>
        <row r="8912">
          <cell r="B8912">
            <v>32</v>
          </cell>
          <cell r="F8912">
            <v>6</v>
          </cell>
          <cell r="R8912" t="str">
            <v/>
          </cell>
          <cell r="X8912" t="str">
            <v/>
          </cell>
        </row>
        <row r="8913">
          <cell r="B8913">
            <v>32</v>
          </cell>
          <cell r="F8913">
            <v>6</v>
          </cell>
          <cell r="R8913" t="str">
            <v>SESTO ASENSIO</v>
          </cell>
          <cell r="W8913">
            <v>1</v>
          </cell>
          <cell r="X8913">
            <v>6</v>
          </cell>
        </row>
        <row r="8914">
          <cell r="B8914">
            <v>32</v>
          </cell>
          <cell r="F8914">
            <v>5.5</v>
          </cell>
          <cell r="R8914" t="str">
            <v>SAN GRIA</v>
          </cell>
          <cell r="T8914">
            <v>1</v>
          </cell>
          <cell r="X8914" t="str">
            <v/>
          </cell>
        </row>
        <row r="8915">
          <cell r="B8915">
            <v>32</v>
          </cell>
          <cell r="F8915">
            <v>6.5</v>
          </cell>
          <cell r="R8915" t="str">
            <v>PARTIZAN DEGRADO</v>
          </cell>
          <cell r="W8915">
            <v>1</v>
          </cell>
          <cell r="X8915">
            <v>9.5</v>
          </cell>
        </row>
        <row r="8916">
          <cell r="B8916">
            <v>32</v>
          </cell>
          <cell r="F8916">
            <v>5.5</v>
          </cell>
          <cell r="R8916" t="str">
            <v>PARTIZAN DEGRADO</v>
          </cell>
          <cell r="X8916" t="str">
            <v/>
          </cell>
        </row>
        <row r="8917">
          <cell r="B8917">
            <v>32</v>
          </cell>
          <cell r="F8917">
            <v>6</v>
          </cell>
          <cell r="R8917" t="str">
            <v>PESCICULINI FC</v>
          </cell>
          <cell r="X8917" t="str">
            <v/>
          </cell>
        </row>
        <row r="8918">
          <cell r="B8918">
            <v>32</v>
          </cell>
          <cell r="F8918">
            <v>6.5</v>
          </cell>
          <cell r="R8918" t="str">
            <v>PESCICULINI FC</v>
          </cell>
          <cell r="T8918">
            <v>1</v>
          </cell>
          <cell r="W8918">
            <v>1</v>
          </cell>
          <cell r="X8918">
            <v>6.5</v>
          </cell>
        </row>
        <row r="8919">
          <cell r="B8919">
            <v>32</v>
          </cell>
          <cell r="F8919">
            <v>5.5</v>
          </cell>
          <cell r="R8919" t="str">
            <v>SAN GRIA</v>
          </cell>
          <cell r="X8919" t="str">
            <v/>
          </cell>
        </row>
        <row r="8920">
          <cell r="B8920">
            <v>32</v>
          </cell>
          <cell r="F8920">
            <v>6</v>
          </cell>
          <cell r="R8920" t="str">
            <v/>
          </cell>
          <cell r="X8920" t="str">
            <v/>
          </cell>
        </row>
        <row r="8921">
          <cell r="B8921">
            <v>32</v>
          </cell>
          <cell r="F8921">
            <v>7</v>
          </cell>
          <cell r="R8921" t="str">
            <v>HERTHA VERNELLO</v>
          </cell>
          <cell r="T8921">
            <v>1</v>
          </cell>
          <cell r="W8921">
            <v>1</v>
          </cell>
          <cell r="X8921">
            <v>9.5</v>
          </cell>
        </row>
        <row r="8922">
          <cell r="B8922">
            <v>32</v>
          </cell>
          <cell r="F8922">
            <v>6.5</v>
          </cell>
          <cell r="R8922" t="str">
            <v>PESCICULINI FC</v>
          </cell>
          <cell r="W8922">
            <v>1</v>
          </cell>
          <cell r="X8922">
            <v>7.5</v>
          </cell>
        </row>
        <row r="8923">
          <cell r="B8923">
            <v>32</v>
          </cell>
          <cell r="F8923">
            <v>6</v>
          </cell>
          <cell r="R8923" t="str">
            <v>PESCICULINI FC</v>
          </cell>
          <cell r="X8923" t="str">
            <v/>
          </cell>
        </row>
        <row r="8924">
          <cell r="B8924">
            <v>32</v>
          </cell>
          <cell r="F8924">
            <v>6.5</v>
          </cell>
          <cell r="R8924" t="str">
            <v>PESCICULINI FC</v>
          </cell>
          <cell r="T8924">
            <v>1</v>
          </cell>
          <cell r="W8924">
            <v>1</v>
          </cell>
          <cell r="X8924">
            <v>6</v>
          </cell>
        </row>
        <row r="8925">
          <cell r="B8925">
            <v>32</v>
          </cell>
          <cell r="F8925">
            <v>5.5</v>
          </cell>
          <cell r="R8925" t="str">
            <v>ATL IMPROVVISATO</v>
          </cell>
          <cell r="T8925">
            <v>1</v>
          </cell>
          <cell r="W8925">
            <v>1</v>
          </cell>
          <cell r="X8925">
            <v>5.5</v>
          </cell>
        </row>
        <row r="8926">
          <cell r="B8926">
            <v>32</v>
          </cell>
          <cell r="F8926">
            <v>6.5</v>
          </cell>
          <cell r="R8926" t="str">
            <v>SAN GRIA</v>
          </cell>
          <cell r="T8926">
            <v>1</v>
          </cell>
          <cell r="W8926">
            <v>1</v>
          </cell>
          <cell r="X8926">
            <v>7</v>
          </cell>
        </row>
        <row r="8927">
          <cell r="B8927">
            <v>32</v>
          </cell>
          <cell r="F8927">
            <v>7</v>
          </cell>
          <cell r="R8927" t="str">
            <v>HERTHA VERNELLO</v>
          </cell>
          <cell r="T8927">
            <v>1</v>
          </cell>
          <cell r="W8927">
            <v>1</v>
          </cell>
          <cell r="X8927">
            <v>8</v>
          </cell>
        </row>
        <row r="8928">
          <cell r="B8928">
            <v>32</v>
          </cell>
          <cell r="F8928">
            <v>6</v>
          </cell>
          <cell r="R8928" t="str">
            <v>ATL IMPROVVISATO</v>
          </cell>
          <cell r="T8928">
            <v>1</v>
          </cell>
          <cell r="W8928">
            <v>1</v>
          </cell>
          <cell r="X8928">
            <v>6</v>
          </cell>
        </row>
        <row r="8929">
          <cell r="B8929">
            <v>32</v>
          </cell>
          <cell r="F8929">
            <v>5.5</v>
          </cell>
          <cell r="R8929" t="str">
            <v>SESTO ASENSIO</v>
          </cell>
          <cell r="T8929">
            <v>1</v>
          </cell>
          <cell r="X8929" t="str">
            <v/>
          </cell>
        </row>
        <row r="8930">
          <cell r="B8930">
            <v>32</v>
          </cell>
          <cell r="F8930">
            <v>5.5</v>
          </cell>
          <cell r="R8930" t="str">
            <v>AC ASPARAGHESE</v>
          </cell>
          <cell r="X8930" t="str">
            <v/>
          </cell>
        </row>
        <row r="8931">
          <cell r="B8931">
            <v>32</v>
          </cell>
          <cell r="F8931">
            <v>6</v>
          </cell>
          <cell r="R8931" t="str">
            <v/>
          </cell>
          <cell r="X8931" t="str">
            <v/>
          </cell>
        </row>
        <row r="8932">
          <cell r="B8932">
            <v>32</v>
          </cell>
          <cell r="F8932">
            <v>6</v>
          </cell>
          <cell r="R8932" t="str">
            <v>ATL IMPROVVISATO</v>
          </cell>
          <cell r="W8932">
            <v>1</v>
          </cell>
          <cell r="X8932">
            <v>6</v>
          </cell>
        </row>
        <row r="8933">
          <cell r="B8933">
            <v>32</v>
          </cell>
          <cell r="F8933">
            <v>6</v>
          </cell>
          <cell r="R8933" t="str">
            <v>ATL IMPROVVISATO</v>
          </cell>
          <cell r="X8933" t="str">
            <v/>
          </cell>
        </row>
        <row r="8934">
          <cell r="B8934">
            <v>32</v>
          </cell>
          <cell r="F8934">
            <v>5.5</v>
          </cell>
          <cell r="R8934" t="str">
            <v>PARTIZAN DEGRADO</v>
          </cell>
          <cell r="T8934">
            <v>1</v>
          </cell>
          <cell r="W8934">
            <v>1</v>
          </cell>
          <cell r="X8934">
            <v>5.5</v>
          </cell>
        </row>
        <row r="8935">
          <cell r="B8935">
            <v>32</v>
          </cell>
          <cell r="F8935">
            <v>5.5</v>
          </cell>
          <cell r="R8935" t="str">
            <v>APPAREGGIATO</v>
          </cell>
          <cell r="T8935">
            <v>1</v>
          </cell>
          <cell r="X8935" t="str">
            <v/>
          </cell>
        </row>
        <row r="8936">
          <cell r="B8936">
            <v>32</v>
          </cell>
          <cell r="F8936">
            <v>7</v>
          </cell>
          <cell r="R8936" t="str">
            <v>ATL IMPROVVISATO</v>
          </cell>
          <cell r="T8936">
            <v>1</v>
          </cell>
          <cell r="W8936">
            <v>1</v>
          </cell>
          <cell r="X8936">
            <v>7</v>
          </cell>
        </row>
        <row r="8937">
          <cell r="B8937">
            <v>32</v>
          </cell>
          <cell r="F8937">
            <v>7</v>
          </cell>
          <cell r="R8937" t="str">
            <v/>
          </cell>
          <cell r="X8937" t="str">
            <v/>
          </cell>
        </row>
        <row r="8938">
          <cell r="B8938">
            <v>32</v>
          </cell>
          <cell r="F8938">
            <v>7</v>
          </cell>
          <cell r="R8938" t="str">
            <v>AC ASPARAGHESE</v>
          </cell>
          <cell r="T8938">
            <v>1</v>
          </cell>
          <cell r="W8938">
            <v>1</v>
          </cell>
          <cell r="X8938">
            <v>11</v>
          </cell>
        </row>
        <row r="8939">
          <cell r="B8939">
            <v>32</v>
          </cell>
          <cell r="F8939">
            <v>5</v>
          </cell>
          <cell r="R8939" t="str">
            <v>SESTO ASENSIO</v>
          </cell>
          <cell r="T8939">
            <v>1</v>
          </cell>
          <cell r="X8939" t="str">
            <v/>
          </cell>
        </row>
        <row r="8940">
          <cell r="B8940">
            <v>32</v>
          </cell>
          <cell r="F8940">
            <v>6</v>
          </cell>
          <cell r="R8940" t="str">
            <v/>
          </cell>
          <cell r="X8940" t="str">
            <v/>
          </cell>
        </row>
        <row r="8941">
          <cell r="B8941">
            <v>32</v>
          </cell>
          <cell r="F8941">
            <v>6</v>
          </cell>
          <cell r="R8941" t="str">
            <v/>
          </cell>
          <cell r="X8941" t="str">
            <v/>
          </cell>
        </row>
        <row r="8942">
          <cell r="B8942">
            <v>32</v>
          </cell>
          <cell r="F8942">
            <v>6</v>
          </cell>
          <cell r="R8942" t="str">
            <v/>
          </cell>
          <cell r="X8942" t="str">
            <v/>
          </cell>
        </row>
        <row r="8943">
          <cell r="B8943">
            <v>32</v>
          </cell>
          <cell r="F8943">
            <v>5.5</v>
          </cell>
          <cell r="R8943" t="str">
            <v/>
          </cell>
          <cell r="X8943" t="str">
            <v/>
          </cell>
        </row>
        <row r="8944">
          <cell r="B8944">
            <v>32</v>
          </cell>
          <cell r="F8944">
            <v>5.5</v>
          </cell>
          <cell r="R8944" t="str">
            <v>SESTO ASENSIO</v>
          </cell>
          <cell r="T8944">
            <v>1</v>
          </cell>
          <cell r="W8944">
            <v>1</v>
          </cell>
          <cell r="X8944">
            <v>5.5</v>
          </cell>
        </row>
        <row r="8945">
          <cell r="B8945">
            <v>32</v>
          </cell>
          <cell r="F8945">
            <v>6</v>
          </cell>
          <cell r="R8945" t="str">
            <v/>
          </cell>
          <cell r="X8945" t="str">
            <v/>
          </cell>
        </row>
        <row r="8946">
          <cell r="B8946">
            <v>32</v>
          </cell>
          <cell r="F8946">
            <v>5.5</v>
          </cell>
          <cell r="R8946" t="str">
            <v>APPAREGGIATO</v>
          </cell>
          <cell r="T8946">
            <v>1</v>
          </cell>
          <cell r="W8946">
            <v>1</v>
          </cell>
          <cell r="X8946">
            <v>5.5</v>
          </cell>
        </row>
        <row r="8947">
          <cell r="B8947">
            <v>32</v>
          </cell>
          <cell r="F8947">
            <v>5.5</v>
          </cell>
          <cell r="R8947" t="str">
            <v>SAN GRIA</v>
          </cell>
          <cell r="X8947" t="str">
            <v/>
          </cell>
        </row>
        <row r="8948">
          <cell r="B8948">
            <v>32</v>
          </cell>
          <cell r="F8948">
            <v>6</v>
          </cell>
          <cell r="R8948" t="str">
            <v>HERTHA VERNELLO</v>
          </cell>
          <cell r="X8948" t="str">
            <v/>
          </cell>
        </row>
        <row r="8949">
          <cell r="B8949">
            <v>32</v>
          </cell>
          <cell r="F8949">
            <v>5.5</v>
          </cell>
          <cell r="R8949" t="str">
            <v>HERTHA VERNELLO</v>
          </cell>
          <cell r="T8949">
            <v>1</v>
          </cell>
          <cell r="X8949" t="str">
            <v/>
          </cell>
        </row>
        <row r="8950">
          <cell r="B8950">
            <v>32</v>
          </cell>
          <cell r="F8950">
            <v>5</v>
          </cell>
          <cell r="R8950" t="str">
            <v>PARTIZAN DEGRADO</v>
          </cell>
          <cell r="T8950">
            <v>1</v>
          </cell>
          <cell r="X8950" t="str">
            <v/>
          </cell>
        </row>
        <row r="8951">
          <cell r="B8951">
            <v>32</v>
          </cell>
          <cell r="F8951">
            <v>6</v>
          </cell>
          <cell r="R8951" t="str">
            <v>SESTO ASENSIO</v>
          </cell>
          <cell r="T8951">
            <v>1</v>
          </cell>
          <cell r="W8951">
            <v>1</v>
          </cell>
          <cell r="X8951">
            <v>6</v>
          </cell>
        </row>
        <row r="8952">
          <cell r="B8952">
            <v>32</v>
          </cell>
          <cell r="F8952">
            <v>6</v>
          </cell>
          <cell r="R8952" t="str">
            <v>ATL IMPROVVISATO</v>
          </cell>
          <cell r="X8952" t="str">
            <v/>
          </cell>
        </row>
        <row r="8953">
          <cell r="B8953">
            <v>32</v>
          </cell>
          <cell r="F8953">
            <v>5.5</v>
          </cell>
          <cell r="R8953" t="str">
            <v/>
          </cell>
          <cell r="X8953" t="str">
            <v/>
          </cell>
        </row>
        <row r="8954">
          <cell r="B8954">
            <v>32</v>
          </cell>
          <cell r="F8954">
            <v>6</v>
          </cell>
          <cell r="R8954" t="str">
            <v/>
          </cell>
          <cell r="X8954" t="str">
            <v/>
          </cell>
        </row>
        <row r="8955">
          <cell r="B8955">
            <v>32</v>
          </cell>
          <cell r="F8955">
            <v>7.5</v>
          </cell>
          <cell r="R8955" t="str">
            <v>AC ASPARAGHESE</v>
          </cell>
          <cell r="T8955">
            <v>1</v>
          </cell>
          <cell r="W8955">
            <v>1</v>
          </cell>
          <cell r="X8955">
            <v>11.5</v>
          </cell>
        </row>
        <row r="8956">
          <cell r="B8956">
            <v>32</v>
          </cell>
          <cell r="F8956">
            <v>5.5</v>
          </cell>
          <cell r="R8956" t="str">
            <v>APPAREGGIATO</v>
          </cell>
          <cell r="T8956">
            <v>1</v>
          </cell>
          <cell r="X8956" t="str">
            <v/>
          </cell>
        </row>
        <row r="8957">
          <cell r="B8957">
            <v>32</v>
          </cell>
          <cell r="F8957">
            <v>6</v>
          </cell>
          <cell r="R8957" t="str">
            <v/>
          </cell>
          <cell r="X8957" t="str">
            <v/>
          </cell>
        </row>
        <row r="8958">
          <cell r="B8958">
            <v>32</v>
          </cell>
          <cell r="F8958">
            <v>6</v>
          </cell>
          <cell r="R8958" t="str">
            <v/>
          </cell>
          <cell r="X8958" t="str">
            <v/>
          </cell>
        </row>
        <row r="8959">
          <cell r="B8959">
            <v>32</v>
          </cell>
          <cell r="F8959">
            <v>5</v>
          </cell>
          <cell r="R8959" t="str">
            <v/>
          </cell>
          <cell r="X8959" t="str">
            <v/>
          </cell>
        </row>
        <row r="8960">
          <cell r="B8960">
            <v>32</v>
          </cell>
          <cell r="F8960">
            <v>5</v>
          </cell>
          <cell r="R8960" t="str">
            <v/>
          </cell>
          <cell r="X8960" t="str">
            <v/>
          </cell>
        </row>
        <row r="8961">
          <cell r="B8961">
            <v>32</v>
          </cell>
          <cell r="F8961">
            <v>6</v>
          </cell>
          <cell r="R8961" t="str">
            <v/>
          </cell>
          <cell r="X8961" t="str">
            <v/>
          </cell>
        </row>
        <row r="8962">
          <cell r="B8962">
            <v>32</v>
          </cell>
          <cell r="F8962">
            <v>5</v>
          </cell>
          <cell r="R8962" t="str">
            <v/>
          </cell>
          <cell r="X8962" t="str">
            <v/>
          </cell>
        </row>
        <row r="8963">
          <cell r="B8963">
            <v>32</v>
          </cell>
          <cell r="F8963">
            <v>5.5</v>
          </cell>
          <cell r="R8963" t="str">
            <v/>
          </cell>
          <cell r="X8963" t="str">
            <v/>
          </cell>
        </row>
        <row r="8964">
          <cell r="B8964">
            <v>32</v>
          </cell>
          <cell r="F8964">
            <v>5.5</v>
          </cell>
          <cell r="R8964" t="str">
            <v/>
          </cell>
          <cell r="X8964" t="str">
            <v/>
          </cell>
        </row>
        <row r="8965">
          <cell r="B8965">
            <v>32</v>
          </cell>
          <cell r="F8965">
            <v>5.5</v>
          </cell>
          <cell r="R8965" t="str">
            <v/>
          </cell>
          <cell r="X8965" t="str">
            <v/>
          </cell>
        </row>
        <row r="8966">
          <cell r="B8966">
            <v>32</v>
          </cell>
          <cell r="F8966">
            <v>5.5</v>
          </cell>
          <cell r="R8966" t="str">
            <v/>
          </cell>
          <cell r="X8966" t="str">
            <v/>
          </cell>
        </row>
        <row r="8967">
          <cell r="B8967">
            <v>32</v>
          </cell>
          <cell r="F8967">
            <v>6</v>
          </cell>
          <cell r="R8967" t="str">
            <v/>
          </cell>
          <cell r="X8967" t="str">
            <v/>
          </cell>
        </row>
        <row r="8968">
          <cell r="B8968">
            <v>32</v>
          </cell>
          <cell r="F8968">
            <v>6</v>
          </cell>
          <cell r="R8968" t="str">
            <v/>
          </cell>
          <cell r="X8968" t="str">
            <v/>
          </cell>
        </row>
        <row r="8969">
          <cell r="B8969">
            <v>32</v>
          </cell>
          <cell r="F8969">
            <v>5</v>
          </cell>
          <cell r="R8969" t="str">
            <v/>
          </cell>
          <cell r="X8969" t="str">
            <v/>
          </cell>
        </row>
        <row r="8970">
          <cell r="B8970">
            <v>32</v>
          </cell>
          <cell r="F8970">
            <v>6</v>
          </cell>
          <cell r="R8970" t="str">
            <v>APPAREGGIATO</v>
          </cell>
          <cell r="W8970">
            <v>1</v>
          </cell>
          <cell r="X8970">
            <v>6</v>
          </cell>
        </row>
        <row r="8971">
          <cell r="B8971">
            <v>32</v>
          </cell>
          <cell r="F8971">
            <v>6</v>
          </cell>
          <cell r="R8971" t="str">
            <v>ATL IMPROVVISATO</v>
          </cell>
          <cell r="T8971">
            <v>1</v>
          </cell>
          <cell r="W8971">
            <v>1</v>
          </cell>
          <cell r="X8971">
            <v>6</v>
          </cell>
        </row>
        <row r="8972">
          <cell r="B8972">
            <v>32</v>
          </cell>
          <cell r="F8972">
            <v>4.5</v>
          </cell>
          <cell r="R8972" t="str">
            <v/>
          </cell>
          <cell r="X8972" t="str">
            <v/>
          </cell>
        </row>
        <row r="8973">
          <cell r="B8973">
            <v>32</v>
          </cell>
          <cell r="F8973">
            <v>6</v>
          </cell>
          <cell r="R8973" t="str">
            <v>SESTO ASENSIO</v>
          </cell>
          <cell r="W8973">
            <v>1</v>
          </cell>
          <cell r="X8973">
            <v>6</v>
          </cell>
        </row>
        <row r="8974">
          <cell r="B8974">
            <v>32</v>
          </cell>
          <cell r="F8974">
            <v>5</v>
          </cell>
          <cell r="R8974" t="str">
            <v/>
          </cell>
          <cell r="X8974" t="str">
            <v/>
          </cell>
        </row>
        <row r="8975">
          <cell r="B8975">
            <v>32</v>
          </cell>
          <cell r="F8975">
            <v>6</v>
          </cell>
          <cell r="R8975" t="str">
            <v>PARTIZAN DEGRADO</v>
          </cell>
          <cell r="X8975" t="str">
            <v/>
          </cell>
        </row>
        <row r="8976">
          <cell r="B8976">
            <v>32</v>
          </cell>
          <cell r="F8976">
            <v>5.5</v>
          </cell>
          <cell r="R8976" t="str">
            <v>SESTO ASENSIO</v>
          </cell>
          <cell r="T8976">
            <v>1</v>
          </cell>
          <cell r="W8976">
            <v>1</v>
          </cell>
          <cell r="X8976">
            <v>5.5</v>
          </cell>
        </row>
        <row r="8977">
          <cell r="B8977">
            <v>32</v>
          </cell>
          <cell r="F8977">
            <v>6</v>
          </cell>
          <cell r="R8977" t="str">
            <v>SESTO ASENSIO</v>
          </cell>
          <cell r="T8977">
            <v>1</v>
          </cell>
          <cell r="W8977">
            <v>1</v>
          </cell>
          <cell r="X8977">
            <v>6</v>
          </cell>
        </row>
        <row r="8978">
          <cell r="B8978">
            <v>32</v>
          </cell>
          <cell r="F8978">
            <v>5</v>
          </cell>
          <cell r="R8978" t="str">
            <v/>
          </cell>
          <cell r="X8978" t="str">
            <v/>
          </cell>
        </row>
        <row r="8979">
          <cell r="B8979">
            <v>32</v>
          </cell>
          <cell r="F8979">
            <v>5.5</v>
          </cell>
          <cell r="R8979" t="str">
            <v>SESTO ASENSIO</v>
          </cell>
          <cell r="T8979">
            <v>1</v>
          </cell>
          <cell r="W8979">
            <v>1</v>
          </cell>
          <cell r="X8979">
            <v>5.5</v>
          </cell>
        </row>
        <row r="8980">
          <cell r="B8980">
            <v>32</v>
          </cell>
          <cell r="F8980">
            <v>5.5</v>
          </cell>
          <cell r="R8980" t="str">
            <v/>
          </cell>
          <cell r="X8980" t="str">
            <v/>
          </cell>
        </row>
        <row r="8981">
          <cell r="B8981">
            <v>32</v>
          </cell>
          <cell r="F8981">
            <v>5.5</v>
          </cell>
          <cell r="R8981" t="str">
            <v/>
          </cell>
          <cell r="X8981" t="str">
            <v/>
          </cell>
        </row>
        <row r="8982">
          <cell r="B8982">
            <v>32</v>
          </cell>
          <cell r="F8982">
            <v>6</v>
          </cell>
          <cell r="R8982" t="str">
            <v>ATL IMPROVVISATO</v>
          </cell>
          <cell r="T8982">
            <v>1</v>
          </cell>
          <cell r="W8982">
            <v>1</v>
          </cell>
          <cell r="X8982">
            <v>6</v>
          </cell>
        </row>
        <row r="8983">
          <cell r="B8983">
            <v>32</v>
          </cell>
          <cell r="F8983">
            <v>7</v>
          </cell>
          <cell r="R8983" t="str">
            <v>SAN GRIA</v>
          </cell>
          <cell r="T8983">
            <v>1</v>
          </cell>
          <cell r="W8983">
            <v>1</v>
          </cell>
          <cell r="X8983">
            <v>10</v>
          </cell>
        </row>
        <row r="8984">
          <cell r="B8984">
            <v>32</v>
          </cell>
          <cell r="F8984">
            <v>6.5</v>
          </cell>
          <cell r="R8984" t="str">
            <v>PARTIZAN DEGRADO</v>
          </cell>
          <cell r="X8984" t="str">
            <v/>
          </cell>
        </row>
        <row r="8985">
          <cell r="B8985">
            <v>32</v>
          </cell>
          <cell r="F8985">
            <v>6</v>
          </cell>
          <cell r="R8985" t="str">
            <v>SESTO ASENSIO</v>
          </cell>
          <cell r="T8985">
            <v>1</v>
          </cell>
          <cell r="W8985">
            <v>1</v>
          </cell>
          <cell r="X8985">
            <v>6</v>
          </cell>
        </row>
        <row r="8986">
          <cell r="B8986">
            <v>32</v>
          </cell>
          <cell r="F8986">
            <v>6</v>
          </cell>
          <cell r="R8986" t="str">
            <v>SESTO ASENSIO</v>
          </cell>
          <cell r="T8986">
            <v>1</v>
          </cell>
          <cell r="W8986">
            <v>1</v>
          </cell>
          <cell r="X8986">
            <v>6</v>
          </cell>
        </row>
        <row r="8987">
          <cell r="B8987">
            <v>32</v>
          </cell>
          <cell r="F8987">
            <v>5.5</v>
          </cell>
          <cell r="R8987" t="str">
            <v>ATL IMPROVVISATO</v>
          </cell>
          <cell r="X8987" t="str">
            <v/>
          </cell>
        </row>
        <row r="8988">
          <cell r="B8988">
            <v>32</v>
          </cell>
          <cell r="F8988">
            <v>5.5</v>
          </cell>
          <cell r="R8988" t="str">
            <v>SESTO ASENSIO</v>
          </cell>
          <cell r="T8988">
            <v>1</v>
          </cell>
          <cell r="X8988" t="str">
            <v/>
          </cell>
        </row>
        <row r="8989">
          <cell r="B8989">
            <v>32</v>
          </cell>
          <cell r="F8989">
            <v>6</v>
          </cell>
          <cell r="R8989" t="str">
            <v/>
          </cell>
          <cell r="X8989" t="str">
            <v/>
          </cell>
        </row>
        <row r="8990">
          <cell r="B8990">
            <v>32</v>
          </cell>
          <cell r="F8990">
            <v>6</v>
          </cell>
          <cell r="R8990" t="str">
            <v/>
          </cell>
          <cell r="X8990" t="str">
            <v/>
          </cell>
        </row>
        <row r="8991">
          <cell r="B8991">
            <v>32</v>
          </cell>
          <cell r="F8991">
            <v>5.5</v>
          </cell>
          <cell r="R8991" t="str">
            <v/>
          </cell>
          <cell r="X8991" t="str">
            <v/>
          </cell>
        </row>
        <row r="8992">
          <cell r="B8992">
            <v>32</v>
          </cell>
          <cell r="F8992">
            <v>6</v>
          </cell>
          <cell r="R8992" t="str">
            <v>APPAREGGIATO</v>
          </cell>
          <cell r="T8992">
            <v>1</v>
          </cell>
          <cell r="W8992">
            <v>1</v>
          </cell>
          <cell r="X8992">
            <v>6</v>
          </cell>
        </row>
        <row r="8993">
          <cell r="B8993">
            <v>32</v>
          </cell>
          <cell r="F8993">
            <v>5.5</v>
          </cell>
          <cell r="R8993" t="str">
            <v>PESCICULINI FC</v>
          </cell>
          <cell r="T8993">
            <v>1</v>
          </cell>
          <cell r="X8993" t="str">
            <v/>
          </cell>
        </row>
        <row r="8994">
          <cell r="B8994">
            <v>32</v>
          </cell>
          <cell r="F8994">
            <v>7.5</v>
          </cell>
          <cell r="R8994" t="str">
            <v>PESCICULINI FC</v>
          </cell>
          <cell r="T8994">
            <v>1</v>
          </cell>
          <cell r="W8994">
            <v>1</v>
          </cell>
          <cell r="X8994">
            <v>9.5</v>
          </cell>
        </row>
        <row r="8995">
          <cell r="B8995">
            <v>32</v>
          </cell>
          <cell r="F8995">
            <v>6.5</v>
          </cell>
          <cell r="R8995" t="str">
            <v>SAN GRIA</v>
          </cell>
          <cell r="T8995">
            <v>1</v>
          </cell>
          <cell r="W8995">
            <v>1</v>
          </cell>
          <cell r="X8995">
            <v>6.5</v>
          </cell>
        </row>
        <row r="8996">
          <cell r="B8996">
            <v>32</v>
          </cell>
          <cell r="F8996">
            <v>6</v>
          </cell>
          <cell r="R8996" t="str">
            <v/>
          </cell>
          <cell r="X8996" t="str">
            <v/>
          </cell>
        </row>
        <row r="8997">
          <cell r="B8997">
            <v>32</v>
          </cell>
          <cell r="F8997">
            <v>6.5</v>
          </cell>
          <cell r="R8997" t="str">
            <v>SAN GRIA</v>
          </cell>
          <cell r="W8997">
            <v>1</v>
          </cell>
          <cell r="X8997">
            <v>6.5</v>
          </cell>
        </row>
        <row r="8998">
          <cell r="B8998">
            <v>32</v>
          </cell>
          <cell r="F8998">
            <v>5.5</v>
          </cell>
          <cell r="R8998" t="str">
            <v/>
          </cell>
          <cell r="X8998" t="str">
            <v/>
          </cell>
        </row>
        <row r="8999">
          <cell r="B8999">
            <v>32</v>
          </cell>
          <cell r="F8999">
            <v>6</v>
          </cell>
          <cell r="R8999" t="str">
            <v/>
          </cell>
          <cell r="X8999" t="str">
            <v/>
          </cell>
        </row>
        <row r="9000">
          <cell r="B9000">
            <v>32</v>
          </cell>
          <cell r="F9000">
            <v>6.5</v>
          </cell>
          <cell r="R9000" t="str">
            <v/>
          </cell>
          <cell r="X9000" t="str">
            <v/>
          </cell>
        </row>
        <row r="9001">
          <cell r="B9001">
            <v>32</v>
          </cell>
          <cell r="F9001">
            <v>6</v>
          </cell>
          <cell r="R9001" t="str">
            <v>PARTIZAN DEGRADO</v>
          </cell>
          <cell r="T9001">
            <v>1</v>
          </cell>
          <cell r="W9001">
            <v>1</v>
          </cell>
          <cell r="X9001">
            <v>6</v>
          </cell>
        </row>
        <row r="9002">
          <cell r="B9002">
            <v>32</v>
          </cell>
          <cell r="F9002">
            <v>6</v>
          </cell>
          <cell r="R9002" t="str">
            <v/>
          </cell>
          <cell r="X9002" t="str">
            <v/>
          </cell>
        </row>
        <row r="9003">
          <cell r="B9003">
            <v>32</v>
          </cell>
          <cell r="F9003">
            <v>5.5</v>
          </cell>
          <cell r="R9003" t="str">
            <v>PESCICULINI FC</v>
          </cell>
          <cell r="X9003" t="str">
            <v/>
          </cell>
        </row>
        <row r="9004">
          <cell r="B9004">
            <v>32</v>
          </cell>
          <cell r="F9004">
            <v>6.5</v>
          </cell>
          <cell r="R9004" t="str">
            <v/>
          </cell>
          <cell r="X9004" t="str">
            <v/>
          </cell>
        </row>
        <row r="9005">
          <cell r="B9005">
            <v>32</v>
          </cell>
          <cell r="F9005">
            <v>5.5</v>
          </cell>
          <cell r="R9005" t="str">
            <v/>
          </cell>
          <cell r="X9005" t="str">
            <v/>
          </cell>
        </row>
        <row r="9006">
          <cell r="B9006">
            <v>32</v>
          </cell>
          <cell r="F9006">
            <v>5.5</v>
          </cell>
          <cell r="R9006" t="str">
            <v>HERTHA VERNELLO</v>
          </cell>
          <cell r="X9006" t="str">
            <v/>
          </cell>
        </row>
        <row r="9007">
          <cell r="B9007">
            <v>32</v>
          </cell>
          <cell r="F9007">
            <v>6</v>
          </cell>
          <cell r="R9007" t="str">
            <v/>
          </cell>
          <cell r="X9007" t="str">
            <v/>
          </cell>
        </row>
        <row r="9008">
          <cell r="B9008">
            <v>32</v>
          </cell>
          <cell r="F9008">
            <v>5.5</v>
          </cell>
          <cell r="R9008" t="str">
            <v>ATL IMPROVVISATO</v>
          </cell>
          <cell r="T9008">
            <v>1</v>
          </cell>
          <cell r="W9008">
            <v>1</v>
          </cell>
          <cell r="X9008">
            <v>5.5</v>
          </cell>
        </row>
        <row r="9009">
          <cell r="B9009">
            <v>32</v>
          </cell>
          <cell r="F9009">
            <v>6.5</v>
          </cell>
          <cell r="R9009" t="str">
            <v/>
          </cell>
          <cell r="X9009" t="str">
            <v/>
          </cell>
        </row>
        <row r="9010">
          <cell r="B9010">
            <v>32</v>
          </cell>
          <cell r="F9010">
            <v>6</v>
          </cell>
          <cell r="R9010" t="str">
            <v/>
          </cell>
          <cell r="X9010" t="str">
            <v/>
          </cell>
        </row>
        <row r="9011">
          <cell r="B9011">
            <v>32</v>
          </cell>
          <cell r="F9011">
            <v>5.5</v>
          </cell>
          <cell r="R9011" t="str">
            <v/>
          </cell>
          <cell r="X9011" t="str">
            <v/>
          </cell>
        </row>
        <row r="9012">
          <cell r="B9012">
            <v>32</v>
          </cell>
          <cell r="F9012">
            <v>6.5</v>
          </cell>
          <cell r="R9012" t="str">
            <v/>
          </cell>
          <cell r="X9012" t="str">
            <v/>
          </cell>
        </row>
        <row r="9013">
          <cell r="B9013">
            <v>32</v>
          </cell>
          <cell r="F9013">
            <v>6</v>
          </cell>
          <cell r="R9013" t="str">
            <v/>
          </cell>
          <cell r="X9013" t="str">
            <v/>
          </cell>
        </row>
        <row r="9014">
          <cell r="B9014">
            <v>32</v>
          </cell>
          <cell r="F9014">
            <v>6</v>
          </cell>
          <cell r="R9014" t="str">
            <v/>
          </cell>
          <cell r="X9014" t="str">
            <v/>
          </cell>
        </row>
        <row r="9015">
          <cell r="B9015">
            <v>32</v>
          </cell>
          <cell r="F9015">
            <v>4.5</v>
          </cell>
          <cell r="R9015" t="str">
            <v/>
          </cell>
          <cell r="X9015" t="str">
            <v/>
          </cell>
        </row>
        <row r="9016">
          <cell r="B9016">
            <v>32</v>
          </cell>
          <cell r="F9016">
            <v>4.5</v>
          </cell>
          <cell r="R9016" t="str">
            <v/>
          </cell>
          <cell r="X9016" t="str">
            <v/>
          </cell>
        </row>
        <row r="9017">
          <cell r="B9017">
            <v>32</v>
          </cell>
          <cell r="F9017">
            <v>5</v>
          </cell>
          <cell r="R9017" t="str">
            <v/>
          </cell>
          <cell r="X9017" t="str">
            <v/>
          </cell>
        </row>
        <row r="9018">
          <cell r="B9018">
            <v>32</v>
          </cell>
          <cell r="F9018">
            <v>5.5</v>
          </cell>
          <cell r="R9018" t="str">
            <v/>
          </cell>
          <cell r="X9018" t="str">
            <v/>
          </cell>
        </row>
        <row r="9019">
          <cell r="B9019">
            <v>32</v>
          </cell>
          <cell r="F9019">
            <v>5.5</v>
          </cell>
          <cell r="R9019" t="str">
            <v/>
          </cell>
          <cell r="X9019" t="str">
            <v/>
          </cell>
        </row>
        <row r="9020">
          <cell r="B9020">
            <v>32</v>
          </cell>
          <cell r="F9020">
            <v>6</v>
          </cell>
          <cell r="R9020" t="str">
            <v/>
          </cell>
          <cell r="X9020" t="str">
            <v/>
          </cell>
        </row>
        <row r="9021">
          <cell r="B9021">
            <v>32</v>
          </cell>
          <cell r="F9021">
            <v>6</v>
          </cell>
          <cell r="R9021" t="str">
            <v/>
          </cell>
          <cell r="X9021" t="str">
            <v/>
          </cell>
        </row>
        <row r="9022">
          <cell r="B9022">
            <v>32</v>
          </cell>
          <cell r="F9022">
            <v>5.5</v>
          </cell>
          <cell r="R9022" t="str">
            <v/>
          </cell>
          <cell r="X9022" t="str">
            <v/>
          </cell>
        </row>
        <row r="9023">
          <cell r="B9023">
            <v>32</v>
          </cell>
          <cell r="F9023">
            <v>5.5</v>
          </cell>
          <cell r="R9023" t="str">
            <v/>
          </cell>
          <cell r="X9023" t="str">
            <v/>
          </cell>
        </row>
        <row r="9024">
          <cell r="B9024">
            <v>32</v>
          </cell>
          <cell r="F9024">
            <v>5</v>
          </cell>
          <cell r="R9024" t="str">
            <v/>
          </cell>
          <cell r="X9024" t="str">
            <v/>
          </cell>
        </row>
        <row r="9025">
          <cell r="B9025">
            <v>32</v>
          </cell>
          <cell r="F9025">
            <v>5.5</v>
          </cell>
          <cell r="R9025" t="str">
            <v/>
          </cell>
          <cell r="X9025" t="str">
            <v/>
          </cell>
        </row>
        <row r="9026">
          <cell r="B9026">
            <v>32</v>
          </cell>
          <cell r="F9026">
            <v>6</v>
          </cell>
          <cell r="R9026" t="str">
            <v/>
          </cell>
          <cell r="X9026" t="str">
            <v/>
          </cell>
        </row>
        <row r="9027">
          <cell r="B9027">
            <v>32</v>
          </cell>
          <cell r="F9027">
            <v>6</v>
          </cell>
          <cell r="R9027" t="str">
            <v>AC ASPARAGHESE</v>
          </cell>
          <cell r="T9027">
            <v>1</v>
          </cell>
          <cell r="W9027">
            <v>1</v>
          </cell>
          <cell r="X9027">
            <v>6</v>
          </cell>
        </row>
        <row r="9028">
          <cell r="B9028">
            <v>32</v>
          </cell>
          <cell r="F9028">
            <v>7</v>
          </cell>
          <cell r="R9028" t="str">
            <v>HERTHA VERNELLO</v>
          </cell>
          <cell r="W9028">
            <v>1</v>
          </cell>
          <cell r="X9028">
            <v>10</v>
          </cell>
        </row>
        <row r="9029">
          <cell r="B9029">
            <v>32</v>
          </cell>
          <cell r="F9029">
            <v>7</v>
          </cell>
          <cell r="R9029" t="str">
            <v>HERTHA VERNELLO</v>
          </cell>
          <cell r="T9029">
            <v>1</v>
          </cell>
          <cell r="W9029">
            <v>1</v>
          </cell>
          <cell r="X9029">
            <v>11</v>
          </cell>
        </row>
        <row r="9030">
          <cell r="B9030">
            <v>32</v>
          </cell>
          <cell r="F9030">
            <v>6.5</v>
          </cell>
          <cell r="R9030" t="str">
            <v>PESCICULINI FC</v>
          </cell>
          <cell r="T9030">
            <v>1</v>
          </cell>
          <cell r="W9030">
            <v>1</v>
          </cell>
          <cell r="X9030">
            <v>6.5</v>
          </cell>
        </row>
        <row r="9031">
          <cell r="B9031">
            <v>32</v>
          </cell>
          <cell r="F9031">
            <v>5.5</v>
          </cell>
          <cell r="R9031" t="str">
            <v>HERTHA VERNELLO</v>
          </cell>
          <cell r="T9031">
            <v>1</v>
          </cell>
          <cell r="X9031" t="str">
            <v/>
          </cell>
        </row>
        <row r="9032">
          <cell r="B9032">
            <v>32</v>
          </cell>
          <cell r="F9032">
            <v>7</v>
          </cell>
          <cell r="R9032" t="str">
            <v>PESCICULINI FC</v>
          </cell>
          <cell r="W9032">
            <v>1</v>
          </cell>
          <cell r="X9032">
            <v>10</v>
          </cell>
        </row>
        <row r="9033">
          <cell r="B9033">
            <v>32</v>
          </cell>
          <cell r="F9033">
            <v>6</v>
          </cell>
          <cell r="R9033" t="str">
            <v/>
          </cell>
          <cell r="X9033" t="str">
            <v/>
          </cell>
        </row>
        <row r="9034">
          <cell r="B9034">
            <v>32</v>
          </cell>
          <cell r="F9034">
            <v>6.5</v>
          </cell>
          <cell r="R9034" t="str">
            <v/>
          </cell>
          <cell r="X9034" t="str">
            <v/>
          </cell>
        </row>
        <row r="9035">
          <cell r="B9035">
            <v>32</v>
          </cell>
          <cell r="F9035">
            <v>7.5</v>
          </cell>
          <cell r="R9035" t="str">
            <v>SAN GRIA</v>
          </cell>
          <cell r="T9035">
            <v>1</v>
          </cell>
          <cell r="W9035">
            <v>1</v>
          </cell>
          <cell r="X9035">
            <v>10.5</v>
          </cell>
        </row>
        <row r="9036">
          <cell r="B9036">
            <v>32</v>
          </cell>
          <cell r="F9036">
            <v>6.5</v>
          </cell>
          <cell r="R9036" t="str">
            <v>SAN GRIA</v>
          </cell>
          <cell r="T9036">
            <v>1</v>
          </cell>
          <cell r="W9036">
            <v>1</v>
          </cell>
          <cell r="X9036">
            <v>6.5</v>
          </cell>
        </row>
        <row r="9037">
          <cell r="B9037">
            <v>32</v>
          </cell>
          <cell r="F9037">
            <v>6</v>
          </cell>
          <cell r="R9037" t="str">
            <v/>
          </cell>
          <cell r="X9037" t="str">
            <v/>
          </cell>
        </row>
        <row r="9038">
          <cell r="B9038">
            <v>32</v>
          </cell>
          <cell r="F9038">
            <v>6</v>
          </cell>
          <cell r="R9038" t="str">
            <v/>
          </cell>
          <cell r="X9038" t="str">
            <v/>
          </cell>
        </row>
        <row r="9039">
          <cell r="B9039">
            <v>32</v>
          </cell>
          <cell r="F9039">
            <v>6</v>
          </cell>
          <cell r="R9039" t="str">
            <v/>
          </cell>
          <cell r="X9039" t="str">
            <v/>
          </cell>
        </row>
        <row r="9040">
          <cell r="B9040">
            <v>32</v>
          </cell>
          <cell r="F9040">
            <v>6</v>
          </cell>
          <cell r="R9040" t="str">
            <v>APPAREGGIATO</v>
          </cell>
          <cell r="T9040">
            <v>1</v>
          </cell>
          <cell r="W9040">
            <v>1</v>
          </cell>
          <cell r="X9040">
            <v>6</v>
          </cell>
        </row>
        <row r="9041">
          <cell r="B9041">
            <v>32</v>
          </cell>
          <cell r="F9041">
            <v>5.5</v>
          </cell>
          <cell r="R9041" t="str">
            <v>PARTIZAN DEGRADO</v>
          </cell>
          <cell r="X9041" t="str">
            <v/>
          </cell>
        </row>
        <row r="9042">
          <cell r="B9042">
            <v>32</v>
          </cell>
          <cell r="F9042">
            <v>6</v>
          </cell>
          <cell r="R9042" t="str">
            <v>HERTHA VERNELLO</v>
          </cell>
          <cell r="W9042">
            <v>1</v>
          </cell>
          <cell r="X9042">
            <v>6</v>
          </cell>
        </row>
        <row r="9043">
          <cell r="B9043">
            <v>32</v>
          </cell>
          <cell r="F9043">
            <v>5.5</v>
          </cell>
          <cell r="R9043" t="str">
            <v/>
          </cell>
          <cell r="X9043" t="str">
            <v/>
          </cell>
        </row>
        <row r="9044">
          <cell r="B9044">
            <v>32</v>
          </cell>
          <cell r="F9044">
            <v>7.5</v>
          </cell>
          <cell r="R9044" t="str">
            <v>APPAREGGIATO</v>
          </cell>
          <cell r="W9044">
            <v>1</v>
          </cell>
          <cell r="X9044">
            <v>8.5</v>
          </cell>
        </row>
        <row r="9045">
          <cell r="B9045">
            <v>32</v>
          </cell>
          <cell r="F9045">
            <v>5.5</v>
          </cell>
          <cell r="R9045" t="str">
            <v/>
          </cell>
          <cell r="X9045" t="str">
            <v/>
          </cell>
        </row>
        <row r="9046">
          <cell r="B9046">
            <v>32</v>
          </cell>
          <cell r="F9046">
            <v>5.5</v>
          </cell>
          <cell r="R9046" t="str">
            <v/>
          </cell>
          <cell r="X9046" t="str">
            <v/>
          </cell>
        </row>
        <row r="9047">
          <cell r="B9047">
            <v>32</v>
          </cell>
          <cell r="F9047">
            <v>5.5</v>
          </cell>
          <cell r="R9047" t="str">
            <v>AC ASPARAGHESE</v>
          </cell>
          <cell r="X9047" t="str">
            <v/>
          </cell>
        </row>
        <row r="9048">
          <cell r="B9048">
            <v>32</v>
          </cell>
          <cell r="F9048">
            <v>5.5</v>
          </cell>
          <cell r="R9048" t="str">
            <v/>
          </cell>
          <cell r="X9048" t="str">
            <v/>
          </cell>
        </row>
        <row r="9049">
          <cell r="B9049">
            <v>32</v>
          </cell>
          <cell r="F9049">
            <v>5.5</v>
          </cell>
          <cell r="R9049" t="str">
            <v/>
          </cell>
          <cell r="X9049" t="str">
            <v/>
          </cell>
        </row>
        <row r="9050">
          <cell r="B9050">
            <v>32</v>
          </cell>
          <cell r="F9050">
            <v>5.5</v>
          </cell>
          <cell r="R9050" t="str">
            <v>AC ASPARAGHESE</v>
          </cell>
          <cell r="T9050">
            <v>1</v>
          </cell>
          <cell r="X9050" t="str">
            <v/>
          </cell>
        </row>
        <row r="9051">
          <cell r="B9051">
            <v>32</v>
          </cell>
          <cell r="F9051">
            <v>6</v>
          </cell>
          <cell r="R9051" t="str">
            <v>PESCICULINI FC</v>
          </cell>
          <cell r="T9051">
            <v>1</v>
          </cell>
          <cell r="W9051">
            <v>1</v>
          </cell>
          <cell r="X9051">
            <v>6</v>
          </cell>
        </row>
        <row r="9052">
          <cell r="B9052">
            <v>32</v>
          </cell>
          <cell r="F9052">
            <v>5.5</v>
          </cell>
          <cell r="R9052" t="str">
            <v>HERTHA VERNELLO</v>
          </cell>
          <cell r="T9052">
            <v>1</v>
          </cell>
          <cell r="X9052" t="str">
            <v/>
          </cell>
        </row>
        <row r="9053">
          <cell r="B9053">
            <v>32</v>
          </cell>
          <cell r="F9053">
            <v>6</v>
          </cell>
          <cell r="R9053" t="str">
            <v>AC ASPARAGHESE</v>
          </cell>
          <cell r="W9053">
            <v>1</v>
          </cell>
          <cell r="X9053">
            <v>6</v>
          </cell>
        </row>
        <row r="9054">
          <cell r="B9054">
            <v>32</v>
          </cell>
          <cell r="F9054">
            <v>6</v>
          </cell>
          <cell r="R9054" t="str">
            <v>PESCICULINI FC</v>
          </cell>
          <cell r="X9054" t="str">
            <v/>
          </cell>
        </row>
        <row r="9055">
          <cell r="B9055">
            <v>32</v>
          </cell>
          <cell r="F9055">
            <v>7.5</v>
          </cell>
          <cell r="R9055" t="str">
            <v>PESCICULINI FC</v>
          </cell>
          <cell r="T9055">
            <v>1</v>
          </cell>
          <cell r="W9055">
            <v>1</v>
          </cell>
          <cell r="X9055">
            <v>13.5</v>
          </cell>
        </row>
        <row r="9056">
          <cell r="B9056">
            <v>32</v>
          </cell>
          <cell r="F9056">
            <v>4.5</v>
          </cell>
          <cell r="R9056" t="str">
            <v>SAN GRIA</v>
          </cell>
          <cell r="T9056">
            <v>1</v>
          </cell>
          <cell r="X9056" t="str">
            <v/>
          </cell>
        </row>
        <row r="9057">
          <cell r="B9057">
            <v>32</v>
          </cell>
          <cell r="F9057">
            <v>6.5</v>
          </cell>
          <cell r="R9057" t="str">
            <v/>
          </cell>
          <cell r="X9057" t="str">
            <v/>
          </cell>
        </row>
        <row r="9058">
          <cell r="B9058">
            <v>32</v>
          </cell>
          <cell r="F9058">
            <v>7</v>
          </cell>
          <cell r="R9058" t="str">
            <v/>
          </cell>
          <cell r="X9058" t="str">
            <v/>
          </cell>
        </row>
        <row r="9059">
          <cell r="B9059">
            <v>32</v>
          </cell>
          <cell r="F9059">
            <v>6</v>
          </cell>
          <cell r="R9059" t="str">
            <v/>
          </cell>
          <cell r="X9059" t="str">
            <v/>
          </cell>
        </row>
        <row r="9060">
          <cell r="B9060">
            <v>32</v>
          </cell>
          <cell r="F9060">
            <v>6</v>
          </cell>
          <cell r="R9060" t="str">
            <v/>
          </cell>
          <cell r="X9060" t="str">
            <v/>
          </cell>
        </row>
        <row r="9061">
          <cell r="B9061">
            <v>32</v>
          </cell>
          <cell r="F9061">
            <v>7</v>
          </cell>
          <cell r="R9061" t="str">
            <v/>
          </cell>
          <cell r="X9061" t="str">
            <v/>
          </cell>
        </row>
        <row r="9062">
          <cell r="B9062">
            <v>32</v>
          </cell>
          <cell r="F9062">
            <v>5.5</v>
          </cell>
          <cell r="R9062" t="str">
            <v>PESCICULINI FC</v>
          </cell>
          <cell r="T9062">
            <v>1</v>
          </cell>
          <cell r="X9062" t="str">
            <v/>
          </cell>
        </row>
        <row r="9063">
          <cell r="B9063">
            <v>32</v>
          </cell>
          <cell r="F9063">
            <v>7</v>
          </cell>
          <cell r="R9063" t="str">
            <v/>
          </cell>
          <cell r="X9063" t="str">
            <v/>
          </cell>
        </row>
        <row r="9064">
          <cell r="B9064">
            <v>32</v>
          </cell>
          <cell r="F9064">
            <v>6.5</v>
          </cell>
          <cell r="R9064" t="str">
            <v/>
          </cell>
          <cell r="X9064" t="str">
            <v/>
          </cell>
        </row>
        <row r="9065">
          <cell r="B9065">
            <v>32</v>
          </cell>
          <cell r="F9065">
            <v>6</v>
          </cell>
          <cell r="R9065" t="str">
            <v/>
          </cell>
          <cell r="X9065" t="str">
            <v/>
          </cell>
        </row>
        <row r="9066">
          <cell r="B9066">
            <v>32</v>
          </cell>
          <cell r="F9066">
            <v>5.5</v>
          </cell>
          <cell r="R9066" t="str">
            <v>APPAREGGIATO</v>
          </cell>
          <cell r="T9066">
            <v>1</v>
          </cell>
          <cell r="X9066" t="str">
            <v/>
          </cell>
        </row>
        <row r="9067">
          <cell r="B9067">
            <v>32</v>
          </cell>
          <cell r="F9067">
            <v>5.5</v>
          </cell>
          <cell r="R9067" t="str">
            <v>PESCICULINI FC</v>
          </cell>
          <cell r="T9067">
            <v>1</v>
          </cell>
          <cell r="X9067" t="str">
            <v/>
          </cell>
        </row>
        <row r="9068">
          <cell r="B9068">
            <v>32</v>
          </cell>
          <cell r="F9068">
            <v>6</v>
          </cell>
          <cell r="R9068" t="str">
            <v/>
          </cell>
          <cell r="X9068" t="str">
            <v/>
          </cell>
        </row>
        <row r="9069">
          <cell r="B9069">
            <v>32</v>
          </cell>
          <cell r="F9069">
            <v>5.5</v>
          </cell>
          <cell r="R9069" t="str">
            <v>PESCICULINI FC</v>
          </cell>
          <cell r="X9069" t="str">
            <v/>
          </cell>
        </row>
        <row r="9070">
          <cell r="B9070">
            <v>32</v>
          </cell>
          <cell r="F9070">
            <v>7</v>
          </cell>
          <cell r="R9070" t="str">
            <v/>
          </cell>
          <cell r="X9070" t="str">
            <v/>
          </cell>
        </row>
        <row r="9071">
          <cell r="B9071">
            <v>32</v>
          </cell>
          <cell r="F9071">
            <v>6</v>
          </cell>
          <cell r="R9071" t="str">
            <v/>
          </cell>
          <cell r="X9071" t="str">
            <v/>
          </cell>
        </row>
        <row r="9072">
          <cell r="B9072">
            <v>32</v>
          </cell>
          <cell r="F9072">
            <v>6</v>
          </cell>
          <cell r="R9072" t="str">
            <v/>
          </cell>
          <cell r="X9072" t="str">
            <v/>
          </cell>
        </row>
        <row r="9073">
          <cell r="B9073">
            <v>32</v>
          </cell>
          <cell r="F9073">
            <v>6</v>
          </cell>
          <cell r="R9073" t="str">
            <v>PESCICULINI FC</v>
          </cell>
          <cell r="W9073">
            <v>1</v>
          </cell>
          <cell r="X9073">
            <v>6</v>
          </cell>
        </row>
        <row r="9074">
          <cell r="B9074">
            <v>32</v>
          </cell>
          <cell r="F9074">
            <v>6.5</v>
          </cell>
          <cell r="R9074" t="str">
            <v>PARTIZAN DEGRADO</v>
          </cell>
          <cell r="T9074">
            <v>1</v>
          </cell>
          <cell r="W9074">
            <v>1</v>
          </cell>
          <cell r="X9074">
            <v>7.5</v>
          </cell>
        </row>
        <row r="9075">
          <cell r="B9075">
            <v>32</v>
          </cell>
          <cell r="F9075">
            <v>8.5</v>
          </cell>
          <cell r="R9075" t="str">
            <v>APPAREGGIATO</v>
          </cell>
          <cell r="T9075">
            <v>1</v>
          </cell>
          <cell r="W9075">
            <v>1</v>
          </cell>
          <cell r="X9075">
            <v>18.5</v>
          </cell>
        </row>
        <row r="9076">
          <cell r="B9076">
            <v>32</v>
          </cell>
          <cell r="F9076">
            <v>6.5</v>
          </cell>
          <cell r="R9076" t="str">
            <v/>
          </cell>
          <cell r="X9076" t="str">
            <v/>
          </cell>
        </row>
        <row r="9077">
          <cell r="B9077">
            <v>32</v>
          </cell>
          <cell r="F9077">
            <v>5.5</v>
          </cell>
          <cell r="R9077" t="str">
            <v>AC ASPARAGHESE</v>
          </cell>
          <cell r="X9077" t="str">
            <v/>
          </cell>
        </row>
        <row r="9078">
          <cell r="B9078">
            <v>32</v>
          </cell>
          <cell r="F9078">
            <v>6.5</v>
          </cell>
          <cell r="R9078" t="str">
            <v>SAN GRIA</v>
          </cell>
          <cell r="T9078">
            <v>1</v>
          </cell>
          <cell r="W9078">
            <v>1</v>
          </cell>
          <cell r="X9078">
            <v>7.5</v>
          </cell>
        </row>
        <row r="9079">
          <cell r="B9079">
            <v>32</v>
          </cell>
          <cell r="F9079">
            <v>6</v>
          </cell>
          <cell r="R9079" t="str">
            <v/>
          </cell>
          <cell r="X9079" t="str">
            <v/>
          </cell>
        </row>
        <row r="9080">
          <cell r="B9080">
            <v>32</v>
          </cell>
          <cell r="F9080">
            <v>7</v>
          </cell>
          <cell r="R9080" t="str">
            <v>PARTIZAN DEGRADO</v>
          </cell>
          <cell r="T9080">
            <v>1</v>
          </cell>
          <cell r="W9080">
            <v>1</v>
          </cell>
          <cell r="X9080">
            <v>7</v>
          </cell>
        </row>
        <row r="9081">
          <cell r="B9081">
            <v>32</v>
          </cell>
          <cell r="F9081">
            <v>6</v>
          </cell>
          <cell r="R9081" t="str">
            <v>AC ASPARAGHESE</v>
          </cell>
          <cell r="W9081">
            <v>1</v>
          </cell>
          <cell r="X9081">
            <v>6</v>
          </cell>
        </row>
        <row r="9082">
          <cell r="B9082">
            <v>32</v>
          </cell>
          <cell r="F9082">
            <v>6</v>
          </cell>
          <cell r="R9082" t="str">
            <v/>
          </cell>
          <cell r="X9082" t="str">
            <v/>
          </cell>
        </row>
        <row r="9083">
          <cell r="B9083">
            <v>32</v>
          </cell>
          <cell r="F9083">
            <v>5</v>
          </cell>
          <cell r="R9083" t="str">
            <v/>
          </cell>
          <cell r="X9083" t="str">
            <v/>
          </cell>
        </row>
        <row r="9084">
          <cell r="B9084">
            <v>32</v>
          </cell>
          <cell r="F9084">
            <v>6</v>
          </cell>
          <cell r="R9084" t="str">
            <v/>
          </cell>
          <cell r="X9084" t="str">
            <v/>
          </cell>
        </row>
        <row r="9085">
          <cell r="B9085">
            <v>32</v>
          </cell>
          <cell r="F9085">
            <v>5.5</v>
          </cell>
          <cell r="R9085" t="str">
            <v/>
          </cell>
          <cell r="X9085" t="str">
            <v/>
          </cell>
        </row>
        <row r="9086">
          <cell r="B9086">
            <v>32</v>
          </cell>
          <cell r="F9086">
            <v>5.5</v>
          </cell>
          <cell r="R9086" t="str">
            <v/>
          </cell>
          <cell r="X9086" t="str">
            <v/>
          </cell>
        </row>
        <row r="9087">
          <cell r="B9087">
            <v>32</v>
          </cell>
          <cell r="F9087">
            <v>7</v>
          </cell>
          <cell r="R9087" t="str">
            <v>APPAREGGIATO</v>
          </cell>
          <cell r="T9087">
            <v>1</v>
          </cell>
          <cell r="W9087">
            <v>1</v>
          </cell>
          <cell r="X9087">
            <v>10</v>
          </cell>
        </row>
        <row r="9088">
          <cell r="B9088">
            <v>32</v>
          </cell>
          <cell r="F9088">
            <v>5.5</v>
          </cell>
          <cell r="R9088" t="str">
            <v/>
          </cell>
          <cell r="X9088" t="str">
            <v/>
          </cell>
        </row>
        <row r="9089">
          <cell r="B9089">
            <v>32</v>
          </cell>
          <cell r="F9089">
            <v>6</v>
          </cell>
          <cell r="R9089" t="str">
            <v/>
          </cell>
          <cell r="X9089" t="str">
            <v/>
          </cell>
        </row>
        <row r="9090">
          <cell r="B9090">
            <v>32</v>
          </cell>
          <cell r="F9090">
            <v>5.5</v>
          </cell>
          <cell r="R9090" t="str">
            <v/>
          </cell>
          <cell r="X9090" t="str">
            <v/>
          </cell>
        </row>
        <row r="9091">
          <cell r="B9091">
            <v>32</v>
          </cell>
          <cell r="F9091">
            <v>5.5</v>
          </cell>
          <cell r="R9091" t="str">
            <v/>
          </cell>
          <cell r="X9091" t="str">
            <v/>
          </cell>
        </row>
        <row r="9092">
          <cell r="B9092">
            <v>32</v>
          </cell>
          <cell r="F9092">
            <v>5</v>
          </cell>
          <cell r="R9092" t="str">
            <v>ATL IMPROVVISATO</v>
          </cell>
          <cell r="T9092">
            <v>1</v>
          </cell>
          <cell r="X9092" t="str">
            <v/>
          </cell>
        </row>
        <row r="9093">
          <cell r="B9093">
            <v>32</v>
          </cell>
          <cell r="F9093">
            <v>5.5</v>
          </cell>
          <cell r="R9093" t="str">
            <v>SESTO ASENSIO</v>
          </cell>
          <cell r="X9093" t="str">
            <v/>
          </cell>
        </row>
        <row r="9094">
          <cell r="B9094">
            <v>33</v>
          </cell>
          <cell r="F9094">
            <v>7</v>
          </cell>
          <cell r="R9094" t="str">
            <v>SAN GRIA</v>
          </cell>
          <cell r="W9094">
            <v>1</v>
          </cell>
          <cell r="X9094">
            <v>6</v>
          </cell>
        </row>
        <row r="9095">
          <cell r="B9095">
            <v>33</v>
          </cell>
          <cell r="F9095">
            <v>6</v>
          </cell>
          <cell r="R9095" t="str">
            <v>PARTIZAN DEGRADO</v>
          </cell>
          <cell r="T9095">
            <v>1</v>
          </cell>
          <cell r="W9095">
            <v>1</v>
          </cell>
          <cell r="X9095">
            <v>4</v>
          </cell>
        </row>
        <row r="9096">
          <cell r="B9096">
            <v>33</v>
          </cell>
          <cell r="F9096">
            <v>6.5</v>
          </cell>
          <cell r="R9096" t="str">
            <v/>
          </cell>
          <cell r="X9096" t="str">
            <v/>
          </cell>
        </row>
        <row r="9097">
          <cell r="B9097">
            <v>33</v>
          </cell>
          <cell r="F9097">
            <v>6</v>
          </cell>
          <cell r="R9097" t="str">
            <v>ATL IMPROVVISATO</v>
          </cell>
          <cell r="X9097" t="str">
            <v/>
          </cell>
        </row>
        <row r="9098">
          <cell r="B9098">
            <v>33</v>
          </cell>
          <cell r="F9098">
            <v>6.5</v>
          </cell>
          <cell r="R9098" t="str">
            <v>HERTHA VERNELLO</v>
          </cell>
          <cell r="T9098">
            <v>1</v>
          </cell>
          <cell r="W9098">
            <v>1</v>
          </cell>
          <cell r="X9098">
            <v>5.5</v>
          </cell>
        </row>
        <row r="9099">
          <cell r="B9099">
            <v>33</v>
          </cell>
          <cell r="F9099">
            <v>5.5</v>
          </cell>
          <cell r="R9099" t="str">
            <v>SAN GRIA</v>
          </cell>
          <cell r="T9099">
            <v>1</v>
          </cell>
          <cell r="X9099" t="str">
            <v/>
          </cell>
        </row>
        <row r="9100">
          <cell r="B9100">
            <v>33</v>
          </cell>
          <cell r="F9100">
            <v>6</v>
          </cell>
          <cell r="R9100" t="str">
            <v/>
          </cell>
          <cell r="X9100" t="str">
            <v/>
          </cell>
        </row>
        <row r="9101">
          <cell r="B9101">
            <v>33</v>
          </cell>
          <cell r="F9101">
            <v>6</v>
          </cell>
          <cell r="R9101" t="str">
            <v/>
          </cell>
          <cell r="X9101" t="str">
            <v/>
          </cell>
        </row>
        <row r="9102">
          <cell r="B9102">
            <v>33</v>
          </cell>
          <cell r="F9102">
            <v>6</v>
          </cell>
          <cell r="R9102" t="str">
            <v/>
          </cell>
          <cell r="X9102" t="str">
            <v/>
          </cell>
        </row>
        <row r="9103">
          <cell r="B9103">
            <v>33</v>
          </cell>
          <cell r="F9103">
            <v>6</v>
          </cell>
          <cell r="R9103" t="str">
            <v>AC ASPARAGHESE</v>
          </cell>
          <cell r="T9103">
            <v>1</v>
          </cell>
          <cell r="W9103">
            <v>1</v>
          </cell>
          <cell r="X9103">
            <v>5</v>
          </cell>
        </row>
        <row r="9104">
          <cell r="B9104">
            <v>33</v>
          </cell>
          <cell r="F9104">
            <v>6.5</v>
          </cell>
          <cell r="R9104" t="str">
            <v>APPAREGGIATO</v>
          </cell>
          <cell r="T9104">
            <v>1</v>
          </cell>
          <cell r="X9104" t="str">
            <v/>
          </cell>
        </row>
        <row r="9105">
          <cell r="B9105">
            <v>33</v>
          </cell>
          <cell r="F9105">
            <v>6</v>
          </cell>
          <cell r="R9105" t="str">
            <v>SESTO ASENSIO</v>
          </cell>
          <cell r="X9105" t="str">
            <v/>
          </cell>
        </row>
        <row r="9106">
          <cell r="B9106">
            <v>33</v>
          </cell>
          <cell r="F9106">
            <v>6</v>
          </cell>
          <cell r="R9106" t="str">
            <v>PARTIZAN DEGRADO</v>
          </cell>
          <cell r="T9106">
            <v>1</v>
          </cell>
          <cell r="W9106">
            <v>1</v>
          </cell>
          <cell r="X9106">
            <v>6</v>
          </cell>
        </row>
        <row r="9107">
          <cell r="B9107">
            <v>33</v>
          </cell>
          <cell r="F9107">
            <v>6</v>
          </cell>
          <cell r="R9107" t="str">
            <v>PARTIZAN DEGRADO</v>
          </cell>
          <cell r="W9107">
            <v>1</v>
          </cell>
          <cell r="X9107">
            <v>6</v>
          </cell>
        </row>
        <row r="9108">
          <cell r="B9108">
            <v>33</v>
          </cell>
          <cell r="F9108">
            <v>5</v>
          </cell>
          <cell r="R9108" t="str">
            <v>PARTIZAN DEGRADO</v>
          </cell>
          <cell r="X9108" t="str">
            <v/>
          </cell>
        </row>
        <row r="9109">
          <cell r="B9109">
            <v>33</v>
          </cell>
          <cell r="F9109">
            <v>6.5</v>
          </cell>
          <cell r="R9109" t="str">
            <v>PARTIZAN DEGRADO</v>
          </cell>
          <cell r="T9109">
            <v>1</v>
          </cell>
          <cell r="W9109">
            <v>1</v>
          </cell>
          <cell r="X9109">
            <v>7.5</v>
          </cell>
        </row>
        <row r="9110">
          <cell r="B9110">
            <v>33</v>
          </cell>
          <cell r="F9110">
            <v>6</v>
          </cell>
          <cell r="R9110" t="str">
            <v>PARTIZAN DEGRADO</v>
          </cell>
          <cell r="T9110">
            <v>1</v>
          </cell>
          <cell r="W9110">
            <v>1</v>
          </cell>
          <cell r="X9110">
            <v>6</v>
          </cell>
        </row>
        <row r="9111">
          <cell r="B9111">
            <v>33</v>
          </cell>
          <cell r="F9111">
            <v>5.5</v>
          </cell>
          <cell r="R9111" t="str">
            <v>HERTHA VERNELLO</v>
          </cell>
          <cell r="X9111" t="str">
            <v/>
          </cell>
        </row>
        <row r="9112">
          <cell r="B9112">
            <v>33</v>
          </cell>
          <cell r="F9112">
            <v>6</v>
          </cell>
          <cell r="R9112" t="str">
            <v>SAN GRIA</v>
          </cell>
          <cell r="W9112">
            <v>1</v>
          </cell>
          <cell r="X9112">
            <v>6</v>
          </cell>
        </row>
        <row r="9113">
          <cell r="B9113">
            <v>33</v>
          </cell>
          <cell r="F9113">
            <v>5.5</v>
          </cell>
          <cell r="R9113" t="str">
            <v/>
          </cell>
          <cell r="X9113" t="str">
            <v/>
          </cell>
        </row>
        <row r="9114">
          <cell r="B9114">
            <v>33</v>
          </cell>
          <cell r="F9114">
            <v>5</v>
          </cell>
          <cell r="R9114" t="str">
            <v/>
          </cell>
          <cell r="X9114" t="str">
            <v/>
          </cell>
        </row>
        <row r="9115">
          <cell r="B9115">
            <v>33</v>
          </cell>
          <cell r="F9115">
            <v>6</v>
          </cell>
          <cell r="R9115" t="str">
            <v>AC ASPARAGHESE</v>
          </cell>
          <cell r="X9115" t="str">
            <v/>
          </cell>
        </row>
        <row r="9116">
          <cell r="B9116">
            <v>33</v>
          </cell>
          <cell r="F9116">
            <v>6</v>
          </cell>
          <cell r="R9116" t="str">
            <v>PARTIZAN DEGRADO</v>
          </cell>
          <cell r="X9116" t="str">
            <v/>
          </cell>
        </row>
        <row r="9117">
          <cell r="B9117">
            <v>33</v>
          </cell>
          <cell r="F9117">
            <v>5.5</v>
          </cell>
          <cell r="R9117" t="str">
            <v/>
          </cell>
          <cell r="X9117" t="str">
            <v/>
          </cell>
        </row>
        <row r="9118">
          <cell r="B9118">
            <v>33</v>
          </cell>
          <cell r="F9118">
            <v>5</v>
          </cell>
          <cell r="R9118" t="str">
            <v/>
          </cell>
          <cell r="X9118" t="str">
            <v/>
          </cell>
        </row>
        <row r="9119">
          <cell r="B9119">
            <v>33</v>
          </cell>
          <cell r="F9119">
            <v>6</v>
          </cell>
          <cell r="R9119" t="str">
            <v/>
          </cell>
          <cell r="X9119" t="str">
            <v/>
          </cell>
        </row>
        <row r="9120">
          <cell r="B9120">
            <v>33</v>
          </cell>
          <cell r="F9120">
            <v>6</v>
          </cell>
          <cell r="R9120" t="str">
            <v/>
          </cell>
          <cell r="X9120" t="str">
            <v/>
          </cell>
        </row>
        <row r="9121">
          <cell r="B9121">
            <v>33</v>
          </cell>
          <cell r="F9121">
            <v>7</v>
          </cell>
          <cell r="R9121" t="str">
            <v>SESTO ASENSIO</v>
          </cell>
          <cell r="T9121">
            <v>1</v>
          </cell>
          <cell r="W9121">
            <v>1</v>
          </cell>
          <cell r="X9121">
            <v>8</v>
          </cell>
        </row>
        <row r="9122">
          <cell r="B9122">
            <v>33</v>
          </cell>
          <cell r="F9122">
            <v>5.5</v>
          </cell>
          <cell r="R9122" t="str">
            <v>AC ASPARAGHESE</v>
          </cell>
          <cell r="T9122">
            <v>1</v>
          </cell>
          <cell r="X9122" t="str">
            <v/>
          </cell>
        </row>
        <row r="9123">
          <cell r="B9123">
            <v>33</v>
          </cell>
          <cell r="F9123">
            <v>6</v>
          </cell>
          <cell r="R9123" t="str">
            <v>SESTO ASENSIO</v>
          </cell>
          <cell r="W9123">
            <v>1</v>
          </cell>
          <cell r="X9123">
            <v>6</v>
          </cell>
        </row>
        <row r="9124">
          <cell r="B9124">
            <v>33</v>
          </cell>
          <cell r="F9124">
            <v>6</v>
          </cell>
          <cell r="R9124" t="str">
            <v>ATL IMPROVVISATO</v>
          </cell>
          <cell r="T9124">
            <v>1</v>
          </cell>
          <cell r="W9124">
            <v>1</v>
          </cell>
          <cell r="X9124">
            <v>7</v>
          </cell>
        </row>
        <row r="9125">
          <cell r="B9125">
            <v>33</v>
          </cell>
          <cell r="F9125">
            <v>5</v>
          </cell>
          <cell r="R9125" t="str">
            <v/>
          </cell>
          <cell r="X9125" t="str">
            <v/>
          </cell>
        </row>
        <row r="9126">
          <cell r="B9126">
            <v>33</v>
          </cell>
          <cell r="F9126">
            <v>6</v>
          </cell>
          <cell r="R9126" t="str">
            <v/>
          </cell>
          <cell r="X9126" t="str">
            <v/>
          </cell>
        </row>
        <row r="9127">
          <cell r="B9127">
            <v>33</v>
          </cell>
          <cell r="F9127">
            <v>6.5</v>
          </cell>
          <cell r="R9127" t="str">
            <v>PESCICULINI FC</v>
          </cell>
          <cell r="T9127">
            <v>1</v>
          </cell>
          <cell r="W9127">
            <v>1</v>
          </cell>
          <cell r="X9127">
            <v>7.5</v>
          </cell>
        </row>
        <row r="9128">
          <cell r="B9128">
            <v>33</v>
          </cell>
          <cell r="F9128">
            <v>5</v>
          </cell>
          <cell r="R9128" t="str">
            <v/>
          </cell>
          <cell r="X9128" t="str">
            <v/>
          </cell>
        </row>
        <row r="9129">
          <cell r="B9129">
            <v>33</v>
          </cell>
          <cell r="F9129">
            <v>5.5</v>
          </cell>
          <cell r="R9129" t="str">
            <v/>
          </cell>
          <cell r="X9129" t="str">
            <v/>
          </cell>
        </row>
        <row r="9130">
          <cell r="B9130">
            <v>33</v>
          </cell>
          <cell r="F9130">
            <v>5.5</v>
          </cell>
          <cell r="R9130" t="str">
            <v/>
          </cell>
          <cell r="X9130" t="str">
            <v/>
          </cell>
        </row>
        <row r="9131">
          <cell r="B9131">
            <v>33</v>
          </cell>
          <cell r="F9131">
            <v>6</v>
          </cell>
          <cell r="R9131" t="str">
            <v/>
          </cell>
          <cell r="X9131" t="str">
            <v/>
          </cell>
        </row>
        <row r="9132">
          <cell r="B9132">
            <v>33</v>
          </cell>
          <cell r="F9132">
            <v>6</v>
          </cell>
          <cell r="R9132" t="str">
            <v/>
          </cell>
          <cell r="X9132" t="str">
            <v/>
          </cell>
        </row>
        <row r="9133">
          <cell r="B9133">
            <v>33</v>
          </cell>
          <cell r="F9133">
            <v>5.5</v>
          </cell>
          <cell r="R9133" t="str">
            <v/>
          </cell>
          <cell r="X9133" t="str">
            <v/>
          </cell>
        </row>
        <row r="9134">
          <cell r="B9134">
            <v>33</v>
          </cell>
          <cell r="F9134">
            <v>5.5</v>
          </cell>
          <cell r="R9134" t="str">
            <v>HERTHA VERNELLO</v>
          </cell>
          <cell r="T9134">
            <v>1</v>
          </cell>
          <cell r="W9134">
            <v>1</v>
          </cell>
          <cell r="X9134">
            <v>5.5</v>
          </cell>
        </row>
        <row r="9135">
          <cell r="B9135">
            <v>33</v>
          </cell>
          <cell r="F9135">
            <v>5</v>
          </cell>
          <cell r="R9135" t="str">
            <v/>
          </cell>
          <cell r="X9135" t="str">
            <v/>
          </cell>
        </row>
        <row r="9136">
          <cell r="B9136">
            <v>33</v>
          </cell>
          <cell r="F9136">
            <v>5.5</v>
          </cell>
          <cell r="R9136" t="str">
            <v/>
          </cell>
          <cell r="X9136" t="str">
            <v/>
          </cell>
        </row>
        <row r="9137">
          <cell r="B9137">
            <v>33</v>
          </cell>
          <cell r="F9137">
            <v>5.5</v>
          </cell>
          <cell r="R9137" t="str">
            <v>SAN GRIA</v>
          </cell>
          <cell r="X9137" t="str">
            <v/>
          </cell>
        </row>
        <row r="9138">
          <cell r="B9138">
            <v>33</v>
          </cell>
          <cell r="F9138">
            <v>6</v>
          </cell>
          <cell r="R9138" t="str">
            <v>AC ASPARAGHESE</v>
          </cell>
          <cell r="W9138">
            <v>1</v>
          </cell>
          <cell r="X9138">
            <v>6</v>
          </cell>
        </row>
        <row r="9139">
          <cell r="B9139">
            <v>33</v>
          </cell>
          <cell r="F9139">
            <v>5</v>
          </cell>
          <cell r="R9139" t="str">
            <v/>
          </cell>
          <cell r="X9139" t="str">
            <v/>
          </cell>
        </row>
        <row r="9140">
          <cell r="B9140">
            <v>33</v>
          </cell>
          <cell r="F9140">
            <v>6.5</v>
          </cell>
          <cell r="R9140" t="str">
            <v>APPAREGGIATO</v>
          </cell>
          <cell r="W9140">
            <v>1</v>
          </cell>
          <cell r="X9140">
            <v>7.5</v>
          </cell>
        </row>
        <row r="9141">
          <cell r="B9141">
            <v>33</v>
          </cell>
          <cell r="F9141">
            <v>6</v>
          </cell>
          <cell r="R9141" t="str">
            <v>PARTIZAN DEGRADO</v>
          </cell>
          <cell r="T9141">
            <v>1</v>
          </cell>
          <cell r="X9141" t="str">
            <v/>
          </cell>
        </row>
        <row r="9142">
          <cell r="B9142">
            <v>33</v>
          </cell>
          <cell r="F9142">
            <v>6</v>
          </cell>
          <cell r="R9142" t="str">
            <v/>
          </cell>
          <cell r="X9142" t="str">
            <v/>
          </cell>
        </row>
        <row r="9143">
          <cell r="B9143">
            <v>33</v>
          </cell>
          <cell r="F9143">
            <v>5.5</v>
          </cell>
          <cell r="R9143" t="str">
            <v>APPAREGGIATO</v>
          </cell>
          <cell r="T9143">
            <v>1</v>
          </cell>
          <cell r="X9143" t="str">
            <v/>
          </cell>
        </row>
        <row r="9144">
          <cell r="B9144">
            <v>33</v>
          </cell>
          <cell r="F9144">
            <v>6</v>
          </cell>
          <cell r="R9144" t="str">
            <v>PARTIZAN DEGRADO</v>
          </cell>
          <cell r="T9144">
            <v>1</v>
          </cell>
          <cell r="X9144" t="str">
            <v/>
          </cell>
        </row>
        <row r="9145">
          <cell r="B9145">
            <v>33</v>
          </cell>
          <cell r="F9145">
            <v>6.5</v>
          </cell>
          <cell r="R9145" t="str">
            <v>HERTHA VERNELLO</v>
          </cell>
          <cell r="T9145">
            <v>1</v>
          </cell>
          <cell r="W9145">
            <v>1</v>
          </cell>
          <cell r="X9145">
            <v>7.5</v>
          </cell>
        </row>
        <row r="9146">
          <cell r="B9146">
            <v>33</v>
          </cell>
          <cell r="F9146">
            <v>6</v>
          </cell>
          <cell r="R9146" t="str">
            <v>AC ASPARAGHESE</v>
          </cell>
          <cell r="T9146">
            <v>1</v>
          </cell>
          <cell r="W9146">
            <v>1</v>
          </cell>
          <cell r="X9146">
            <v>6</v>
          </cell>
        </row>
        <row r="9147">
          <cell r="B9147">
            <v>33</v>
          </cell>
          <cell r="F9147">
            <v>6</v>
          </cell>
          <cell r="R9147" t="str">
            <v>SAN GRIA</v>
          </cell>
          <cell r="T9147">
            <v>1</v>
          </cell>
          <cell r="X9147" t="str">
            <v/>
          </cell>
        </row>
        <row r="9148">
          <cell r="B9148">
            <v>33</v>
          </cell>
          <cell r="F9148">
            <v>6.5</v>
          </cell>
          <cell r="R9148" t="str">
            <v>SAN GRIA</v>
          </cell>
          <cell r="T9148">
            <v>1</v>
          </cell>
          <cell r="W9148">
            <v>1</v>
          </cell>
          <cell r="X9148">
            <v>6.5</v>
          </cell>
        </row>
        <row r="9149">
          <cell r="B9149">
            <v>33</v>
          </cell>
          <cell r="F9149">
            <v>5</v>
          </cell>
          <cell r="R9149" t="str">
            <v/>
          </cell>
          <cell r="X9149" t="str">
            <v/>
          </cell>
        </row>
        <row r="9150">
          <cell r="B9150">
            <v>33</v>
          </cell>
          <cell r="F9150">
            <v>7</v>
          </cell>
          <cell r="R9150" t="str">
            <v>AC ASPARAGHESE</v>
          </cell>
          <cell r="W9150">
            <v>1</v>
          </cell>
          <cell r="X9150">
            <v>7</v>
          </cell>
        </row>
        <row r="9151">
          <cell r="B9151">
            <v>33</v>
          </cell>
          <cell r="F9151">
            <v>5.5</v>
          </cell>
          <cell r="R9151" t="str">
            <v/>
          </cell>
          <cell r="X9151" t="str">
            <v/>
          </cell>
        </row>
        <row r="9152">
          <cell r="B9152">
            <v>33</v>
          </cell>
          <cell r="F9152">
            <v>6.5</v>
          </cell>
          <cell r="R9152" t="str">
            <v>SESTO ASENSIO</v>
          </cell>
          <cell r="W9152">
            <v>1</v>
          </cell>
          <cell r="X9152">
            <v>6.5</v>
          </cell>
        </row>
        <row r="9153">
          <cell r="B9153">
            <v>33</v>
          </cell>
          <cell r="F9153">
            <v>6</v>
          </cell>
          <cell r="R9153" t="str">
            <v/>
          </cell>
          <cell r="X9153" t="str">
            <v/>
          </cell>
        </row>
        <row r="9154">
          <cell r="B9154">
            <v>33</v>
          </cell>
          <cell r="F9154">
            <v>6.5</v>
          </cell>
          <cell r="R9154" t="str">
            <v/>
          </cell>
          <cell r="X9154" t="str">
            <v/>
          </cell>
        </row>
        <row r="9155">
          <cell r="B9155">
            <v>33</v>
          </cell>
          <cell r="F9155">
            <v>6.5</v>
          </cell>
          <cell r="R9155" t="str">
            <v>SAN GRIA</v>
          </cell>
          <cell r="T9155">
            <v>1</v>
          </cell>
          <cell r="W9155">
            <v>1</v>
          </cell>
          <cell r="X9155">
            <v>6.5</v>
          </cell>
        </row>
        <row r="9156">
          <cell r="B9156">
            <v>33</v>
          </cell>
          <cell r="F9156">
            <v>6</v>
          </cell>
          <cell r="R9156" t="str">
            <v/>
          </cell>
          <cell r="X9156" t="str">
            <v/>
          </cell>
        </row>
        <row r="9157">
          <cell r="B9157">
            <v>33</v>
          </cell>
          <cell r="F9157">
            <v>6.5</v>
          </cell>
          <cell r="R9157" t="str">
            <v/>
          </cell>
          <cell r="X9157" t="str">
            <v/>
          </cell>
        </row>
        <row r="9158">
          <cell r="B9158">
            <v>33</v>
          </cell>
          <cell r="F9158">
            <v>6.5</v>
          </cell>
          <cell r="R9158" t="str">
            <v>SESTO ASENSIO</v>
          </cell>
          <cell r="T9158">
            <v>1</v>
          </cell>
          <cell r="W9158">
            <v>1</v>
          </cell>
          <cell r="X9158">
            <v>6.5</v>
          </cell>
        </row>
        <row r="9159">
          <cell r="B9159">
            <v>33</v>
          </cell>
          <cell r="F9159">
            <v>6.5</v>
          </cell>
          <cell r="R9159" t="str">
            <v/>
          </cell>
          <cell r="X9159" t="str">
            <v/>
          </cell>
        </row>
        <row r="9160">
          <cell r="B9160">
            <v>33</v>
          </cell>
          <cell r="F9160">
            <v>6</v>
          </cell>
          <cell r="R9160" t="str">
            <v/>
          </cell>
          <cell r="X9160" t="str">
            <v/>
          </cell>
        </row>
        <row r="9161">
          <cell r="B9161">
            <v>33</v>
          </cell>
          <cell r="F9161">
            <v>6</v>
          </cell>
          <cell r="R9161" t="str">
            <v>SAN GRIA</v>
          </cell>
          <cell r="W9161">
            <v>1</v>
          </cell>
          <cell r="X9161">
            <v>6</v>
          </cell>
        </row>
        <row r="9162">
          <cell r="B9162">
            <v>33</v>
          </cell>
          <cell r="F9162">
            <v>6</v>
          </cell>
          <cell r="R9162" t="str">
            <v/>
          </cell>
          <cell r="X9162" t="str">
            <v/>
          </cell>
        </row>
        <row r="9163">
          <cell r="B9163">
            <v>33</v>
          </cell>
          <cell r="F9163">
            <v>6</v>
          </cell>
          <cell r="R9163" t="str">
            <v>ATL IMPROVVISATO</v>
          </cell>
          <cell r="T9163">
            <v>1</v>
          </cell>
          <cell r="W9163">
            <v>1</v>
          </cell>
          <cell r="X9163">
            <v>6</v>
          </cell>
        </row>
        <row r="9164">
          <cell r="B9164">
            <v>33</v>
          </cell>
          <cell r="F9164">
            <v>5.5</v>
          </cell>
          <cell r="R9164" t="str">
            <v/>
          </cell>
          <cell r="X9164" t="str">
            <v/>
          </cell>
        </row>
        <row r="9165">
          <cell r="B9165">
            <v>33</v>
          </cell>
          <cell r="F9165">
            <v>6</v>
          </cell>
          <cell r="R9165" t="str">
            <v>APPAREGGIATO</v>
          </cell>
          <cell r="T9165">
            <v>1</v>
          </cell>
          <cell r="W9165">
            <v>1</v>
          </cell>
          <cell r="X9165">
            <v>6</v>
          </cell>
        </row>
        <row r="9166">
          <cell r="B9166">
            <v>33</v>
          </cell>
          <cell r="F9166">
            <v>6.5</v>
          </cell>
          <cell r="R9166" t="str">
            <v/>
          </cell>
          <cell r="X9166" t="str">
            <v/>
          </cell>
        </row>
        <row r="9167">
          <cell r="B9167">
            <v>33</v>
          </cell>
          <cell r="F9167">
            <v>6.5</v>
          </cell>
          <cell r="R9167" t="str">
            <v/>
          </cell>
          <cell r="X9167" t="str">
            <v/>
          </cell>
        </row>
        <row r="9168">
          <cell r="B9168">
            <v>33</v>
          </cell>
          <cell r="F9168">
            <v>6</v>
          </cell>
          <cell r="R9168" t="str">
            <v/>
          </cell>
          <cell r="X9168" t="str">
            <v/>
          </cell>
        </row>
        <row r="9169">
          <cell r="B9169">
            <v>33</v>
          </cell>
          <cell r="F9169">
            <v>6.5</v>
          </cell>
          <cell r="R9169" t="str">
            <v/>
          </cell>
          <cell r="X9169" t="str">
            <v/>
          </cell>
        </row>
        <row r="9170">
          <cell r="B9170">
            <v>33</v>
          </cell>
          <cell r="F9170">
            <v>6</v>
          </cell>
          <cell r="R9170" t="str">
            <v>AC ASPARAGHESE</v>
          </cell>
          <cell r="W9170">
            <v>1</v>
          </cell>
          <cell r="X9170">
            <v>6</v>
          </cell>
        </row>
        <row r="9171">
          <cell r="B9171">
            <v>33</v>
          </cell>
          <cell r="F9171">
            <v>5.5</v>
          </cell>
          <cell r="R9171" t="str">
            <v/>
          </cell>
          <cell r="X9171" t="str">
            <v/>
          </cell>
        </row>
        <row r="9172">
          <cell r="B9172">
            <v>33</v>
          </cell>
          <cell r="F9172">
            <v>6.5</v>
          </cell>
          <cell r="R9172" t="str">
            <v>AC ASPARAGHESE</v>
          </cell>
          <cell r="T9172">
            <v>1</v>
          </cell>
          <cell r="W9172">
            <v>1</v>
          </cell>
          <cell r="X9172">
            <v>6.5</v>
          </cell>
        </row>
        <row r="9173">
          <cell r="B9173">
            <v>33</v>
          </cell>
          <cell r="F9173">
            <v>6</v>
          </cell>
          <cell r="R9173" t="str">
            <v>PARTIZAN DEGRADO</v>
          </cell>
          <cell r="T9173">
            <v>1</v>
          </cell>
          <cell r="X9173" t="str">
            <v/>
          </cell>
        </row>
        <row r="9174">
          <cell r="B9174">
            <v>33</v>
          </cell>
          <cell r="F9174">
            <v>7</v>
          </cell>
          <cell r="R9174" t="str">
            <v/>
          </cell>
          <cell r="X9174" t="str">
            <v/>
          </cell>
        </row>
        <row r="9175">
          <cell r="B9175">
            <v>33</v>
          </cell>
          <cell r="F9175">
            <v>6</v>
          </cell>
          <cell r="R9175" t="str">
            <v>APPAREGGIATO</v>
          </cell>
          <cell r="T9175">
            <v>1</v>
          </cell>
          <cell r="W9175">
            <v>1</v>
          </cell>
          <cell r="X9175">
            <v>7</v>
          </cell>
        </row>
        <row r="9176">
          <cell r="B9176">
            <v>33</v>
          </cell>
          <cell r="F9176">
            <v>6</v>
          </cell>
          <cell r="R9176" t="str">
            <v/>
          </cell>
          <cell r="X9176" t="str">
            <v/>
          </cell>
        </row>
        <row r="9177">
          <cell r="B9177">
            <v>33</v>
          </cell>
          <cell r="F9177">
            <v>5</v>
          </cell>
          <cell r="R9177" t="str">
            <v/>
          </cell>
          <cell r="X9177" t="str">
            <v/>
          </cell>
        </row>
        <row r="9178">
          <cell r="B9178">
            <v>33</v>
          </cell>
          <cell r="F9178">
            <v>6</v>
          </cell>
          <cell r="R9178" t="str">
            <v>HERTHA VERNELLO</v>
          </cell>
          <cell r="T9178">
            <v>1</v>
          </cell>
          <cell r="W9178">
            <v>1</v>
          </cell>
          <cell r="X9178">
            <v>6</v>
          </cell>
        </row>
        <row r="9179">
          <cell r="B9179">
            <v>33</v>
          </cell>
          <cell r="F9179">
            <v>5</v>
          </cell>
          <cell r="R9179" t="str">
            <v/>
          </cell>
          <cell r="X9179" t="str">
            <v/>
          </cell>
        </row>
        <row r="9180">
          <cell r="B9180">
            <v>33</v>
          </cell>
          <cell r="F9180">
            <v>5.5</v>
          </cell>
          <cell r="R9180" t="str">
            <v>APPAREGGIATO</v>
          </cell>
          <cell r="T9180">
            <v>1</v>
          </cell>
          <cell r="W9180">
            <v>1</v>
          </cell>
          <cell r="X9180">
            <v>5.5</v>
          </cell>
        </row>
        <row r="9181">
          <cell r="B9181">
            <v>33</v>
          </cell>
          <cell r="F9181">
            <v>5.5</v>
          </cell>
          <cell r="R9181" t="str">
            <v>ATL IMPROVVISATO</v>
          </cell>
          <cell r="X9181" t="str">
            <v/>
          </cell>
        </row>
        <row r="9182">
          <cell r="B9182">
            <v>33</v>
          </cell>
          <cell r="F9182">
            <v>6</v>
          </cell>
          <cell r="R9182" t="str">
            <v>APPAREGGIATO</v>
          </cell>
          <cell r="W9182">
            <v>1</v>
          </cell>
          <cell r="X9182">
            <v>6</v>
          </cell>
        </row>
        <row r="9183">
          <cell r="B9183">
            <v>33</v>
          </cell>
          <cell r="F9183">
            <v>6</v>
          </cell>
          <cell r="R9183" t="str">
            <v>AC ASPARAGHESE</v>
          </cell>
          <cell r="T9183">
            <v>1</v>
          </cell>
          <cell r="W9183">
            <v>1</v>
          </cell>
          <cell r="X9183">
            <v>7</v>
          </cell>
        </row>
        <row r="9184">
          <cell r="B9184">
            <v>33</v>
          </cell>
          <cell r="F9184">
            <v>5.5</v>
          </cell>
          <cell r="R9184" t="str">
            <v>PESCICULINI FC</v>
          </cell>
          <cell r="X9184" t="str">
            <v/>
          </cell>
        </row>
        <row r="9185">
          <cell r="B9185">
            <v>33</v>
          </cell>
          <cell r="F9185">
            <v>6</v>
          </cell>
          <cell r="R9185" t="str">
            <v/>
          </cell>
          <cell r="X9185" t="str">
            <v/>
          </cell>
        </row>
        <row r="9186">
          <cell r="B9186">
            <v>33</v>
          </cell>
          <cell r="F9186">
            <v>6</v>
          </cell>
          <cell r="R9186" t="str">
            <v/>
          </cell>
          <cell r="X9186" t="str">
            <v/>
          </cell>
        </row>
        <row r="9187">
          <cell r="B9187">
            <v>33</v>
          </cell>
          <cell r="F9187">
            <v>6</v>
          </cell>
          <cell r="R9187" t="str">
            <v>HERTHA VERNELLO</v>
          </cell>
          <cell r="T9187">
            <v>1</v>
          </cell>
          <cell r="W9187">
            <v>1</v>
          </cell>
          <cell r="X9187">
            <v>6</v>
          </cell>
        </row>
        <row r="9188">
          <cell r="B9188">
            <v>33</v>
          </cell>
          <cell r="F9188">
            <v>6</v>
          </cell>
          <cell r="R9188" t="str">
            <v/>
          </cell>
          <cell r="X9188" t="str">
            <v/>
          </cell>
        </row>
        <row r="9189">
          <cell r="B9189">
            <v>33</v>
          </cell>
          <cell r="F9189">
            <v>6.5</v>
          </cell>
          <cell r="R9189" t="str">
            <v/>
          </cell>
          <cell r="X9189" t="str">
            <v/>
          </cell>
        </row>
        <row r="9190">
          <cell r="B9190">
            <v>33</v>
          </cell>
          <cell r="F9190">
            <v>6.5</v>
          </cell>
          <cell r="R9190" t="str">
            <v/>
          </cell>
          <cell r="X9190" t="str">
            <v/>
          </cell>
        </row>
        <row r="9191">
          <cell r="B9191">
            <v>33</v>
          </cell>
          <cell r="F9191">
            <v>5.5</v>
          </cell>
          <cell r="R9191" t="str">
            <v>SAN GRIA</v>
          </cell>
          <cell r="T9191">
            <v>1</v>
          </cell>
          <cell r="X9191" t="str">
            <v/>
          </cell>
        </row>
        <row r="9192">
          <cell r="B9192">
            <v>33</v>
          </cell>
          <cell r="F9192">
            <v>7</v>
          </cell>
          <cell r="R9192" t="str">
            <v/>
          </cell>
          <cell r="X9192" t="str">
            <v/>
          </cell>
        </row>
        <row r="9193">
          <cell r="B9193">
            <v>33</v>
          </cell>
          <cell r="F9193">
            <v>7</v>
          </cell>
          <cell r="R9193" t="str">
            <v>SESTO ASENSIO</v>
          </cell>
          <cell r="W9193">
            <v>1</v>
          </cell>
          <cell r="X9193">
            <v>7</v>
          </cell>
        </row>
        <row r="9194">
          <cell r="B9194">
            <v>33</v>
          </cell>
          <cell r="F9194">
            <v>6.5</v>
          </cell>
          <cell r="R9194" t="str">
            <v>ATL IMPROVVISATO</v>
          </cell>
          <cell r="T9194">
            <v>1</v>
          </cell>
          <cell r="W9194">
            <v>1</v>
          </cell>
          <cell r="X9194">
            <v>7.5</v>
          </cell>
        </row>
        <row r="9195">
          <cell r="B9195">
            <v>33</v>
          </cell>
          <cell r="F9195">
            <v>6.5</v>
          </cell>
          <cell r="R9195" t="str">
            <v/>
          </cell>
          <cell r="X9195" t="str">
            <v/>
          </cell>
        </row>
        <row r="9196">
          <cell r="B9196">
            <v>33</v>
          </cell>
          <cell r="F9196">
            <v>5.5</v>
          </cell>
          <cell r="R9196" t="str">
            <v>SAN GRIA</v>
          </cell>
          <cell r="X9196" t="str">
            <v/>
          </cell>
        </row>
        <row r="9197">
          <cell r="B9197">
            <v>33</v>
          </cell>
          <cell r="F9197">
            <v>6.5</v>
          </cell>
          <cell r="R9197" t="str">
            <v>PARTIZAN DEGRADO</v>
          </cell>
          <cell r="T9197">
            <v>1</v>
          </cell>
          <cell r="W9197">
            <v>1</v>
          </cell>
          <cell r="X9197">
            <v>6.5</v>
          </cell>
        </row>
        <row r="9198">
          <cell r="B9198">
            <v>33</v>
          </cell>
          <cell r="F9198">
            <v>7</v>
          </cell>
          <cell r="R9198" t="str">
            <v>PARTIZAN DEGRADO</v>
          </cell>
          <cell r="W9198">
            <v>1</v>
          </cell>
          <cell r="X9198">
            <v>10</v>
          </cell>
        </row>
        <row r="9199">
          <cell r="B9199">
            <v>33</v>
          </cell>
          <cell r="F9199">
            <v>6</v>
          </cell>
          <cell r="R9199" t="str">
            <v>PESCICULINI FC</v>
          </cell>
          <cell r="T9199">
            <v>1</v>
          </cell>
          <cell r="W9199">
            <v>1</v>
          </cell>
          <cell r="X9199">
            <v>6</v>
          </cell>
        </row>
        <row r="9200">
          <cell r="B9200">
            <v>33</v>
          </cell>
          <cell r="F9200">
            <v>6.5</v>
          </cell>
          <cell r="R9200" t="str">
            <v>PESCICULINI FC</v>
          </cell>
          <cell r="X9200" t="str">
            <v/>
          </cell>
        </row>
        <row r="9201">
          <cell r="B9201">
            <v>33</v>
          </cell>
          <cell r="F9201">
            <v>6</v>
          </cell>
          <cell r="R9201" t="str">
            <v>SAN GRIA</v>
          </cell>
          <cell r="T9201">
            <v>1</v>
          </cell>
          <cell r="W9201">
            <v>1</v>
          </cell>
          <cell r="X9201">
            <v>6</v>
          </cell>
        </row>
        <row r="9202">
          <cell r="B9202">
            <v>33</v>
          </cell>
          <cell r="F9202">
            <v>6</v>
          </cell>
          <cell r="R9202" t="str">
            <v/>
          </cell>
          <cell r="X9202" t="str">
            <v/>
          </cell>
        </row>
        <row r="9203">
          <cell r="B9203">
            <v>33</v>
          </cell>
          <cell r="F9203">
            <v>6</v>
          </cell>
          <cell r="R9203" t="str">
            <v/>
          </cell>
          <cell r="X9203" t="str">
            <v/>
          </cell>
        </row>
        <row r="9204">
          <cell r="B9204">
            <v>33</v>
          </cell>
          <cell r="F9204">
            <v>6</v>
          </cell>
          <cell r="R9204" t="str">
            <v>PESCICULINI FC</v>
          </cell>
          <cell r="T9204">
            <v>1</v>
          </cell>
          <cell r="W9204">
            <v>1</v>
          </cell>
          <cell r="X9204">
            <v>6</v>
          </cell>
        </row>
        <row r="9205">
          <cell r="B9205">
            <v>33</v>
          </cell>
          <cell r="F9205">
            <v>6</v>
          </cell>
          <cell r="R9205" t="str">
            <v>PESCICULINI FC</v>
          </cell>
          <cell r="X9205" t="str">
            <v/>
          </cell>
        </row>
        <row r="9206">
          <cell r="B9206">
            <v>33</v>
          </cell>
          <cell r="F9206">
            <v>7</v>
          </cell>
          <cell r="R9206" t="str">
            <v>PESCICULINI FC</v>
          </cell>
          <cell r="W9206">
            <v>1</v>
          </cell>
          <cell r="X9206">
            <v>10</v>
          </cell>
        </row>
        <row r="9207">
          <cell r="B9207">
            <v>33</v>
          </cell>
          <cell r="F9207">
            <v>6</v>
          </cell>
          <cell r="R9207" t="str">
            <v>ATL IMPROVVISATO</v>
          </cell>
          <cell r="T9207">
            <v>1</v>
          </cell>
          <cell r="W9207">
            <v>1</v>
          </cell>
          <cell r="X9207">
            <v>6</v>
          </cell>
        </row>
        <row r="9208">
          <cell r="B9208">
            <v>33</v>
          </cell>
          <cell r="F9208">
            <v>7</v>
          </cell>
          <cell r="R9208" t="str">
            <v>SAN GRIA</v>
          </cell>
          <cell r="W9208">
            <v>1</v>
          </cell>
          <cell r="X9208">
            <v>10</v>
          </cell>
        </row>
        <row r="9209">
          <cell r="B9209">
            <v>33</v>
          </cell>
          <cell r="F9209">
            <v>6</v>
          </cell>
          <cell r="R9209" t="str">
            <v>HERTHA VERNELLO</v>
          </cell>
          <cell r="T9209">
            <v>1</v>
          </cell>
          <cell r="W9209">
            <v>1</v>
          </cell>
          <cell r="X9209">
            <v>6</v>
          </cell>
        </row>
        <row r="9210">
          <cell r="B9210">
            <v>33</v>
          </cell>
          <cell r="F9210">
            <v>6.5</v>
          </cell>
          <cell r="R9210" t="str">
            <v>ATL IMPROVVISATO</v>
          </cell>
          <cell r="T9210">
            <v>1</v>
          </cell>
          <cell r="W9210">
            <v>1</v>
          </cell>
          <cell r="X9210">
            <v>6.5</v>
          </cell>
        </row>
        <row r="9211">
          <cell r="B9211">
            <v>33</v>
          </cell>
          <cell r="F9211">
            <v>6</v>
          </cell>
          <cell r="R9211" t="str">
            <v>SESTO ASENSIO</v>
          </cell>
          <cell r="T9211">
            <v>1</v>
          </cell>
          <cell r="W9211">
            <v>1</v>
          </cell>
          <cell r="X9211">
            <v>6</v>
          </cell>
        </row>
        <row r="9212">
          <cell r="B9212">
            <v>33</v>
          </cell>
          <cell r="F9212">
            <v>6.5</v>
          </cell>
          <cell r="R9212" t="str">
            <v/>
          </cell>
          <cell r="X9212" t="str">
            <v/>
          </cell>
        </row>
        <row r="9213">
          <cell r="B9213">
            <v>33</v>
          </cell>
          <cell r="F9213">
            <v>5</v>
          </cell>
          <cell r="R9213" t="str">
            <v>ATL IMPROVVISATO</v>
          </cell>
          <cell r="T9213">
            <v>1</v>
          </cell>
          <cell r="X9213" t="str">
            <v/>
          </cell>
        </row>
        <row r="9214">
          <cell r="B9214">
            <v>33</v>
          </cell>
          <cell r="F9214">
            <v>5.5</v>
          </cell>
          <cell r="R9214" t="str">
            <v>APPAREGGIATO</v>
          </cell>
          <cell r="X9214" t="str">
            <v/>
          </cell>
        </row>
        <row r="9215">
          <cell r="B9215">
            <v>33</v>
          </cell>
          <cell r="F9215">
            <v>6.5</v>
          </cell>
          <cell r="R9215" t="str">
            <v>PARTIZAN DEGRADO</v>
          </cell>
          <cell r="W9215">
            <v>1</v>
          </cell>
          <cell r="X9215">
            <v>7</v>
          </cell>
        </row>
        <row r="9216">
          <cell r="B9216">
            <v>33</v>
          </cell>
          <cell r="F9216">
            <v>5.5</v>
          </cell>
          <cell r="R9216" t="str">
            <v/>
          </cell>
          <cell r="X9216" t="str">
            <v/>
          </cell>
        </row>
        <row r="9217">
          <cell r="B9217">
            <v>33</v>
          </cell>
          <cell r="F9217">
            <v>6</v>
          </cell>
          <cell r="R9217" t="str">
            <v>ATL IMPROVVISATO</v>
          </cell>
          <cell r="W9217">
            <v>1</v>
          </cell>
          <cell r="X9217">
            <v>6</v>
          </cell>
        </row>
        <row r="9218">
          <cell r="B9218">
            <v>33</v>
          </cell>
          <cell r="F9218">
            <v>6.5</v>
          </cell>
          <cell r="R9218" t="str">
            <v/>
          </cell>
          <cell r="X9218" t="str">
            <v/>
          </cell>
        </row>
        <row r="9219">
          <cell r="B9219">
            <v>33</v>
          </cell>
          <cell r="F9219">
            <v>5.5</v>
          </cell>
          <cell r="R9219" t="str">
            <v>AC ASPARAGHESE</v>
          </cell>
          <cell r="T9219">
            <v>1</v>
          </cell>
          <cell r="X9219" t="str">
            <v/>
          </cell>
        </row>
        <row r="9220">
          <cell r="B9220">
            <v>33</v>
          </cell>
          <cell r="F9220">
            <v>4.5</v>
          </cell>
          <cell r="R9220" t="str">
            <v>SESTO ASENSIO</v>
          </cell>
          <cell r="T9220">
            <v>1</v>
          </cell>
          <cell r="X9220" t="str">
            <v/>
          </cell>
        </row>
        <row r="9221">
          <cell r="B9221">
            <v>33</v>
          </cell>
          <cell r="F9221">
            <v>6</v>
          </cell>
          <cell r="R9221" t="str">
            <v/>
          </cell>
          <cell r="X9221" t="str">
            <v/>
          </cell>
        </row>
        <row r="9222">
          <cell r="B9222">
            <v>33</v>
          </cell>
          <cell r="F9222">
            <v>6</v>
          </cell>
          <cell r="R9222" t="str">
            <v/>
          </cell>
          <cell r="X9222" t="str">
            <v/>
          </cell>
        </row>
        <row r="9223">
          <cell r="B9223">
            <v>33</v>
          </cell>
          <cell r="F9223">
            <v>6.5</v>
          </cell>
          <cell r="R9223" t="str">
            <v/>
          </cell>
          <cell r="X9223" t="str">
            <v/>
          </cell>
        </row>
        <row r="9224">
          <cell r="B9224">
            <v>33</v>
          </cell>
          <cell r="F9224">
            <v>6</v>
          </cell>
          <cell r="R9224" t="str">
            <v/>
          </cell>
          <cell r="X9224" t="str">
            <v/>
          </cell>
        </row>
        <row r="9225">
          <cell r="B9225">
            <v>33</v>
          </cell>
          <cell r="F9225">
            <v>6.5</v>
          </cell>
          <cell r="R9225" t="str">
            <v>SESTO ASENSIO</v>
          </cell>
          <cell r="W9225">
            <v>1</v>
          </cell>
          <cell r="X9225">
            <v>6</v>
          </cell>
        </row>
        <row r="9226">
          <cell r="B9226">
            <v>33</v>
          </cell>
          <cell r="F9226">
            <v>7</v>
          </cell>
          <cell r="R9226" t="str">
            <v>AC ASPARAGHESE</v>
          </cell>
          <cell r="T9226">
            <v>1</v>
          </cell>
          <cell r="W9226">
            <v>1</v>
          </cell>
          <cell r="X9226">
            <v>10</v>
          </cell>
        </row>
        <row r="9227">
          <cell r="B9227">
            <v>33</v>
          </cell>
          <cell r="F9227">
            <v>6</v>
          </cell>
          <cell r="R9227" t="str">
            <v/>
          </cell>
          <cell r="X9227" t="str">
            <v/>
          </cell>
        </row>
        <row r="9228">
          <cell r="B9228">
            <v>33</v>
          </cell>
          <cell r="F9228">
            <v>5.5</v>
          </cell>
          <cell r="R9228" t="str">
            <v>SESTO ASENSIO</v>
          </cell>
          <cell r="X9228" t="str">
            <v/>
          </cell>
        </row>
        <row r="9229">
          <cell r="B9229">
            <v>33</v>
          </cell>
          <cell r="F9229">
            <v>5.5</v>
          </cell>
          <cell r="R9229" t="str">
            <v>APPAREGGIATO</v>
          </cell>
          <cell r="T9229">
            <v>1</v>
          </cell>
          <cell r="X9229" t="str">
            <v/>
          </cell>
        </row>
        <row r="9230">
          <cell r="B9230">
            <v>33</v>
          </cell>
          <cell r="F9230">
            <v>5.5</v>
          </cell>
          <cell r="R9230" t="str">
            <v>SAN GRIA</v>
          </cell>
          <cell r="T9230">
            <v>1</v>
          </cell>
          <cell r="X9230" t="str">
            <v/>
          </cell>
        </row>
        <row r="9231">
          <cell r="B9231">
            <v>33</v>
          </cell>
          <cell r="F9231">
            <v>7</v>
          </cell>
          <cell r="R9231" t="str">
            <v>HERTHA VERNELLO</v>
          </cell>
          <cell r="T9231">
            <v>1</v>
          </cell>
          <cell r="W9231">
            <v>1</v>
          </cell>
          <cell r="X9231">
            <v>8</v>
          </cell>
        </row>
        <row r="9232">
          <cell r="B9232">
            <v>33</v>
          </cell>
          <cell r="F9232">
            <v>7</v>
          </cell>
          <cell r="R9232" t="str">
            <v>PARTIZAN DEGRADO</v>
          </cell>
          <cell r="W9232">
            <v>1</v>
          </cell>
          <cell r="X9232">
            <v>11</v>
          </cell>
        </row>
        <row r="9233">
          <cell r="B9233">
            <v>33</v>
          </cell>
          <cell r="F9233">
            <v>6.5</v>
          </cell>
          <cell r="R9233" t="str">
            <v>ATL IMPROVVISATO</v>
          </cell>
          <cell r="T9233">
            <v>1</v>
          </cell>
          <cell r="W9233">
            <v>1</v>
          </cell>
          <cell r="X9233">
            <v>6</v>
          </cell>
        </row>
        <row r="9234">
          <cell r="B9234">
            <v>33</v>
          </cell>
          <cell r="F9234">
            <v>6</v>
          </cell>
          <cell r="R9234" t="str">
            <v/>
          </cell>
          <cell r="X9234" t="str">
            <v/>
          </cell>
        </row>
        <row r="9235">
          <cell r="B9235">
            <v>33</v>
          </cell>
          <cell r="F9235">
            <v>6.5</v>
          </cell>
          <cell r="R9235" t="str">
            <v/>
          </cell>
          <cell r="X9235" t="str">
            <v/>
          </cell>
        </row>
        <row r="9236">
          <cell r="B9236">
            <v>33</v>
          </cell>
          <cell r="F9236">
            <v>6</v>
          </cell>
          <cell r="R9236" t="str">
            <v>AC ASPARAGHESE</v>
          </cell>
          <cell r="T9236">
            <v>1</v>
          </cell>
          <cell r="W9236">
            <v>1</v>
          </cell>
          <cell r="X9236">
            <v>7</v>
          </cell>
        </row>
        <row r="9237">
          <cell r="B9237">
            <v>33</v>
          </cell>
          <cell r="F9237">
            <v>7</v>
          </cell>
          <cell r="R9237" t="str">
            <v>APPAREGGIATO</v>
          </cell>
          <cell r="T9237">
            <v>1</v>
          </cell>
          <cell r="W9237">
            <v>1</v>
          </cell>
          <cell r="X9237">
            <v>8</v>
          </cell>
        </row>
        <row r="9238">
          <cell r="B9238">
            <v>33</v>
          </cell>
          <cell r="F9238">
            <v>7</v>
          </cell>
          <cell r="R9238" t="str">
            <v/>
          </cell>
          <cell r="X9238" t="str">
            <v/>
          </cell>
        </row>
        <row r="9239">
          <cell r="B9239">
            <v>33</v>
          </cell>
          <cell r="F9239">
            <v>6</v>
          </cell>
          <cell r="R9239" t="str">
            <v/>
          </cell>
          <cell r="X9239" t="str">
            <v/>
          </cell>
        </row>
        <row r="9240">
          <cell r="B9240">
            <v>33</v>
          </cell>
          <cell r="F9240">
            <v>6</v>
          </cell>
          <cell r="R9240" t="str">
            <v/>
          </cell>
          <cell r="X9240" t="str">
            <v/>
          </cell>
        </row>
        <row r="9241">
          <cell r="B9241">
            <v>33</v>
          </cell>
          <cell r="F9241">
            <v>5</v>
          </cell>
          <cell r="R9241" t="str">
            <v/>
          </cell>
          <cell r="X9241" t="str">
            <v/>
          </cell>
        </row>
        <row r="9242">
          <cell r="B9242">
            <v>33</v>
          </cell>
          <cell r="F9242">
            <v>6.5</v>
          </cell>
          <cell r="R9242" t="str">
            <v/>
          </cell>
          <cell r="X9242" t="str">
            <v/>
          </cell>
        </row>
        <row r="9243">
          <cell r="B9243">
            <v>33</v>
          </cell>
          <cell r="F9243">
            <v>5</v>
          </cell>
          <cell r="R9243" t="str">
            <v/>
          </cell>
          <cell r="X9243" t="str">
            <v/>
          </cell>
        </row>
        <row r="9244">
          <cell r="B9244">
            <v>33</v>
          </cell>
          <cell r="F9244">
            <v>6</v>
          </cell>
          <cell r="R9244" t="str">
            <v/>
          </cell>
          <cell r="X9244" t="str">
            <v/>
          </cell>
        </row>
        <row r="9245">
          <cell r="B9245">
            <v>33</v>
          </cell>
          <cell r="F9245">
            <v>6</v>
          </cell>
          <cell r="R9245" t="str">
            <v/>
          </cell>
          <cell r="X9245" t="str">
            <v/>
          </cell>
        </row>
        <row r="9246">
          <cell r="B9246">
            <v>33</v>
          </cell>
          <cell r="F9246">
            <v>6.5</v>
          </cell>
          <cell r="R9246" t="str">
            <v/>
          </cell>
          <cell r="X9246" t="str">
            <v/>
          </cell>
        </row>
        <row r="9247">
          <cell r="B9247">
            <v>33</v>
          </cell>
          <cell r="F9247">
            <v>5</v>
          </cell>
          <cell r="R9247" t="str">
            <v/>
          </cell>
          <cell r="X9247" t="str">
            <v/>
          </cell>
        </row>
        <row r="9248">
          <cell r="B9248">
            <v>33</v>
          </cell>
          <cell r="F9248">
            <v>5.5</v>
          </cell>
          <cell r="R9248" t="str">
            <v/>
          </cell>
          <cell r="X9248" t="str">
            <v/>
          </cell>
        </row>
        <row r="9249">
          <cell r="B9249">
            <v>33</v>
          </cell>
          <cell r="F9249">
            <v>6</v>
          </cell>
          <cell r="R9249" t="str">
            <v/>
          </cell>
          <cell r="X9249" t="str">
            <v/>
          </cell>
        </row>
        <row r="9250">
          <cell r="B9250">
            <v>33</v>
          </cell>
          <cell r="F9250">
            <v>5</v>
          </cell>
          <cell r="R9250" t="str">
            <v>APPAREGGIATO</v>
          </cell>
          <cell r="X9250" t="str">
            <v/>
          </cell>
        </row>
        <row r="9251">
          <cell r="B9251">
            <v>33</v>
          </cell>
          <cell r="F9251">
            <v>6</v>
          </cell>
          <cell r="R9251" t="str">
            <v>SESTO ASENSIO</v>
          </cell>
          <cell r="T9251">
            <v>1</v>
          </cell>
          <cell r="X9251" t="str">
            <v/>
          </cell>
        </row>
        <row r="9252">
          <cell r="B9252">
            <v>33</v>
          </cell>
          <cell r="F9252">
            <v>6</v>
          </cell>
          <cell r="R9252" t="str">
            <v>SAN GRIA</v>
          </cell>
          <cell r="T9252">
            <v>1</v>
          </cell>
          <cell r="W9252">
            <v>1</v>
          </cell>
          <cell r="X9252">
            <v>6</v>
          </cell>
        </row>
        <row r="9253">
          <cell r="B9253">
            <v>33</v>
          </cell>
          <cell r="F9253">
            <v>6</v>
          </cell>
          <cell r="R9253" t="str">
            <v>ATL IMPROVVISATO</v>
          </cell>
          <cell r="T9253">
            <v>1</v>
          </cell>
          <cell r="W9253">
            <v>1</v>
          </cell>
          <cell r="X9253">
            <v>6</v>
          </cell>
        </row>
        <row r="9254">
          <cell r="B9254">
            <v>33</v>
          </cell>
          <cell r="F9254">
            <v>5.5</v>
          </cell>
          <cell r="R9254" t="str">
            <v>SESTO ASENSIO</v>
          </cell>
          <cell r="T9254">
            <v>1</v>
          </cell>
          <cell r="X9254" t="str">
            <v/>
          </cell>
        </row>
        <row r="9255">
          <cell r="B9255">
            <v>33</v>
          </cell>
          <cell r="F9255">
            <v>6</v>
          </cell>
          <cell r="R9255" t="str">
            <v/>
          </cell>
          <cell r="X9255" t="str">
            <v/>
          </cell>
        </row>
        <row r="9256">
          <cell r="B9256">
            <v>33</v>
          </cell>
          <cell r="F9256">
            <v>6</v>
          </cell>
          <cell r="R9256" t="str">
            <v>PARTIZAN DEGRADO</v>
          </cell>
          <cell r="T9256">
            <v>1</v>
          </cell>
          <cell r="X9256" t="str">
            <v/>
          </cell>
        </row>
        <row r="9257">
          <cell r="B9257">
            <v>33</v>
          </cell>
          <cell r="F9257">
            <v>6.5</v>
          </cell>
          <cell r="R9257" t="str">
            <v>SESTO ASENSIO</v>
          </cell>
          <cell r="T9257">
            <v>1</v>
          </cell>
          <cell r="W9257">
            <v>1</v>
          </cell>
          <cell r="X9257">
            <v>6.5</v>
          </cell>
        </row>
        <row r="9258">
          <cell r="B9258">
            <v>33</v>
          </cell>
          <cell r="F9258">
            <v>6</v>
          </cell>
          <cell r="R9258" t="str">
            <v>SESTO ASENSIO</v>
          </cell>
          <cell r="T9258">
            <v>1</v>
          </cell>
          <cell r="W9258">
            <v>1</v>
          </cell>
          <cell r="X9258">
            <v>6</v>
          </cell>
        </row>
        <row r="9259">
          <cell r="B9259">
            <v>33</v>
          </cell>
          <cell r="F9259">
            <v>5.5</v>
          </cell>
          <cell r="R9259" t="str">
            <v/>
          </cell>
          <cell r="X9259" t="str">
            <v/>
          </cell>
        </row>
        <row r="9260">
          <cell r="B9260">
            <v>33</v>
          </cell>
          <cell r="F9260">
            <v>5</v>
          </cell>
          <cell r="R9260" t="str">
            <v>SESTO ASENSIO</v>
          </cell>
          <cell r="T9260">
            <v>1</v>
          </cell>
          <cell r="X9260" t="str">
            <v/>
          </cell>
        </row>
        <row r="9261">
          <cell r="B9261">
            <v>33</v>
          </cell>
          <cell r="F9261">
            <v>6</v>
          </cell>
          <cell r="R9261" t="str">
            <v/>
          </cell>
          <cell r="X9261" t="str">
            <v/>
          </cell>
        </row>
        <row r="9262">
          <cell r="B9262">
            <v>33</v>
          </cell>
          <cell r="F9262">
            <v>6</v>
          </cell>
          <cell r="R9262" t="str">
            <v>SAN GRIA</v>
          </cell>
          <cell r="T9262">
            <v>1</v>
          </cell>
          <cell r="W9262">
            <v>1</v>
          </cell>
          <cell r="X9262">
            <v>6</v>
          </cell>
        </row>
        <row r="9263">
          <cell r="B9263">
            <v>33</v>
          </cell>
          <cell r="F9263">
            <v>5.5</v>
          </cell>
          <cell r="R9263" t="str">
            <v/>
          </cell>
          <cell r="X9263" t="str">
            <v/>
          </cell>
        </row>
        <row r="9264">
          <cell r="B9264">
            <v>33</v>
          </cell>
          <cell r="F9264">
            <v>6</v>
          </cell>
          <cell r="R9264" t="str">
            <v>SESTO ASENSIO</v>
          </cell>
          <cell r="T9264">
            <v>1</v>
          </cell>
          <cell r="W9264">
            <v>1</v>
          </cell>
          <cell r="X9264">
            <v>6</v>
          </cell>
        </row>
        <row r="9265">
          <cell r="B9265">
            <v>33</v>
          </cell>
          <cell r="F9265">
            <v>6</v>
          </cell>
          <cell r="R9265" t="str">
            <v>ATL IMPROVVISATO</v>
          </cell>
          <cell r="T9265">
            <v>1</v>
          </cell>
          <cell r="W9265">
            <v>1</v>
          </cell>
          <cell r="X9265">
            <v>6</v>
          </cell>
        </row>
        <row r="9266">
          <cell r="B9266">
            <v>33</v>
          </cell>
          <cell r="F9266">
            <v>6</v>
          </cell>
          <cell r="R9266" t="str">
            <v>SESTO ASENSIO</v>
          </cell>
          <cell r="T9266">
            <v>1</v>
          </cell>
          <cell r="W9266">
            <v>1</v>
          </cell>
          <cell r="X9266">
            <v>6</v>
          </cell>
        </row>
        <row r="9267">
          <cell r="B9267">
            <v>33</v>
          </cell>
          <cell r="F9267">
            <v>6</v>
          </cell>
          <cell r="R9267" t="str">
            <v>HERTHA VERNELLO</v>
          </cell>
          <cell r="T9267">
            <v>1</v>
          </cell>
          <cell r="W9267">
            <v>1</v>
          </cell>
          <cell r="X9267">
            <v>6</v>
          </cell>
        </row>
        <row r="9268">
          <cell r="B9268">
            <v>33</v>
          </cell>
          <cell r="F9268">
            <v>6</v>
          </cell>
          <cell r="R9268" t="str">
            <v/>
          </cell>
          <cell r="X9268" t="str">
            <v/>
          </cell>
        </row>
        <row r="9269">
          <cell r="B9269">
            <v>33</v>
          </cell>
          <cell r="F9269">
            <v>5</v>
          </cell>
          <cell r="R9269" t="str">
            <v/>
          </cell>
          <cell r="X9269" t="str">
            <v/>
          </cell>
        </row>
        <row r="9270">
          <cell r="B9270">
            <v>33</v>
          </cell>
          <cell r="F9270">
            <v>5</v>
          </cell>
          <cell r="R9270" t="str">
            <v/>
          </cell>
          <cell r="X9270" t="str">
            <v/>
          </cell>
        </row>
        <row r="9271">
          <cell r="B9271">
            <v>33</v>
          </cell>
          <cell r="F9271">
            <v>5.5</v>
          </cell>
          <cell r="R9271" t="str">
            <v/>
          </cell>
          <cell r="X9271" t="str">
            <v/>
          </cell>
        </row>
        <row r="9272">
          <cell r="B9272">
            <v>33</v>
          </cell>
          <cell r="F9272">
            <v>5.5</v>
          </cell>
          <cell r="R9272" t="str">
            <v>APPAREGGIATO</v>
          </cell>
          <cell r="T9272">
            <v>1</v>
          </cell>
          <cell r="W9272">
            <v>1</v>
          </cell>
          <cell r="X9272">
            <v>5.5</v>
          </cell>
        </row>
        <row r="9273">
          <cell r="B9273">
            <v>33</v>
          </cell>
          <cell r="F9273">
            <v>5.5</v>
          </cell>
          <cell r="R9273" t="str">
            <v>PESCICULINI FC</v>
          </cell>
          <cell r="X9273" t="str">
            <v/>
          </cell>
        </row>
        <row r="9274">
          <cell r="B9274">
            <v>33</v>
          </cell>
          <cell r="F9274">
            <v>6</v>
          </cell>
          <cell r="R9274" t="str">
            <v>PESCICULINI FC</v>
          </cell>
          <cell r="T9274">
            <v>1</v>
          </cell>
          <cell r="W9274">
            <v>1</v>
          </cell>
          <cell r="X9274">
            <v>6</v>
          </cell>
        </row>
        <row r="9275">
          <cell r="B9275">
            <v>33</v>
          </cell>
          <cell r="F9275">
            <v>6.5</v>
          </cell>
          <cell r="R9275" t="str">
            <v>PESCICULINI FC</v>
          </cell>
          <cell r="T9275">
            <v>1</v>
          </cell>
          <cell r="W9275">
            <v>1</v>
          </cell>
          <cell r="X9275">
            <v>9.5</v>
          </cell>
        </row>
        <row r="9276">
          <cell r="B9276">
            <v>33</v>
          </cell>
          <cell r="F9276">
            <v>5</v>
          </cell>
          <cell r="R9276" t="str">
            <v>SAN GRIA</v>
          </cell>
          <cell r="X9276" t="str">
            <v/>
          </cell>
        </row>
        <row r="9277">
          <cell r="B9277">
            <v>33</v>
          </cell>
          <cell r="F9277">
            <v>6</v>
          </cell>
          <cell r="R9277" t="str">
            <v/>
          </cell>
          <cell r="X9277" t="str">
            <v/>
          </cell>
        </row>
        <row r="9278">
          <cell r="B9278">
            <v>33</v>
          </cell>
          <cell r="F9278">
            <v>7</v>
          </cell>
          <cell r="R9278" t="str">
            <v>SAN GRIA</v>
          </cell>
          <cell r="W9278">
            <v>1</v>
          </cell>
          <cell r="X9278">
            <v>11</v>
          </cell>
        </row>
        <row r="9279">
          <cell r="B9279">
            <v>33</v>
          </cell>
          <cell r="F9279">
            <v>5.5</v>
          </cell>
          <cell r="R9279" t="str">
            <v/>
          </cell>
          <cell r="X9279" t="str">
            <v/>
          </cell>
        </row>
        <row r="9280">
          <cell r="B9280">
            <v>33</v>
          </cell>
          <cell r="F9280">
            <v>6.5</v>
          </cell>
          <cell r="R9280" t="str">
            <v/>
          </cell>
          <cell r="X9280" t="str">
            <v/>
          </cell>
        </row>
        <row r="9281">
          <cell r="B9281">
            <v>33</v>
          </cell>
          <cell r="F9281">
            <v>6</v>
          </cell>
          <cell r="R9281" t="str">
            <v>PARTIZAN DEGRADO</v>
          </cell>
          <cell r="X9281" t="str">
            <v/>
          </cell>
        </row>
        <row r="9282">
          <cell r="B9282">
            <v>33</v>
          </cell>
          <cell r="F9282">
            <v>6.5</v>
          </cell>
          <cell r="R9282" t="str">
            <v/>
          </cell>
          <cell r="X9282" t="str">
            <v/>
          </cell>
        </row>
        <row r="9283">
          <cell r="B9283">
            <v>33</v>
          </cell>
          <cell r="F9283">
            <v>7.5</v>
          </cell>
          <cell r="R9283" t="str">
            <v>PESCICULINI FC</v>
          </cell>
          <cell r="T9283">
            <v>1</v>
          </cell>
          <cell r="W9283">
            <v>1</v>
          </cell>
          <cell r="X9283">
            <v>10.5</v>
          </cell>
        </row>
        <row r="9284">
          <cell r="B9284">
            <v>33</v>
          </cell>
          <cell r="F9284">
            <v>6.5</v>
          </cell>
          <cell r="R9284" t="str">
            <v/>
          </cell>
          <cell r="X9284" t="str">
            <v/>
          </cell>
        </row>
        <row r="9285">
          <cell r="B9285">
            <v>33</v>
          </cell>
          <cell r="F9285">
            <v>6.5</v>
          </cell>
          <cell r="R9285" t="str">
            <v/>
          </cell>
          <cell r="X9285" t="str">
            <v/>
          </cell>
        </row>
        <row r="9286">
          <cell r="B9286">
            <v>33</v>
          </cell>
          <cell r="F9286">
            <v>6</v>
          </cell>
          <cell r="R9286" t="str">
            <v/>
          </cell>
          <cell r="X9286" t="str">
            <v/>
          </cell>
        </row>
        <row r="9287">
          <cell r="B9287">
            <v>33</v>
          </cell>
          <cell r="F9287">
            <v>6</v>
          </cell>
          <cell r="R9287" t="str">
            <v/>
          </cell>
          <cell r="X9287" t="str">
            <v/>
          </cell>
        </row>
        <row r="9288">
          <cell r="B9288">
            <v>33</v>
          </cell>
          <cell r="F9288">
            <v>6.5</v>
          </cell>
          <cell r="R9288" t="str">
            <v>HERTHA VERNELLO</v>
          </cell>
          <cell r="T9288">
            <v>1</v>
          </cell>
          <cell r="W9288">
            <v>1</v>
          </cell>
          <cell r="X9288">
            <v>7.5</v>
          </cell>
        </row>
        <row r="9289">
          <cell r="B9289">
            <v>33</v>
          </cell>
          <cell r="F9289">
            <v>6</v>
          </cell>
          <cell r="R9289" t="str">
            <v/>
          </cell>
          <cell r="X9289" t="str">
            <v/>
          </cell>
        </row>
        <row r="9290">
          <cell r="B9290">
            <v>33</v>
          </cell>
          <cell r="F9290">
            <v>6</v>
          </cell>
          <cell r="R9290" t="str">
            <v>ATL IMPROVVISATO</v>
          </cell>
          <cell r="T9290">
            <v>1</v>
          </cell>
          <cell r="W9290">
            <v>1</v>
          </cell>
          <cell r="X9290">
            <v>6</v>
          </cell>
        </row>
        <row r="9291">
          <cell r="B9291">
            <v>33</v>
          </cell>
          <cell r="F9291">
            <v>6.5</v>
          </cell>
          <cell r="R9291" t="str">
            <v/>
          </cell>
          <cell r="X9291" t="str">
            <v/>
          </cell>
        </row>
        <row r="9292">
          <cell r="B9292">
            <v>33</v>
          </cell>
          <cell r="F9292">
            <v>6</v>
          </cell>
          <cell r="R9292" t="str">
            <v/>
          </cell>
          <cell r="X9292" t="str">
            <v/>
          </cell>
        </row>
        <row r="9293">
          <cell r="B9293">
            <v>33</v>
          </cell>
          <cell r="F9293">
            <v>6</v>
          </cell>
          <cell r="R9293" t="str">
            <v/>
          </cell>
          <cell r="X9293" t="str">
            <v/>
          </cell>
        </row>
        <row r="9294">
          <cell r="B9294">
            <v>33</v>
          </cell>
          <cell r="F9294">
            <v>6</v>
          </cell>
          <cell r="R9294" t="str">
            <v>APPAREGGIATO</v>
          </cell>
          <cell r="T9294">
            <v>1</v>
          </cell>
          <cell r="W9294">
            <v>1</v>
          </cell>
          <cell r="X9294">
            <v>5.5</v>
          </cell>
        </row>
        <row r="9295">
          <cell r="B9295">
            <v>33</v>
          </cell>
          <cell r="F9295">
            <v>7</v>
          </cell>
          <cell r="R9295" t="str">
            <v/>
          </cell>
          <cell r="X9295" t="str">
            <v/>
          </cell>
        </row>
        <row r="9296">
          <cell r="B9296">
            <v>33</v>
          </cell>
          <cell r="F9296">
            <v>6</v>
          </cell>
          <cell r="R9296" t="str">
            <v/>
          </cell>
          <cell r="X9296" t="str">
            <v/>
          </cell>
        </row>
        <row r="9297">
          <cell r="B9297">
            <v>33</v>
          </cell>
          <cell r="F9297">
            <v>6</v>
          </cell>
          <cell r="R9297" t="str">
            <v/>
          </cell>
          <cell r="X9297" t="str">
            <v/>
          </cell>
        </row>
        <row r="9298">
          <cell r="B9298">
            <v>33</v>
          </cell>
          <cell r="F9298">
            <v>5</v>
          </cell>
          <cell r="R9298" t="str">
            <v/>
          </cell>
          <cell r="X9298" t="str">
            <v/>
          </cell>
        </row>
        <row r="9299">
          <cell r="B9299">
            <v>33</v>
          </cell>
          <cell r="F9299">
            <v>5.5</v>
          </cell>
          <cell r="R9299" t="str">
            <v/>
          </cell>
          <cell r="X9299" t="str">
            <v/>
          </cell>
        </row>
        <row r="9300">
          <cell r="B9300">
            <v>33</v>
          </cell>
          <cell r="F9300">
            <v>6.5</v>
          </cell>
          <cell r="R9300" t="str">
            <v/>
          </cell>
          <cell r="X9300" t="str">
            <v/>
          </cell>
        </row>
        <row r="9301">
          <cell r="B9301">
            <v>33</v>
          </cell>
          <cell r="F9301">
            <v>6.5</v>
          </cell>
          <cell r="R9301" t="str">
            <v/>
          </cell>
          <cell r="X9301" t="str">
            <v/>
          </cell>
        </row>
        <row r="9302">
          <cell r="B9302">
            <v>33</v>
          </cell>
          <cell r="F9302">
            <v>5.5</v>
          </cell>
          <cell r="R9302" t="str">
            <v/>
          </cell>
          <cell r="X9302" t="str">
            <v/>
          </cell>
        </row>
        <row r="9303">
          <cell r="B9303">
            <v>33</v>
          </cell>
          <cell r="F9303">
            <v>6</v>
          </cell>
          <cell r="R9303" t="str">
            <v/>
          </cell>
          <cell r="X9303" t="str">
            <v/>
          </cell>
        </row>
        <row r="9304">
          <cell r="B9304">
            <v>33</v>
          </cell>
          <cell r="F9304">
            <v>6</v>
          </cell>
          <cell r="R9304" t="str">
            <v/>
          </cell>
          <cell r="X9304" t="str">
            <v/>
          </cell>
        </row>
        <row r="9305">
          <cell r="B9305">
            <v>33</v>
          </cell>
          <cell r="F9305">
            <v>6</v>
          </cell>
          <cell r="R9305" t="str">
            <v/>
          </cell>
          <cell r="X9305" t="str">
            <v/>
          </cell>
        </row>
        <row r="9306">
          <cell r="B9306">
            <v>33</v>
          </cell>
          <cell r="F9306">
            <v>5.5</v>
          </cell>
          <cell r="R9306" t="str">
            <v/>
          </cell>
          <cell r="X9306" t="str">
            <v/>
          </cell>
        </row>
        <row r="9307">
          <cell r="B9307">
            <v>33</v>
          </cell>
          <cell r="F9307">
            <v>5.5</v>
          </cell>
          <cell r="R9307" t="str">
            <v/>
          </cell>
          <cell r="X9307" t="str">
            <v/>
          </cell>
        </row>
        <row r="9308">
          <cell r="B9308">
            <v>33</v>
          </cell>
          <cell r="F9308">
            <v>5.5</v>
          </cell>
          <cell r="R9308" t="str">
            <v/>
          </cell>
          <cell r="X9308" t="str">
            <v/>
          </cell>
        </row>
        <row r="9309">
          <cell r="B9309">
            <v>33</v>
          </cell>
          <cell r="F9309">
            <v>6.5</v>
          </cell>
          <cell r="R9309" t="str">
            <v>AC ASPARAGHESE</v>
          </cell>
          <cell r="W9309">
            <v>1</v>
          </cell>
          <cell r="X9309">
            <v>6</v>
          </cell>
        </row>
        <row r="9310">
          <cell r="B9310">
            <v>33</v>
          </cell>
          <cell r="F9310">
            <v>5.5</v>
          </cell>
          <cell r="R9310" t="str">
            <v/>
          </cell>
          <cell r="X9310" t="str">
            <v/>
          </cell>
        </row>
        <row r="9311">
          <cell r="B9311">
            <v>33</v>
          </cell>
          <cell r="F9311">
            <v>6</v>
          </cell>
          <cell r="R9311" t="str">
            <v>HERTHA VERNELLO</v>
          </cell>
          <cell r="X9311" t="str">
            <v/>
          </cell>
        </row>
        <row r="9312">
          <cell r="B9312">
            <v>33</v>
          </cell>
          <cell r="F9312">
            <v>5.5</v>
          </cell>
          <cell r="R9312" t="str">
            <v>HERTHA VERNELLO</v>
          </cell>
          <cell r="T9312">
            <v>1</v>
          </cell>
          <cell r="W9312">
            <v>1</v>
          </cell>
          <cell r="X9312">
            <v>5.5</v>
          </cell>
        </row>
        <row r="9313">
          <cell r="B9313">
            <v>33</v>
          </cell>
          <cell r="F9313">
            <v>5.5</v>
          </cell>
          <cell r="R9313" t="str">
            <v>AC ASPARAGHESE</v>
          </cell>
          <cell r="T9313">
            <v>1</v>
          </cell>
          <cell r="X9313" t="str">
            <v/>
          </cell>
        </row>
        <row r="9314">
          <cell r="B9314">
            <v>33</v>
          </cell>
          <cell r="F9314">
            <v>5.5</v>
          </cell>
          <cell r="R9314" t="str">
            <v>PESCICULINI FC</v>
          </cell>
          <cell r="X9314" t="str">
            <v/>
          </cell>
        </row>
        <row r="9315">
          <cell r="B9315">
            <v>33</v>
          </cell>
          <cell r="F9315">
            <v>5.5</v>
          </cell>
          <cell r="R9315" t="str">
            <v>HERTHA VERNELLO</v>
          </cell>
          <cell r="T9315">
            <v>1</v>
          </cell>
          <cell r="W9315">
            <v>1</v>
          </cell>
          <cell r="X9315">
            <v>5.5</v>
          </cell>
        </row>
        <row r="9316">
          <cell r="B9316">
            <v>33</v>
          </cell>
          <cell r="F9316">
            <v>5</v>
          </cell>
          <cell r="R9316" t="str">
            <v>PESCICULINI FC</v>
          </cell>
          <cell r="T9316">
            <v>1</v>
          </cell>
          <cell r="X9316" t="str">
            <v/>
          </cell>
        </row>
        <row r="9317">
          <cell r="B9317">
            <v>33</v>
          </cell>
          <cell r="F9317">
            <v>6</v>
          </cell>
          <cell r="R9317" t="str">
            <v/>
          </cell>
          <cell r="X9317" t="str">
            <v/>
          </cell>
        </row>
        <row r="9318">
          <cell r="B9318">
            <v>33</v>
          </cell>
          <cell r="F9318">
            <v>6.5</v>
          </cell>
          <cell r="R9318" t="str">
            <v/>
          </cell>
          <cell r="X9318" t="str">
            <v/>
          </cell>
        </row>
        <row r="9319">
          <cell r="B9319">
            <v>33</v>
          </cell>
          <cell r="F9319">
            <v>6</v>
          </cell>
          <cell r="R9319" t="str">
            <v>SAN GRIA</v>
          </cell>
          <cell r="T9319">
            <v>1</v>
          </cell>
          <cell r="W9319">
            <v>1</v>
          </cell>
          <cell r="X9319">
            <v>7</v>
          </cell>
        </row>
        <row r="9320">
          <cell r="B9320">
            <v>33</v>
          </cell>
          <cell r="F9320">
            <v>6</v>
          </cell>
          <cell r="R9320" t="str">
            <v/>
          </cell>
          <cell r="X9320" t="str">
            <v/>
          </cell>
        </row>
        <row r="9321">
          <cell r="B9321">
            <v>33</v>
          </cell>
          <cell r="F9321">
            <v>5.5</v>
          </cell>
          <cell r="R9321" t="str">
            <v/>
          </cell>
          <cell r="X9321" t="str">
            <v/>
          </cell>
        </row>
        <row r="9322">
          <cell r="B9322">
            <v>33</v>
          </cell>
          <cell r="F9322">
            <v>5.5</v>
          </cell>
          <cell r="R9322" t="str">
            <v/>
          </cell>
          <cell r="X9322" t="str">
            <v/>
          </cell>
        </row>
        <row r="9323">
          <cell r="B9323">
            <v>33</v>
          </cell>
          <cell r="F9323">
            <v>6</v>
          </cell>
          <cell r="R9323" t="str">
            <v/>
          </cell>
          <cell r="X9323" t="str">
            <v/>
          </cell>
        </row>
        <row r="9324">
          <cell r="B9324">
            <v>33</v>
          </cell>
          <cell r="F9324">
            <v>6.5</v>
          </cell>
          <cell r="R9324" t="str">
            <v>APPAREGGIATO</v>
          </cell>
          <cell r="W9324">
            <v>1</v>
          </cell>
          <cell r="X9324">
            <v>6.5</v>
          </cell>
        </row>
        <row r="9325">
          <cell r="B9325">
            <v>33</v>
          </cell>
          <cell r="F9325">
            <v>7</v>
          </cell>
          <cell r="R9325" t="str">
            <v>PARTIZAN DEGRADO</v>
          </cell>
          <cell r="T9325">
            <v>1</v>
          </cell>
          <cell r="W9325">
            <v>1</v>
          </cell>
          <cell r="X9325">
            <v>10</v>
          </cell>
        </row>
        <row r="9326">
          <cell r="B9326">
            <v>33</v>
          </cell>
          <cell r="F9326">
            <v>6</v>
          </cell>
          <cell r="R9326" t="str">
            <v/>
          </cell>
          <cell r="X9326" t="str">
            <v/>
          </cell>
        </row>
        <row r="9327">
          <cell r="B9327">
            <v>33</v>
          </cell>
          <cell r="F9327">
            <v>6</v>
          </cell>
          <cell r="R9327" t="str">
            <v/>
          </cell>
          <cell r="X9327" t="str">
            <v/>
          </cell>
        </row>
        <row r="9328">
          <cell r="B9328">
            <v>33</v>
          </cell>
          <cell r="F9328">
            <v>6</v>
          </cell>
          <cell r="R9328" t="str">
            <v/>
          </cell>
          <cell r="X9328" t="str">
            <v/>
          </cell>
        </row>
        <row r="9329">
          <cell r="B9329">
            <v>33</v>
          </cell>
          <cell r="F9329">
            <v>5.5</v>
          </cell>
          <cell r="R9329" t="str">
            <v/>
          </cell>
          <cell r="X9329" t="str">
            <v/>
          </cell>
        </row>
        <row r="9330">
          <cell r="B9330">
            <v>33</v>
          </cell>
          <cell r="F9330">
            <v>6.5</v>
          </cell>
          <cell r="R9330" t="str">
            <v/>
          </cell>
          <cell r="X9330" t="str">
            <v/>
          </cell>
        </row>
        <row r="9331">
          <cell r="B9331">
            <v>33</v>
          </cell>
          <cell r="F9331">
            <v>5.5</v>
          </cell>
          <cell r="R9331" t="str">
            <v>AC ASPARAGHESE</v>
          </cell>
          <cell r="X9331" t="str">
            <v/>
          </cell>
        </row>
        <row r="9332">
          <cell r="B9332">
            <v>33</v>
          </cell>
          <cell r="F9332">
            <v>6</v>
          </cell>
          <cell r="R9332" t="str">
            <v/>
          </cell>
          <cell r="X9332" t="str">
            <v/>
          </cell>
        </row>
        <row r="9333">
          <cell r="B9333">
            <v>33</v>
          </cell>
          <cell r="F9333">
            <v>7</v>
          </cell>
          <cell r="R9333" t="str">
            <v/>
          </cell>
          <cell r="X9333" t="str">
            <v/>
          </cell>
        </row>
        <row r="9334">
          <cell r="B9334">
            <v>33</v>
          </cell>
          <cell r="F9334">
            <v>5.5</v>
          </cell>
          <cell r="R9334" t="str">
            <v>AC ASPARAGHESE</v>
          </cell>
          <cell r="T9334">
            <v>1</v>
          </cell>
          <cell r="X9334" t="str">
            <v/>
          </cell>
        </row>
        <row r="9335">
          <cell r="B9335">
            <v>33</v>
          </cell>
          <cell r="F9335">
            <v>5.5</v>
          </cell>
          <cell r="R9335" t="str">
            <v>PESCICULINI FC</v>
          </cell>
          <cell r="X9335" t="str">
            <v/>
          </cell>
        </row>
        <row r="9336">
          <cell r="B9336">
            <v>33</v>
          </cell>
          <cell r="F9336">
            <v>6</v>
          </cell>
          <cell r="R9336" t="str">
            <v/>
          </cell>
          <cell r="X9336" t="str">
            <v/>
          </cell>
        </row>
        <row r="9337">
          <cell r="B9337">
            <v>33</v>
          </cell>
          <cell r="F9337">
            <v>7.5</v>
          </cell>
          <cell r="R9337" t="str">
            <v/>
          </cell>
          <cell r="X9337" t="str">
            <v/>
          </cell>
        </row>
        <row r="9338">
          <cell r="B9338">
            <v>33</v>
          </cell>
          <cell r="F9338">
            <v>6</v>
          </cell>
          <cell r="R9338" t="str">
            <v>PESCICULINI FC</v>
          </cell>
          <cell r="X9338" t="str">
            <v/>
          </cell>
        </row>
        <row r="9339">
          <cell r="B9339">
            <v>33</v>
          </cell>
          <cell r="F9339">
            <v>5.5</v>
          </cell>
          <cell r="R9339" t="str">
            <v>PESCICULINI FC</v>
          </cell>
          <cell r="T9339">
            <v>1</v>
          </cell>
          <cell r="W9339">
            <v>1</v>
          </cell>
          <cell r="X9339">
            <v>5.5</v>
          </cell>
        </row>
        <row r="9340">
          <cell r="B9340">
            <v>33</v>
          </cell>
          <cell r="F9340">
            <v>7</v>
          </cell>
          <cell r="R9340" t="str">
            <v>PESCICULINI FC</v>
          </cell>
          <cell r="T9340">
            <v>1</v>
          </cell>
          <cell r="W9340">
            <v>1</v>
          </cell>
          <cell r="X9340">
            <v>11</v>
          </cell>
        </row>
        <row r="9341">
          <cell r="B9341">
            <v>33</v>
          </cell>
          <cell r="F9341">
            <v>6.5</v>
          </cell>
          <cell r="R9341" t="str">
            <v/>
          </cell>
          <cell r="X9341" t="str">
            <v/>
          </cell>
        </row>
        <row r="9342">
          <cell r="B9342">
            <v>33</v>
          </cell>
          <cell r="F9342">
            <v>6</v>
          </cell>
          <cell r="R9342" t="str">
            <v/>
          </cell>
          <cell r="X9342" t="str">
            <v/>
          </cell>
        </row>
        <row r="9343">
          <cell r="B9343">
            <v>33</v>
          </cell>
          <cell r="F9343">
            <v>6</v>
          </cell>
          <cell r="R9343" t="str">
            <v/>
          </cell>
          <cell r="X9343" t="str">
            <v/>
          </cell>
        </row>
        <row r="9344">
          <cell r="B9344">
            <v>33</v>
          </cell>
          <cell r="F9344">
            <v>6</v>
          </cell>
          <cell r="R9344" t="str">
            <v/>
          </cell>
          <cell r="X9344" t="str">
            <v/>
          </cell>
        </row>
        <row r="9345">
          <cell r="B9345">
            <v>33</v>
          </cell>
          <cell r="F9345">
            <v>6</v>
          </cell>
          <cell r="R9345" t="str">
            <v/>
          </cell>
          <cell r="X9345" t="str">
            <v/>
          </cell>
        </row>
        <row r="9346">
          <cell r="B9346">
            <v>33</v>
          </cell>
          <cell r="F9346">
            <v>5.5</v>
          </cell>
          <cell r="R9346" t="str">
            <v/>
          </cell>
          <cell r="X9346" t="str">
            <v/>
          </cell>
        </row>
        <row r="9347">
          <cell r="B9347">
            <v>33</v>
          </cell>
          <cell r="F9347">
            <v>6.5</v>
          </cell>
          <cell r="R9347" t="str">
            <v>PESCICULINI FC</v>
          </cell>
          <cell r="T9347">
            <v>1</v>
          </cell>
          <cell r="W9347">
            <v>1</v>
          </cell>
          <cell r="X9347">
            <v>6.5</v>
          </cell>
        </row>
        <row r="9348">
          <cell r="B9348">
            <v>33</v>
          </cell>
          <cell r="F9348">
            <v>5.5</v>
          </cell>
          <cell r="R9348" t="str">
            <v/>
          </cell>
          <cell r="X9348" t="str">
            <v/>
          </cell>
        </row>
        <row r="9349">
          <cell r="B9349">
            <v>33</v>
          </cell>
          <cell r="F9349">
            <v>6.5</v>
          </cell>
          <cell r="R9349" t="str">
            <v/>
          </cell>
          <cell r="X9349" t="str">
            <v/>
          </cell>
        </row>
        <row r="9350">
          <cell r="B9350">
            <v>33</v>
          </cell>
          <cell r="F9350">
            <v>6</v>
          </cell>
          <cell r="R9350" t="str">
            <v/>
          </cell>
          <cell r="X9350" t="str">
            <v/>
          </cell>
        </row>
        <row r="9351">
          <cell r="B9351">
            <v>33</v>
          </cell>
          <cell r="F9351">
            <v>6</v>
          </cell>
          <cell r="R9351" t="str">
            <v>APPAREGGIATO</v>
          </cell>
          <cell r="W9351">
            <v>1</v>
          </cell>
          <cell r="X9351">
            <v>6</v>
          </cell>
        </row>
        <row r="9352">
          <cell r="B9352">
            <v>33</v>
          </cell>
          <cell r="F9352">
            <v>6.5</v>
          </cell>
          <cell r="R9352" t="str">
            <v>PESCICULINI FC</v>
          </cell>
          <cell r="T9352">
            <v>1</v>
          </cell>
          <cell r="X9352" t="str">
            <v/>
          </cell>
        </row>
        <row r="9353">
          <cell r="B9353">
            <v>33</v>
          </cell>
          <cell r="F9353">
            <v>5.5</v>
          </cell>
          <cell r="R9353" t="str">
            <v/>
          </cell>
          <cell r="X9353" t="str">
            <v/>
          </cell>
        </row>
        <row r="9354">
          <cell r="B9354">
            <v>33</v>
          </cell>
          <cell r="F9354">
            <v>7</v>
          </cell>
          <cell r="R9354" t="str">
            <v>PESCICULINI FC</v>
          </cell>
          <cell r="W9354">
            <v>1</v>
          </cell>
          <cell r="X9354">
            <v>8</v>
          </cell>
        </row>
        <row r="9355">
          <cell r="B9355">
            <v>33</v>
          </cell>
          <cell r="F9355">
            <v>5</v>
          </cell>
          <cell r="R9355" t="str">
            <v/>
          </cell>
          <cell r="X9355" t="str">
            <v/>
          </cell>
        </row>
        <row r="9356">
          <cell r="B9356">
            <v>33</v>
          </cell>
          <cell r="F9356">
            <v>5.5</v>
          </cell>
          <cell r="R9356" t="str">
            <v/>
          </cell>
          <cell r="X9356" t="str">
            <v/>
          </cell>
        </row>
        <row r="9357">
          <cell r="B9357">
            <v>33</v>
          </cell>
          <cell r="F9357">
            <v>5.5</v>
          </cell>
          <cell r="R9357" t="str">
            <v/>
          </cell>
          <cell r="X9357" t="str">
            <v/>
          </cell>
        </row>
        <row r="9358">
          <cell r="B9358">
            <v>33</v>
          </cell>
          <cell r="F9358">
            <v>5.5</v>
          </cell>
          <cell r="R9358" t="str">
            <v>PESCICULINI FC</v>
          </cell>
          <cell r="X9358" t="str">
            <v/>
          </cell>
        </row>
        <row r="9359">
          <cell r="B9359">
            <v>33</v>
          </cell>
          <cell r="F9359">
            <v>6.5</v>
          </cell>
          <cell r="R9359" t="str">
            <v>PARTIZAN DEGRADO</v>
          </cell>
          <cell r="T9359">
            <v>1</v>
          </cell>
          <cell r="W9359">
            <v>1</v>
          </cell>
          <cell r="X9359">
            <v>6.5</v>
          </cell>
        </row>
        <row r="9360">
          <cell r="B9360">
            <v>33</v>
          </cell>
          <cell r="F9360">
            <v>6</v>
          </cell>
          <cell r="R9360" t="str">
            <v/>
          </cell>
          <cell r="X9360" t="str">
            <v/>
          </cell>
        </row>
        <row r="9361">
          <cell r="B9361">
            <v>33</v>
          </cell>
          <cell r="F9361">
            <v>6</v>
          </cell>
          <cell r="R9361" t="str">
            <v>APPAREGGIATO</v>
          </cell>
          <cell r="T9361">
            <v>1</v>
          </cell>
          <cell r="W9361">
            <v>1</v>
          </cell>
          <cell r="X9361">
            <v>6</v>
          </cell>
        </row>
        <row r="9362">
          <cell r="B9362">
            <v>33</v>
          </cell>
          <cell r="F9362">
            <v>6</v>
          </cell>
          <cell r="R9362" t="str">
            <v/>
          </cell>
          <cell r="X9362" t="str">
            <v/>
          </cell>
        </row>
        <row r="9363">
          <cell r="B9363">
            <v>33</v>
          </cell>
          <cell r="F9363">
            <v>5.5</v>
          </cell>
          <cell r="R9363" t="str">
            <v/>
          </cell>
          <cell r="X9363" t="str">
            <v/>
          </cell>
        </row>
        <row r="9364">
          <cell r="B9364">
            <v>33</v>
          </cell>
          <cell r="F9364">
            <v>7</v>
          </cell>
          <cell r="R9364" t="str">
            <v>AC ASPARAGHESE</v>
          </cell>
          <cell r="T9364">
            <v>1</v>
          </cell>
          <cell r="W9364">
            <v>1</v>
          </cell>
          <cell r="X9364">
            <v>11</v>
          </cell>
        </row>
        <row r="9365">
          <cell r="B9365">
            <v>33</v>
          </cell>
          <cell r="F9365">
            <v>5</v>
          </cell>
          <cell r="R9365" t="str">
            <v>SAN GRIA</v>
          </cell>
          <cell r="T9365">
            <v>1</v>
          </cell>
          <cell r="X9365" t="str">
            <v/>
          </cell>
        </row>
        <row r="9366">
          <cell r="B9366">
            <v>33</v>
          </cell>
          <cell r="F9366">
            <v>6</v>
          </cell>
          <cell r="R9366" t="str">
            <v/>
          </cell>
          <cell r="X9366" t="str">
            <v/>
          </cell>
        </row>
        <row r="9367">
          <cell r="B9367">
            <v>33</v>
          </cell>
          <cell r="F9367">
            <v>5.5</v>
          </cell>
          <cell r="R9367" t="str">
            <v/>
          </cell>
          <cell r="X9367" t="str">
            <v/>
          </cell>
        </row>
        <row r="9368">
          <cell r="B9368">
            <v>33</v>
          </cell>
          <cell r="F9368">
            <v>6</v>
          </cell>
          <cell r="R9368" t="str">
            <v/>
          </cell>
          <cell r="X9368" t="str">
            <v/>
          </cell>
        </row>
        <row r="9369">
          <cell r="B9369">
            <v>33</v>
          </cell>
          <cell r="F9369">
            <v>5</v>
          </cell>
          <cell r="R9369" t="str">
            <v>AC ASPARAGHESE</v>
          </cell>
          <cell r="X9369" t="str">
            <v/>
          </cell>
        </row>
        <row r="9370">
          <cell r="B9370">
            <v>33</v>
          </cell>
          <cell r="F9370">
            <v>6</v>
          </cell>
          <cell r="R9370" t="str">
            <v/>
          </cell>
          <cell r="X9370" t="str">
            <v/>
          </cell>
        </row>
        <row r="9371">
          <cell r="B9371">
            <v>33</v>
          </cell>
          <cell r="F9371">
            <v>5.5</v>
          </cell>
          <cell r="R9371" t="str">
            <v/>
          </cell>
          <cell r="X9371" t="str">
            <v/>
          </cell>
        </row>
        <row r="9372">
          <cell r="B9372">
            <v>33</v>
          </cell>
          <cell r="F9372">
            <v>6.5</v>
          </cell>
          <cell r="R9372" t="str">
            <v/>
          </cell>
          <cell r="X9372" t="str">
            <v/>
          </cell>
        </row>
        <row r="9373">
          <cell r="B9373">
            <v>33</v>
          </cell>
          <cell r="F9373">
            <v>6</v>
          </cell>
          <cell r="R9373" t="str">
            <v/>
          </cell>
          <cell r="X9373" t="str">
            <v/>
          </cell>
        </row>
        <row r="9374">
          <cell r="B9374">
            <v>33</v>
          </cell>
          <cell r="F9374">
            <v>6</v>
          </cell>
          <cell r="R9374" t="str">
            <v/>
          </cell>
          <cell r="X9374" t="str">
            <v/>
          </cell>
        </row>
        <row r="9375">
          <cell r="B9375">
            <v>33</v>
          </cell>
          <cell r="F9375">
            <v>5.5</v>
          </cell>
          <cell r="R9375" t="str">
            <v>APPAREGGIATO</v>
          </cell>
          <cell r="T9375">
            <v>1</v>
          </cell>
          <cell r="X9375" t="str">
            <v/>
          </cell>
        </row>
        <row r="9376">
          <cell r="B9376">
            <v>33</v>
          </cell>
          <cell r="F9376">
            <v>5.5</v>
          </cell>
          <cell r="R9376" t="str">
            <v/>
          </cell>
          <cell r="X9376" t="str">
            <v/>
          </cell>
        </row>
        <row r="9377">
          <cell r="B9377">
            <v>33</v>
          </cell>
          <cell r="F9377">
            <v>5.5</v>
          </cell>
          <cell r="R9377" t="str">
            <v/>
          </cell>
          <cell r="X9377" t="str">
            <v/>
          </cell>
        </row>
        <row r="9378">
          <cell r="B9378">
            <v>33</v>
          </cell>
          <cell r="F9378">
            <v>5.5</v>
          </cell>
          <cell r="R9378" t="str">
            <v/>
          </cell>
          <cell r="X9378" t="str">
            <v/>
          </cell>
        </row>
        <row r="9379">
          <cell r="B9379">
            <v>33</v>
          </cell>
          <cell r="F9379">
            <v>6</v>
          </cell>
          <cell r="R9379" t="str">
            <v/>
          </cell>
          <cell r="X9379" t="str">
            <v/>
          </cell>
        </row>
        <row r="9380">
          <cell r="B9380">
            <v>33</v>
          </cell>
          <cell r="F9380">
            <v>7</v>
          </cell>
          <cell r="R9380" t="str">
            <v>ATL IMPROVVISATO</v>
          </cell>
          <cell r="T9380">
            <v>1</v>
          </cell>
          <cell r="W9380">
            <v>1</v>
          </cell>
          <cell r="X9380">
            <v>11</v>
          </cell>
        </row>
        <row r="9381">
          <cell r="B9381">
            <v>33</v>
          </cell>
          <cell r="F9381">
            <v>5</v>
          </cell>
          <cell r="R9381" t="str">
            <v>SESTO ASENSIO</v>
          </cell>
          <cell r="X9381" t="str">
            <v/>
          </cell>
        </row>
        <row r="9382">
          <cell r="B9382">
            <v>33</v>
          </cell>
          <cell r="F9382">
            <v>6.5</v>
          </cell>
          <cell r="R9382" t="str">
            <v/>
          </cell>
          <cell r="X9382" t="str">
            <v/>
          </cell>
        </row>
        <row r="9383">
          <cell r="B9383">
            <v>32</v>
          </cell>
          <cell r="F9383">
            <v>5</v>
          </cell>
          <cell r="R9383" t="str">
            <v>AC ASPARAGHESE</v>
          </cell>
          <cell r="T9383">
            <v>1</v>
          </cell>
          <cell r="X9383" t="str">
            <v/>
          </cell>
        </row>
        <row r="9384">
          <cell r="B9384">
            <v>34</v>
          </cell>
          <cell r="F9384">
            <v>6</v>
          </cell>
          <cell r="R9384" t="str">
            <v>SAN GRIA</v>
          </cell>
          <cell r="T9384">
            <v>1</v>
          </cell>
          <cell r="X9384" t="str">
            <v/>
          </cell>
        </row>
        <row r="9385">
          <cell r="B9385">
            <v>34</v>
          </cell>
          <cell r="F9385">
            <v>6</v>
          </cell>
          <cell r="R9385" t="str">
            <v>PARTIZAN DEGRADO</v>
          </cell>
          <cell r="T9385">
            <v>1</v>
          </cell>
          <cell r="W9385">
            <v>1</v>
          </cell>
          <cell r="X9385">
            <v>4</v>
          </cell>
        </row>
        <row r="9386">
          <cell r="B9386">
            <v>34</v>
          </cell>
          <cell r="F9386">
            <v>5</v>
          </cell>
          <cell r="R9386" t="str">
            <v/>
          </cell>
          <cell r="X9386" t="str">
            <v/>
          </cell>
        </row>
        <row r="9387">
          <cell r="B9387">
            <v>34</v>
          </cell>
          <cell r="F9387">
            <v>6.5</v>
          </cell>
          <cell r="R9387" t="str">
            <v>ATL IMPROVVISATO</v>
          </cell>
          <cell r="X9387" t="str">
            <v/>
          </cell>
        </row>
        <row r="9388">
          <cell r="B9388">
            <v>34</v>
          </cell>
          <cell r="F9388">
            <v>6.5</v>
          </cell>
          <cell r="R9388" t="str">
            <v>HERTHA VERNELLO</v>
          </cell>
          <cell r="T9388">
            <v>1</v>
          </cell>
          <cell r="W9388">
            <v>1</v>
          </cell>
          <cell r="X9388">
            <v>7.5</v>
          </cell>
        </row>
        <row r="9389">
          <cell r="B9389">
            <v>34</v>
          </cell>
          <cell r="F9389">
            <v>5.5</v>
          </cell>
          <cell r="R9389" t="str">
            <v>SAN GRIA</v>
          </cell>
          <cell r="W9389">
            <v>1</v>
          </cell>
          <cell r="X9389">
            <v>6.5</v>
          </cell>
        </row>
        <row r="9390">
          <cell r="B9390">
            <v>34</v>
          </cell>
          <cell r="F9390">
            <v>6</v>
          </cell>
          <cell r="R9390" t="str">
            <v/>
          </cell>
          <cell r="X9390" t="str">
            <v/>
          </cell>
        </row>
        <row r="9391">
          <cell r="B9391">
            <v>34</v>
          </cell>
          <cell r="F9391">
            <v>6.5</v>
          </cell>
          <cell r="R9391" t="str">
            <v>AC ASPARAGHESE</v>
          </cell>
          <cell r="T9391">
            <v>1</v>
          </cell>
          <cell r="W9391">
            <v>1</v>
          </cell>
          <cell r="X9391">
            <v>7.5</v>
          </cell>
        </row>
        <row r="9392">
          <cell r="B9392">
            <v>34</v>
          </cell>
          <cell r="F9392">
            <v>6</v>
          </cell>
          <cell r="R9392" t="str">
            <v>ATL IMPROVVISATO</v>
          </cell>
          <cell r="T9392">
            <v>1</v>
          </cell>
          <cell r="W9392">
            <v>1</v>
          </cell>
          <cell r="X9392">
            <v>7</v>
          </cell>
        </row>
        <row r="9393">
          <cell r="B9393">
            <v>34</v>
          </cell>
          <cell r="F9393">
            <v>6</v>
          </cell>
          <cell r="R9393" t="str">
            <v/>
          </cell>
          <cell r="X9393" t="str">
            <v/>
          </cell>
        </row>
        <row r="9394">
          <cell r="B9394">
            <v>34</v>
          </cell>
          <cell r="F9394">
            <v>6</v>
          </cell>
          <cell r="R9394" t="str">
            <v>APPAREGGIATO</v>
          </cell>
          <cell r="X9394" t="str">
            <v/>
          </cell>
        </row>
        <row r="9395">
          <cell r="B9395">
            <v>34</v>
          </cell>
          <cell r="F9395">
            <v>6</v>
          </cell>
          <cell r="R9395" t="str">
            <v>SESTO ASENSIO</v>
          </cell>
          <cell r="X9395" t="str">
            <v/>
          </cell>
        </row>
        <row r="9396">
          <cell r="B9396">
            <v>34</v>
          </cell>
          <cell r="F9396">
            <v>6.5</v>
          </cell>
          <cell r="R9396" t="str">
            <v>AC ASPARAGHESE</v>
          </cell>
          <cell r="X9396" t="str">
            <v/>
          </cell>
        </row>
        <row r="9397">
          <cell r="B9397">
            <v>34</v>
          </cell>
          <cell r="F9397">
            <v>5.5</v>
          </cell>
          <cell r="R9397" t="str">
            <v>PARTIZAN DEGRADO</v>
          </cell>
          <cell r="T9397">
            <v>1</v>
          </cell>
          <cell r="X9397" t="str">
            <v/>
          </cell>
        </row>
        <row r="9398">
          <cell r="B9398">
            <v>34</v>
          </cell>
          <cell r="F9398">
            <v>6</v>
          </cell>
          <cell r="R9398" t="str">
            <v>PARTIZAN DEGRADO</v>
          </cell>
          <cell r="W9398">
            <v>1</v>
          </cell>
          <cell r="X9398">
            <v>6</v>
          </cell>
        </row>
        <row r="9399">
          <cell r="B9399">
            <v>34</v>
          </cell>
          <cell r="F9399">
            <v>6.5</v>
          </cell>
          <cell r="R9399" t="str">
            <v>PARTIZAN DEGRADO</v>
          </cell>
          <cell r="W9399">
            <v>1</v>
          </cell>
          <cell r="X9399">
            <v>6</v>
          </cell>
        </row>
        <row r="9400">
          <cell r="B9400">
            <v>34</v>
          </cell>
          <cell r="F9400">
            <v>5</v>
          </cell>
          <cell r="R9400" t="str">
            <v>PARTIZAN DEGRADO</v>
          </cell>
          <cell r="T9400">
            <v>1</v>
          </cell>
          <cell r="X9400" t="str">
            <v/>
          </cell>
        </row>
        <row r="9401">
          <cell r="B9401">
            <v>34</v>
          </cell>
          <cell r="F9401">
            <v>6</v>
          </cell>
          <cell r="R9401" t="str">
            <v/>
          </cell>
          <cell r="X9401" t="str">
            <v/>
          </cell>
        </row>
        <row r="9402">
          <cell r="B9402">
            <v>34</v>
          </cell>
          <cell r="F9402">
            <v>6.5</v>
          </cell>
          <cell r="R9402" t="str">
            <v>PARTIZAN DEGRADO</v>
          </cell>
          <cell r="T9402">
            <v>1</v>
          </cell>
          <cell r="W9402">
            <v>1</v>
          </cell>
          <cell r="X9402">
            <v>6.5</v>
          </cell>
        </row>
        <row r="9403">
          <cell r="B9403">
            <v>34</v>
          </cell>
          <cell r="F9403">
            <v>5.5</v>
          </cell>
          <cell r="R9403" t="str">
            <v>HERTHA VERNELLO</v>
          </cell>
          <cell r="T9403">
            <v>1</v>
          </cell>
          <cell r="X9403" t="str">
            <v/>
          </cell>
        </row>
        <row r="9404">
          <cell r="B9404">
            <v>34</v>
          </cell>
          <cell r="F9404">
            <v>5.5</v>
          </cell>
          <cell r="R9404" t="str">
            <v>SAN GRIA</v>
          </cell>
          <cell r="T9404">
            <v>1</v>
          </cell>
          <cell r="W9404">
            <v>1</v>
          </cell>
          <cell r="X9404">
            <v>6.5</v>
          </cell>
        </row>
        <row r="9405">
          <cell r="B9405">
            <v>34</v>
          </cell>
          <cell r="F9405">
            <v>5</v>
          </cell>
          <cell r="R9405" t="str">
            <v>SAN GRIA</v>
          </cell>
          <cell r="X9405" t="str">
            <v/>
          </cell>
        </row>
        <row r="9406">
          <cell r="B9406">
            <v>34</v>
          </cell>
          <cell r="F9406">
            <v>5</v>
          </cell>
          <cell r="R9406" t="str">
            <v/>
          </cell>
          <cell r="X9406" t="str">
            <v/>
          </cell>
        </row>
        <row r="9407">
          <cell r="B9407">
            <v>34</v>
          </cell>
          <cell r="F9407">
            <v>5</v>
          </cell>
          <cell r="R9407" t="str">
            <v/>
          </cell>
          <cell r="X9407" t="str">
            <v/>
          </cell>
        </row>
        <row r="9408">
          <cell r="B9408">
            <v>34</v>
          </cell>
          <cell r="F9408">
            <v>6</v>
          </cell>
          <cell r="R9408" t="str">
            <v>AC ASPARAGHESE</v>
          </cell>
          <cell r="T9408">
            <v>1</v>
          </cell>
          <cell r="W9408">
            <v>1</v>
          </cell>
          <cell r="X9408">
            <v>6</v>
          </cell>
        </row>
        <row r="9409">
          <cell r="B9409">
            <v>34</v>
          </cell>
          <cell r="F9409">
            <v>6.5</v>
          </cell>
          <cell r="R9409" t="str">
            <v>PARTIZAN DEGRADO</v>
          </cell>
          <cell r="W9409">
            <v>1</v>
          </cell>
          <cell r="X9409">
            <v>6.5</v>
          </cell>
        </row>
        <row r="9410">
          <cell r="B9410">
            <v>34</v>
          </cell>
          <cell r="F9410">
            <v>5</v>
          </cell>
          <cell r="R9410" t="str">
            <v>PARTIZAN DEGRADO</v>
          </cell>
          <cell r="T9410">
            <v>1</v>
          </cell>
          <cell r="X9410" t="str">
            <v/>
          </cell>
        </row>
        <row r="9411">
          <cell r="B9411">
            <v>34</v>
          </cell>
          <cell r="F9411">
            <v>5</v>
          </cell>
          <cell r="R9411" t="str">
            <v/>
          </cell>
          <cell r="X9411" t="str">
            <v/>
          </cell>
        </row>
        <row r="9412">
          <cell r="B9412">
            <v>34</v>
          </cell>
          <cell r="F9412">
            <v>6.5</v>
          </cell>
          <cell r="R9412" t="str">
            <v>SESTO ASENSIO</v>
          </cell>
          <cell r="T9412">
            <v>1</v>
          </cell>
          <cell r="W9412">
            <v>1</v>
          </cell>
          <cell r="X9412">
            <v>7.5</v>
          </cell>
        </row>
        <row r="9413">
          <cell r="B9413">
            <v>34</v>
          </cell>
          <cell r="F9413">
            <v>5.5</v>
          </cell>
          <cell r="R9413" t="str">
            <v>SESTO ASENSIO</v>
          </cell>
          <cell r="T9413">
            <v>1</v>
          </cell>
          <cell r="X9413" t="str">
            <v/>
          </cell>
        </row>
        <row r="9414">
          <cell r="B9414">
            <v>34</v>
          </cell>
          <cell r="F9414">
            <v>5.5</v>
          </cell>
          <cell r="R9414" t="str">
            <v>ATL IMPROVVISATO</v>
          </cell>
          <cell r="T9414">
            <v>1</v>
          </cell>
          <cell r="W9414">
            <v>1</v>
          </cell>
          <cell r="X9414">
            <v>5.5</v>
          </cell>
        </row>
        <row r="9415">
          <cell r="B9415">
            <v>34</v>
          </cell>
          <cell r="F9415">
            <v>6</v>
          </cell>
          <cell r="R9415" t="str">
            <v/>
          </cell>
          <cell r="X9415" t="str">
            <v/>
          </cell>
        </row>
        <row r="9416">
          <cell r="B9416">
            <v>34</v>
          </cell>
          <cell r="F9416">
            <v>5.5</v>
          </cell>
          <cell r="R9416" t="str">
            <v/>
          </cell>
          <cell r="X9416" t="str">
            <v/>
          </cell>
        </row>
        <row r="9417">
          <cell r="B9417">
            <v>34</v>
          </cell>
          <cell r="F9417">
            <v>6</v>
          </cell>
          <cell r="R9417" t="str">
            <v/>
          </cell>
          <cell r="X9417" t="str">
            <v/>
          </cell>
        </row>
        <row r="9418">
          <cell r="B9418">
            <v>34</v>
          </cell>
          <cell r="F9418">
            <v>6.5</v>
          </cell>
          <cell r="R9418" t="str">
            <v>PESCICULINI FC</v>
          </cell>
          <cell r="T9418">
            <v>1</v>
          </cell>
          <cell r="W9418">
            <v>1</v>
          </cell>
          <cell r="X9418">
            <v>4.5</v>
          </cell>
        </row>
        <row r="9419">
          <cell r="B9419">
            <v>34</v>
          </cell>
          <cell r="F9419">
            <v>5.5</v>
          </cell>
          <cell r="R9419" t="str">
            <v/>
          </cell>
          <cell r="X9419" t="str">
            <v/>
          </cell>
        </row>
        <row r="9420">
          <cell r="B9420">
            <v>34</v>
          </cell>
          <cell r="F9420">
            <v>6</v>
          </cell>
          <cell r="R9420" t="str">
            <v/>
          </cell>
          <cell r="X9420" t="str">
            <v/>
          </cell>
        </row>
        <row r="9421">
          <cell r="B9421">
            <v>34</v>
          </cell>
          <cell r="F9421">
            <v>6.5</v>
          </cell>
          <cell r="R9421" t="str">
            <v/>
          </cell>
          <cell r="X9421" t="str">
            <v/>
          </cell>
        </row>
        <row r="9422">
          <cell r="B9422">
            <v>34</v>
          </cell>
          <cell r="F9422">
            <v>7</v>
          </cell>
          <cell r="R9422" t="str">
            <v/>
          </cell>
          <cell r="X9422" t="str">
            <v/>
          </cell>
        </row>
        <row r="9423">
          <cell r="B9423">
            <v>34</v>
          </cell>
          <cell r="F9423">
            <v>6.5</v>
          </cell>
          <cell r="R9423" t="str">
            <v/>
          </cell>
          <cell r="X9423" t="str">
            <v/>
          </cell>
        </row>
        <row r="9424">
          <cell r="B9424">
            <v>34</v>
          </cell>
          <cell r="F9424">
            <v>6</v>
          </cell>
          <cell r="R9424" t="str">
            <v/>
          </cell>
          <cell r="X9424" t="str">
            <v/>
          </cell>
        </row>
        <row r="9425">
          <cell r="B9425">
            <v>34</v>
          </cell>
          <cell r="F9425">
            <v>6</v>
          </cell>
          <cell r="R9425" t="str">
            <v>PARTIZAN DEGRADO</v>
          </cell>
          <cell r="T9425">
            <v>1</v>
          </cell>
          <cell r="W9425">
            <v>1</v>
          </cell>
          <cell r="X9425">
            <v>6</v>
          </cell>
        </row>
        <row r="9426">
          <cell r="B9426">
            <v>34</v>
          </cell>
          <cell r="F9426">
            <v>5.5</v>
          </cell>
          <cell r="R9426" t="str">
            <v/>
          </cell>
          <cell r="X9426" t="str">
            <v/>
          </cell>
        </row>
        <row r="9427">
          <cell r="B9427">
            <v>34</v>
          </cell>
          <cell r="F9427">
            <v>5</v>
          </cell>
          <cell r="R9427" t="str">
            <v>HERTHA VERNELLO</v>
          </cell>
          <cell r="T9427">
            <v>1</v>
          </cell>
          <cell r="X9427" t="str">
            <v/>
          </cell>
        </row>
        <row r="9428">
          <cell r="B9428">
            <v>34</v>
          </cell>
          <cell r="F9428">
            <v>7</v>
          </cell>
          <cell r="R9428" t="str">
            <v/>
          </cell>
          <cell r="X9428" t="str">
            <v/>
          </cell>
        </row>
        <row r="9429">
          <cell r="B9429">
            <v>34</v>
          </cell>
          <cell r="F9429">
            <v>8</v>
          </cell>
          <cell r="R9429" t="str">
            <v/>
          </cell>
          <cell r="X9429" t="str">
            <v/>
          </cell>
        </row>
        <row r="9430">
          <cell r="B9430">
            <v>34</v>
          </cell>
          <cell r="F9430">
            <v>4.5</v>
          </cell>
          <cell r="R9430" t="str">
            <v>SAN GRIA</v>
          </cell>
          <cell r="X9430" t="str">
            <v/>
          </cell>
        </row>
        <row r="9431">
          <cell r="B9431">
            <v>34</v>
          </cell>
          <cell r="F9431">
            <v>6</v>
          </cell>
          <cell r="R9431" t="str">
            <v/>
          </cell>
          <cell r="X9431" t="str">
            <v/>
          </cell>
        </row>
        <row r="9432">
          <cell r="B9432">
            <v>34</v>
          </cell>
          <cell r="F9432">
            <v>6</v>
          </cell>
          <cell r="R9432" t="str">
            <v>APPAREGGIATO</v>
          </cell>
          <cell r="T9432">
            <v>1</v>
          </cell>
          <cell r="W9432">
            <v>1</v>
          </cell>
          <cell r="X9432">
            <v>7</v>
          </cell>
        </row>
        <row r="9433">
          <cell r="B9433">
            <v>34</v>
          </cell>
          <cell r="F9433">
            <v>6.5</v>
          </cell>
          <cell r="R9433" t="str">
            <v>APPAREGGIATO</v>
          </cell>
          <cell r="W9433">
            <v>1</v>
          </cell>
          <cell r="X9433">
            <v>6.5</v>
          </cell>
        </row>
        <row r="9434">
          <cell r="B9434">
            <v>34</v>
          </cell>
          <cell r="F9434">
            <v>5.5</v>
          </cell>
          <cell r="R9434" t="str">
            <v>PARTIZAN DEGRADO</v>
          </cell>
          <cell r="X9434" t="str">
            <v/>
          </cell>
        </row>
        <row r="9435">
          <cell r="B9435">
            <v>34</v>
          </cell>
          <cell r="F9435">
            <v>6</v>
          </cell>
          <cell r="R9435" t="str">
            <v/>
          </cell>
          <cell r="X9435" t="str">
            <v/>
          </cell>
        </row>
        <row r="9436">
          <cell r="B9436">
            <v>34</v>
          </cell>
          <cell r="F9436">
            <v>6</v>
          </cell>
          <cell r="R9436" t="str">
            <v>APPAREGGIATO</v>
          </cell>
          <cell r="T9436">
            <v>1</v>
          </cell>
          <cell r="W9436">
            <v>1</v>
          </cell>
          <cell r="X9436">
            <v>6</v>
          </cell>
        </row>
        <row r="9437">
          <cell r="B9437">
            <v>34</v>
          </cell>
          <cell r="F9437">
            <v>6.5</v>
          </cell>
          <cell r="R9437" t="str">
            <v>PARTIZAN DEGRADO</v>
          </cell>
          <cell r="W9437">
            <v>1</v>
          </cell>
          <cell r="X9437">
            <v>6.5</v>
          </cell>
        </row>
        <row r="9438">
          <cell r="B9438">
            <v>34</v>
          </cell>
          <cell r="F9438">
            <v>6.5</v>
          </cell>
          <cell r="R9438" t="str">
            <v>HERTHA VERNELLO</v>
          </cell>
          <cell r="T9438">
            <v>1</v>
          </cell>
          <cell r="W9438">
            <v>1</v>
          </cell>
          <cell r="X9438">
            <v>6.5</v>
          </cell>
        </row>
        <row r="9439">
          <cell r="B9439">
            <v>34</v>
          </cell>
          <cell r="F9439">
            <v>5.5</v>
          </cell>
          <cell r="R9439" t="str">
            <v>AC ASPARAGHESE</v>
          </cell>
          <cell r="T9439">
            <v>1</v>
          </cell>
          <cell r="W9439">
            <v>1</v>
          </cell>
          <cell r="X9439">
            <v>5.5</v>
          </cell>
        </row>
        <row r="9440">
          <cell r="B9440">
            <v>34</v>
          </cell>
          <cell r="F9440">
            <v>5</v>
          </cell>
          <cell r="R9440" t="str">
            <v>SAN GRIA</v>
          </cell>
          <cell r="X9440" t="str">
            <v/>
          </cell>
        </row>
        <row r="9441">
          <cell r="B9441">
            <v>34</v>
          </cell>
          <cell r="F9441">
            <v>6.5</v>
          </cell>
          <cell r="R9441" t="str">
            <v/>
          </cell>
          <cell r="X9441" t="str">
            <v/>
          </cell>
        </row>
        <row r="9442">
          <cell r="B9442">
            <v>34</v>
          </cell>
          <cell r="F9442">
            <v>6.5</v>
          </cell>
          <cell r="R9442" t="str">
            <v>AC ASPARAGHESE</v>
          </cell>
          <cell r="W9442">
            <v>1</v>
          </cell>
          <cell r="X9442">
            <v>6.5</v>
          </cell>
        </row>
        <row r="9443">
          <cell r="B9443">
            <v>34</v>
          </cell>
          <cell r="F9443">
            <v>7</v>
          </cell>
          <cell r="R9443" t="str">
            <v/>
          </cell>
          <cell r="X9443" t="str">
            <v/>
          </cell>
        </row>
        <row r="9444">
          <cell r="B9444">
            <v>34</v>
          </cell>
          <cell r="F9444">
            <v>5</v>
          </cell>
          <cell r="R9444" t="str">
            <v/>
          </cell>
          <cell r="X9444" t="str">
            <v/>
          </cell>
        </row>
        <row r="9445">
          <cell r="B9445">
            <v>34</v>
          </cell>
          <cell r="F9445">
            <v>6</v>
          </cell>
          <cell r="R9445" t="str">
            <v>SAN GRIA</v>
          </cell>
          <cell r="T9445">
            <v>1</v>
          </cell>
          <cell r="W9445">
            <v>1</v>
          </cell>
          <cell r="X9445">
            <v>6</v>
          </cell>
        </row>
        <row r="9446">
          <cell r="B9446">
            <v>34</v>
          </cell>
          <cell r="F9446">
            <v>5</v>
          </cell>
          <cell r="R9446" t="str">
            <v/>
          </cell>
          <cell r="X9446" t="str">
            <v/>
          </cell>
        </row>
        <row r="9447">
          <cell r="B9447">
            <v>34</v>
          </cell>
          <cell r="F9447">
            <v>5</v>
          </cell>
          <cell r="R9447" t="str">
            <v/>
          </cell>
          <cell r="X9447" t="str">
            <v/>
          </cell>
        </row>
        <row r="9448">
          <cell r="B9448">
            <v>34</v>
          </cell>
          <cell r="F9448">
            <v>6</v>
          </cell>
          <cell r="R9448" t="str">
            <v/>
          </cell>
          <cell r="X9448" t="str">
            <v/>
          </cell>
        </row>
        <row r="9449">
          <cell r="B9449">
            <v>34</v>
          </cell>
          <cell r="F9449">
            <v>6</v>
          </cell>
          <cell r="R9449" t="str">
            <v>SESTO ASENSIO</v>
          </cell>
          <cell r="W9449">
            <v>1</v>
          </cell>
          <cell r="X9449">
            <v>6</v>
          </cell>
        </row>
        <row r="9450">
          <cell r="B9450">
            <v>34</v>
          </cell>
          <cell r="F9450">
            <v>5.5</v>
          </cell>
          <cell r="R9450" t="str">
            <v/>
          </cell>
          <cell r="X9450" t="str">
            <v/>
          </cell>
        </row>
        <row r="9451">
          <cell r="B9451">
            <v>34</v>
          </cell>
          <cell r="F9451">
            <v>4.5</v>
          </cell>
          <cell r="R9451" t="str">
            <v/>
          </cell>
          <cell r="X9451" t="str">
            <v/>
          </cell>
        </row>
        <row r="9452">
          <cell r="B9452">
            <v>34</v>
          </cell>
          <cell r="F9452">
            <v>5</v>
          </cell>
          <cell r="R9452" t="str">
            <v/>
          </cell>
          <cell r="X9452" t="str">
            <v/>
          </cell>
        </row>
        <row r="9453">
          <cell r="B9453">
            <v>34</v>
          </cell>
          <cell r="F9453">
            <v>6.5</v>
          </cell>
          <cell r="R9453" t="str">
            <v>SAN GRIA</v>
          </cell>
          <cell r="T9453">
            <v>1</v>
          </cell>
          <cell r="W9453">
            <v>1</v>
          </cell>
          <cell r="X9453">
            <v>6.5</v>
          </cell>
        </row>
        <row r="9454">
          <cell r="B9454">
            <v>34</v>
          </cell>
          <cell r="F9454">
            <v>5</v>
          </cell>
          <cell r="R9454" t="str">
            <v/>
          </cell>
          <cell r="X9454" t="str">
            <v/>
          </cell>
        </row>
        <row r="9455">
          <cell r="B9455">
            <v>34</v>
          </cell>
          <cell r="F9455">
            <v>5.5</v>
          </cell>
          <cell r="R9455" t="str">
            <v>ATL IMPROVVISATO</v>
          </cell>
          <cell r="X9455" t="str">
            <v/>
          </cell>
        </row>
        <row r="9456">
          <cell r="B9456">
            <v>34</v>
          </cell>
          <cell r="F9456">
            <v>6</v>
          </cell>
          <cell r="R9456" t="str">
            <v>APPAREGGIATO</v>
          </cell>
          <cell r="X9456" t="str">
            <v/>
          </cell>
        </row>
        <row r="9457">
          <cell r="B9457">
            <v>34</v>
          </cell>
          <cell r="F9457">
            <v>5</v>
          </cell>
          <cell r="R9457" t="str">
            <v/>
          </cell>
          <cell r="X9457" t="str">
            <v/>
          </cell>
        </row>
        <row r="9458">
          <cell r="B9458">
            <v>34</v>
          </cell>
          <cell r="F9458">
            <v>6</v>
          </cell>
          <cell r="R9458" t="str">
            <v/>
          </cell>
          <cell r="X9458" t="str">
            <v/>
          </cell>
        </row>
        <row r="9459">
          <cell r="B9459">
            <v>34</v>
          </cell>
          <cell r="F9459">
            <v>6</v>
          </cell>
          <cell r="R9459" t="str">
            <v/>
          </cell>
          <cell r="X9459" t="str">
            <v/>
          </cell>
        </row>
        <row r="9460">
          <cell r="B9460">
            <v>34</v>
          </cell>
          <cell r="F9460">
            <v>6</v>
          </cell>
          <cell r="R9460" t="str">
            <v/>
          </cell>
          <cell r="X9460" t="str">
            <v/>
          </cell>
        </row>
        <row r="9461">
          <cell r="B9461">
            <v>34</v>
          </cell>
          <cell r="F9461">
            <v>6</v>
          </cell>
          <cell r="R9461" t="str">
            <v>AC ASPARAGHESE</v>
          </cell>
          <cell r="T9461">
            <v>1</v>
          </cell>
          <cell r="W9461">
            <v>1</v>
          </cell>
          <cell r="X9461">
            <v>6</v>
          </cell>
        </row>
        <row r="9462">
          <cell r="B9462">
            <v>34</v>
          </cell>
          <cell r="F9462">
            <v>6</v>
          </cell>
          <cell r="R9462" t="str">
            <v/>
          </cell>
          <cell r="X9462" t="str">
            <v/>
          </cell>
        </row>
        <row r="9463">
          <cell r="B9463">
            <v>34</v>
          </cell>
          <cell r="F9463">
            <v>5.5</v>
          </cell>
          <cell r="R9463" t="str">
            <v/>
          </cell>
          <cell r="X9463" t="str">
            <v/>
          </cell>
        </row>
        <row r="9464">
          <cell r="B9464">
            <v>34</v>
          </cell>
          <cell r="F9464">
            <v>5.5</v>
          </cell>
          <cell r="R9464" t="str">
            <v>AC ASPARAGHESE</v>
          </cell>
          <cell r="T9464">
            <v>1</v>
          </cell>
          <cell r="X9464" t="str">
            <v/>
          </cell>
        </row>
        <row r="9465">
          <cell r="B9465">
            <v>34</v>
          </cell>
          <cell r="F9465">
            <v>6.5</v>
          </cell>
          <cell r="R9465" t="str">
            <v>PARTIZAN DEGRADO</v>
          </cell>
          <cell r="T9465">
            <v>1</v>
          </cell>
          <cell r="W9465">
            <v>1</v>
          </cell>
          <cell r="X9465">
            <v>7.5</v>
          </cell>
        </row>
        <row r="9466">
          <cell r="B9466">
            <v>34</v>
          </cell>
          <cell r="F9466">
            <v>6</v>
          </cell>
          <cell r="R9466" t="str">
            <v/>
          </cell>
          <cell r="X9466" t="str">
            <v/>
          </cell>
        </row>
        <row r="9467">
          <cell r="B9467">
            <v>34</v>
          </cell>
          <cell r="F9467">
            <v>7</v>
          </cell>
          <cell r="R9467" t="str">
            <v>APPAREGGIATO</v>
          </cell>
          <cell r="T9467">
            <v>1</v>
          </cell>
          <cell r="W9467">
            <v>1</v>
          </cell>
          <cell r="X9467">
            <v>7</v>
          </cell>
        </row>
        <row r="9468">
          <cell r="B9468">
            <v>34</v>
          </cell>
          <cell r="F9468">
            <v>6</v>
          </cell>
          <cell r="R9468" t="str">
            <v/>
          </cell>
          <cell r="X9468" t="str">
            <v/>
          </cell>
        </row>
        <row r="9469">
          <cell r="B9469">
            <v>34</v>
          </cell>
          <cell r="F9469">
            <v>6</v>
          </cell>
          <cell r="R9469" t="str">
            <v/>
          </cell>
          <cell r="X9469" t="str">
            <v/>
          </cell>
        </row>
        <row r="9470">
          <cell r="B9470">
            <v>34</v>
          </cell>
          <cell r="F9470">
            <v>5.5</v>
          </cell>
          <cell r="R9470" t="str">
            <v/>
          </cell>
          <cell r="X9470" t="str">
            <v/>
          </cell>
        </row>
        <row r="9471">
          <cell r="B9471">
            <v>34</v>
          </cell>
          <cell r="F9471">
            <v>5.5</v>
          </cell>
          <cell r="R9471" t="str">
            <v/>
          </cell>
          <cell r="X9471" t="str">
            <v/>
          </cell>
        </row>
        <row r="9472">
          <cell r="B9472">
            <v>34</v>
          </cell>
          <cell r="F9472">
            <v>6</v>
          </cell>
          <cell r="R9472" t="str">
            <v/>
          </cell>
          <cell r="X9472" t="str">
            <v/>
          </cell>
        </row>
        <row r="9473">
          <cell r="B9473">
            <v>34</v>
          </cell>
          <cell r="F9473">
            <v>6.5</v>
          </cell>
          <cell r="R9473" t="str">
            <v>APPAREGGIATO</v>
          </cell>
          <cell r="T9473">
            <v>1</v>
          </cell>
          <cell r="W9473">
            <v>1</v>
          </cell>
          <cell r="X9473">
            <v>6.5</v>
          </cell>
        </row>
        <row r="9474">
          <cell r="B9474">
            <v>34</v>
          </cell>
          <cell r="F9474">
            <v>7</v>
          </cell>
          <cell r="R9474" t="str">
            <v>ATL IMPROVVISATO</v>
          </cell>
          <cell r="T9474">
            <v>1</v>
          </cell>
          <cell r="W9474">
            <v>1</v>
          </cell>
          <cell r="X9474">
            <v>9</v>
          </cell>
        </row>
        <row r="9475">
          <cell r="B9475">
            <v>34</v>
          </cell>
          <cell r="F9475">
            <v>5.5</v>
          </cell>
          <cell r="R9475" t="str">
            <v>AC ASPARAGHESE</v>
          </cell>
          <cell r="T9475">
            <v>1</v>
          </cell>
          <cell r="X9475" t="str">
            <v/>
          </cell>
        </row>
        <row r="9476">
          <cell r="B9476">
            <v>34</v>
          </cell>
          <cell r="F9476">
            <v>6</v>
          </cell>
          <cell r="R9476" t="str">
            <v>PESCICULINI FC</v>
          </cell>
          <cell r="X9476" t="str">
            <v/>
          </cell>
        </row>
        <row r="9477">
          <cell r="B9477">
            <v>34</v>
          </cell>
          <cell r="F9477">
            <v>5</v>
          </cell>
          <cell r="R9477" t="str">
            <v/>
          </cell>
          <cell r="X9477" t="str">
            <v/>
          </cell>
        </row>
        <row r="9478">
          <cell r="B9478">
            <v>34</v>
          </cell>
          <cell r="F9478">
            <v>5.5</v>
          </cell>
          <cell r="R9478" t="str">
            <v/>
          </cell>
          <cell r="X9478" t="str">
            <v/>
          </cell>
        </row>
        <row r="9479">
          <cell r="B9479">
            <v>34</v>
          </cell>
          <cell r="F9479">
            <v>6.5</v>
          </cell>
          <cell r="R9479" t="str">
            <v>HERTHA VERNELLO</v>
          </cell>
          <cell r="T9479">
            <v>1</v>
          </cell>
          <cell r="W9479">
            <v>1</v>
          </cell>
          <cell r="X9479">
            <v>6.5</v>
          </cell>
        </row>
        <row r="9480">
          <cell r="B9480">
            <v>34</v>
          </cell>
          <cell r="F9480">
            <v>6</v>
          </cell>
          <cell r="R9480" t="str">
            <v/>
          </cell>
          <cell r="X9480" t="str">
            <v/>
          </cell>
        </row>
        <row r="9481">
          <cell r="B9481">
            <v>34</v>
          </cell>
          <cell r="F9481">
            <v>5.5</v>
          </cell>
          <cell r="R9481" t="str">
            <v>ATL IMPROVVISATO</v>
          </cell>
          <cell r="T9481">
            <v>1</v>
          </cell>
          <cell r="X9481" t="str">
            <v/>
          </cell>
        </row>
        <row r="9482">
          <cell r="B9482">
            <v>34</v>
          </cell>
          <cell r="F9482">
            <v>5</v>
          </cell>
          <cell r="R9482" t="str">
            <v/>
          </cell>
          <cell r="X9482" t="str">
            <v/>
          </cell>
        </row>
        <row r="9483">
          <cell r="B9483">
            <v>34</v>
          </cell>
          <cell r="F9483">
            <v>5.5</v>
          </cell>
          <cell r="R9483" t="str">
            <v/>
          </cell>
          <cell r="X9483" t="str">
            <v/>
          </cell>
        </row>
        <row r="9484">
          <cell r="B9484">
            <v>34</v>
          </cell>
          <cell r="F9484">
            <v>6.5</v>
          </cell>
          <cell r="R9484" t="str">
            <v>SAN GRIA</v>
          </cell>
          <cell r="W9484">
            <v>1</v>
          </cell>
          <cell r="X9484">
            <v>6.5</v>
          </cell>
        </row>
        <row r="9485">
          <cell r="B9485">
            <v>34</v>
          </cell>
          <cell r="F9485">
            <v>6</v>
          </cell>
          <cell r="R9485" t="str">
            <v>PESCICULINI FC</v>
          </cell>
          <cell r="T9485">
            <v>1</v>
          </cell>
          <cell r="W9485">
            <v>1</v>
          </cell>
          <cell r="X9485">
            <v>6</v>
          </cell>
        </row>
        <row r="9486">
          <cell r="B9486">
            <v>34</v>
          </cell>
          <cell r="F9486">
            <v>6</v>
          </cell>
          <cell r="R9486" t="str">
            <v/>
          </cell>
          <cell r="X9486" t="str">
            <v/>
          </cell>
        </row>
        <row r="9487">
          <cell r="B9487">
            <v>34</v>
          </cell>
          <cell r="F9487">
            <v>5.5</v>
          </cell>
          <cell r="R9487" t="str">
            <v>SESTO ASENSIO</v>
          </cell>
          <cell r="T9487">
            <v>1</v>
          </cell>
          <cell r="W9487">
            <v>1</v>
          </cell>
          <cell r="X9487">
            <v>5.5</v>
          </cell>
        </row>
        <row r="9488">
          <cell r="B9488">
            <v>34</v>
          </cell>
          <cell r="F9488">
            <v>6.5</v>
          </cell>
          <cell r="R9488" t="str">
            <v>ATL IMPROVVISATO</v>
          </cell>
          <cell r="T9488">
            <v>1</v>
          </cell>
          <cell r="W9488">
            <v>1</v>
          </cell>
          <cell r="X9488">
            <v>6.5</v>
          </cell>
        </row>
        <row r="9489">
          <cell r="B9489">
            <v>34</v>
          </cell>
          <cell r="F9489">
            <v>6</v>
          </cell>
          <cell r="R9489" t="str">
            <v/>
          </cell>
          <cell r="X9489" t="str">
            <v/>
          </cell>
        </row>
        <row r="9490">
          <cell r="B9490">
            <v>34</v>
          </cell>
          <cell r="F9490">
            <v>6.5</v>
          </cell>
          <cell r="R9490" t="str">
            <v>SAN GRIA</v>
          </cell>
          <cell r="W9490">
            <v>1</v>
          </cell>
          <cell r="X9490">
            <v>6.5</v>
          </cell>
        </row>
        <row r="9491">
          <cell r="B9491">
            <v>34</v>
          </cell>
          <cell r="F9491">
            <v>6</v>
          </cell>
          <cell r="R9491" t="str">
            <v>PARTIZAN DEGRADO</v>
          </cell>
          <cell r="X9491" t="str">
            <v/>
          </cell>
        </row>
        <row r="9492">
          <cell r="B9492">
            <v>34</v>
          </cell>
          <cell r="F9492">
            <v>6</v>
          </cell>
          <cell r="R9492" t="str">
            <v>PESCICULINI FC</v>
          </cell>
          <cell r="W9492">
            <v>1</v>
          </cell>
          <cell r="X9492">
            <v>6</v>
          </cell>
        </row>
        <row r="9493">
          <cell r="B9493">
            <v>34</v>
          </cell>
          <cell r="F9493">
            <v>7</v>
          </cell>
          <cell r="R9493" t="str">
            <v>PESCICULINI FC</v>
          </cell>
          <cell r="T9493">
            <v>1</v>
          </cell>
          <cell r="W9493">
            <v>1</v>
          </cell>
          <cell r="X9493">
            <v>10</v>
          </cell>
        </row>
        <row r="9494">
          <cell r="B9494">
            <v>34</v>
          </cell>
          <cell r="F9494">
            <v>6</v>
          </cell>
          <cell r="R9494" t="str">
            <v>PESCICULINI FC</v>
          </cell>
          <cell r="W9494">
            <v>1</v>
          </cell>
          <cell r="X9494">
            <v>6</v>
          </cell>
        </row>
        <row r="9495">
          <cell r="B9495">
            <v>34</v>
          </cell>
          <cell r="F9495">
            <v>6</v>
          </cell>
          <cell r="R9495" t="str">
            <v/>
          </cell>
          <cell r="X9495" t="str">
            <v/>
          </cell>
        </row>
        <row r="9496">
          <cell r="B9496">
            <v>34</v>
          </cell>
          <cell r="F9496">
            <v>6</v>
          </cell>
          <cell r="R9496" t="str">
            <v>HERTHA VERNELLO</v>
          </cell>
          <cell r="T9496">
            <v>1</v>
          </cell>
          <cell r="W9496">
            <v>1</v>
          </cell>
          <cell r="X9496">
            <v>6</v>
          </cell>
        </row>
        <row r="9497">
          <cell r="B9497">
            <v>34</v>
          </cell>
          <cell r="F9497">
            <v>6</v>
          </cell>
          <cell r="R9497" t="str">
            <v>PESCICULINI FC</v>
          </cell>
          <cell r="W9497">
            <v>1</v>
          </cell>
          <cell r="X9497">
            <v>6</v>
          </cell>
        </row>
        <row r="9498">
          <cell r="B9498">
            <v>34</v>
          </cell>
          <cell r="F9498">
            <v>6</v>
          </cell>
          <cell r="R9498" t="str">
            <v>PESCICULINI FC</v>
          </cell>
          <cell r="X9498" t="str">
            <v/>
          </cell>
        </row>
        <row r="9499">
          <cell r="B9499">
            <v>34</v>
          </cell>
          <cell r="F9499">
            <v>5.5</v>
          </cell>
          <cell r="R9499" t="str">
            <v>PESCICULINI FC</v>
          </cell>
          <cell r="T9499">
            <v>1</v>
          </cell>
          <cell r="X9499" t="str">
            <v/>
          </cell>
        </row>
        <row r="9500">
          <cell r="B9500">
            <v>34</v>
          </cell>
          <cell r="F9500">
            <v>6</v>
          </cell>
          <cell r="R9500" t="str">
            <v>ATL IMPROVVISATO</v>
          </cell>
          <cell r="T9500">
            <v>1</v>
          </cell>
          <cell r="W9500">
            <v>1</v>
          </cell>
          <cell r="X9500">
            <v>6</v>
          </cell>
        </row>
        <row r="9501">
          <cell r="B9501">
            <v>34</v>
          </cell>
          <cell r="F9501">
            <v>7</v>
          </cell>
          <cell r="R9501" t="str">
            <v>SAN GRIA</v>
          </cell>
          <cell r="T9501">
            <v>1</v>
          </cell>
          <cell r="W9501">
            <v>1</v>
          </cell>
          <cell r="X9501">
            <v>7</v>
          </cell>
        </row>
        <row r="9502">
          <cell r="B9502">
            <v>34</v>
          </cell>
          <cell r="F9502">
            <v>5.5</v>
          </cell>
          <cell r="R9502" t="str">
            <v>HERTHA VERNELLO</v>
          </cell>
          <cell r="X9502" t="str">
            <v/>
          </cell>
        </row>
        <row r="9503">
          <cell r="B9503">
            <v>34</v>
          </cell>
          <cell r="F9503">
            <v>5.5</v>
          </cell>
          <cell r="R9503" t="str">
            <v>ATL IMPROVVISATO</v>
          </cell>
          <cell r="X9503" t="str">
            <v/>
          </cell>
        </row>
        <row r="9504">
          <cell r="B9504">
            <v>34</v>
          </cell>
          <cell r="F9504">
            <v>6</v>
          </cell>
          <cell r="R9504" t="str">
            <v>SESTO ASENSIO</v>
          </cell>
          <cell r="W9504">
            <v>1</v>
          </cell>
          <cell r="X9504">
            <v>6</v>
          </cell>
        </row>
        <row r="9505">
          <cell r="B9505">
            <v>34</v>
          </cell>
          <cell r="F9505">
            <v>6</v>
          </cell>
          <cell r="R9505" t="str">
            <v/>
          </cell>
          <cell r="X9505" t="str">
            <v/>
          </cell>
        </row>
        <row r="9506">
          <cell r="B9506">
            <v>34</v>
          </cell>
          <cell r="F9506">
            <v>5.5</v>
          </cell>
          <cell r="R9506" t="str">
            <v>ATL IMPROVVISATO</v>
          </cell>
          <cell r="W9506">
            <v>1</v>
          </cell>
          <cell r="X9506">
            <v>5.5</v>
          </cell>
        </row>
        <row r="9507">
          <cell r="B9507">
            <v>34</v>
          </cell>
          <cell r="F9507">
            <v>5.5</v>
          </cell>
          <cell r="R9507" t="str">
            <v>APPAREGGIATO</v>
          </cell>
          <cell r="T9507">
            <v>1</v>
          </cell>
          <cell r="X9507" t="str">
            <v/>
          </cell>
        </row>
        <row r="9508">
          <cell r="B9508">
            <v>34</v>
          </cell>
          <cell r="F9508">
            <v>6.5</v>
          </cell>
          <cell r="R9508" t="str">
            <v>PARTIZAN DEGRADO</v>
          </cell>
          <cell r="W9508">
            <v>1</v>
          </cell>
          <cell r="X9508">
            <v>6.5</v>
          </cell>
        </row>
        <row r="9509">
          <cell r="B9509">
            <v>34</v>
          </cell>
          <cell r="F9509">
            <v>6.5</v>
          </cell>
          <cell r="R9509" t="str">
            <v>APPAREGGIATO</v>
          </cell>
          <cell r="W9509">
            <v>1</v>
          </cell>
          <cell r="X9509">
            <v>7.5</v>
          </cell>
        </row>
        <row r="9510">
          <cell r="B9510">
            <v>34</v>
          </cell>
          <cell r="F9510">
            <v>6</v>
          </cell>
          <cell r="R9510" t="str">
            <v>ATL IMPROVVISATO</v>
          </cell>
          <cell r="T9510">
            <v>1</v>
          </cell>
          <cell r="W9510">
            <v>1</v>
          </cell>
          <cell r="X9510">
            <v>5.5</v>
          </cell>
        </row>
        <row r="9511">
          <cell r="B9511">
            <v>34</v>
          </cell>
          <cell r="F9511">
            <v>5</v>
          </cell>
          <cell r="R9511" t="str">
            <v/>
          </cell>
          <cell r="X9511" t="str">
            <v/>
          </cell>
        </row>
        <row r="9512">
          <cell r="B9512">
            <v>34</v>
          </cell>
          <cell r="F9512">
            <v>6.5</v>
          </cell>
          <cell r="R9512" t="str">
            <v>AC ASPARAGHESE</v>
          </cell>
          <cell r="T9512">
            <v>1</v>
          </cell>
          <cell r="W9512">
            <v>1</v>
          </cell>
          <cell r="X9512">
            <v>6.5</v>
          </cell>
        </row>
        <row r="9513">
          <cell r="B9513">
            <v>34</v>
          </cell>
          <cell r="F9513">
            <v>5</v>
          </cell>
          <cell r="R9513" t="str">
            <v/>
          </cell>
          <cell r="X9513" t="str">
            <v/>
          </cell>
        </row>
        <row r="9514">
          <cell r="B9514">
            <v>34</v>
          </cell>
          <cell r="F9514">
            <v>5.5</v>
          </cell>
          <cell r="R9514" t="str">
            <v/>
          </cell>
          <cell r="X9514" t="str">
            <v/>
          </cell>
        </row>
        <row r="9515">
          <cell r="B9515">
            <v>34</v>
          </cell>
          <cell r="F9515">
            <v>6.5</v>
          </cell>
          <cell r="R9515" t="str">
            <v/>
          </cell>
          <cell r="X9515" t="str">
            <v/>
          </cell>
        </row>
        <row r="9516">
          <cell r="B9516">
            <v>34</v>
          </cell>
          <cell r="F9516">
            <v>5.5</v>
          </cell>
          <cell r="R9516" t="str">
            <v/>
          </cell>
          <cell r="X9516" t="str">
            <v/>
          </cell>
        </row>
        <row r="9517">
          <cell r="B9517">
            <v>34</v>
          </cell>
          <cell r="F9517">
            <v>7</v>
          </cell>
          <cell r="R9517" t="str">
            <v/>
          </cell>
          <cell r="X9517" t="str">
            <v/>
          </cell>
        </row>
        <row r="9518">
          <cell r="B9518">
            <v>34</v>
          </cell>
          <cell r="F9518">
            <v>5.5</v>
          </cell>
          <cell r="R9518" t="str">
            <v>SESTO ASENSIO</v>
          </cell>
          <cell r="T9518">
            <v>1</v>
          </cell>
          <cell r="X9518" t="str">
            <v/>
          </cell>
        </row>
        <row r="9519">
          <cell r="B9519">
            <v>34</v>
          </cell>
          <cell r="F9519">
            <v>5.5</v>
          </cell>
          <cell r="R9519" t="str">
            <v/>
          </cell>
          <cell r="X9519" t="str">
            <v/>
          </cell>
        </row>
        <row r="9520">
          <cell r="B9520">
            <v>34</v>
          </cell>
          <cell r="F9520">
            <v>7</v>
          </cell>
          <cell r="R9520" t="str">
            <v/>
          </cell>
          <cell r="X9520" t="str">
            <v/>
          </cell>
        </row>
        <row r="9521">
          <cell r="B9521">
            <v>34</v>
          </cell>
          <cell r="F9521">
            <v>5.5</v>
          </cell>
          <cell r="R9521" t="str">
            <v>SAN GRIA</v>
          </cell>
          <cell r="X9521" t="str">
            <v/>
          </cell>
        </row>
        <row r="9522">
          <cell r="B9522">
            <v>34</v>
          </cell>
          <cell r="F9522">
            <v>6</v>
          </cell>
          <cell r="R9522" t="str">
            <v>HERTHA VERNELLO</v>
          </cell>
          <cell r="W9522">
            <v>1</v>
          </cell>
          <cell r="X9522">
            <v>6</v>
          </cell>
        </row>
        <row r="9523">
          <cell r="B9523">
            <v>34</v>
          </cell>
          <cell r="F9523">
            <v>6</v>
          </cell>
          <cell r="R9523" t="str">
            <v>HERTHA VERNELLO</v>
          </cell>
          <cell r="T9523">
            <v>1</v>
          </cell>
          <cell r="W9523">
            <v>1</v>
          </cell>
          <cell r="X9523">
            <v>6</v>
          </cell>
        </row>
        <row r="9524">
          <cell r="B9524">
            <v>34</v>
          </cell>
          <cell r="F9524">
            <v>6</v>
          </cell>
          <cell r="R9524" t="str">
            <v>PARTIZAN DEGRADO</v>
          </cell>
          <cell r="X9524" t="str">
            <v/>
          </cell>
        </row>
        <row r="9525">
          <cell r="B9525">
            <v>34</v>
          </cell>
          <cell r="F9525">
            <v>6</v>
          </cell>
          <cell r="R9525" t="str">
            <v>SESTO ASENSIO</v>
          </cell>
          <cell r="T9525">
            <v>1</v>
          </cell>
          <cell r="W9525">
            <v>1</v>
          </cell>
          <cell r="X9525">
            <v>6</v>
          </cell>
        </row>
        <row r="9526">
          <cell r="B9526">
            <v>34</v>
          </cell>
          <cell r="F9526">
            <v>6.5</v>
          </cell>
          <cell r="R9526" t="str">
            <v>ATL IMPROVVISATO</v>
          </cell>
          <cell r="T9526">
            <v>1</v>
          </cell>
          <cell r="W9526">
            <v>1</v>
          </cell>
          <cell r="X9526">
            <v>6.5</v>
          </cell>
        </row>
        <row r="9527">
          <cell r="B9527">
            <v>34</v>
          </cell>
          <cell r="F9527">
            <v>5</v>
          </cell>
          <cell r="R9527" t="str">
            <v/>
          </cell>
          <cell r="X9527" t="str">
            <v/>
          </cell>
        </row>
        <row r="9528">
          <cell r="B9528">
            <v>34</v>
          </cell>
          <cell r="F9528">
            <v>6</v>
          </cell>
          <cell r="R9528" t="str">
            <v/>
          </cell>
          <cell r="X9528" t="str">
            <v/>
          </cell>
        </row>
        <row r="9529">
          <cell r="B9529">
            <v>34</v>
          </cell>
          <cell r="F9529">
            <v>5.5</v>
          </cell>
          <cell r="R9529" t="str">
            <v>AC ASPARAGHESE</v>
          </cell>
          <cell r="T9529">
            <v>1</v>
          </cell>
          <cell r="X9529" t="str">
            <v/>
          </cell>
        </row>
        <row r="9530">
          <cell r="B9530">
            <v>34</v>
          </cell>
          <cell r="F9530">
            <v>5.5</v>
          </cell>
          <cell r="R9530" t="str">
            <v>APPAREGGIATO</v>
          </cell>
          <cell r="T9530">
            <v>1</v>
          </cell>
          <cell r="X9530" t="str">
            <v/>
          </cell>
        </row>
        <row r="9531">
          <cell r="B9531">
            <v>34</v>
          </cell>
          <cell r="F9531">
            <v>6</v>
          </cell>
          <cell r="R9531" t="str">
            <v/>
          </cell>
          <cell r="X9531" t="str">
            <v/>
          </cell>
        </row>
        <row r="9532">
          <cell r="B9532">
            <v>34</v>
          </cell>
          <cell r="F9532">
            <v>6</v>
          </cell>
          <cell r="R9532" t="str">
            <v/>
          </cell>
          <cell r="X9532" t="str">
            <v/>
          </cell>
        </row>
        <row r="9533">
          <cell r="B9533">
            <v>34</v>
          </cell>
          <cell r="F9533">
            <v>6.5</v>
          </cell>
          <cell r="R9533" t="str">
            <v/>
          </cell>
          <cell r="X9533" t="str">
            <v/>
          </cell>
        </row>
        <row r="9534">
          <cell r="B9534">
            <v>34</v>
          </cell>
          <cell r="F9534">
            <v>6</v>
          </cell>
          <cell r="R9534" t="str">
            <v/>
          </cell>
          <cell r="X9534" t="str">
            <v/>
          </cell>
        </row>
        <row r="9535">
          <cell r="B9535">
            <v>34</v>
          </cell>
          <cell r="F9535">
            <v>6</v>
          </cell>
          <cell r="R9535" t="str">
            <v/>
          </cell>
          <cell r="X9535" t="str">
            <v/>
          </cell>
        </row>
        <row r="9536">
          <cell r="B9536">
            <v>34</v>
          </cell>
          <cell r="F9536">
            <v>5.5</v>
          </cell>
          <cell r="R9536" t="str">
            <v/>
          </cell>
          <cell r="X9536" t="str">
            <v/>
          </cell>
        </row>
        <row r="9537">
          <cell r="B9537">
            <v>34</v>
          </cell>
          <cell r="F9537">
            <v>5.5</v>
          </cell>
          <cell r="R9537" t="str">
            <v/>
          </cell>
          <cell r="X9537" t="str">
            <v/>
          </cell>
        </row>
        <row r="9538">
          <cell r="B9538">
            <v>34</v>
          </cell>
          <cell r="F9538">
            <v>6</v>
          </cell>
          <cell r="R9538" t="str">
            <v/>
          </cell>
          <cell r="X9538" t="str">
            <v/>
          </cell>
        </row>
        <row r="9539">
          <cell r="B9539">
            <v>34</v>
          </cell>
          <cell r="F9539">
            <v>6</v>
          </cell>
          <cell r="R9539" t="str">
            <v/>
          </cell>
          <cell r="X9539" t="str">
            <v/>
          </cell>
        </row>
        <row r="9540">
          <cell r="B9540">
            <v>34</v>
          </cell>
          <cell r="F9540">
            <v>5.5</v>
          </cell>
          <cell r="R9540" t="str">
            <v/>
          </cell>
          <cell r="X9540" t="str">
            <v/>
          </cell>
        </row>
        <row r="9541">
          <cell r="B9541">
            <v>34</v>
          </cell>
          <cell r="F9541">
            <v>5.5</v>
          </cell>
          <cell r="R9541" t="str">
            <v/>
          </cell>
          <cell r="X9541" t="str">
            <v/>
          </cell>
        </row>
        <row r="9542">
          <cell r="B9542">
            <v>34</v>
          </cell>
          <cell r="F9542">
            <v>5</v>
          </cell>
          <cell r="R9542" t="str">
            <v/>
          </cell>
          <cell r="X9542" t="str">
            <v/>
          </cell>
        </row>
        <row r="9543">
          <cell r="B9543">
            <v>34</v>
          </cell>
          <cell r="F9543">
            <v>6</v>
          </cell>
          <cell r="R9543" t="str">
            <v>APPAREGGIATO</v>
          </cell>
          <cell r="T9543">
            <v>1</v>
          </cell>
          <cell r="W9543">
            <v>1</v>
          </cell>
          <cell r="X9543">
            <v>6</v>
          </cell>
        </row>
        <row r="9544">
          <cell r="B9544">
            <v>34</v>
          </cell>
          <cell r="F9544">
            <v>6</v>
          </cell>
          <cell r="R9544" t="str">
            <v>SESTO ASENSIO</v>
          </cell>
          <cell r="T9544">
            <v>1</v>
          </cell>
          <cell r="W9544">
            <v>1</v>
          </cell>
          <cell r="X9544">
            <v>6</v>
          </cell>
        </row>
        <row r="9545">
          <cell r="B9545">
            <v>34</v>
          </cell>
          <cell r="F9545">
            <v>6.5</v>
          </cell>
          <cell r="R9545" t="str">
            <v>SAN GRIA</v>
          </cell>
          <cell r="T9545">
            <v>1</v>
          </cell>
          <cell r="W9545">
            <v>1</v>
          </cell>
          <cell r="X9545">
            <v>7.5</v>
          </cell>
        </row>
        <row r="9546">
          <cell r="B9546">
            <v>34</v>
          </cell>
          <cell r="F9546">
            <v>6.5</v>
          </cell>
          <cell r="R9546" t="str">
            <v>ATL IMPROVVISATO</v>
          </cell>
          <cell r="T9546">
            <v>1</v>
          </cell>
          <cell r="W9546">
            <v>1</v>
          </cell>
          <cell r="X9546">
            <v>6.5</v>
          </cell>
        </row>
        <row r="9547">
          <cell r="B9547">
            <v>34</v>
          </cell>
          <cell r="F9547">
            <v>5.5</v>
          </cell>
          <cell r="R9547" t="str">
            <v/>
          </cell>
          <cell r="X9547" t="str">
            <v/>
          </cell>
        </row>
        <row r="9548">
          <cell r="B9548">
            <v>34</v>
          </cell>
          <cell r="F9548">
            <v>6</v>
          </cell>
          <cell r="R9548" t="str">
            <v>SESTO ASENSIO</v>
          </cell>
          <cell r="W9548">
            <v>1</v>
          </cell>
          <cell r="X9548">
            <v>6</v>
          </cell>
        </row>
        <row r="9549">
          <cell r="B9549">
            <v>34</v>
          </cell>
          <cell r="F9549">
            <v>6.5</v>
          </cell>
          <cell r="R9549" t="str">
            <v>PARTIZAN DEGRADO</v>
          </cell>
          <cell r="T9549">
            <v>1</v>
          </cell>
          <cell r="W9549">
            <v>1</v>
          </cell>
          <cell r="X9549">
            <v>6.5</v>
          </cell>
        </row>
        <row r="9550">
          <cell r="B9550">
            <v>34</v>
          </cell>
          <cell r="F9550">
            <v>5.5</v>
          </cell>
          <cell r="R9550" t="str">
            <v>SESTO ASENSIO</v>
          </cell>
          <cell r="T9550">
            <v>1</v>
          </cell>
          <cell r="W9550">
            <v>1</v>
          </cell>
          <cell r="X9550">
            <v>5.5</v>
          </cell>
        </row>
        <row r="9551">
          <cell r="B9551">
            <v>34</v>
          </cell>
          <cell r="F9551">
            <v>6</v>
          </cell>
          <cell r="R9551" t="str">
            <v>SESTO ASENSIO</v>
          </cell>
          <cell r="T9551">
            <v>1</v>
          </cell>
          <cell r="W9551">
            <v>1</v>
          </cell>
          <cell r="X9551">
            <v>6</v>
          </cell>
        </row>
        <row r="9552">
          <cell r="B9552">
            <v>34</v>
          </cell>
          <cell r="F9552">
            <v>6</v>
          </cell>
          <cell r="R9552" t="str">
            <v/>
          </cell>
          <cell r="X9552" t="str">
            <v/>
          </cell>
        </row>
        <row r="9553">
          <cell r="B9553">
            <v>34</v>
          </cell>
          <cell r="F9553">
            <v>6.5</v>
          </cell>
          <cell r="R9553" t="str">
            <v>SESTO ASENSIO</v>
          </cell>
          <cell r="T9553">
            <v>1</v>
          </cell>
          <cell r="W9553">
            <v>1</v>
          </cell>
          <cell r="X9553">
            <v>6.5</v>
          </cell>
        </row>
        <row r="9554">
          <cell r="B9554">
            <v>34</v>
          </cell>
          <cell r="F9554">
            <v>6</v>
          </cell>
          <cell r="R9554" t="str">
            <v/>
          </cell>
          <cell r="X9554" t="str">
            <v/>
          </cell>
        </row>
        <row r="9555">
          <cell r="B9555">
            <v>34</v>
          </cell>
          <cell r="F9555">
            <v>5.5</v>
          </cell>
          <cell r="R9555" t="str">
            <v>ATL IMPROVVISATO</v>
          </cell>
          <cell r="X9555" t="str">
            <v/>
          </cell>
        </row>
        <row r="9556">
          <cell r="B9556">
            <v>34</v>
          </cell>
          <cell r="F9556">
            <v>7.5</v>
          </cell>
          <cell r="R9556" t="str">
            <v>SAN GRIA</v>
          </cell>
          <cell r="T9556">
            <v>1</v>
          </cell>
          <cell r="W9556">
            <v>1</v>
          </cell>
          <cell r="X9556">
            <v>8.5</v>
          </cell>
        </row>
        <row r="9557">
          <cell r="B9557">
            <v>34</v>
          </cell>
          <cell r="F9557">
            <v>5.5</v>
          </cell>
          <cell r="R9557" t="str">
            <v>SESTO ASENSIO</v>
          </cell>
          <cell r="T9557">
            <v>1</v>
          </cell>
          <cell r="X9557" t="str">
            <v/>
          </cell>
        </row>
        <row r="9558">
          <cell r="B9558">
            <v>34</v>
          </cell>
          <cell r="F9558">
            <v>7.5</v>
          </cell>
          <cell r="R9558" t="str">
            <v>SESTO ASENSIO</v>
          </cell>
          <cell r="T9558">
            <v>1</v>
          </cell>
          <cell r="W9558">
            <v>1</v>
          </cell>
          <cell r="X9558">
            <v>11.5</v>
          </cell>
        </row>
        <row r="9559">
          <cell r="B9559">
            <v>34</v>
          </cell>
          <cell r="F9559">
            <v>5</v>
          </cell>
          <cell r="R9559" t="str">
            <v>PARTIZAN DEGRADO</v>
          </cell>
          <cell r="T9559">
            <v>1</v>
          </cell>
          <cell r="X9559" t="str">
            <v/>
          </cell>
        </row>
        <row r="9560">
          <cell r="B9560">
            <v>34</v>
          </cell>
          <cell r="F9560">
            <v>5.5</v>
          </cell>
          <cell r="R9560" t="str">
            <v>HERTHA VERNELLO</v>
          </cell>
          <cell r="T9560">
            <v>1</v>
          </cell>
          <cell r="W9560">
            <v>1</v>
          </cell>
          <cell r="X9560">
            <v>5.5</v>
          </cell>
        </row>
        <row r="9561">
          <cell r="B9561">
            <v>34</v>
          </cell>
          <cell r="F9561">
            <v>6</v>
          </cell>
          <cell r="R9561" t="str">
            <v/>
          </cell>
          <cell r="X9561" t="str">
            <v/>
          </cell>
        </row>
        <row r="9562">
          <cell r="B9562">
            <v>34</v>
          </cell>
          <cell r="F9562">
            <v>6.5</v>
          </cell>
          <cell r="R9562" t="str">
            <v/>
          </cell>
          <cell r="X9562" t="str">
            <v/>
          </cell>
        </row>
        <row r="9563">
          <cell r="B9563">
            <v>34</v>
          </cell>
          <cell r="F9563">
            <v>6</v>
          </cell>
          <cell r="R9563" t="str">
            <v/>
          </cell>
          <cell r="X9563" t="str">
            <v/>
          </cell>
        </row>
        <row r="9564">
          <cell r="B9564">
            <v>34</v>
          </cell>
          <cell r="F9564">
            <v>6.5</v>
          </cell>
          <cell r="R9564" t="str">
            <v/>
          </cell>
          <cell r="X9564" t="str">
            <v/>
          </cell>
        </row>
        <row r="9565">
          <cell r="B9565">
            <v>34</v>
          </cell>
          <cell r="F9565">
            <v>6</v>
          </cell>
          <cell r="R9565" t="str">
            <v>APPAREGGIATO</v>
          </cell>
          <cell r="X9565" t="str">
            <v/>
          </cell>
        </row>
        <row r="9566">
          <cell r="B9566">
            <v>34</v>
          </cell>
          <cell r="F9566">
            <v>5.5</v>
          </cell>
          <cell r="R9566" t="str">
            <v>PESCICULINI FC</v>
          </cell>
          <cell r="T9566">
            <v>1</v>
          </cell>
          <cell r="W9566">
            <v>1</v>
          </cell>
          <cell r="X9566">
            <v>5.5</v>
          </cell>
        </row>
        <row r="9567">
          <cell r="B9567">
            <v>34</v>
          </cell>
          <cell r="F9567">
            <v>6</v>
          </cell>
          <cell r="R9567" t="str">
            <v>SAN GRIA</v>
          </cell>
          <cell r="X9567" t="str">
            <v/>
          </cell>
        </row>
        <row r="9568">
          <cell r="B9568">
            <v>34</v>
          </cell>
          <cell r="F9568">
            <v>6.5</v>
          </cell>
          <cell r="R9568" t="str">
            <v/>
          </cell>
          <cell r="X9568" t="str">
            <v/>
          </cell>
        </row>
        <row r="9569">
          <cell r="B9569">
            <v>34</v>
          </cell>
          <cell r="F9569">
            <v>7.5</v>
          </cell>
          <cell r="R9569" t="str">
            <v/>
          </cell>
          <cell r="X9569" t="str">
            <v/>
          </cell>
        </row>
        <row r="9570">
          <cell r="B9570">
            <v>34</v>
          </cell>
          <cell r="F9570">
            <v>8</v>
          </cell>
          <cell r="R9570" t="str">
            <v>SAN GRIA</v>
          </cell>
          <cell r="T9570">
            <v>1</v>
          </cell>
          <cell r="W9570">
            <v>1</v>
          </cell>
          <cell r="X9570">
            <v>14</v>
          </cell>
        </row>
        <row r="9571">
          <cell r="B9571">
            <v>34</v>
          </cell>
          <cell r="F9571">
            <v>6</v>
          </cell>
          <cell r="R9571" t="str">
            <v/>
          </cell>
          <cell r="X9571" t="str">
            <v/>
          </cell>
        </row>
        <row r="9572">
          <cell r="B9572">
            <v>34</v>
          </cell>
          <cell r="F9572">
            <v>6.5</v>
          </cell>
          <cell r="R9572" t="str">
            <v/>
          </cell>
          <cell r="X9572" t="str">
            <v/>
          </cell>
        </row>
        <row r="9573">
          <cell r="B9573">
            <v>34</v>
          </cell>
          <cell r="F9573">
            <v>5.5</v>
          </cell>
          <cell r="R9573" t="str">
            <v>PARTIZAN DEGRADO</v>
          </cell>
          <cell r="T9573">
            <v>1</v>
          </cell>
          <cell r="X9573" t="str">
            <v/>
          </cell>
        </row>
        <row r="9574">
          <cell r="B9574">
            <v>34</v>
          </cell>
          <cell r="F9574">
            <v>6</v>
          </cell>
          <cell r="R9574" t="str">
            <v/>
          </cell>
          <cell r="X9574" t="str">
            <v/>
          </cell>
        </row>
        <row r="9575">
          <cell r="B9575">
            <v>34</v>
          </cell>
          <cell r="F9575">
            <v>5.5</v>
          </cell>
          <cell r="R9575" t="str">
            <v>PESCICULINI FC</v>
          </cell>
          <cell r="T9575">
            <v>1</v>
          </cell>
          <cell r="X9575" t="str">
            <v/>
          </cell>
        </row>
        <row r="9576">
          <cell r="B9576">
            <v>34</v>
          </cell>
          <cell r="F9576">
            <v>6.5</v>
          </cell>
          <cell r="R9576" t="str">
            <v/>
          </cell>
          <cell r="X9576" t="str">
            <v/>
          </cell>
        </row>
        <row r="9577">
          <cell r="B9577">
            <v>34</v>
          </cell>
          <cell r="F9577">
            <v>6.5</v>
          </cell>
          <cell r="R9577" t="str">
            <v/>
          </cell>
          <cell r="X9577" t="str">
            <v/>
          </cell>
        </row>
        <row r="9578">
          <cell r="B9578">
            <v>34</v>
          </cell>
          <cell r="F9578">
            <v>6.5</v>
          </cell>
          <cell r="R9578" t="str">
            <v/>
          </cell>
          <cell r="X9578" t="str">
            <v/>
          </cell>
        </row>
        <row r="9579">
          <cell r="B9579">
            <v>34</v>
          </cell>
          <cell r="F9579">
            <v>6.5</v>
          </cell>
          <cell r="R9579" t="str">
            <v>HERTHA VERNELLO</v>
          </cell>
          <cell r="W9579">
            <v>1</v>
          </cell>
          <cell r="X9579">
            <v>6.5</v>
          </cell>
        </row>
        <row r="9580">
          <cell r="B9580">
            <v>34</v>
          </cell>
          <cell r="F9580">
            <v>6</v>
          </cell>
          <cell r="R9580" t="str">
            <v>ATL IMPROVVISATO</v>
          </cell>
          <cell r="X9580" t="str">
            <v/>
          </cell>
        </row>
        <row r="9581">
          <cell r="B9581">
            <v>34</v>
          </cell>
          <cell r="F9581">
            <v>6</v>
          </cell>
          <cell r="R9581" t="str">
            <v/>
          </cell>
          <cell r="X9581" t="str">
            <v/>
          </cell>
        </row>
        <row r="9582">
          <cell r="B9582">
            <v>34</v>
          </cell>
          <cell r="F9582">
            <v>6</v>
          </cell>
          <cell r="R9582" t="str">
            <v/>
          </cell>
          <cell r="X9582" t="str">
            <v/>
          </cell>
        </row>
        <row r="9583">
          <cell r="B9583">
            <v>34</v>
          </cell>
          <cell r="F9583">
            <v>6.5</v>
          </cell>
          <cell r="R9583" t="str">
            <v/>
          </cell>
          <cell r="X9583" t="str">
            <v/>
          </cell>
        </row>
        <row r="9584">
          <cell r="B9584">
            <v>34</v>
          </cell>
          <cell r="F9584" t="str">
            <v>6*</v>
          </cell>
          <cell r="R9584" t="str">
            <v/>
          </cell>
          <cell r="X9584" t="str">
            <v/>
          </cell>
        </row>
        <row r="9585">
          <cell r="B9585">
            <v>34</v>
          </cell>
          <cell r="F9585">
            <v>7.5</v>
          </cell>
          <cell r="R9585" t="str">
            <v>APPAREGGIATO</v>
          </cell>
          <cell r="T9585">
            <v>1</v>
          </cell>
          <cell r="W9585">
            <v>1</v>
          </cell>
          <cell r="X9585">
            <v>11.5</v>
          </cell>
        </row>
        <row r="9586">
          <cell r="B9586">
            <v>34</v>
          </cell>
          <cell r="F9586">
            <v>7</v>
          </cell>
          <cell r="R9586" t="str">
            <v/>
          </cell>
          <cell r="X9586" t="str">
            <v/>
          </cell>
        </row>
        <row r="9587">
          <cell r="B9587">
            <v>34</v>
          </cell>
          <cell r="F9587">
            <v>6</v>
          </cell>
          <cell r="R9587" t="str">
            <v/>
          </cell>
          <cell r="X9587" t="str">
            <v/>
          </cell>
        </row>
        <row r="9588">
          <cell r="B9588">
            <v>34</v>
          </cell>
          <cell r="F9588">
            <v>6</v>
          </cell>
          <cell r="R9588" t="str">
            <v/>
          </cell>
          <cell r="X9588" t="str">
            <v/>
          </cell>
        </row>
        <row r="9589">
          <cell r="B9589">
            <v>34</v>
          </cell>
          <cell r="F9589">
            <v>6</v>
          </cell>
          <cell r="R9589" t="str">
            <v/>
          </cell>
          <cell r="X9589" t="str">
            <v/>
          </cell>
        </row>
        <row r="9590">
          <cell r="B9590">
            <v>34</v>
          </cell>
          <cell r="F9590">
            <v>6</v>
          </cell>
          <cell r="R9590" t="str">
            <v/>
          </cell>
          <cell r="X9590" t="str">
            <v/>
          </cell>
        </row>
        <row r="9591">
          <cell r="B9591">
            <v>34</v>
          </cell>
          <cell r="F9591">
            <v>6.5</v>
          </cell>
          <cell r="R9591" t="str">
            <v/>
          </cell>
          <cell r="X9591" t="str">
            <v/>
          </cell>
        </row>
        <row r="9592">
          <cell r="B9592">
            <v>34</v>
          </cell>
          <cell r="F9592">
            <v>6</v>
          </cell>
          <cell r="R9592" t="str">
            <v/>
          </cell>
          <cell r="X9592" t="str">
            <v/>
          </cell>
        </row>
        <row r="9593">
          <cell r="B9593">
            <v>34</v>
          </cell>
          <cell r="F9593">
            <v>5.5</v>
          </cell>
          <cell r="R9593" t="str">
            <v/>
          </cell>
          <cell r="X9593" t="str">
            <v/>
          </cell>
        </row>
        <row r="9594">
          <cell r="B9594">
            <v>34</v>
          </cell>
          <cell r="F9594">
            <v>5.5</v>
          </cell>
          <cell r="R9594" t="str">
            <v/>
          </cell>
          <cell r="X9594" t="str">
            <v/>
          </cell>
        </row>
        <row r="9595">
          <cell r="B9595">
            <v>34</v>
          </cell>
          <cell r="F9595">
            <v>6</v>
          </cell>
          <cell r="R9595" t="str">
            <v/>
          </cell>
          <cell r="X9595" t="str">
            <v/>
          </cell>
        </row>
        <row r="9596">
          <cell r="B9596">
            <v>34</v>
          </cell>
          <cell r="F9596">
            <v>5.5</v>
          </cell>
          <cell r="R9596" t="str">
            <v/>
          </cell>
          <cell r="X9596" t="str">
            <v/>
          </cell>
        </row>
        <row r="9597">
          <cell r="B9597">
            <v>34</v>
          </cell>
          <cell r="F9597">
            <v>6.5</v>
          </cell>
          <cell r="R9597" t="str">
            <v/>
          </cell>
          <cell r="X9597" t="str">
            <v/>
          </cell>
        </row>
        <row r="9598">
          <cell r="B9598">
            <v>34</v>
          </cell>
          <cell r="F9598">
            <v>6</v>
          </cell>
          <cell r="R9598" t="str">
            <v>AC ASPARAGHESE</v>
          </cell>
          <cell r="W9598">
            <v>1</v>
          </cell>
          <cell r="X9598">
            <v>6</v>
          </cell>
        </row>
        <row r="9599">
          <cell r="B9599">
            <v>34</v>
          </cell>
          <cell r="F9599">
            <v>5.5</v>
          </cell>
          <cell r="R9599" t="str">
            <v/>
          </cell>
          <cell r="X9599" t="str">
            <v/>
          </cell>
        </row>
        <row r="9600">
          <cell r="B9600">
            <v>34</v>
          </cell>
          <cell r="F9600">
            <v>6</v>
          </cell>
          <cell r="R9600" t="str">
            <v/>
          </cell>
          <cell r="X9600" t="str">
            <v/>
          </cell>
        </row>
        <row r="9601">
          <cell r="B9601">
            <v>34</v>
          </cell>
          <cell r="F9601">
            <v>6.5</v>
          </cell>
          <cell r="R9601" t="str">
            <v>HERTHA VERNELLO</v>
          </cell>
          <cell r="T9601">
            <v>1</v>
          </cell>
          <cell r="W9601">
            <v>1</v>
          </cell>
          <cell r="X9601">
            <v>6.5</v>
          </cell>
        </row>
        <row r="9602">
          <cell r="B9602">
            <v>34</v>
          </cell>
          <cell r="F9602">
            <v>6.5</v>
          </cell>
          <cell r="R9602" t="str">
            <v>AC ASPARAGHESE</v>
          </cell>
          <cell r="T9602">
            <v>1</v>
          </cell>
          <cell r="W9602">
            <v>1</v>
          </cell>
          <cell r="X9602">
            <v>7.5</v>
          </cell>
        </row>
        <row r="9603">
          <cell r="B9603">
            <v>34</v>
          </cell>
          <cell r="F9603">
            <v>6</v>
          </cell>
          <cell r="R9603" t="str">
            <v>PESCICULINI FC</v>
          </cell>
          <cell r="T9603">
            <v>1</v>
          </cell>
          <cell r="W9603">
            <v>1</v>
          </cell>
          <cell r="X9603">
            <v>6</v>
          </cell>
        </row>
        <row r="9604">
          <cell r="B9604">
            <v>34</v>
          </cell>
          <cell r="F9604">
            <v>5.5</v>
          </cell>
          <cell r="R9604" t="str">
            <v>HERTHA VERNELLO</v>
          </cell>
          <cell r="X9604" t="str">
            <v/>
          </cell>
        </row>
        <row r="9605">
          <cell r="B9605">
            <v>34</v>
          </cell>
          <cell r="F9605">
            <v>6</v>
          </cell>
          <cell r="R9605" t="str">
            <v>PESCICULINI FC</v>
          </cell>
          <cell r="W9605">
            <v>1</v>
          </cell>
          <cell r="X9605">
            <v>6</v>
          </cell>
        </row>
        <row r="9606">
          <cell r="B9606">
            <v>34</v>
          </cell>
          <cell r="F9606">
            <v>6</v>
          </cell>
          <cell r="R9606" t="str">
            <v/>
          </cell>
          <cell r="X9606" t="str">
            <v/>
          </cell>
        </row>
        <row r="9607">
          <cell r="B9607">
            <v>34</v>
          </cell>
          <cell r="F9607">
            <v>6</v>
          </cell>
          <cell r="R9607" t="str">
            <v/>
          </cell>
          <cell r="X9607" t="str">
            <v/>
          </cell>
        </row>
        <row r="9608">
          <cell r="B9608">
            <v>34</v>
          </cell>
          <cell r="F9608">
            <v>6</v>
          </cell>
          <cell r="R9608" t="str">
            <v>APPAREGGIATO</v>
          </cell>
          <cell r="T9608">
            <v>1</v>
          </cell>
          <cell r="X9608" t="str">
            <v/>
          </cell>
        </row>
        <row r="9609">
          <cell r="B9609">
            <v>34</v>
          </cell>
          <cell r="F9609">
            <v>5.5</v>
          </cell>
          <cell r="R9609" t="str">
            <v>SAN GRIA</v>
          </cell>
          <cell r="T9609">
            <v>1</v>
          </cell>
          <cell r="X9609" t="str">
            <v/>
          </cell>
        </row>
        <row r="9610">
          <cell r="B9610">
            <v>34</v>
          </cell>
          <cell r="F9610">
            <v>6</v>
          </cell>
          <cell r="R9610" t="str">
            <v/>
          </cell>
          <cell r="X9610" t="str">
            <v/>
          </cell>
        </row>
        <row r="9611">
          <cell r="B9611">
            <v>34</v>
          </cell>
          <cell r="F9611">
            <v>7.5</v>
          </cell>
          <cell r="R9611" t="str">
            <v/>
          </cell>
          <cell r="X9611" t="str">
            <v/>
          </cell>
        </row>
        <row r="9612">
          <cell r="B9612">
            <v>34</v>
          </cell>
          <cell r="F9612">
            <v>5.5</v>
          </cell>
          <cell r="R9612" t="str">
            <v>APPAREGGIATO</v>
          </cell>
          <cell r="X9612" t="str">
            <v/>
          </cell>
        </row>
        <row r="9613">
          <cell r="B9613">
            <v>34</v>
          </cell>
          <cell r="F9613">
            <v>5.5</v>
          </cell>
          <cell r="R9613" t="str">
            <v>PARTIZAN DEGRADO</v>
          </cell>
          <cell r="T9613">
            <v>1</v>
          </cell>
          <cell r="X9613" t="str">
            <v/>
          </cell>
        </row>
        <row r="9614">
          <cell r="B9614">
            <v>34</v>
          </cell>
          <cell r="F9614">
            <v>6</v>
          </cell>
          <cell r="R9614" t="str">
            <v/>
          </cell>
          <cell r="X9614" t="str">
            <v/>
          </cell>
        </row>
        <row r="9615">
          <cell r="B9615">
            <v>34</v>
          </cell>
          <cell r="F9615">
            <v>6.5</v>
          </cell>
          <cell r="R9615" t="str">
            <v/>
          </cell>
          <cell r="X9615" t="str">
            <v/>
          </cell>
        </row>
        <row r="9616">
          <cell r="B9616">
            <v>34</v>
          </cell>
          <cell r="F9616">
            <v>6</v>
          </cell>
          <cell r="R9616" t="str">
            <v/>
          </cell>
          <cell r="X9616" t="str">
            <v/>
          </cell>
        </row>
        <row r="9617">
          <cell r="B9617">
            <v>34</v>
          </cell>
          <cell r="F9617">
            <v>6.5</v>
          </cell>
          <cell r="R9617" t="str">
            <v/>
          </cell>
          <cell r="X9617" t="str">
            <v/>
          </cell>
        </row>
        <row r="9618">
          <cell r="B9618">
            <v>34</v>
          </cell>
          <cell r="F9618">
            <v>6.5</v>
          </cell>
          <cell r="R9618" t="str">
            <v/>
          </cell>
          <cell r="X9618" t="str">
            <v/>
          </cell>
        </row>
        <row r="9619">
          <cell r="B9619">
            <v>34</v>
          </cell>
          <cell r="F9619">
            <v>7.5</v>
          </cell>
          <cell r="R9619" t="str">
            <v>AC ASPARAGHESE</v>
          </cell>
          <cell r="W9619">
            <v>1</v>
          </cell>
          <cell r="X9619">
            <v>13.5</v>
          </cell>
        </row>
        <row r="9620">
          <cell r="B9620">
            <v>34</v>
          </cell>
          <cell r="F9620">
            <v>6</v>
          </cell>
          <cell r="R9620" t="str">
            <v/>
          </cell>
          <cell r="X9620" t="str">
            <v/>
          </cell>
        </row>
        <row r="9621">
          <cell r="B9621">
            <v>34</v>
          </cell>
          <cell r="F9621">
            <v>6</v>
          </cell>
          <cell r="R9621" t="str">
            <v/>
          </cell>
          <cell r="X9621" t="str">
            <v/>
          </cell>
        </row>
        <row r="9622">
          <cell r="B9622">
            <v>34</v>
          </cell>
          <cell r="F9622">
            <v>7</v>
          </cell>
          <cell r="R9622" t="str">
            <v>AC ASPARAGHESE</v>
          </cell>
          <cell r="T9622">
            <v>1</v>
          </cell>
          <cell r="W9622">
            <v>1</v>
          </cell>
          <cell r="X9622">
            <v>11</v>
          </cell>
        </row>
        <row r="9623">
          <cell r="B9623">
            <v>34</v>
          </cell>
          <cell r="F9623">
            <v>6</v>
          </cell>
          <cell r="R9623" t="str">
            <v/>
          </cell>
          <cell r="X9623" t="str">
            <v/>
          </cell>
        </row>
        <row r="9624">
          <cell r="B9624">
            <v>34</v>
          </cell>
          <cell r="F9624">
            <v>6.5</v>
          </cell>
          <cell r="R9624" t="str">
            <v>PESCICULINI FC</v>
          </cell>
          <cell r="T9624">
            <v>1</v>
          </cell>
          <cell r="W9624">
            <v>1</v>
          </cell>
          <cell r="X9624">
            <v>9.5</v>
          </cell>
        </row>
        <row r="9625">
          <cell r="B9625">
            <v>34</v>
          </cell>
          <cell r="F9625">
            <v>6</v>
          </cell>
          <cell r="R9625" t="str">
            <v/>
          </cell>
          <cell r="X9625" t="str">
            <v/>
          </cell>
        </row>
        <row r="9626">
          <cell r="B9626">
            <v>34</v>
          </cell>
          <cell r="F9626">
            <v>6</v>
          </cell>
          <cell r="R9626" t="str">
            <v>AC ASPARAGHESE</v>
          </cell>
          <cell r="W9626">
            <v>1</v>
          </cell>
          <cell r="X9626">
            <v>6</v>
          </cell>
        </row>
        <row r="9627">
          <cell r="B9627">
            <v>34</v>
          </cell>
          <cell r="F9627">
            <v>6</v>
          </cell>
          <cell r="R9627" t="str">
            <v/>
          </cell>
          <cell r="X9627" t="str">
            <v/>
          </cell>
        </row>
        <row r="9628">
          <cell r="B9628">
            <v>34</v>
          </cell>
          <cell r="F9628">
            <v>5.5</v>
          </cell>
          <cell r="R9628" t="str">
            <v>PESCICULINI FC</v>
          </cell>
          <cell r="X9628" t="str">
            <v/>
          </cell>
        </row>
        <row r="9629">
          <cell r="B9629">
            <v>34</v>
          </cell>
          <cell r="F9629">
            <v>7</v>
          </cell>
          <cell r="R9629" t="str">
            <v>PESCICULINI FC</v>
          </cell>
          <cell r="T9629">
            <v>1</v>
          </cell>
          <cell r="W9629">
            <v>1</v>
          </cell>
          <cell r="X9629">
            <v>10</v>
          </cell>
        </row>
        <row r="9630">
          <cell r="B9630">
            <v>34</v>
          </cell>
          <cell r="F9630">
            <v>6</v>
          </cell>
          <cell r="R9630" t="str">
            <v>HERTHA VERNELLO</v>
          </cell>
          <cell r="T9630">
            <v>1</v>
          </cell>
          <cell r="W9630">
            <v>1</v>
          </cell>
          <cell r="X9630">
            <v>6</v>
          </cell>
        </row>
        <row r="9631">
          <cell r="B9631">
            <v>34</v>
          </cell>
          <cell r="F9631">
            <v>6</v>
          </cell>
          <cell r="R9631" t="str">
            <v>SAN GRIA</v>
          </cell>
          <cell r="T9631">
            <v>1</v>
          </cell>
          <cell r="X9631" t="str">
            <v/>
          </cell>
        </row>
        <row r="9632">
          <cell r="B9632">
            <v>34</v>
          </cell>
          <cell r="F9632">
            <v>5.5</v>
          </cell>
          <cell r="R9632" t="str">
            <v/>
          </cell>
          <cell r="X9632" t="str">
            <v/>
          </cell>
        </row>
        <row r="9633">
          <cell r="B9633">
            <v>34</v>
          </cell>
          <cell r="F9633">
            <v>5.5</v>
          </cell>
          <cell r="R9633" t="str">
            <v/>
          </cell>
          <cell r="X9633" t="str">
            <v/>
          </cell>
        </row>
        <row r="9634">
          <cell r="B9634">
            <v>34</v>
          </cell>
          <cell r="F9634">
            <v>6.5</v>
          </cell>
          <cell r="R9634" t="str">
            <v/>
          </cell>
          <cell r="X9634" t="str">
            <v/>
          </cell>
        </row>
        <row r="9635">
          <cell r="B9635">
            <v>34</v>
          </cell>
          <cell r="F9635">
            <v>6</v>
          </cell>
          <cell r="R9635" t="str">
            <v/>
          </cell>
          <cell r="X9635" t="str">
            <v/>
          </cell>
        </row>
        <row r="9636">
          <cell r="B9636">
            <v>34</v>
          </cell>
          <cell r="F9636">
            <v>5.5</v>
          </cell>
          <cell r="R9636" t="str">
            <v>PESCICULINI FC</v>
          </cell>
          <cell r="T9636">
            <v>1</v>
          </cell>
          <cell r="X9636" t="str">
            <v/>
          </cell>
        </row>
        <row r="9637">
          <cell r="B9637">
            <v>34</v>
          </cell>
          <cell r="F9637">
            <v>6</v>
          </cell>
          <cell r="R9637" t="str">
            <v/>
          </cell>
          <cell r="X9637" t="str">
            <v/>
          </cell>
        </row>
        <row r="9638">
          <cell r="B9638">
            <v>34</v>
          </cell>
          <cell r="F9638">
            <v>6.5</v>
          </cell>
          <cell r="R9638" t="str">
            <v/>
          </cell>
          <cell r="X9638" t="str">
            <v/>
          </cell>
        </row>
        <row r="9639">
          <cell r="B9639">
            <v>34</v>
          </cell>
          <cell r="F9639">
            <v>5.5</v>
          </cell>
          <cell r="R9639" t="str">
            <v/>
          </cell>
          <cell r="X9639" t="str">
            <v/>
          </cell>
        </row>
        <row r="9640">
          <cell r="B9640">
            <v>34</v>
          </cell>
          <cell r="F9640">
            <v>6</v>
          </cell>
          <cell r="R9640" t="str">
            <v>ATL IMPROVVISATO</v>
          </cell>
          <cell r="T9640">
            <v>1</v>
          </cell>
          <cell r="W9640">
            <v>1</v>
          </cell>
          <cell r="X9640">
            <v>7</v>
          </cell>
        </row>
        <row r="9641">
          <cell r="B9641">
            <v>34</v>
          </cell>
          <cell r="F9641">
            <v>6</v>
          </cell>
          <cell r="R9641" t="str">
            <v>APPAREGGIATO</v>
          </cell>
          <cell r="T9641">
            <v>1</v>
          </cell>
          <cell r="W9641">
            <v>1</v>
          </cell>
          <cell r="X9641">
            <v>6</v>
          </cell>
        </row>
        <row r="9642">
          <cell r="B9642">
            <v>34</v>
          </cell>
          <cell r="F9642">
            <v>5.5</v>
          </cell>
          <cell r="R9642" t="str">
            <v>PESCICULINI FC</v>
          </cell>
          <cell r="T9642">
            <v>1</v>
          </cell>
          <cell r="X9642" t="str">
            <v/>
          </cell>
        </row>
        <row r="9643">
          <cell r="B9643">
            <v>34</v>
          </cell>
          <cell r="F9643">
            <v>6</v>
          </cell>
          <cell r="R9643" t="str">
            <v/>
          </cell>
          <cell r="X9643" t="str">
            <v/>
          </cell>
        </row>
        <row r="9644">
          <cell r="B9644">
            <v>34</v>
          </cell>
          <cell r="F9644">
            <v>6</v>
          </cell>
          <cell r="R9644" t="str">
            <v>PESCICULINI FC</v>
          </cell>
          <cell r="X9644" t="str">
            <v/>
          </cell>
        </row>
        <row r="9645">
          <cell r="B9645">
            <v>34</v>
          </cell>
          <cell r="F9645">
            <v>6</v>
          </cell>
          <cell r="R9645" t="str">
            <v/>
          </cell>
          <cell r="X9645" t="str">
            <v/>
          </cell>
        </row>
        <row r="9646">
          <cell r="B9646">
            <v>34</v>
          </cell>
          <cell r="F9646">
            <v>5.5</v>
          </cell>
          <cell r="R9646" t="str">
            <v/>
          </cell>
          <cell r="X9646" t="str">
            <v/>
          </cell>
        </row>
        <row r="9647">
          <cell r="B9647">
            <v>34</v>
          </cell>
          <cell r="F9647">
            <v>7</v>
          </cell>
          <cell r="R9647" t="str">
            <v/>
          </cell>
          <cell r="X9647" t="str">
            <v/>
          </cell>
        </row>
        <row r="9648">
          <cell r="B9648">
            <v>34</v>
          </cell>
          <cell r="F9648">
            <v>5.5</v>
          </cell>
          <cell r="R9648" t="str">
            <v>PESCICULINI FC</v>
          </cell>
          <cell r="X9648" t="str">
            <v/>
          </cell>
        </row>
        <row r="9649">
          <cell r="B9649">
            <v>34</v>
          </cell>
          <cell r="F9649">
            <v>6.5</v>
          </cell>
          <cell r="R9649" t="str">
            <v>PARTIZAN DEGRADO</v>
          </cell>
          <cell r="W9649">
            <v>1</v>
          </cell>
          <cell r="X9649">
            <v>6.5</v>
          </cell>
        </row>
        <row r="9650">
          <cell r="B9650">
            <v>34</v>
          </cell>
          <cell r="F9650">
            <v>5.5</v>
          </cell>
          <cell r="R9650" t="str">
            <v/>
          </cell>
          <cell r="X9650" t="str">
            <v/>
          </cell>
        </row>
        <row r="9651">
          <cell r="B9651">
            <v>34</v>
          </cell>
          <cell r="F9651">
            <v>7.5</v>
          </cell>
          <cell r="R9651" t="str">
            <v>APPAREGGIATO</v>
          </cell>
          <cell r="T9651">
            <v>1</v>
          </cell>
          <cell r="W9651">
            <v>1</v>
          </cell>
          <cell r="X9651">
            <v>12.5</v>
          </cell>
        </row>
        <row r="9652">
          <cell r="B9652">
            <v>34</v>
          </cell>
          <cell r="F9652">
            <v>6</v>
          </cell>
          <cell r="R9652" t="str">
            <v/>
          </cell>
          <cell r="X9652" t="str">
            <v/>
          </cell>
        </row>
        <row r="9653">
          <cell r="B9653">
            <v>34</v>
          </cell>
          <cell r="F9653">
            <v>5</v>
          </cell>
          <cell r="R9653" t="str">
            <v>AC ASPARAGHESE</v>
          </cell>
          <cell r="X9653" t="str">
            <v/>
          </cell>
        </row>
        <row r="9654">
          <cell r="B9654">
            <v>34</v>
          </cell>
          <cell r="F9654">
            <v>7</v>
          </cell>
          <cell r="R9654" t="str">
            <v>SAN GRIA</v>
          </cell>
          <cell r="T9654">
            <v>1</v>
          </cell>
          <cell r="W9654">
            <v>1</v>
          </cell>
          <cell r="X9654">
            <v>7</v>
          </cell>
        </row>
        <row r="9655">
          <cell r="B9655">
            <v>34</v>
          </cell>
          <cell r="F9655">
            <v>5.5</v>
          </cell>
          <cell r="R9655" t="str">
            <v/>
          </cell>
          <cell r="X9655" t="str">
            <v/>
          </cell>
        </row>
        <row r="9656">
          <cell r="B9656">
            <v>34</v>
          </cell>
          <cell r="F9656">
            <v>6</v>
          </cell>
          <cell r="R9656" t="str">
            <v/>
          </cell>
          <cell r="X9656" t="str">
            <v/>
          </cell>
        </row>
        <row r="9657">
          <cell r="B9657">
            <v>34</v>
          </cell>
          <cell r="F9657">
            <v>6.5</v>
          </cell>
          <cell r="R9657" t="str">
            <v/>
          </cell>
          <cell r="X9657" t="str">
            <v/>
          </cell>
        </row>
        <row r="9658">
          <cell r="B9658">
            <v>34</v>
          </cell>
          <cell r="F9658">
            <v>5.5</v>
          </cell>
          <cell r="R9658" t="str">
            <v/>
          </cell>
          <cell r="X9658" t="str">
            <v/>
          </cell>
        </row>
        <row r="9659">
          <cell r="B9659">
            <v>34</v>
          </cell>
          <cell r="F9659">
            <v>5.5</v>
          </cell>
          <cell r="R9659" t="str">
            <v/>
          </cell>
          <cell r="X9659" t="str">
            <v/>
          </cell>
        </row>
        <row r="9660">
          <cell r="B9660">
            <v>34</v>
          </cell>
          <cell r="F9660">
            <v>5.5</v>
          </cell>
          <cell r="R9660" t="str">
            <v>AC ASPARAGHESE</v>
          </cell>
          <cell r="T9660">
            <v>1</v>
          </cell>
          <cell r="X9660" t="str">
            <v/>
          </cell>
        </row>
        <row r="9661">
          <cell r="B9661">
            <v>34</v>
          </cell>
          <cell r="F9661" t="str">
            <v>6*</v>
          </cell>
          <cell r="R9661" t="str">
            <v/>
          </cell>
          <cell r="X9661" t="str">
            <v/>
          </cell>
        </row>
        <row r="9662">
          <cell r="B9662">
            <v>34</v>
          </cell>
          <cell r="F9662">
            <v>6</v>
          </cell>
          <cell r="R9662" t="str">
            <v/>
          </cell>
          <cell r="X9662" t="str">
            <v/>
          </cell>
        </row>
        <row r="9663">
          <cell r="B9663">
            <v>34</v>
          </cell>
          <cell r="F9663">
            <v>6</v>
          </cell>
          <cell r="R9663" t="str">
            <v/>
          </cell>
          <cell r="X9663" t="str">
            <v/>
          </cell>
        </row>
        <row r="9664">
          <cell r="B9664">
            <v>34</v>
          </cell>
          <cell r="F9664">
            <v>6</v>
          </cell>
          <cell r="R9664" t="str">
            <v/>
          </cell>
          <cell r="X9664" t="str">
            <v/>
          </cell>
        </row>
        <row r="9665">
          <cell r="B9665">
            <v>34</v>
          </cell>
          <cell r="F9665">
            <v>7</v>
          </cell>
          <cell r="R9665" t="str">
            <v>APPAREGGIATO</v>
          </cell>
          <cell r="W9665">
            <v>1</v>
          </cell>
          <cell r="X9665">
            <v>10</v>
          </cell>
        </row>
        <row r="9666">
          <cell r="B9666">
            <v>34</v>
          </cell>
          <cell r="F9666">
            <v>6</v>
          </cell>
          <cell r="R9666" t="str">
            <v>HERTHA VERNELLO</v>
          </cell>
          <cell r="T9666">
            <v>1</v>
          </cell>
          <cell r="W9666">
            <v>1</v>
          </cell>
          <cell r="X9666">
            <v>6</v>
          </cell>
        </row>
        <row r="9667">
          <cell r="B9667">
            <v>34</v>
          </cell>
          <cell r="F9667">
            <v>6.5</v>
          </cell>
          <cell r="R9667" t="str">
            <v/>
          </cell>
          <cell r="X9667" t="str">
            <v/>
          </cell>
        </row>
        <row r="9668">
          <cell r="B9668">
            <v>34</v>
          </cell>
          <cell r="F9668">
            <v>6</v>
          </cell>
          <cell r="R9668" t="str">
            <v/>
          </cell>
          <cell r="X9668" t="str">
            <v/>
          </cell>
        </row>
        <row r="9669">
          <cell r="B9669">
            <v>34</v>
          </cell>
          <cell r="F9669">
            <v>5.5</v>
          </cell>
          <cell r="R9669" t="str">
            <v/>
          </cell>
          <cell r="X9669" t="str">
            <v/>
          </cell>
        </row>
        <row r="9670">
          <cell r="B9670">
            <v>34</v>
          </cell>
          <cell r="F9670">
            <v>6</v>
          </cell>
          <cell r="R9670" t="str">
            <v/>
          </cell>
          <cell r="X9670" t="str">
            <v/>
          </cell>
        </row>
        <row r="9671">
          <cell r="B9671">
            <v>34</v>
          </cell>
          <cell r="F9671">
            <v>6</v>
          </cell>
          <cell r="R9671" t="str">
            <v/>
          </cell>
          <cell r="X9671" t="str">
            <v/>
          </cell>
        </row>
        <row r="9672">
          <cell r="B9672">
            <v>34</v>
          </cell>
          <cell r="F9672">
            <v>6.5</v>
          </cell>
          <cell r="R9672" t="str">
            <v>ATL IMPROVVISATO</v>
          </cell>
          <cell r="T9672">
            <v>1</v>
          </cell>
          <cell r="W9672">
            <v>1</v>
          </cell>
          <cell r="X9672">
            <v>6.5</v>
          </cell>
        </row>
        <row r="9673">
          <cell r="B9673">
            <v>34</v>
          </cell>
          <cell r="F9673">
            <v>5.5</v>
          </cell>
          <cell r="R9673" t="str">
            <v/>
          </cell>
          <cell r="X9673" t="str">
            <v/>
          </cell>
        </row>
        <row r="9674">
          <cell r="B9674">
            <v>34</v>
          </cell>
          <cell r="F9674">
            <v>5.5</v>
          </cell>
          <cell r="R9674" t="str">
            <v/>
          </cell>
          <cell r="X9674" t="str">
            <v/>
          </cell>
        </row>
        <row r="9675">
          <cell r="B9675">
            <v>35</v>
          </cell>
          <cell r="F9675">
            <v>6</v>
          </cell>
          <cell r="R9675" t="str">
            <v>SAN GRIA</v>
          </cell>
          <cell r="T9675">
            <v>1</v>
          </cell>
          <cell r="W9675">
            <v>1</v>
          </cell>
          <cell r="X9675">
            <v>7</v>
          </cell>
        </row>
        <row r="9676">
          <cell r="B9676">
            <v>35</v>
          </cell>
          <cell r="F9676">
            <v>5.5</v>
          </cell>
          <cell r="R9676" t="str">
            <v>PARTIZAN DEGRADO</v>
          </cell>
          <cell r="T9676">
            <v>1</v>
          </cell>
          <cell r="X9676" t="str">
            <v/>
          </cell>
        </row>
        <row r="9677">
          <cell r="B9677">
            <v>35</v>
          </cell>
          <cell r="F9677">
            <v>6</v>
          </cell>
          <cell r="R9677" t="str">
            <v/>
          </cell>
          <cell r="X9677" t="str">
            <v/>
          </cell>
        </row>
        <row r="9678">
          <cell r="B9678">
            <v>35</v>
          </cell>
          <cell r="F9678">
            <v>6</v>
          </cell>
          <cell r="R9678" t="str">
            <v>SAN GRIA</v>
          </cell>
          <cell r="X9678" t="str">
            <v/>
          </cell>
        </row>
        <row r="9679">
          <cell r="B9679">
            <v>35</v>
          </cell>
          <cell r="F9679">
            <v>6.5</v>
          </cell>
          <cell r="R9679" t="str">
            <v>ATL IMPROVVISATO</v>
          </cell>
          <cell r="W9679">
            <v>1</v>
          </cell>
          <cell r="X9679">
            <v>7.5</v>
          </cell>
        </row>
        <row r="9680">
          <cell r="B9680">
            <v>35</v>
          </cell>
          <cell r="F9680">
            <v>6.5</v>
          </cell>
          <cell r="R9680" t="str">
            <v/>
          </cell>
          <cell r="X9680" t="str">
            <v/>
          </cell>
        </row>
        <row r="9681">
          <cell r="B9681">
            <v>35</v>
          </cell>
          <cell r="F9681">
            <v>6.5</v>
          </cell>
          <cell r="R9681" t="str">
            <v>AC ASPARAGHESE</v>
          </cell>
          <cell r="T9681">
            <v>1</v>
          </cell>
          <cell r="W9681">
            <v>1</v>
          </cell>
          <cell r="X9681">
            <v>5.5</v>
          </cell>
        </row>
        <row r="9682">
          <cell r="B9682">
            <v>35</v>
          </cell>
          <cell r="F9682">
            <v>6</v>
          </cell>
          <cell r="R9682" t="str">
            <v>ATL IMPROVVISATO</v>
          </cell>
          <cell r="T9682">
            <v>1</v>
          </cell>
          <cell r="X9682" t="str">
            <v/>
          </cell>
        </row>
        <row r="9683">
          <cell r="B9683">
            <v>35</v>
          </cell>
          <cell r="F9683">
            <v>5.5</v>
          </cell>
          <cell r="R9683" t="str">
            <v/>
          </cell>
          <cell r="X9683" t="str">
            <v/>
          </cell>
        </row>
        <row r="9684">
          <cell r="B9684">
            <v>35</v>
          </cell>
          <cell r="F9684">
            <v>6.5</v>
          </cell>
          <cell r="R9684" t="str">
            <v>APPAREGGIATO</v>
          </cell>
          <cell r="W9684">
            <v>1</v>
          </cell>
          <cell r="X9684">
            <v>7.5</v>
          </cell>
        </row>
        <row r="9685">
          <cell r="B9685">
            <v>35</v>
          </cell>
          <cell r="F9685">
            <v>6</v>
          </cell>
          <cell r="R9685" t="str">
            <v>SESTO ASENSIO</v>
          </cell>
          <cell r="X9685" t="str">
            <v/>
          </cell>
        </row>
        <row r="9686">
          <cell r="B9686">
            <v>35</v>
          </cell>
          <cell r="F9686">
            <v>6.5</v>
          </cell>
          <cell r="R9686" t="str">
            <v>AC ASPARAGHESE</v>
          </cell>
          <cell r="X9686" t="str">
            <v/>
          </cell>
        </row>
        <row r="9687">
          <cell r="B9687">
            <v>35</v>
          </cell>
          <cell r="F9687">
            <v>6</v>
          </cell>
          <cell r="R9687" t="str">
            <v>PARTIZAN DEGRADO</v>
          </cell>
          <cell r="T9687">
            <v>1</v>
          </cell>
          <cell r="W9687">
            <v>1</v>
          </cell>
          <cell r="X9687">
            <v>6</v>
          </cell>
        </row>
        <row r="9688">
          <cell r="B9688">
            <v>35</v>
          </cell>
          <cell r="F9688">
            <v>6</v>
          </cell>
          <cell r="R9688" t="str">
            <v>PARTIZAN DEGRADO</v>
          </cell>
          <cell r="W9688">
            <v>1</v>
          </cell>
          <cell r="X9688">
            <v>6</v>
          </cell>
        </row>
        <row r="9689">
          <cell r="B9689">
            <v>35</v>
          </cell>
          <cell r="F9689">
            <v>7</v>
          </cell>
          <cell r="R9689" t="str">
            <v>PARTIZAN DEGRADO</v>
          </cell>
          <cell r="T9689">
            <v>1</v>
          </cell>
          <cell r="W9689">
            <v>1</v>
          </cell>
          <cell r="X9689">
            <v>7</v>
          </cell>
        </row>
        <row r="9690">
          <cell r="B9690">
            <v>35</v>
          </cell>
          <cell r="F9690">
            <v>6</v>
          </cell>
          <cell r="R9690" t="str">
            <v/>
          </cell>
          <cell r="X9690" t="str">
            <v/>
          </cell>
        </row>
        <row r="9691">
          <cell r="B9691">
            <v>35</v>
          </cell>
          <cell r="F9691">
            <v>6</v>
          </cell>
          <cell r="R9691" t="str">
            <v/>
          </cell>
          <cell r="X9691" t="str">
            <v/>
          </cell>
        </row>
        <row r="9692">
          <cell r="B9692">
            <v>35</v>
          </cell>
          <cell r="F9692">
            <v>6</v>
          </cell>
          <cell r="R9692" t="str">
            <v>HERTHA VERNELLO</v>
          </cell>
          <cell r="T9692">
            <v>1</v>
          </cell>
          <cell r="W9692">
            <v>1</v>
          </cell>
          <cell r="X9692">
            <v>7</v>
          </cell>
        </row>
        <row r="9693">
          <cell r="B9693">
            <v>35</v>
          </cell>
          <cell r="F9693">
            <v>6</v>
          </cell>
          <cell r="R9693" t="str">
            <v>SAN GRIA</v>
          </cell>
          <cell r="T9693">
            <v>1</v>
          </cell>
          <cell r="W9693">
            <v>1</v>
          </cell>
          <cell r="X9693">
            <v>6</v>
          </cell>
        </row>
        <row r="9694">
          <cell r="B9694">
            <v>35</v>
          </cell>
          <cell r="F9694">
            <v>6</v>
          </cell>
          <cell r="R9694" t="str">
            <v/>
          </cell>
          <cell r="X9694" t="str">
            <v/>
          </cell>
        </row>
        <row r="9695">
          <cell r="B9695">
            <v>35</v>
          </cell>
          <cell r="F9695">
            <v>6.5</v>
          </cell>
          <cell r="R9695" t="str">
            <v/>
          </cell>
          <cell r="X9695" t="str">
            <v/>
          </cell>
        </row>
        <row r="9696">
          <cell r="B9696">
            <v>35</v>
          </cell>
          <cell r="F9696">
            <v>4.5</v>
          </cell>
          <cell r="R9696" t="str">
            <v>AC ASPARAGHESE</v>
          </cell>
          <cell r="X9696" t="str">
            <v/>
          </cell>
        </row>
        <row r="9697">
          <cell r="B9697">
            <v>35</v>
          </cell>
          <cell r="F9697">
            <v>6</v>
          </cell>
          <cell r="R9697" t="str">
            <v>PARTIZAN DEGRADO</v>
          </cell>
          <cell r="W9697">
            <v>1</v>
          </cell>
          <cell r="X9697">
            <v>6</v>
          </cell>
        </row>
        <row r="9698">
          <cell r="B9698">
            <v>35</v>
          </cell>
          <cell r="F9698">
            <v>7</v>
          </cell>
          <cell r="R9698" t="str">
            <v>PARTIZAN DEGRADO</v>
          </cell>
          <cell r="T9698">
            <v>1</v>
          </cell>
          <cell r="W9698">
            <v>1</v>
          </cell>
          <cell r="X9698">
            <v>7</v>
          </cell>
        </row>
        <row r="9699">
          <cell r="B9699">
            <v>35</v>
          </cell>
          <cell r="F9699">
            <v>5.5</v>
          </cell>
          <cell r="R9699" t="str">
            <v/>
          </cell>
          <cell r="X9699" t="str">
            <v/>
          </cell>
        </row>
        <row r="9700">
          <cell r="B9700">
            <v>35</v>
          </cell>
          <cell r="F9700">
            <v>6</v>
          </cell>
          <cell r="R9700" t="str">
            <v/>
          </cell>
          <cell r="X9700" t="str">
            <v/>
          </cell>
        </row>
        <row r="9701">
          <cell r="B9701">
            <v>35</v>
          </cell>
          <cell r="F9701">
            <v>7</v>
          </cell>
          <cell r="R9701" t="str">
            <v>SESTO ASENSIO</v>
          </cell>
          <cell r="T9701">
            <v>1</v>
          </cell>
          <cell r="W9701">
            <v>1</v>
          </cell>
          <cell r="X9701">
            <v>8</v>
          </cell>
        </row>
        <row r="9702">
          <cell r="B9702">
            <v>35</v>
          </cell>
          <cell r="F9702">
            <v>6.5</v>
          </cell>
          <cell r="R9702" t="str">
            <v>SESTO ASENSIO</v>
          </cell>
          <cell r="W9702">
            <v>1</v>
          </cell>
          <cell r="X9702">
            <v>7.5</v>
          </cell>
        </row>
        <row r="9703">
          <cell r="B9703">
            <v>35</v>
          </cell>
          <cell r="F9703">
            <v>5.5</v>
          </cell>
          <cell r="R9703" t="str">
            <v/>
          </cell>
          <cell r="X9703" t="str">
            <v/>
          </cell>
        </row>
        <row r="9704">
          <cell r="B9704">
            <v>35</v>
          </cell>
          <cell r="F9704">
            <v>6</v>
          </cell>
          <cell r="R9704" t="str">
            <v>ATL IMPROVVISATO</v>
          </cell>
          <cell r="T9704">
            <v>1</v>
          </cell>
          <cell r="W9704">
            <v>1</v>
          </cell>
          <cell r="X9704">
            <v>6</v>
          </cell>
        </row>
        <row r="9705">
          <cell r="B9705">
            <v>35</v>
          </cell>
          <cell r="F9705">
            <v>6.5</v>
          </cell>
          <cell r="R9705" t="str">
            <v/>
          </cell>
          <cell r="X9705" t="str">
            <v/>
          </cell>
        </row>
        <row r="9706">
          <cell r="B9706">
            <v>35</v>
          </cell>
          <cell r="F9706">
            <v>6</v>
          </cell>
          <cell r="R9706" t="str">
            <v/>
          </cell>
          <cell r="X9706" t="str">
            <v/>
          </cell>
        </row>
        <row r="9707">
          <cell r="B9707">
            <v>35</v>
          </cell>
          <cell r="F9707">
            <v>6</v>
          </cell>
          <cell r="R9707" t="str">
            <v/>
          </cell>
          <cell r="X9707" t="str">
            <v/>
          </cell>
        </row>
        <row r="9708">
          <cell r="B9708">
            <v>35</v>
          </cell>
          <cell r="F9708">
            <v>5.5</v>
          </cell>
          <cell r="R9708" t="str">
            <v>PESCICULINI FC</v>
          </cell>
          <cell r="T9708">
            <v>1</v>
          </cell>
          <cell r="X9708" t="str">
            <v/>
          </cell>
        </row>
        <row r="9709">
          <cell r="B9709">
            <v>35</v>
          </cell>
          <cell r="F9709">
            <v>5.5</v>
          </cell>
          <cell r="R9709" t="str">
            <v/>
          </cell>
          <cell r="X9709" t="str">
            <v/>
          </cell>
        </row>
        <row r="9710">
          <cell r="B9710">
            <v>35</v>
          </cell>
          <cell r="F9710">
            <v>5.5</v>
          </cell>
          <cell r="R9710" t="str">
            <v/>
          </cell>
          <cell r="X9710" t="str">
            <v/>
          </cell>
        </row>
        <row r="9711">
          <cell r="B9711">
            <v>35</v>
          </cell>
          <cell r="F9711">
            <v>5.5</v>
          </cell>
          <cell r="R9711" t="str">
            <v/>
          </cell>
          <cell r="X9711" t="str">
            <v/>
          </cell>
        </row>
        <row r="9712">
          <cell r="B9712">
            <v>35</v>
          </cell>
          <cell r="F9712">
            <v>6</v>
          </cell>
          <cell r="R9712" t="str">
            <v/>
          </cell>
          <cell r="X9712" t="str">
            <v/>
          </cell>
        </row>
        <row r="9713">
          <cell r="B9713">
            <v>35</v>
          </cell>
          <cell r="F9713">
            <v>6</v>
          </cell>
          <cell r="R9713" t="str">
            <v/>
          </cell>
          <cell r="X9713" t="str">
            <v/>
          </cell>
        </row>
        <row r="9714">
          <cell r="B9714">
            <v>35</v>
          </cell>
          <cell r="F9714">
            <v>5.5</v>
          </cell>
          <cell r="R9714" t="str">
            <v>PARTIZAN DEGRADO</v>
          </cell>
          <cell r="T9714">
            <v>1</v>
          </cell>
          <cell r="X9714" t="str">
            <v/>
          </cell>
        </row>
        <row r="9715">
          <cell r="B9715">
            <v>35</v>
          </cell>
          <cell r="F9715">
            <v>5.5</v>
          </cell>
          <cell r="R9715" t="str">
            <v>HERTHA VERNELLO</v>
          </cell>
          <cell r="T9715">
            <v>1</v>
          </cell>
          <cell r="X9715" t="str">
            <v/>
          </cell>
        </row>
        <row r="9716">
          <cell r="B9716">
            <v>35</v>
          </cell>
          <cell r="F9716">
            <v>6</v>
          </cell>
          <cell r="R9716" t="str">
            <v/>
          </cell>
          <cell r="X9716" t="str">
            <v/>
          </cell>
        </row>
        <row r="9717">
          <cell r="B9717">
            <v>35</v>
          </cell>
          <cell r="F9717">
            <v>6.5</v>
          </cell>
          <cell r="R9717" t="str">
            <v>SAN GRIA</v>
          </cell>
          <cell r="W9717">
            <v>1</v>
          </cell>
          <cell r="X9717">
            <v>6.5</v>
          </cell>
        </row>
        <row r="9718">
          <cell r="B9718">
            <v>35</v>
          </cell>
          <cell r="F9718">
            <v>6</v>
          </cell>
          <cell r="R9718" t="str">
            <v/>
          </cell>
          <cell r="X9718" t="str">
            <v/>
          </cell>
        </row>
        <row r="9719">
          <cell r="B9719">
            <v>35</v>
          </cell>
          <cell r="F9719">
            <v>5.5</v>
          </cell>
          <cell r="R9719" t="str">
            <v>APPAREGGIATO</v>
          </cell>
          <cell r="T9719">
            <v>1</v>
          </cell>
          <cell r="X9719" t="str">
            <v/>
          </cell>
        </row>
        <row r="9720">
          <cell r="B9720">
            <v>35</v>
          </cell>
          <cell r="F9720">
            <v>5.5</v>
          </cell>
          <cell r="R9720" t="str">
            <v>APPAREGGIATO</v>
          </cell>
          <cell r="X9720" t="str">
            <v/>
          </cell>
        </row>
        <row r="9721">
          <cell r="B9721">
            <v>35</v>
          </cell>
          <cell r="F9721">
            <v>6</v>
          </cell>
          <cell r="R9721" t="str">
            <v/>
          </cell>
          <cell r="X9721" t="str">
            <v/>
          </cell>
        </row>
        <row r="9722">
          <cell r="B9722">
            <v>35</v>
          </cell>
          <cell r="F9722">
            <v>5</v>
          </cell>
          <cell r="R9722" t="str">
            <v>PARTIZAN DEGRADO</v>
          </cell>
          <cell r="X9722" t="str">
            <v/>
          </cell>
        </row>
        <row r="9723">
          <cell r="B9723">
            <v>35</v>
          </cell>
          <cell r="F9723">
            <v>4.5</v>
          </cell>
          <cell r="R9723" t="str">
            <v>HERTHA VERNELLO</v>
          </cell>
          <cell r="X9723" t="str">
            <v/>
          </cell>
        </row>
        <row r="9724">
          <cell r="B9724">
            <v>35</v>
          </cell>
          <cell r="F9724">
            <v>6.5</v>
          </cell>
          <cell r="R9724" t="str">
            <v>AC ASPARAGHESE</v>
          </cell>
          <cell r="T9724">
            <v>1</v>
          </cell>
          <cell r="W9724">
            <v>1</v>
          </cell>
          <cell r="X9724">
            <v>6.5</v>
          </cell>
        </row>
        <row r="9725">
          <cell r="B9725">
            <v>35</v>
          </cell>
          <cell r="F9725">
            <v>5</v>
          </cell>
          <cell r="R9725" t="str">
            <v>SAN GRIA</v>
          </cell>
          <cell r="X9725" t="str">
            <v/>
          </cell>
        </row>
        <row r="9726">
          <cell r="B9726">
            <v>35</v>
          </cell>
          <cell r="F9726">
            <v>6</v>
          </cell>
          <cell r="R9726" t="str">
            <v/>
          </cell>
          <cell r="X9726" t="str">
            <v/>
          </cell>
        </row>
        <row r="9727">
          <cell r="B9727">
            <v>35</v>
          </cell>
          <cell r="F9727">
            <v>7</v>
          </cell>
          <cell r="R9727" t="str">
            <v>AC ASPARAGHESE</v>
          </cell>
          <cell r="T9727">
            <v>1</v>
          </cell>
          <cell r="W9727">
            <v>1</v>
          </cell>
          <cell r="X9727">
            <v>11</v>
          </cell>
        </row>
        <row r="9728">
          <cell r="B9728">
            <v>35</v>
          </cell>
          <cell r="F9728">
            <v>6</v>
          </cell>
          <cell r="R9728" t="str">
            <v/>
          </cell>
          <cell r="X9728" t="str">
            <v/>
          </cell>
        </row>
        <row r="9729">
          <cell r="B9729">
            <v>35</v>
          </cell>
          <cell r="F9729">
            <v>6</v>
          </cell>
          <cell r="R9729" t="str">
            <v/>
          </cell>
          <cell r="X9729" t="str">
            <v/>
          </cell>
        </row>
        <row r="9730">
          <cell r="B9730">
            <v>35</v>
          </cell>
          <cell r="F9730">
            <v>5</v>
          </cell>
          <cell r="R9730" t="str">
            <v/>
          </cell>
          <cell r="X9730" t="str">
            <v/>
          </cell>
        </row>
        <row r="9731">
          <cell r="B9731">
            <v>35</v>
          </cell>
          <cell r="F9731">
            <v>6.5</v>
          </cell>
          <cell r="R9731" t="str">
            <v>SAN GRIA</v>
          </cell>
          <cell r="T9731">
            <v>1</v>
          </cell>
          <cell r="W9731">
            <v>1</v>
          </cell>
          <cell r="X9731">
            <v>6.5</v>
          </cell>
        </row>
        <row r="9732">
          <cell r="B9732">
            <v>35</v>
          </cell>
          <cell r="F9732">
            <v>5</v>
          </cell>
          <cell r="R9732" t="str">
            <v/>
          </cell>
          <cell r="X9732" t="str">
            <v/>
          </cell>
        </row>
        <row r="9733">
          <cell r="B9733">
            <v>35</v>
          </cell>
          <cell r="F9733">
            <v>6</v>
          </cell>
          <cell r="R9733" t="str">
            <v/>
          </cell>
          <cell r="X9733" t="str">
            <v/>
          </cell>
        </row>
        <row r="9734">
          <cell r="B9734">
            <v>35</v>
          </cell>
          <cell r="F9734">
            <v>5.5</v>
          </cell>
          <cell r="R9734" t="str">
            <v/>
          </cell>
          <cell r="X9734" t="str">
            <v/>
          </cell>
        </row>
        <row r="9735">
          <cell r="B9735">
            <v>35</v>
          </cell>
          <cell r="F9735">
            <v>6</v>
          </cell>
          <cell r="R9735" t="str">
            <v>SESTO ASENSIO</v>
          </cell>
          <cell r="W9735">
            <v>1</v>
          </cell>
          <cell r="X9735">
            <v>6</v>
          </cell>
        </row>
        <row r="9736">
          <cell r="B9736">
            <v>35</v>
          </cell>
          <cell r="F9736">
            <v>5.5</v>
          </cell>
          <cell r="R9736" t="str">
            <v/>
          </cell>
          <cell r="X9736" t="str">
            <v/>
          </cell>
        </row>
        <row r="9737">
          <cell r="B9737">
            <v>35</v>
          </cell>
          <cell r="F9737">
            <v>5</v>
          </cell>
          <cell r="R9737" t="str">
            <v/>
          </cell>
          <cell r="X9737" t="str">
            <v/>
          </cell>
        </row>
        <row r="9738">
          <cell r="B9738">
            <v>35</v>
          </cell>
          <cell r="F9738">
            <v>6</v>
          </cell>
          <cell r="R9738" t="str">
            <v/>
          </cell>
          <cell r="X9738" t="str">
            <v/>
          </cell>
        </row>
        <row r="9739">
          <cell r="B9739">
            <v>35</v>
          </cell>
          <cell r="F9739">
            <v>5.5</v>
          </cell>
          <cell r="R9739" t="str">
            <v>SAN GRIA</v>
          </cell>
          <cell r="T9739">
            <v>1</v>
          </cell>
          <cell r="W9739">
            <v>1</v>
          </cell>
          <cell r="X9739">
            <v>5.5</v>
          </cell>
        </row>
        <row r="9740">
          <cell r="B9740">
            <v>35</v>
          </cell>
          <cell r="F9740">
            <v>5.5</v>
          </cell>
          <cell r="R9740" t="str">
            <v/>
          </cell>
          <cell r="X9740" t="str">
            <v/>
          </cell>
        </row>
        <row r="9741">
          <cell r="B9741">
            <v>35</v>
          </cell>
          <cell r="F9741">
            <v>5.5</v>
          </cell>
          <cell r="R9741" t="str">
            <v/>
          </cell>
          <cell r="X9741" t="str">
            <v/>
          </cell>
        </row>
        <row r="9742">
          <cell r="B9742">
            <v>35</v>
          </cell>
          <cell r="F9742">
            <v>6.5</v>
          </cell>
          <cell r="R9742" t="str">
            <v>APPAREGGIATO</v>
          </cell>
          <cell r="T9742">
            <v>1</v>
          </cell>
          <cell r="W9742">
            <v>1</v>
          </cell>
          <cell r="X9742">
            <v>6</v>
          </cell>
        </row>
        <row r="9743">
          <cell r="B9743">
            <v>35</v>
          </cell>
          <cell r="F9743">
            <v>5.5</v>
          </cell>
          <cell r="R9743" t="str">
            <v>ATL IMPROVVISATO</v>
          </cell>
          <cell r="X9743" t="str">
            <v/>
          </cell>
        </row>
        <row r="9744">
          <cell r="B9744">
            <v>35</v>
          </cell>
          <cell r="F9744">
            <v>6</v>
          </cell>
          <cell r="R9744" t="str">
            <v/>
          </cell>
          <cell r="X9744" t="str">
            <v/>
          </cell>
        </row>
        <row r="9745">
          <cell r="B9745">
            <v>35</v>
          </cell>
          <cell r="F9745">
            <v>6</v>
          </cell>
          <cell r="R9745" t="str">
            <v>HERTHA VERNELLO</v>
          </cell>
          <cell r="T9745">
            <v>1</v>
          </cell>
          <cell r="W9745">
            <v>1</v>
          </cell>
          <cell r="X9745">
            <v>6</v>
          </cell>
        </row>
        <row r="9746">
          <cell r="B9746">
            <v>35</v>
          </cell>
          <cell r="F9746">
            <v>4.5</v>
          </cell>
          <cell r="R9746" t="str">
            <v/>
          </cell>
          <cell r="X9746" t="str">
            <v/>
          </cell>
        </row>
        <row r="9747">
          <cell r="B9747">
            <v>35</v>
          </cell>
          <cell r="F9747">
            <v>5.5</v>
          </cell>
          <cell r="R9747" t="str">
            <v/>
          </cell>
          <cell r="X9747" t="str">
            <v/>
          </cell>
        </row>
        <row r="9748">
          <cell r="B9748">
            <v>35</v>
          </cell>
          <cell r="F9748">
            <v>5</v>
          </cell>
          <cell r="R9748" t="str">
            <v/>
          </cell>
          <cell r="X9748" t="str">
            <v/>
          </cell>
        </row>
        <row r="9749">
          <cell r="B9749">
            <v>35</v>
          </cell>
          <cell r="F9749">
            <v>6.5</v>
          </cell>
          <cell r="R9749" t="str">
            <v>AC ASPARAGHESE</v>
          </cell>
          <cell r="T9749">
            <v>1</v>
          </cell>
          <cell r="W9749">
            <v>1</v>
          </cell>
          <cell r="X9749">
            <v>6.5</v>
          </cell>
        </row>
        <row r="9750">
          <cell r="B9750">
            <v>35</v>
          </cell>
          <cell r="F9750">
            <v>5.5</v>
          </cell>
          <cell r="R9750" t="str">
            <v/>
          </cell>
          <cell r="X9750" t="str">
            <v/>
          </cell>
        </row>
        <row r="9751">
          <cell r="B9751">
            <v>35</v>
          </cell>
          <cell r="F9751">
            <v>6.5</v>
          </cell>
          <cell r="R9751" t="str">
            <v>PARTIZAN DEGRADO</v>
          </cell>
          <cell r="W9751">
            <v>1</v>
          </cell>
          <cell r="X9751">
            <v>6.5</v>
          </cell>
        </row>
        <row r="9752">
          <cell r="B9752">
            <v>35</v>
          </cell>
          <cell r="F9752">
            <v>6.5</v>
          </cell>
          <cell r="R9752" t="str">
            <v>PESCICULINI FC</v>
          </cell>
          <cell r="W9752">
            <v>1</v>
          </cell>
          <cell r="X9752">
            <v>7.5</v>
          </cell>
        </row>
        <row r="9753">
          <cell r="B9753">
            <v>35</v>
          </cell>
          <cell r="F9753">
            <v>5</v>
          </cell>
          <cell r="R9753" t="str">
            <v/>
          </cell>
          <cell r="X9753" t="str">
            <v/>
          </cell>
        </row>
        <row r="9754">
          <cell r="B9754">
            <v>35</v>
          </cell>
          <cell r="F9754">
            <v>6.5</v>
          </cell>
          <cell r="R9754" t="str">
            <v>APPAREGGIATO</v>
          </cell>
          <cell r="T9754">
            <v>1</v>
          </cell>
          <cell r="W9754">
            <v>1</v>
          </cell>
          <cell r="X9754">
            <v>6.5</v>
          </cell>
        </row>
        <row r="9755">
          <cell r="B9755">
            <v>35</v>
          </cell>
          <cell r="F9755">
            <v>5</v>
          </cell>
          <cell r="R9755" t="str">
            <v/>
          </cell>
          <cell r="X9755" t="str">
            <v/>
          </cell>
        </row>
        <row r="9756">
          <cell r="B9756">
            <v>35</v>
          </cell>
          <cell r="F9756">
            <v>5</v>
          </cell>
          <cell r="R9756" t="str">
            <v/>
          </cell>
          <cell r="X9756" t="str">
            <v/>
          </cell>
        </row>
        <row r="9757">
          <cell r="B9757">
            <v>35</v>
          </cell>
          <cell r="F9757">
            <v>6</v>
          </cell>
          <cell r="R9757" t="str">
            <v/>
          </cell>
          <cell r="X9757" t="str">
            <v/>
          </cell>
        </row>
        <row r="9758">
          <cell r="B9758">
            <v>35</v>
          </cell>
          <cell r="F9758">
            <v>7</v>
          </cell>
          <cell r="R9758" t="str">
            <v>APPAREGGIATO</v>
          </cell>
          <cell r="T9758">
            <v>1</v>
          </cell>
          <cell r="W9758">
            <v>1</v>
          </cell>
          <cell r="X9758">
            <v>10</v>
          </cell>
        </row>
        <row r="9759">
          <cell r="B9759">
            <v>35</v>
          </cell>
          <cell r="F9759">
            <v>6.5</v>
          </cell>
          <cell r="R9759" t="str">
            <v>ATL IMPROVVISATO</v>
          </cell>
          <cell r="T9759">
            <v>1</v>
          </cell>
          <cell r="W9759">
            <v>1</v>
          </cell>
          <cell r="X9759">
            <v>6.5</v>
          </cell>
        </row>
        <row r="9760">
          <cell r="B9760">
            <v>35</v>
          </cell>
          <cell r="F9760">
            <v>5.5</v>
          </cell>
          <cell r="R9760" t="str">
            <v>AC ASPARAGHESE</v>
          </cell>
          <cell r="T9760">
            <v>1</v>
          </cell>
          <cell r="X9760" t="str">
            <v/>
          </cell>
        </row>
        <row r="9761">
          <cell r="B9761">
            <v>35</v>
          </cell>
          <cell r="F9761">
            <v>6</v>
          </cell>
          <cell r="R9761" t="str">
            <v>PESCICULINI FC</v>
          </cell>
          <cell r="T9761">
            <v>1</v>
          </cell>
          <cell r="W9761">
            <v>1</v>
          </cell>
          <cell r="X9761">
            <v>6</v>
          </cell>
        </row>
        <row r="9762">
          <cell r="B9762">
            <v>35</v>
          </cell>
          <cell r="F9762">
            <v>6</v>
          </cell>
          <cell r="R9762" t="str">
            <v/>
          </cell>
          <cell r="X9762" t="str">
            <v/>
          </cell>
        </row>
        <row r="9763">
          <cell r="B9763">
            <v>35</v>
          </cell>
          <cell r="F9763">
            <v>5.5</v>
          </cell>
          <cell r="R9763" t="str">
            <v>HERTHA VERNELLO</v>
          </cell>
          <cell r="X9763" t="str">
            <v/>
          </cell>
        </row>
        <row r="9764">
          <cell r="B9764">
            <v>35</v>
          </cell>
          <cell r="F9764">
            <v>6</v>
          </cell>
          <cell r="R9764" t="str">
            <v/>
          </cell>
          <cell r="X9764" t="str">
            <v/>
          </cell>
        </row>
        <row r="9765">
          <cell r="B9765">
            <v>35</v>
          </cell>
          <cell r="F9765">
            <v>6</v>
          </cell>
          <cell r="R9765" t="str">
            <v>ATL IMPROVVISATO</v>
          </cell>
          <cell r="T9765">
            <v>1</v>
          </cell>
          <cell r="W9765">
            <v>1</v>
          </cell>
          <cell r="X9765">
            <v>6</v>
          </cell>
        </row>
        <row r="9766">
          <cell r="B9766">
            <v>35</v>
          </cell>
          <cell r="F9766">
            <v>6</v>
          </cell>
          <cell r="R9766" t="str">
            <v/>
          </cell>
          <cell r="X9766" t="str">
            <v/>
          </cell>
        </row>
        <row r="9767">
          <cell r="B9767">
            <v>35</v>
          </cell>
          <cell r="F9767">
            <v>5.5</v>
          </cell>
          <cell r="R9767" t="str">
            <v/>
          </cell>
          <cell r="X9767" t="str">
            <v/>
          </cell>
        </row>
        <row r="9768">
          <cell r="B9768">
            <v>35</v>
          </cell>
          <cell r="F9768">
            <v>4.5</v>
          </cell>
          <cell r="R9768" t="str">
            <v>SAN GRIA</v>
          </cell>
          <cell r="X9768" t="str">
            <v/>
          </cell>
        </row>
        <row r="9769">
          <cell r="B9769">
            <v>35</v>
          </cell>
          <cell r="F9769">
            <v>6</v>
          </cell>
          <cell r="R9769" t="str">
            <v/>
          </cell>
          <cell r="X9769" t="str">
            <v/>
          </cell>
        </row>
        <row r="9770">
          <cell r="B9770">
            <v>35</v>
          </cell>
          <cell r="F9770">
            <v>7</v>
          </cell>
          <cell r="R9770" t="str">
            <v>PESCICULINI FC</v>
          </cell>
          <cell r="W9770">
            <v>1</v>
          </cell>
          <cell r="X9770">
            <v>7</v>
          </cell>
        </row>
        <row r="9771">
          <cell r="B9771">
            <v>35</v>
          </cell>
          <cell r="F9771">
            <v>6.5</v>
          </cell>
          <cell r="R9771" t="str">
            <v/>
          </cell>
          <cell r="X9771" t="str">
            <v/>
          </cell>
        </row>
        <row r="9772">
          <cell r="B9772">
            <v>35</v>
          </cell>
          <cell r="F9772">
            <v>7</v>
          </cell>
          <cell r="R9772" t="str">
            <v>SESTO ASENSIO</v>
          </cell>
          <cell r="T9772">
            <v>1</v>
          </cell>
          <cell r="W9772">
            <v>1</v>
          </cell>
          <cell r="X9772">
            <v>6.5</v>
          </cell>
        </row>
        <row r="9773">
          <cell r="B9773">
            <v>35</v>
          </cell>
          <cell r="F9773">
            <v>6</v>
          </cell>
          <cell r="R9773" t="str">
            <v>ATL IMPROVVISATO</v>
          </cell>
          <cell r="T9773">
            <v>1</v>
          </cell>
          <cell r="W9773">
            <v>1</v>
          </cell>
          <cell r="X9773">
            <v>6</v>
          </cell>
        </row>
        <row r="9774">
          <cell r="B9774">
            <v>35</v>
          </cell>
          <cell r="F9774">
            <v>5</v>
          </cell>
          <cell r="R9774" t="str">
            <v>SESTO ASENSIO</v>
          </cell>
          <cell r="T9774">
            <v>1</v>
          </cell>
          <cell r="X9774" t="str">
            <v/>
          </cell>
        </row>
        <row r="9775">
          <cell r="B9775">
            <v>35</v>
          </cell>
          <cell r="F9775">
            <v>6</v>
          </cell>
          <cell r="R9775" t="str">
            <v>SAN GRIA</v>
          </cell>
          <cell r="T9775">
            <v>1</v>
          </cell>
          <cell r="W9775">
            <v>1</v>
          </cell>
          <cell r="X9775">
            <v>6</v>
          </cell>
        </row>
        <row r="9776">
          <cell r="B9776">
            <v>35</v>
          </cell>
          <cell r="F9776">
            <v>6.5</v>
          </cell>
          <cell r="R9776" t="str">
            <v>PARTIZAN DEGRADO</v>
          </cell>
          <cell r="T9776">
            <v>1</v>
          </cell>
          <cell r="W9776">
            <v>1</v>
          </cell>
          <cell r="X9776">
            <v>6.5</v>
          </cell>
        </row>
        <row r="9777">
          <cell r="B9777">
            <v>35</v>
          </cell>
          <cell r="F9777">
            <v>4.5</v>
          </cell>
          <cell r="R9777" t="str">
            <v>PARTIZAN DEGRADO</v>
          </cell>
          <cell r="X9777" t="str">
            <v/>
          </cell>
        </row>
        <row r="9778">
          <cell r="B9778">
            <v>35</v>
          </cell>
          <cell r="F9778">
            <v>6</v>
          </cell>
          <cell r="R9778" t="str">
            <v>PESCICULINI FC</v>
          </cell>
          <cell r="T9778">
            <v>1</v>
          </cell>
          <cell r="W9778">
            <v>1</v>
          </cell>
          <cell r="X9778">
            <v>6</v>
          </cell>
        </row>
        <row r="9779">
          <cell r="B9779">
            <v>35</v>
          </cell>
          <cell r="F9779">
            <v>5.5</v>
          </cell>
          <cell r="R9779" t="str">
            <v>PESCICULINI FC</v>
          </cell>
          <cell r="X9779" t="str">
            <v/>
          </cell>
        </row>
        <row r="9780">
          <cell r="B9780">
            <v>35</v>
          </cell>
          <cell r="F9780">
            <v>6</v>
          </cell>
          <cell r="R9780" t="str">
            <v>PESCICULINI FC</v>
          </cell>
          <cell r="X9780" t="str">
            <v/>
          </cell>
        </row>
        <row r="9781">
          <cell r="B9781">
            <v>35</v>
          </cell>
          <cell r="F9781">
            <v>7</v>
          </cell>
          <cell r="R9781" t="str">
            <v/>
          </cell>
          <cell r="X9781" t="str">
            <v/>
          </cell>
        </row>
        <row r="9782">
          <cell r="B9782">
            <v>35</v>
          </cell>
          <cell r="F9782">
            <v>6.5</v>
          </cell>
          <cell r="R9782" t="str">
            <v>HERTHA VERNELLO</v>
          </cell>
          <cell r="T9782">
            <v>1</v>
          </cell>
          <cell r="W9782">
            <v>1</v>
          </cell>
          <cell r="X9782">
            <v>6.5</v>
          </cell>
        </row>
        <row r="9783">
          <cell r="B9783">
            <v>35</v>
          </cell>
          <cell r="F9783">
            <v>6</v>
          </cell>
          <cell r="R9783" t="str">
            <v>HERTHA VERNELLO</v>
          </cell>
          <cell r="T9783">
            <v>1</v>
          </cell>
          <cell r="W9783">
            <v>1</v>
          </cell>
          <cell r="X9783">
            <v>6</v>
          </cell>
        </row>
        <row r="9784">
          <cell r="B9784">
            <v>35</v>
          </cell>
          <cell r="F9784">
            <v>7.5</v>
          </cell>
          <cell r="R9784" t="str">
            <v>PESCICULINI FC</v>
          </cell>
          <cell r="W9784">
            <v>1</v>
          </cell>
          <cell r="X9784">
            <v>11</v>
          </cell>
        </row>
        <row r="9785">
          <cell r="B9785">
            <v>35</v>
          </cell>
          <cell r="F9785">
            <v>6</v>
          </cell>
          <cell r="R9785" t="str">
            <v>PESCICULINI FC</v>
          </cell>
          <cell r="X9785" t="str">
            <v/>
          </cell>
        </row>
        <row r="9786">
          <cell r="B9786">
            <v>35</v>
          </cell>
          <cell r="F9786">
            <v>7</v>
          </cell>
          <cell r="R9786" t="str">
            <v>PESCICULINI FC</v>
          </cell>
          <cell r="T9786">
            <v>1</v>
          </cell>
          <cell r="W9786">
            <v>1</v>
          </cell>
          <cell r="X9786">
            <v>10</v>
          </cell>
        </row>
        <row r="9787">
          <cell r="B9787">
            <v>35</v>
          </cell>
          <cell r="F9787">
            <v>6</v>
          </cell>
          <cell r="R9787" t="str">
            <v>ATL IMPROVVISATO</v>
          </cell>
          <cell r="T9787">
            <v>1</v>
          </cell>
          <cell r="W9787">
            <v>1</v>
          </cell>
          <cell r="X9787">
            <v>6</v>
          </cell>
        </row>
        <row r="9788">
          <cell r="B9788">
            <v>35</v>
          </cell>
          <cell r="F9788">
            <v>5.5</v>
          </cell>
          <cell r="R9788" t="str">
            <v>SAN GRIA</v>
          </cell>
          <cell r="X9788" t="str">
            <v/>
          </cell>
        </row>
        <row r="9789">
          <cell r="B9789">
            <v>35</v>
          </cell>
          <cell r="F9789">
            <v>6</v>
          </cell>
          <cell r="R9789" t="str">
            <v>HERTHA VERNELLO</v>
          </cell>
          <cell r="T9789">
            <v>1</v>
          </cell>
          <cell r="W9789">
            <v>1</v>
          </cell>
          <cell r="X9789">
            <v>6</v>
          </cell>
        </row>
        <row r="9790">
          <cell r="B9790">
            <v>35</v>
          </cell>
          <cell r="F9790">
            <v>6</v>
          </cell>
          <cell r="R9790" t="str">
            <v>ATL IMPROVVISATO</v>
          </cell>
          <cell r="W9790">
            <v>1</v>
          </cell>
          <cell r="X9790">
            <v>6</v>
          </cell>
        </row>
        <row r="9791">
          <cell r="B9791">
            <v>35</v>
          </cell>
          <cell r="F9791">
            <v>6</v>
          </cell>
          <cell r="R9791" t="str">
            <v/>
          </cell>
          <cell r="X9791" t="str">
            <v/>
          </cell>
        </row>
        <row r="9792">
          <cell r="B9792">
            <v>35</v>
          </cell>
          <cell r="F9792">
            <v>5.5</v>
          </cell>
          <cell r="R9792" t="str">
            <v>ATL IMPROVVISATO</v>
          </cell>
          <cell r="T9792">
            <v>1</v>
          </cell>
          <cell r="X9792" t="str">
            <v/>
          </cell>
        </row>
        <row r="9793">
          <cell r="B9793">
            <v>35</v>
          </cell>
          <cell r="F9793">
            <v>5.5</v>
          </cell>
          <cell r="R9793" t="str">
            <v>APPAREGGIATO</v>
          </cell>
          <cell r="T9793">
            <v>1</v>
          </cell>
          <cell r="W9793">
            <v>1</v>
          </cell>
          <cell r="X9793">
            <v>5.5</v>
          </cell>
        </row>
        <row r="9794">
          <cell r="B9794">
            <v>35</v>
          </cell>
          <cell r="F9794">
            <v>6</v>
          </cell>
          <cell r="R9794" t="str">
            <v>PARTIZAN DEGRADO</v>
          </cell>
          <cell r="W9794">
            <v>1</v>
          </cell>
          <cell r="X9794">
            <v>6</v>
          </cell>
        </row>
        <row r="9795">
          <cell r="B9795">
            <v>35</v>
          </cell>
          <cell r="F9795">
            <v>6.5</v>
          </cell>
          <cell r="R9795" t="str">
            <v/>
          </cell>
          <cell r="X9795" t="str">
            <v/>
          </cell>
        </row>
        <row r="9796">
          <cell r="B9796">
            <v>35</v>
          </cell>
          <cell r="F9796">
            <v>5.5</v>
          </cell>
          <cell r="R9796" t="str">
            <v/>
          </cell>
          <cell r="X9796" t="str">
            <v/>
          </cell>
        </row>
        <row r="9797">
          <cell r="B9797">
            <v>35</v>
          </cell>
          <cell r="F9797">
            <v>7</v>
          </cell>
          <cell r="R9797" t="str">
            <v>ATL IMPROVVISATO</v>
          </cell>
          <cell r="T9797">
            <v>1</v>
          </cell>
          <cell r="W9797">
            <v>1</v>
          </cell>
          <cell r="X9797">
            <v>7</v>
          </cell>
        </row>
        <row r="9798">
          <cell r="B9798">
            <v>35</v>
          </cell>
          <cell r="F9798">
            <v>5.5</v>
          </cell>
          <cell r="R9798" t="str">
            <v/>
          </cell>
          <cell r="X9798" t="str">
            <v/>
          </cell>
        </row>
        <row r="9799">
          <cell r="B9799">
            <v>35</v>
          </cell>
          <cell r="F9799">
            <v>6.5</v>
          </cell>
          <cell r="R9799" t="str">
            <v>SESTO ASENSIO</v>
          </cell>
          <cell r="T9799">
            <v>1</v>
          </cell>
          <cell r="W9799">
            <v>1</v>
          </cell>
          <cell r="X9799">
            <v>6.5</v>
          </cell>
        </row>
        <row r="9800">
          <cell r="B9800">
            <v>35</v>
          </cell>
          <cell r="F9800">
            <v>6</v>
          </cell>
          <cell r="R9800" t="str">
            <v>AC ASPARAGHESE</v>
          </cell>
          <cell r="T9800">
            <v>1</v>
          </cell>
          <cell r="W9800">
            <v>1</v>
          </cell>
          <cell r="X9800">
            <v>6</v>
          </cell>
        </row>
        <row r="9801">
          <cell r="B9801">
            <v>35</v>
          </cell>
          <cell r="F9801">
            <v>6</v>
          </cell>
          <cell r="R9801" t="str">
            <v>SESTO ASENSIO</v>
          </cell>
          <cell r="T9801">
            <v>1</v>
          </cell>
          <cell r="W9801">
            <v>1</v>
          </cell>
          <cell r="X9801">
            <v>5.5</v>
          </cell>
        </row>
        <row r="9802">
          <cell r="B9802">
            <v>35</v>
          </cell>
          <cell r="F9802">
            <v>5</v>
          </cell>
          <cell r="R9802" t="str">
            <v/>
          </cell>
          <cell r="X9802" t="str">
            <v/>
          </cell>
        </row>
        <row r="9803">
          <cell r="B9803">
            <v>35</v>
          </cell>
          <cell r="F9803">
            <v>5.5</v>
          </cell>
          <cell r="R9803" t="str">
            <v/>
          </cell>
          <cell r="X9803" t="str">
            <v/>
          </cell>
        </row>
        <row r="9804">
          <cell r="B9804">
            <v>35</v>
          </cell>
          <cell r="F9804">
            <v>6.5</v>
          </cell>
          <cell r="R9804" t="str">
            <v/>
          </cell>
          <cell r="X9804" t="str">
            <v/>
          </cell>
        </row>
        <row r="9805">
          <cell r="B9805">
            <v>35</v>
          </cell>
          <cell r="F9805">
            <v>6.5</v>
          </cell>
          <cell r="R9805" t="str">
            <v/>
          </cell>
          <cell r="X9805" t="str">
            <v/>
          </cell>
        </row>
        <row r="9806">
          <cell r="B9806">
            <v>35</v>
          </cell>
          <cell r="F9806">
            <v>6</v>
          </cell>
          <cell r="R9806" t="str">
            <v>SESTO ASENSIO</v>
          </cell>
          <cell r="T9806">
            <v>1</v>
          </cell>
          <cell r="W9806">
            <v>1</v>
          </cell>
          <cell r="X9806">
            <v>6</v>
          </cell>
        </row>
        <row r="9807">
          <cell r="B9807">
            <v>35</v>
          </cell>
          <cell r="F9807">
            <v>6.5</v>
          </cell>
          <cell r="R9807" t="str">
            <v/>
          </cell>
          <cell r="X9807" t="str">
            <v/>
          </cell>
        </row>
        <row r="9808">
          <cell r="B9808">
            <v>35</v>
          </cell>
          <cell r="F9808">
            <v>6</v>
          </cell>
          <cell r="R9808" t="str">
            <v>APPAREGGIATO</v>
          </cell>
          <cell r="W9808">
            <v>1</v>
          </cell>
          <cell r="X9808">
            <v>6</v>
          </cell>
        </row>
        <row r="9809">
          <cell r="B9809">
            <v>35</v>
          </cell>
          <cell r="F9809">
            <v>6.5</v>
          </cell>
          <cell r="R9809" t="str">
            <v/>
          </cell>
          <cell r="X9809" t="str">
            <v/>
          </cell>
        </row>
        <row r="9810">
          <cell r="B9810">
            <v>35</v>
          </cell>
          <cell r="F9810">
            <v>5.5</v>
          </cell>
          <cell r="R9810" t="str">
            <v/>
          </cell>
          <cell r="X9810" t="str">
            <v/>
          </cell>
        </row>
        <row r="9811">
          <cell r="B9811">
            <v>35</v>
          </cell>
          <cell r="F9811">
            <v>6.5</v>
          </cell>
          <cell r="R9811" t="str">
            <v>SAN GRIA</v>
          </cell>
          <cell r="T9811">
            <v>1</v>
          </cell>
          <cell r="W9811">
            <v>1</v>
          </cell>
          <cell r="X9811">
            <v>6.5</v>
          </cell>
        </row>
        <row r="9812">
          <cell r="B9812">
            <v>35</v>
          </cell>
          <cell r="F9812">
            <v>6</v>
          </cell>
          <cell r="R9812" t="str">
            <v>HERTHA VERNELLO</v>
          </cell>
          <cell r="W9812">
            <v>1</v>
          </cell>
          <cell r="X9812">
            <v>6</v>
          </cell>
        </row>
        <row r="9813">
          <cell r="B9813">
            <v>35</v>
          </cell>
          <cell r="F9813">
            <v>5.5</v>
          </cell>
          <cell r="R9813" t="str">
            <v>HERTHA VERNELLO</v>
          </cell>
          <cell r="T9813">
            <v>1</v>
          </cell>
          <cell r="X9813" t="str">
            <v/>
          </cell>
        </row>
        <row r="9814">
          <cell r="B9814">
            <v>35</v>
          </cell>
          <cell r="F9814">
            <v>5.5</v>
          </cell>
          <cell r="R9814" t="str">
            <v>PARTIZAN DEGRADO</v>
          </cell>
          <cell r="T9814">
            <v>1</v>
          </cell>
          <cell r="X9814" t="str">
            <v/>
          </cell>
        </row>
        <row r="9815">
          <cell r="B9815">
            <v>35</v>
          </cell>
          <cell r="F9815">
            <v>5</v>
          </cell>
          <cell r="R9815" t="str">
            <v>SESTO ASENSIO</v>
          </cell>
          <cell r="T9815">
            <v>1</v>
          </cell>
          <cell r="X9815" t="str">
            <v/>
          </cell>
        </row>
        <row r="9816">
          <cell r="B9816">
            <v>35</v>
          </cell>
          <cell r="F9816">
            <v>6.5</v>
          </cell>
          <cell r="R9816" t="str">
            <v/>
          </cell>
          <cell r="X9816" t="str">
            <v/>
          </cell>
        </row>
        <row r="9817">
          <cell r="B9817">
            <v>35</v>
          </cell>
          <cell r="F9817">
            <v>8</v>
          </cell>
          <cell r="R9817" t="str">
            <v/>
          </cell>
          <cell r="X9817" t="str">
            <v/>
          </cell>
        </row>
        <row r="9818">
          <cell r="B9818">
            <v>35</v>
          </cell>
          <cell r="F9818">
            <v>6.5</v>
          </cell>
          <cell r="R9818" t="str">
            <v>AC ASPARAGHESE</v>
          </cell>
          <cell r="T9818">
            <v>1</v>
          </cell>
          <cell r="W9818">
            <v>1</v>
          </cell>
          <cell r="X9818">
            <v>6.5</v>
          </cell>
        </row>
        <row r="9819">
          <cell r="B9819">
            <v>35</v>
          </cell>
          <cell r="F9819">
            <v>5</v>
          </cell>
          <cell r="R9819" t="str">
            <v>APPAREGGIATO</v>
          </cell>
          <cell r="X9819" t="str">
            <v/>
          </cell>
        </row>
        <row r="9820">
          <cell r="B9820">
            <v>35</v>
          </cell>
          <cell r="F9820">
            <v>5.5</v>
          </cell>
          <cell r="R9820" t="str">
            <v/>
          </cell>
          <cell r="X9820" t="str">
            <v/>
          </cell>
        </row>
        <row r="9821">
          <cell r="B9821">
            <v>35</v>
          </cell>
          <cell r="F9821">
            <v>7</v>
          </cell>
          <cell r="R9821" t="str">
            <v/>
          </cell>
          <cell r="X9821" t="str">
            <v/>
          </cell>
        </row>
        <row r="9822">
          <cell r="B9822">
            <v>35</v>
          </cell>
          <cell r="F9822">
            <v>6</v>
          </cell>
          <cell r="R9822" t="str">
            <v/>
          </cell>
          <cell r="X9822" t="str">
            <v/>
          </cell>
        </row>
        <row r="9823">
          <cell r="B9823">
            <v>35</v>
          </cell>
          <cell r="F9823">
            <v>6</v>
          </cell>
          <cell r="R9823" t="str">
            <v/>
          </cell>
          <cell r="X9823" t="str">
            <v/>
          </cell>
        </row>
        <row r="9824">
          <cell r="B9824">
            <v>35</v>
          </cell>
          <cell r="F9824">
            <v>6</v>
          </cell>
          <cell r="R9824" t="str">
            <v/>
          </cell>
          <cell r="X9824" t="str">
            <v/>
          </cell>
        </row>
        <row r="9825">
          <cell r="B9825">
            <v>35</v>
          </cell>
          <cell r="F9825">
            <v>6.5</v>
          </cell>
          <cell r="R9825" t="str">
            <v/>
          </cell>
          <cell r="X9825" t="str">
            <v/>
          </cell>
        </row>
        <row r="9826">
          <cell r="B9826">
            <v>35</v>
          </cell>
          <cell r="F9826">
            <v>7</v>
          </cell>
          <cell r="R9826" t="str">
            <v/>
          </cell>
          <cell r="X9826" t="str">
            <v/>
          </cell>
        </row>
        <row r="9827">
          <cell r="B9827">
            <v>35</v>
          </cell>
          <cell r="F9827">
            <v>5.5</v>
          </cell>
          <cell r="R9827" t="str">
            <v/>
          </cell>
          <cell r="X9827" t="str">
            <v/>
          </cell>
        </row>
        <row r="9828">
          <cell r="B9828">
            <v>35</v>
          </cell>
          <cell r="F9828">
            <v>7</v>
          </cell>
          <cell r="R9828" t="str">
            <v/>
          </cell>
          <cell r="X9828" t="str">
            <v/>
          </cell>
        </row>
        <row r="9829">
          <cell r="B9829">
            <v>35</v>
          </cell>
          <cell r="F9829">
            <v>7.5</v>
          </cell>
          <cell r="R9829" t="str">
            <v/>
          </cell>
          <cell r="X9829" t="str">
            <v/>
          </cell>
        </row>
        <row r="9830">
          <cell r="B9830">
            <v>35</v>
          </cell>
          <cell r="F9830">
            <v>6</v>
          </cell>
          <cell r="R9830" t="str">
            <v/>
          </cell>
          <cell r="X9830" t="str">
            <v/>
          </cell>
        </row>
        <row r="9831">
          <cell r="B9831">
            <v>35</v>
          </cell>
          <cell r="F9831">
            <v>5.5</v>
          </cell>
          <cell r="R9831" t="str">
            <v>APPAREGGIATO</v>
          </cell>
          <cell r="T9831">
            <v>1</v>
          </cell>
          <cell r="W9831">
            <v>1</v>
          </cell>
          <cell r="X9831">
            <v>5.5</v>
          </cell>
        </row>
        <row r="9832">
          <cell r="B9832">
            <v>35</v>
          </cell>
          <cell r="F9832">
            <v>5.5</v>
          </cell>
          <cell r="R9832" t="str">
            <v>SESTO ASENSIO</v>
          </cell>
          <cell r="T9832">
            <v>1</v>
          </cell>
          <cell r="W9832">
            <v>1</v>
          </cell>
          <cell r="X9832">
            <v>5.5</v>
          </cell>
        </row>
        <row r="9833">
          <cell r="B9833">
            <v>35</v>
          </cell>
          <cell r="F9833">
            <v>5.5</v>
          </cell>
          <cell r="R9833" t="str">
            <v>SAN GRIA</v>
          </cell>
          <cell r="T9833">
            <v>1</v>
          </cell>
          <cell r="W9833">
            <v>1</v>
          </cell>
          <cell r="X9833">
            <v>5.5</v>
          </cell>
        </row>
        <row r="9834">
          <cell r="B9834">
            <v>35</v>
          </cell>
          <cell r="F9834">
            <v>6</v>
          </cell>
          <cell r="R9834" t="str">
            <v>ATL IMPROVVISATO</v>
          </cell>
          <cell r="T9834">
            <v>1</v>
          </cell>
          <cell r="W9834">
            <v>1</v>
          </cell>
          <cell r="X9834">
            <v>6</v>
          </cell>
        </row>
        <row r="9835">
          <cell r="B9835">
            <v>35</v>
          </cell>
          <cell r="F9835">
            <v>5</v>
          </cell>
          <cell r="R9835" t="str">
            <v/>
          </cell>
          <cell r="X9835" t="str">
            <v/>
          </cell>
        </row>
        <row r="9836">
          <cell r="B9836">
            <v>35</v>
          </cell>
          <cell r="F9836">
            <v>5.5</v>
          </cell>
          <cell r="R9836" t="str">
            <v/>
          </cell>
          <cell r="X9836" t="str">
            <v/>
          </cell>
        </row>
        <row r="9837">
          <cell r="B9837">
            <v>35</v>
          </cell>
          <cell r="F9837">
            <v>5</v>
          </cell>
          <cell r="R9837" t="str">
            <v>PARTIZAN DEGRADO</v>
          </cell>
          <cell r="X9837" t="str">
            <v/>
          </cell>
        </row>
        <row r="9838">
          <cell r="B9838">
            <v>35</v>
          </cell>
          <cell r="F9838">
            <v>5.5</v>
          </cell>
          <cell r="R9838" t="str">
            <v>SESTO ASENSIO</v>
          </cell>
          <cell r="T9838">
            <v>1</v>
          </cell>
          <cell r="X9838" t="str">
            <v/>
          </cell>
        </row>
        <row r="9839">
          <cell r="B9839">
            <v>35</v>
          </cell>
          <cell r="F9839">
            <v>7</v>
          </cell>
          <cell r="R9839" t="str">
            <v>HERTHA VERNELLO</v>
          </cell>
          <cell r="T9839">
            <v>1</v>
          </cell>
          <cell r="W9839">
            <v>1</v>
          </cell>
          <cell r="X9839">
            <v>10</v>
          </cell>
        </row>
        <row r="9840">
          <cell r="B9840">
            <v>35</v>
          </cell>
          <cell r="F9840">
            <v>5</v>
          </cell>
          <cell r="R9840" t="str">
            <v/>
          </cell>
          <cell r="X9840" t="str">
            <v/>
          </cell>
        </row>
        <row r="9841">
          <cell r="B9841">
            <v>35</v>
          </cell>
          <cell r="F9841">
            <v>7</v>
          </cell>
          <cell r="R9841" t="str">
            <v>SESTO ASENSIO</v>
          </cell>
          <cell r="W9841">
            <v>1</v>
          </cell>
          <cell r="X9841">
            <v>10</v>
          </cell>
        </row>
        <row r="9842">
          <cell r="B9842">
            <v>35</v>
          </cell>
          <cell r="F9842">
            <v>5</v>
          </cell>
          <cell r="R9842" t="str">
            <v/>
          </cell>
          <cell r="X9842" t="str">
            <v/>
          </cell>
        </row>
        <row r="9843">
          <cell r="B9843">
            <v>35</v>
          </cell>
          <cell r="F9843">
            <v>5</v>
          </cell>
          <cell r="R9843" t="str">
            <v/>
          </cell>
          <cell r="X9843" t="str">
            <v/>
          </cell>
        </row>
        <row r="9844">
          <cell r="B9844">
            <v>35</v>
          </cell>
          <cell r="F9844">
            <v>6.5</v>
          </cell>
          <cell r="R9844" t="str">
            <v>SAN GRIA</v>
          </cell>
          <cell r="T9844">
            <v>1</v>
          </cell>
          <cell r="W9844">
            <v>1</v>
          </cell>
          <cell r="X9844">
            <v>6.5</v>
          </cell>
        </row>
        <row r="9845">
          <cell r="B9845">
            <v>35</v>
          </cell>
          <cell r="F9845">
            <v>6</v>
          </cell>
          <cell r="R9845" t="str">
            <v>PARTIZAN DEGRADO</v>
          </cell>
          <cell r="T9845">
            <v>1</v>
          </cell>
          <cell r="X9845" t="str">
            <v/>
          </cell>
        </row>
        <row r="9846">
          <cell r="B9846">
            <v>35</v>
          </cell>
          <cell r="F9846">
            <v>5</v>
          </cell>
          <cell r="R9846" t="str">
            <v/>
          </cell>
          <cell r="X9846" t="str">
            <v/>
          </cell>
        </row>
        <row r="9847">
          <cell r="B9847">
            <v>35</v>
          </cell>
          <cell r="F9847">
            <v>5.5</v>
          </cell>
          <cell r="R9847" t="str">
            <v>SESTO ASENSIO</v>
          </cell>
          <cell r="T9847">
            <v>1</v>
          </cell>
          <cell r="W9847">
            <v>1</v>
          </cell>
          <cell r="X9847">
            <v>5.5</v>
          </cell>
        </row>
        <row r="9848">
          <cell r="B9848">
            <v>35</v>
          </cell>
          <cell r="F9848">
            <v>6</v>
          </cell>
          <cell r="R9848" t="str">
            <v>SESTO ASENSIO</v>
          </cell>
          <cell r="T9848">
            <v>1</v>
          </cell>
          <cell r="W9848">
            <v>1</v>
          </cell>
          <cell r="X9848">
            <v>6</v>
          </cell>
        </row>
        <row r="9849">
          <cell r="B9849">
            <v>35</v>
          </cell>
          <cell r="F9849">
            <v>6.5</v>
          </cell>
          <cell r="R9849" t="str">
            <v>PARTIZAN DEGRADO</v>
          </cell>
          <cell r="T9849">
            <v>1</v>
          </cell>
          <cell r="W9849">
            <v>1</v>
          </cell>
          <cell r="X9849">
            <v>6.5</v>
          </cell>
        </row>
        <row r="9850">
          <cell r="B9850">
            <v>35</v>
          </cell>
          <cell r="F9850">
            <v>6</v>
          </cell>
          <cell r="R9850" t="str">
            <v>HERTHA VERNELLO</v>
          </cell>
          <cell r="X9850" t="str">
            <v/>
          </cell>
        </row>
        <row r="9851">
          <cell r="B9851">
            <v>35</v>
          </cell>
          <cell r="F9851">
            <v>6</v>
          </cell>
          <cell r="R9851" t="str">
            <v/>
          </cell>
          <cell r="X9851" t="str">
            <v/>
          </cell>
        </row>
        <row r="9852">
          <cell r="B9852">
            <v>35</v>
          </cell>
          <cell r="F9852">
            <v>6.5</v>
          </cell>
          <cell r="R9852" t="str">
            <v/>
          </cell>
          <cell r="X9852" t="str">
            <v/>
          </cell>
        </row>
        <row r="9853">
          <cell r="B9853">
            <v>35</v>
          </cell>
          <cell r="F9853">
            <v>5.5</v>
          </cell>
          <cell r="R9853" t="str">
            <v>APPAREGGIATO</v>
          </cell>
          <cell r="T9853">
            <v>1</v>
          </cell>
          <cell r="W9853">
            <v>1</v>
          </cell>
          <cell r="X9853">
            <v>5.5</v>
          </cell>
        </row>
        <row r="9854">
          <cell r="B9854">
            <v>35</v>
          </cell>
          <cell r="F9854">
            <v>5</v>
          </cell>
          <cell r="R9854" t="str">
            <v>PESCICULINI FC</v>
          </cell>
          <cell r="X9854" t="str">
            <v/>
          </cell>
        </row>
        <row r="9855">
          <cell r="B9855">
            <v>35</v>
          </cell>
          <cell r="F9855">
            <v>6.5</v>
          </cell>
          <cell r="R9855" t="str">
            <v>PESCICULINI FC</v>
          </cell>
          <cell r="T9855">
            <v>1</v>
          </cell>
          <cell r="W9855">
            <v>1</v>
          </cell>
          <cell r="X9855">
            <v>7</v>
          </cell>
        </row>
        <row r="9856">
          <cell r="B9856">
            <v>35</v>
          </cell>
          <cell r="F9856">
            <v>6</v>
          </cell>
          <cell r="R9856" t="str">
            <v>SAN GRIA</v>
          </cell>
          <cell r="T9856">
            <v>1</v>
          </cell>
          <cell r="W9856">
            <v>1</v>
          </cell>
          <cell r="X9856">
            <v>6</v>
          </cell>
        </row>
        <row r="9857">
          <cell r="B9857">
            <v>35</v>
          </cell>
          <cell r="F9857">
            <v>6</v>
          </cell>
          <cell r="R9857" t="str">
            <v/>
          </cell>
          <cell r="X9857" t="str">
            <v/>
          </cell>
        </row>
        <row r="9858">
          <cell r="B9858">
            <v>35</v>
          </cell>
          <cell r="F9858">
            <v>5.5</v>
          </cell>
          <cell r="R9858" t="str">
            <v>SAN GRIA</v>
          </cell>
          <cell r="X9858" t="str">
            <v/>
          </cell>
        </row>
        <row r="9859">
          <cell r="B9859">
            <v>35</v>
          </cell>
          <cell r="F9859">
            <v>6</v>
          </cell>
          <cell r="R9859" t="str">
            <v/>
          </cell>
          <cell r="X9859" t="str">
            <v/>
          </cell>
        </row>
        <row r="9860">
          <cell r="B9860">
            <v>35</v>
          </cell>
          <cell r="F9860">
            <v>5.5</v>
          </cell>
          <cell r="R9860" t="str">
            <v>PARTIZAN DEGRADO</v>
          </cell>
          <cell r="X9860" t="str">
            <v/>
          </cell>
        </row>
        <row r="9861">
          <cell r="B9861">
            <v>35</v>
          </cell>
          <cell r="F9861">
            <v>5.5</v>
          </cell>
          <cell r="R9861" t="str">
            <v/>
          </cell>
          <cell r="X9861" t="str">
            <v/>
          </cell>
        </row>
        <row r="9862">
          <cell r="B9862">
            <v>35</v>
          </cell>
          <cell r="F9862">
            <v>7</v>
          </cell>
          <cell r="R9862" t="str">
            <v>PESCICULINI FC</v>
          </cell>
          <cell r="T9862">
            <v>1</v>
          </cell>
          <cell r="W9862">
            <v>1</v>
          </cell>
          <cell r="X9862">
            <v>7</v>
          </cell>
        </row>
        <row r="9863">
          <cell r="B9863">
            <v>35</v>
          </cell>
          <cell r="F9863">
            <v>5</v>
          </cell>
          <cell r="R9863" t="str">
            <v/>
          </cell>
          <cell r="X9863" t="str">
            <v/>
          </cell>
        </row>
        <row r="9864">
          <cell r="B9864">
            <v>35</v>
          </cell>
          <cell r="F9864">
            <v>5</v>
          </cell>
          <cell r="R9864" t="str">
            <v/>
          </cell>
          <cell r="X9864" t="str">
            <v/>
          </cell>
        </row>
        <row r="9865">
          <cell r="B9865">
            <v>35</v>
          </cell>
          <cell r="F9865">
            <v>5.5</v>
          </cell>
          <cell r="R9865" t="str">
            <v/>
          </cell>
          <cell r="X9865" t="str">
            <v/>
          </cell>
        </row>
        <row r="9866">
          <cell r="B9866">
            <v>35</v>
          </cell>
          <cell r="F9866">
            <v>5.5</v>
          </cell>
          <cell r="R9866" t="str">
            <v>HERTHA VERNELLO</v>
          </cell>
          <cell r="X9866" t="str">
            <v/>
          </cell>
        </row>
        <row r="9867">
          <cell r="B9867">
            <v>35</v>
          </cell>
          <cell r="F9867">
            <v>6</v>
          </cell>
          <cell r="R9867" t="str">
            <v>ATL IMPROVVISATO</v>
          </cell>
          <cell r="X9867" t="str">
            <v/>
          </cell>
        </row>
        <row r="9868">
          <cell r="B9868">
            <v>35</v>
          </cell>
          <cell r="F9868">
            <v>5.5</v>
          </cell>
          <cell r="R9868" t="str">
            <v/>
          </cell>
          <cell r="X9868" t="str">
            <v/>
          </cell>
        </row>
        <row r="9869">
          <cell r="B9869">
            <v>35</v>
          </cell>
          <cell r="F9869">
            <v>6</v>
          </cell>
          <cell r="R9869" t="str">
            <v/>
          </cell>
          <cell r="X9869" t="str">
            <v/>
          </cell>
        </row>
        <row r="9870">
          <cell r="B9870">
            <v>35</v>
          </cell>
          <cell r="F9870">
            <v>5</v>
          </cell>
          <cell r="R9870" t="str">
            <v>APPAREGGIATO</v>
          </cell>
          <cell r="X9870" t="str">
            <v/>
          </cell>
        </row>
        <row r="9871">
          <cell r="B9871">
            <v>35</v>
          </cell>
          <cell r="F9871">
            <v>6</v>
          </cell>
          <cell r="R9871" t="str">
            <v/>
          </cell>
          <cell r="X9871" t="str">
            <v/>
          </cell>
        </row>
        <row r="9872">
          <cell r="B9872">
            <v>35</v>
          </cell>
          <cell r="F9872">
            <v>5.5</v>
          </cell>
          <cell r="R9872" t="str">
            <v/>
          </cell>
          <cell r="X9872" t="str">
            <v/>
          </cell>
        </row>
        <row r="9873">
          <cell r="B9873">
            <v>35</v>
          </cell>
          <cell r="F9873">
            <v>5.5</v>
          </cell>
          <cell r="R9873" t="str">
            <v/>
          </cell>
          <cell r="X9873" t="str">
            <v/>
          </cell>
        </row>
        <row r="9874">
          <cell r="B9874">
            <v>35</v>
          </cell>
          <cell r="F9874">
            <v>6</v>
          </cell>
          <cell r="R9874" t="str">
            <v/>
          </cell>
          <cell r="X9874" t="str">
            <v/>
          </cell>
        </row>
        <row r="9875">
          <cell r="B9875">
            <v>35</v>
          </cell>
          <cell r="F9875">
            <v>6.5</v>
          </cell>
          <cell r="R9875" t="str">
            <v/>
          </cell>
          <cell r="X9875" t="str">
            <v/>
          </cell>
        </row>
        <row r="9876">
          <cell r="B9876">
            <v>35</v>
          </cell>
          <cell r="F9876">
            <v>5</v>
          </cell>
          <cell r="R9876" t="str">
            <v/>
          </cell>
          <cell r="X9876" t="str">
            <v/>
          </cell>
        </row>
        <row r="9877">
          <cell r="B9877">
            <v>35</v>
          </cell>
          <cell r="F9877">
            <v>7</v>
          </cell>
          <cell r="R9877" t="str">
            <v/>
          </cell>
          <cell r="X9877" t="str">
            <v/>
          </cell>
        </row>
        <row r="9878">
          <cell r="B9878">
            <v>35</v>
          </cell>
          <cell r="F9878">
            <v>5.5</v>
          </cell>
          <cell r="R9878" t="str">
            <v/>
          </cell>
          <cell r="X9878" t="str">
            <v/>
          </cell>
        </row>
        <row r="9879">
          <cell r="B9879">
            <v>35</v>
          </cell>
          <cell r="F9879">
            <v>5</v>
          </cell>
          <cell r="R9879" t="str">
            <v/>
          </cell>
          <cell r="X9879" t="str">
            <v/>
          </cell>
        </row>
        <row r="9880">
          <cell r="B9880">
            <v>35</v>
          </cell>
          <cell r="F9880">
            <v>5</v>
          </cell>
          <cell r="R9880" t="str">
            <v/>
          </cell>
          <cell r="X9880" t="str">
            <v/>
          </cell>
        </row>
        <row r="9881">
          <cell r="B9881">
            <v>35</v>
          </cell>
          <cell r="F9881">
            <v>6</v>
          </cell>
          <cell r="R9881" t="str">
            <v/>
          </cell>
          <cell r="X9881" t="str">
            <v/>
          </cell>
        </row>
        <row r="9882">
          <cell r="B9882">
            <v>35</v>
          </cell>
          <cell r="F9882">
            <v>6</v>
          </cell>
          <cell r="R9882" t="str">
            <v/>
          </cell>
          <cell r="X9882" t="str">
            <v/>
          </cell>
        </row>
        <row r="9883">
          <cell r="B9883">
            <v>35</v>
          </cell>
          <cell r="F9883">
            <v>7</v>
          </cell>
          <cell r="R9883" t="str">
            <v>AC ASPARAGHESE</v>
          </cell>
          <cell r="W9883">
            <v>1</v>
          </cell>
          <cell r="X9883">
            <v>8</v>
          </cell>
        </row>
        <row r="9884">
          <cell r="B9884">
            <v>35</v>
          </cell>
          <cell r="F9884">
            <v>5.5</v>
          </cell>
          <cell r="R9884" t="str">
            <v/>
          </cell>
          <cell r="X9884" t="str">
            <v/>
          </cell>
        </row>
        <row r="9885">
          <cell r="B9885">
            <v>35</v>
          </cell>
          <cell r="F9885">
            <v>6.5</v>
          </cell>
          <cell r="R9885" t="str">
            <v>HERTHA VERNELLO</v>
          </cell>
          <cell r="W9885">
            <v>1</v>
          </cell>
          <cell r="X9885">
            <v>6.5</v>
          </cell>
        </row>
        <row r="9886">
          <cell r="B9886">
            <v>35</v>
          </cell>
          <cell r="F9886">
            <v>5.5</v>
          </cell>
          <cell r="R9886" t="str">
            <v/>
          </cell>
          <cell r="X9886" t="str">
            <v/>
          </cell>
        </row>
        <row r="9887">
          <cell r="B9887">
            <v>35</v>
          </cell>
          <cell r="F9887">
            <v>6.5</v>
          </cell>
          <cell r="R9887" t="str">
            <v>HERTHA VERNELLO</v>
          </cell>
          <cell r="T9887">
            <v>1</v>
          </cell>
          <cell r="W9887">
            <v>1</v>
          </cell>
          <cell r="X9887">
            <v>6.5</v>
          </cell>
        </row>
        <row r="9888">
          <cell r="B9888">
            <v>35</v>
          </cell>
          <cell r="F9888">
            <v>7.5</v>
          </cell>
          <cell r="R9888" t="str">
            <v>AC ASPARAGHESE</v>
          </cell>
          <cell r="W9888">
            <v>1</v>
          </cell>
          <cell r="X9888">
            <v>8.5</v>
          </cell>
        </row>
        <row r="9889">
          <cell r="B9889">
            <v>35</v>
          </cell>
          <cell r="F9889">
            <v>5.5</v>
          </cell>
          <cell r="R9889" t="str">
            <v>PESCICULINI FC</v>
          </cell>
          <cell r="X9889" t="str">
            <v/>
          </cell>
        </row>
        <row r="9890">
          <cell r="B9890">
            <v>35</v>
          </cell>
          <cell r="F9890">
            <v>6.5</v>
          </cell>
          <cell r="R9890" t="str">
            <v>HERTHA VERNELLO</v>
          </cell>
          <cell r="T9890">
            <v>1</v>
          </cell>
          <cell r="W9890">
            <v>1</v>
          </cell>
          <cell r="X9890">
            <v>7.5</v>
          </cell>
        </row>
        <row r="9891">
          <cell r="B9891">
            <v>35</v>
          </cell>
          <cell r="F9891">
            <v>6</v>
          </cell>
          <cell r="R9891" t="str">
            <v>PESCICULINI FC</v>
          </cell>
          <cell r="T9891">
            <v>1</v>
          </cell>
          <cell r="X9891" t="str">
            <v/>
          </cell>
        </row>
        <row r="9892">
          <cell r="B9892">
            <v>35</v>
          </cell>
          <cell r="F9892">
            <v>6</v>
          </cell>
          <cell r="R9892" t="str">
            <v/>
          </cell>
          <cell r="X9892" t="str">
            <v/>
          </cell>
        </row>
        <row r="9893">
          <cell r="B9893">
            <v>35</v>
          </cell>
          <cell r="F9893">
            <v>7</v>
          </cell>
          <cell r="R9893" t="str">
            <v>APPAREGGIATO</v>
          </cell>
          <cell r="T9893">
            <v>1</v>
          </cell>
          <cell r="W9893">
            <v>1</v>
          </cell>
          <cell r="X9893">
            <v>7</v>
          </cell>
        </row>
        <row r="9894">
          <cell r="B9894">
            <v>35</v>
          </cell>
          <cell r="F9894">
            <v>5</v>
          </cell>
          <cell r="R9894" t="str">
            <v>SAN GRIA</v>
          </cell>
          <cell r="T9894">
            <v>1</v>
          </cell>
          <cell r="X9894" t="str">
            <v/>
          </cell>
        </row>
        <row r="9895">
          <cell r="B9895">
            <v>35</v>
          </cell>
          <cell r="F9895">
            <v>6</v>
          </cell>
          <cell r="R9895" t="str">
            <v/>
          </cell>
          <cell r="X9895" t="str">
            <v/>
          </cell>
        </row>
        <row r="9896">
          <cell r="B9896">
            <v>35</v>
          </cell>
          <cell r="F9896">
            <v>6.5</v>
          </cell>
          <cell r="R9896" t="str">
            <v>AC ASPARAGHESE</v>
          </cell>
          <cell r="T9896">
            <v>1</v>
          </cell>
          <cell r="W9896">
            <v>1</v>
          </cell>
          <cell r="X9896">
            <v>7.5</v>
          </cell>
        </row>
        <row r="9897">
          <cell r="B9897">
            <v>35</v>
          </cell>
          <cell r="F9897">
            <v>8</v>
          </cell>
          <cell r="R9897" t="str">
            <v/>
          </cell>
          <cell r="X9897" t="str">
            <v/>
          </cell>
        </row>
        <row r="9898">
          <cell r="B9898">
            <v>35</v>
          </cell>
          <cell r="F9898">
            <v>5.5</v>
          </cell>
          <cell r="R9898" t="str">
            <v>ATL IMPROVVISATO</v>
          </cell>
          <cell r="T9898">
            <v>1</v>
          </cell>
          <cell r="W9898">
            <v>1</v>
          </cell>
          <cell r="X9898">
            <v>5.5</v>
          </cell>
        </row>
        <row r="9899">
          <cell r="B9899">
            <v>35</v>
          </cell>
          <cell r="F9899">
            <v>7</v>
          </cell>
          <cell r="R9899" t="str">
            <v>APPAREGGIATO</v>
          </cell>
          <cell r="W9899">
            <v>1</v>
          </cell>
          <cell r="X9899">
            <v>10</v>
          </cell>
        </row>
        <row r="9900">
          <cell r="B9900">
            <v>35</v>
          </cell>
          <cell r="F9900">
            <v>5.5</v>
          </cell>
          <cell r="R9900" t="str">
            <v>PARTIZAN DEGRADO</v>
          </cell>
          <cell r="X9900" t="str">
            <v/>
          </cell>
        </row>
        <row r="9901">
          <cell r="B9901">
            <v>35</v>
          </cell>
          <cell r="F9901">
            <v>6</v>
          </cell>
          <cell r="R9901" t="str">
            <v/>
          </cell>
          <cell r="X9901" t="str">
            <v/>
          </cell>
        </row>
        <row r="9902">
          <cell r="B9902">
            <v>35</v>
          </cell>
          <cell r="F9902">
            <v>6.5</v>
          </cell>
          <cell r="R9902" t="str">
            <v/>
          </cell>
          <cell r="X9902" t="str">
            <v/>
          </cell>
        </row>
        <row r="9903">
          <cell r="B9903">
            <v>35</v>
          </cell>
          <cell r="F9903">
            <v>6.5</v>
          </cell>
          <cell r="R9903" t="str">
            <v/>
          </cell>
          <cell r="X9903" t="str">
            <v/>
          </cell>
        </row>
        <row r="9904">
          <cell r="B9904">
            <v>35</v>
          </cell>
          <cell r="F9904">
            <v>6.5</v>
          </cell>
          <cell r="R9904" t="str">
            <v/>
          </cell>
          <cell r="X9904" t="str">
            <v/>
          </cell>
        </row>
        <row r="9905">
          <cell r="B9905">
            <v>35</v>
          </cell>
          <cell r="F9905">
            <v>6</v>
          </cell>
          <cell r="R9905" t="str">
            <v/>
          </cell>
          <cell r="X9905" t="str">
            <v/>
          </cell>
        </row>
        <row r="9906">
          <cell r="B9906">
            <v>35</v>
          </cell>
          <cell r="F9906">
            <v>5.5</v>
          </cell>
          <cell r="R9906" t="str">
            <v>AC ASPARAGHESE</v>
          </cell>
          <cell r="T9906">
            <v>1</v>
          </cell>
          <cell r="W9906">
            <v>1</v>
          </cell>
          <cell r="X9906">
            <v>5.5</v>
          </cell>
        </row>
        <row r="9907">
          <cell r="B9907">
            <v>35</v>
          </cell>
          <cell r="F9907">
            <v>6</v>
          </cell>
          <cell r="R9907" t="str">
            <v/>
          </cell>
          <cell r="X9907" t="str">
            <v/>
          </cell>
        </row>
        <row r="9908">
          <cell r="B9908">
            <v>35</v>
          </cell>
          <cell r="F9908">
            <v>6</v>
          </cell>
          <cell r="R9908" t="str">
            <v/>
          </cell>
          <cell r="X9908" t="str">
            <v/>
          </cell>
        </row>
        <row r="9909">
          <cell r="B9909">
            <v>35</v>
          </cell>
          <cell r="F9909">
            <v>5</v>
          </cell>
          <cell r="R9909" t="str">
            <v>AC ASPARAGHESE</v>
          </cell>
          <cell r="T9909">
            <v>1</v>
          </cell>
          <cell r="X9909" t="str">
            <v/>
          </cell>
        </row>
        <row r="9910">
          <cell r="B9910">
            <v>35</v>
          </cell>
          <cell r="F9910">
            <v>6.5</v>
          </cell>
          <cell r="R9910" t="str">
            <v/>
          </cell>
          <cell r="X9910" t="str">
            <v/>
          </cell>
        </row>
        <row r="9911">
          <cell r="B9911">
            <v>35</v>
          </cell>
          <cell r="F9911">
            <v>6.5</v>
          </cell>
          <cell r="R9911" t="str">
            <v>PESCICULINI FC</v>
          </cell>
          <cell r="W9911">
            <v>1</v>
          </cell>
          <cell r="X9911">
            <v>6.5</v>
          </cell>
        </row>
        <row r="9912">
          <cell r="B9912">
            <v>35</v>
          </cell>
          <cell r="F9912">
            <v>6</v>
          </cell>
          <cell r="R9912" t="str">
            <v/>
          </cell>
          <cell r="X9912" t="str">
            <v/>
          </cell>
        </row>
        <row r="9913">
          <cell r="B9913">
            <v>35</v>
          </cell>
          <cell r="F9913">
            <v>6</v>
          </cell>
          <cell r="R9913" t="str">
            <v>HERTHA VERNELLO</v>
          </cell>
          <cell r="X9913" t="str">
            <v/>
          </cell>
        </row>
        <row r="9914">
          <cell r="B9914">
            <v>35</v>
          </cell>
          <cell r="F9914">
            <v>7</v>
          </cell>
          <cell r="R9914" t="str">
            <v/>
          </cell>
          <cell r="X9914" t="str">
            <v/>
          </cell>
        </row>
        <row r="9915">
          <cell r="B9915">
            <v>35</v>
          </cell>
          <cell r="F9915">
            <v>5.5</v>
          </cell>
          <cell r="R9915" t="str">
            <v>PESCICULINI FC</v>
          </cell>
          <cell r="T9915">
            <v>1</v>
          </cell>
          <cell r="X9915" t="str">
            <v/>
          </cell>
        </row>
        <row r="9916">
          <cell r="B9916">
            <v>35</v>
          </cell>
          <cell r="F9916">
            <v>6</v>
          </cell>
          <cell r="R9916" t="str">
            <v>PESCICULINI FC</v>
          </cell>
          <cell r="X9916" t="str">
            <v/>
          </cell>
        </row>
        <row r="9917">
          <cell r="B9917">
            <v>35</v>
          </cell>
          <cell r="F9917">
            <v>6.5</v>
          </cell>
          <cell r="R9917" t="str">
            <v>PESCICULINI FC</v>
          </cell>
          <cell r="T9917">
            <v>1</v>
          </cell>
          <cell r="W9917">
            <v>1</v>
          </cell>
          <cell r="X9917">
            <v>10.5</v>
          </cell>
        </row>
        <row r="9918">
          <cell r="B9918">
            <v>35</v>
          </cell>
          <cell r="F9918">
            <v>7</v>
          </cell>
          <cell r="R9918" t="str">
            <v>HERTHA VERNELLO</v>
          </cell>
          <cell r="T9918">
            <v>1</v>
          </cell>
          <cell r="W9918">
            <v>1</v>
          </cell>
          <cell r="X9918">
            <v>11</v>
          </cell>
        </row>
        <row r="9919">
          <cell r="B9919">
            <v>35</v>
          </cell>
          <cell r="F9919">
            <v>5.5</v>
          </cell>
          <cell r="R9919" t="str">
            <v/>
          </cell>
          <cell r="X9919" t="str">
            <v/>
          </cell>
        </row>
        <row r="9920">
          <cell r="B9920">
            <v>35</v>
          </cell>
          <cell r="F9920">
            <v>5.5</v>
          </cell>
          <cell r="R9920" t="str">
            <v/>
          </cell>
          <cell r="X9920" t="str">
            <v/>
          </cell>
        </row>
        <row r="9921">
          <cell r="B9921">
            <v>35</v>
          </cell>
          <cell r="F9921">
            <v>5.5</v>
          </cell>
          <cell r="R9921" t="str">
            <v/>
          </cell>
          <cell r="X9921" t="str">
            <v/>
          </cell>
        </row>
        <row r="9922">
          <cell r="B9922">
            <v>35</v>
          </cell>
          <cell r="F9922">
            <v>5</v>
          </cell>
          <cell r="R9922" t="str">
            <v/>
          </cell>
          <cell r="X9922" t="str">
            <v/>
          </cell>
        </row>
        <row r="9923">
          <cell r="B9923">
            <v>35</v>
          </cell>
          <cell r="F9923">
            <v>6</v>
          </cell>
          <cell r="R9923" t="str">
            <v>PESCICULINI FC</v>
          </cell>
          <cell r="T9923">
            <v>1</v>
          </cell>
          <cell r="W9923">
            <v>1</v>
          </cell>
          <cell r="X9923">
            <v>6</v>
          </cell>
        </row>
        <row r="9924">
          <cell r="B9924">
            <v>35</v>
          </cell>
          <cell r="F9924">
            <v>5.5</v>
          </cell>
          <cell r="R9924" t="str">
            <v/>
          </cell>
          <cell r="X9924" t="str">
            <v/>
          </cell>
        </row>
        <row r="9925">
          <cell r="B9925">
            <v>35</v>
          </cell>
          <cell r="F9925">
            <v>5.5</v>
          </cell>
          <cell r="R9925" t="str">
            <v/>
          </cell>
          <cell r="X9925" t="str">
            <v/>
          </cell>
        </row>
        <row r="9926">
          <cell r="B9926">
            <v>35</v>
          </cell>
          <cell r="F9926">
            <v>5.5</v>
          </cell>
          <cell r="R9926" t="str">
            <v/>
          </cell>
          <cell r="X9926" t="str">
            <v/>
          </cell>
        </row>
        <row r="9927">
          <cell r="B9927">
            <v>35</v>
          </cell>
          <cell r="F9927">
            <v>6</v>
          </cell>
          <cell r="R9927" t="str">
            <v/>
          </cell>
          <cell r="X9927" t="str">
            <v/>
          </cell>
        </row>
        <row r="9928">
          <cell r="B9928">
            <v>35</v>
          </cell>
          <cell r="F9928">
            <v>5</v>
          </cell>
          <cell r="R9928" t="str">
            <v>APPAREGGIATO</v>
          </cell>
          <cell r="T9928">
            <v>1</v>
          </cell>
          <cell r="X9928" t="str">
            <v/>
          </cell>
        </row>
        <row r="9929">
          <cell r="B9929">
            <v>35</v>
          </cell>
          <cell r="F9929">
            <v>6</v>
          </cell>
          <cell r="R9929" t="str">
            <v/>
          </cell>
          <cell r="X9929" t="str">
            <v/>
          </cell>
        </row>
        <row r="9930">
          <cell r="B9930">
            <v>35</v>
          </cell>
          <cell r="F9930">
            <v>5.5</v>
          </cell>
          <cell r="R9930" t="str">
            <v/>
          </cell>
          <cell r="X9930" t="str">
            <v/>
          </cell>
        </row>
        <row r="9931">
          <cell r="B9931">
            <v>35</v>
          </cell>
          <cell r="F9931">
            <v>6</v>
          </cell>
          <cell r="R9931" t="str">
            <v>PESCICULINI FC</v>
          </cell>
          <cell r="T9931">
            <v>1</v>
          </cell>
          <cell r="X9931" t="str">
            <v/>
          </cell>
        </row>
        <row r="9932">
          <cell r="B9932">
            <v>35</v>
          </cell>
          <cell r="F9932">
            <v>6</v>
          </cell>
          <cell r="R9932" t="str">
            <v/>
          </cell>
          <cell r="X9932" t="str">
            <v/>
          </cell>
        </row>
        <row r="9933">
          <cell r="B9933">
            <v>35</v>
          </cell>
          <cell r="F9933">
            <v>6</v>
          </cell>
          <cell r="R9933" t="str">
            <v/>
          </cell>
          <cell r="X9933" t="str">
            <v/>
          </cell>
        </row>
        <row r="9934">
          <cell r="B9934">
            <v>35</v>
          </cell>
          <cell r="F9934">
            <v>7</v>
          </cell>
          <cell r="R9934" t="str">
            <v/>
          </cell>
          <cell r="X9934" t="str">
            <v/>
          </cell>
        </row>
        <row r="9935">
          <cell r="B9935">
            <v>35</v>
          </cell>
          <cell r="F9935">
            <v>8</v>
          </cell>
          <cell r="R9935" t="str">
            <v>PESCICULINI FC</v>
          </cell>
          <cell r="X9935" t="str">
            <v/>
          </cell>
        </row>
        <row r="9936">
          <cell r="B9936">
            <v>35</v>
          </cell>
          <cell r="F9936">
            <v>6.5</v>
          </cell>
          <cell r="R9936" t="str">
            <v>PARTIZAN DEGRADO</v>
          </cell>
          <cell r="T9936">
            <v>1</v>
          </cell>
          <cell r="W9936">
            <v>1</v>
          </cell>
          <cell r="X9936">
            <v>6.5</v>
          </cell>
        </row>
        <row r="9937">
          <cell r="B9937">
            <v>35</v>
          </cell>
          <cell r="F9937">
            <v>7</v>
          </cell>
          <cell r="R9937" t="str">
            <v>APPAREGGIATO</v>
          </cell>
          <cell r="T9937">
            <v>1</v>
          </cell>
          <cell r="W9937">
            <v>1</v>
          </cell>
          <cell r="X9937">
            <v>8</v>
          </cell>
        </row>
        <row r="9938">
          <cell r="B9938">
            <v>35</v>
          </cell>
          <cell r="F9938">
            <v>6</v>
          </cell>
          <cell r="R9938" t="str">
            <v/>
          </cell>
          <cell r="X9938" t="str">
            <v/>
          </cell>
        </row>
        <row r="9939">
          <cell r="B9939">
            <v>35</v>
          </cell>
          <cell r="F9939">
            <v>5</v>
          </cell>
          <cell r="R9939" t="str">
            <v>AC ASPARAGHESE</v>
          </cell>
          <cell r="T9939">
            <v>1</v>
          </cell>
          <cell r="X9939" t="str">
            <v/>
          </cell>
        </row>
        <row r="9940">
          <cell r="B9940">
            <v>35</v>
          </cell>
          <cell r="F9940">
            <v>5.5</v>
          </cell>
          <cell r="R9940" t="str">
            <v>SAN GRIA</v>
          </cell>
          <cell r="T9940">
            <v>1</v>
          </cell>
          <cell r="W9940">
            <v>1</v>
          </cell>
          <cell r="X9940">
            <v>5.5</v>
          </cell>
        </row>
        <row r="9941">
          <cell r="B9941">
            <v>35</v>
          </cell>
          <cell r="F9941">
            <v>6</v>
          </cell>
          <cell r="R9941" t="str">
            <v/>
          </cell>
          <cell r="X9941" t="str">
            <v/>
          </cell>
        </row>
        <row r="9942">
          <cell r="B9942">
            <v>35</v>
          </cell>
          <cell r="F9942">
            <v>5.5</v>
          </cell>
          <cell r="R9942" t="str">
            <v/>
          </cell>
          <cell r="X9942" t="str">
            <v/>
          </cell>
        </row>
        <row r="9943">
          <cell r="B9943">
            <v>35</v>
          </cell>
          <cell r="F9943">
            <v>5.5</v>
          </cell>
          <cell r="R9943" t="str">
            <v/>
          </cell>
          <cell r="X9943" t="str">
            <v/>
          </cell>
        </row>
        <row r="9944">
          <cell r="B9944">
            <v>35</v>
          </cell>
          <cell r="F9944">
            <v>6</v>
          </cell>
          <cell r="R9944" t="str">
            <v>AC ASPARAGHESE</v>
          </cell>
          <cell r="W9944">
            <v>1</v>
          </cell>
          <cell r="X9944">
            <v>6</v>
          </cell>
        </row>
        <row r="9945">
          <cell r="B9945">
            <v>35</v>
          </cell>
          <cell r="F9945">
            <v>6</v>
          </cell>
          <cell r="R9945" t="str">
            <v/>
          </cell>
          <cell r="X9945" t="str">
            <v/>
          </cell>
        </row>
        <row r="9946">
          <cell r="B9946">
            <v>35</v>
          </cell>
          <cell r="F9946">
            <v>6.5</v>
          </cell>
          <cell r="R9946" t="str">
            <v/>
          </cell>
          <cell r="X9946" t="str">
            <v/>
          </cell>
        </row>
        <row r="9947">
          <cell r="B9947">
            <v>35</v>
          </cell>
          <cell r="F9947">
            <v>6</v>
          </cell>
          <cell r="R9947" t="str">
            <v/>
          </cell>
          <cell r="X9947" t="str">
            <v/>
          </cell>
        </row>
        <row r="9948">
          <cell r="B9948">
            <v>35</v>
          </cell>
          <cell r="F9948">
            <v>6</v>
          </cell>
          <cell r="R9948" t="str">
            <v/>
          </cell>
          <cell r="X9948" t="str">
            <v/>
          </cell>
        </row>
        <row r="9949">
          <cell r="B9949">
            <v>35</v>
          </cell>
          <cell r="F9949">
            <v>5</v>
          </cell>
          <cell r="R9949" t="str">
            <v>APPAREGGIATO</v>
          </cell>
          <cell r="T9949">
            <v>1</v>
          </cell>
          <cell r="X9949" t="str">
            <v/>
          </cell>
        </row>
        <row r="9950">
          <cell r="B9950">
            <v>35</v>
          </cell>
          <cell r="F9950">
            <v>7</v>
          </cell>
          <cell r="R9950" t="str">
            <v/>
          </cell>
          <cell r="X9950" t="str">
            <v/>
          </cell>
        </row>
        <row r="9951">
          <cell r="B9951">
            <v>35</v>
          </cell>
          <cell r="F9951">
            <v>6</v>
          </cell>
          <cell r="R9951" t="str">
            <v/>
          </cell>
          <cell r="X9951" t="str">
            <v/>
          </cell>
        </row>
        <row r="9952">
          <cell r="B9952">
            <v>35</v>
          </cell>
          <cell r="F9952">
            <v>6</v>
          </cell>
          <cell r="R9952" t="str">
            <v/>
          </cell>
          <cell r="X9952" t="str">
            <v/>
          </cell>
        </row>
        <row r="9953">
          <cell r="B9953">
            <v>35</v>
          </cell>
          <cell r="F9953">
            <v>6</v>
          </cell>
          <cell r="R9953" t="str">
            <v/>
          </cell>
          <cell r="X9953" t="str">
            <v/>
          </cell>
        </row>
        <row r="9954">
          <cell r="B9954">
            <v>35</v>
          </cell>
          <cell r="F9954">
            <v>6</v>
          </cell>
          <cell r="R9954" t="str">
            <v/>
          </cell>
          <cell r="X9954" t="str">
            <v/>
          </cell>
        </row>
        <row r="9955">
          <cell r="B9955">
            <v>35</v>
          </cell>
          <cell r="F9955">
            <v>6</v>
          </cell>
          <cell r="R9955" t="str">
            <v/>
          </cell>
          <cell r="X9955" t="str">
            <v/>
          </cell>
        </row>
        <row r="9956">
          <cell r="B9956">
            <v>35</v>
          </cell>
          <cell r="F9956">
            <v>6</v>
          </cell>
          <cell r="R9956" t="str">
            <v>ATL IMPROVVISATO</v>
          </cell>
          <cell r="T9956">
            <v>1</v>
          </cell>
          <cell r="W9956">
            <v>1</v>
          </cell>
          <cell r="X9956">
            <v>6</v>
          </cell>
        </row>
        <row r="9957">
          <cell r="B9957">
            <v>35</v>
          </cell>
          <cell r="F9957">
            <v>7</v>
          </cell>
          <cell r="R9957" t="str">
            <v/>
          </cell>
          <cell r="X9957" t="str">
            <v/>
          </cell>
        </row>
        <row r="9958">
          <cell r="B9958">
            <v>36</v>
          </cell>
          <cell r="F9958">
            <v>7</v>
          </cell>
          <cell r="R9958" t="str">
            <v>SAN GRIA</v>
          </cell>
          <cell r="X9958" t="str">
            <v/>
          </cell>
        </row>
        <row r="9959">
          <cell r="B9959">
            <v>36</v>
          </cell>
          <cell r="F9959">
            <v>7</v>
          </cell>
          <cell r="R9959" t="str">
            <v>PARTIZAN DEGRADO</v>
          </cell>
          <cell r="T9959">
            <v>1</v>
          </cell>
          <cell r="W9959">
            <v>1</v>
          </cell>
          <cell r="X9959">
            <v>10</v>
          </cell>
        </row>
        <row r="9960">
          <cell r="B9960">
            <v>36</v>
          </cell>
          <cell r="F9960">
            <v>6.5</v>
          </cell>
          <cell r="R9960" t="str">
            <v>ATL IMPROVVISATO</v>
          </cell>
          <cell r="X9960" t="str">
            <v/>
          </cell>
        </row>
        <row r="9961">
          <cell r="B9961">
            <v>36</v>
          </cell>
          <cell r="F9961">
            <v>6</v>
          </cell>
          <cell r="R9961" t="str">
            <v>HERTHA VERNELLO</v>
          </cell>
          <cell r="T9961">
            <v>1</v>
          </cell>
          <cell r="W9961">
            <v>1</v>
          </cell>
          <cell r="X9961">
            <v>4</v>
          </cell>
        </row>
        <row r="9962">
          <cell r="B9962">
            <v>36</v>
          </cell>
          <cell r="F9962">
            <v>6</v>
          </cell>
          <cell r="R9962" t="str">
            <v>SAN GRIA</v>
          </cell>
          <cell r="T9962">
            <v>1</v>
          </cell>
          <cell r="W9962">
            <v>1</v>
          </cell>
          <cell r="X9962">
            <v>7</v>
          </cell>
        </row>
        <row r="9963">
          <cell r="B9963">
            <v>36</v>
          </cell>
          <cell r="F9963">
            <v>6.5</v>
          </cell>
          <cell r="R9963" t="str">
            <v>ATL IMPROVVISATO</v>
          </cell>
          <cell r="T9963">
            <v>1</v>
          </cell>
          <cell r="W9963">
            <v>1</v>
          </cell>
          <cell r="X9963">
            <v>7.5</v>
          </cell>
        </row>
        <row r="9964">
          <cell r="B9964">
            <v>36</v>
          </cell>
          <cell r="F9964">
            <v>5.5</v>
          </cell>
          <cell r="R9964" t="str">
            <v/>
          </cell>
          <cell r="X9964" t="str">
            <v/>
          </cell>
        </row>
        <row r="9965">
          <cell r="B9965">
            <v>36</v>
          </cell>
          <cell r="F9965">
            <v>6.5</v>
          </cell>
          <cell r="R9965" t="str">
            <v>AC ASPARAGHESE</v>
          </cell>
          <cell r="T9965">
            <v>1</v>
          </cell>
          <cell r="W9965">
            <v>1</v>
          </cell>
          <cell r="X9965">
            <v>5.5</v>
          </cell>
        </row>
        <row r="9966">
          <cell r="B9966">
            <v>36</v>
          </cell>
          <cell r="F9966">
            <v>6.5</v>
          </cell>
          <cell r="R9966" t="str">
            <v>ATL IMPROVVISATO</v>
          </cell>
          <cell r="W9966">
            <v>1</v>
          </cell>
          <cell r="X9966">
            <v>6.5</v>
          </cell>
        </row>
        <row r="9967">
          <cell r="B9967">
            <v>36</v>
          </cell>
          <cell r="F9967">
            <v>6</v>
          </cell>
          <cell r="R9967" t="str">
            <v>APPAREGGIATO</v>
          </cell>
          <cell r="T9967">
            <v>1</v>
          </cell>
          <cell r="W9967">
            <v>1</v>
          </cell>
          <cell r="X9967">
            <v>7</v>
          </cell>
        </row>
        <row r="9968">
          <cell r="B9968">
            <v>36</v>
          </cell>
          <cell r="F9968">
            <v>6</v>
          </cell>
          <cell r="R9968" t="str">
            <v>SESTO ASENSIO</v>
          </cell>
          <cell r="W9968">
            <v>1</v>
          </cell>
          <cell r="X9968">
            <v>7</v>
          </cell>
        </row>
        <row r="9969">
          <cell r="B9969">
            <v>36</v>
          </cell>
          <cell r="F9969">
            <v>6</v>
          </cell>
          <cell r="R9969" t="str">
            <v>PARTIZAN DEGRADO</v>
          </cell>
          <cell r="X9969" t="str">
            <v/>
          </cell>
        </row>
        <row r="9970">
          <cell r="B9970">
            <v>36</v>
          </cell>
          <cell r="F9970">
            <v>6.5</v>
          </cell>
          <cell r="R9970" t="str">
            <v>PARTIZAN DEGRADO</v>
          </cell>
          <cell r="W9970">
            <v>1</v>
          </cell>
          <cell r="X9970">
            <v>7.5</v>
          </cell>
        </row>
        <row r="9971">
          <cell r="B9971">
            <v>36</v>
          </cell>
          <cell r="F9971">
            <v>6</v>
          </cell>
          <cell r="R9971" t="str">
            <v>PARTIZAN DEGRADO</v>
          </cell>
          <cell r="T9971">
            <v>1</v>
          </cell>
          <cell r="X9971" t="str">
            <v/>
          </cell>
        </row>
        <row r="9972">
          <cell r="B9972">
            <v>36</v>
          </cell>
          <cell r="F9972">
            <v>6</v>
          </cell>
          <cell r="R9972" t="str">
            <v/>
          </cell>
          <cell r="X9972" t="str">
            <v/>
          </cell>
        </row>
        <row r="9973">
          <cell r="B9973">
            <v>36</v>
          </cell>
          <cell r="F9973">
            <v>6.5</v>
          </cell>
          <cell r="R9973" t="str">
            <v>PARTIZAN DEGRADO</v>
          </cell>
          <cell r="X9973" t="str">
            <v/>
          </cell>
        </row>
        <row r="9974">
          <cell r="B9974">
            <v>36</v>
          </cell>
          <cell r="F9974">
            <v>6</v>
          </cell>
          <cell r="R9974" t="str">
            <v>HERTHA VERNELLO</v>
          </cell>
          <cell r="X9974" t="str">
            <v/>
          </cell>
        </row>
        <row r="9975">
          <cell r="B9975">
            <v>36</v>
          </cell>
          <cell r="F9975">
            <v>6</v>
          </cell>
          <cell r="R9975" t="str">
            <v>SAN GRIA</v>
          </cell>
          <cell r="T9975">
            <v>1</v>
          </cell>
          <cell r="W9975">
            <v>1</v>
          </cell>
          <cell r="X9975">
            <v>6</v>
          </cell>
        </row>
        <row r="9976">
          <cell r="B9976">
            <v>36</v>
          </cell>
          <cell r="F9976">
            <v>6</v>
          </cell>
          <cell r="R9976" t="str">
            <v>SAN GRIA</v>
          </cell>
          <cell r="W9976">
            <v>1</v>
          </cell>
          <cell r="X9976">
            <v>5.5</v>
          </cell>
        </row>
        <row r="9977">
          <cell r="B9977">
            <v>36</v>
          </cell>
          <cell r="F9977">
            <v>5.5</v>
          </cell>
          <cell r="R9977" t="str">
            <v/>
          </cell>
          <cell r="X9977" t="str">
            <v/>
          </cell>
        </row>
        <row r="9978">
          <cell r="B9978">
            <v>36</v>
          </cell>
          <cell r="F9978">
            <v>7</v>
          </cell>
          <cell r="R9978" t="str">
            <v/>
          </cell>
          <cell r="X9978" t="str">
            <v/>
          </cell>
        </row>
        <row r="9979">
          <cell r="B9979">
            <v>36</v>
          </cell>
          <cell r="F9979">
            <v>6</v>
          </cell>
          <cell r="R9979" t="str">
            <v>AC ASPARAGHESE</v>
          </cell>
          <cell r="X9979" t="str">
            <v/>
          </cell>
        </row>
        <row r="9980">
          <cell r="B9980">
            <v>36</v>
          </cell>
          <cell r="F9980">
            <v>5.5</v>
          </cell>
          <cell r="R9980" t="str">
            <v>PARTIZAN DEGRADO</v>
          </cell>
          <cell r="T9980">
            <v>1</v>
          </cell>
          <cell r="X9980" t="str">
            <v/>
          </cell>
        </row>
        <row r="9981">
          <cell r="B9981">
            <v>36</v>
          </cell>
          <cell r="F9981">
            <v>5.5</v>
          </cell>
          <cell r="R9981" t="str">
            <v/>
          </cell>
          <cell r="X9981" t="str">
            <v/>
          </cell>
        </row>
        <row r="9982">
          <cell r="B9982">
            <v>36</v>
          </cell>
          <cell r="F9982">
            <v>6</v>
          </cell>
          <cell r="R9982" t="str">
            <v/>
          </cell>
          <cell r="X9982" t="str">
            <v/>
          </cell>
        </row>
        <row r="9983">
          <cell r="B9983">
            <v>36</v>
          </cell>
          <cell r="F9983">
            <v>5.5</v>
          </cell>
          <cell r="R9983" t="str">
            <v>SESTO ASENSIO</v>
          </cell>
          <cell r="T9983">
            <v>1</v>
          </cell>
          <cell r="X9983" t="str">
            <v/>
          </cell>
        </row>
        <row r="9984">
          <cell r="B9984">
            <v>36</v>
          </cell>
          <cell r="F9984">
            <v>6</v>
          </cell>
          <cell r="R9984" t="str">
            <v>SESTO ASENSIO</v>
          </cell>
          <cell r="T9984">
            <v>1</v>
          </cell>
          <cell r="W9984">
            <v>1</v>
          </cell>
          <cell r="X9984">
            <v>6</v>
          </cell>
        </row>
        <row r="9985">
          <cell r="B9985">
            <v>36</v>
          </cell>
          <cell r="F9985">
            <v>6.5</v>
          </cell>
          <cell r="R9985" t="str">
            <v>ATL IMPROVVISATO</v>
          </cell>
          <cell r="X9985" t="str">
            <v/>
          </cell>
        </row>
        <row r="9986">
          <cell r="B9986">
            <v>36</v>
          </cell>
          <cell r="F9986">
            <v>6</v>
          </cell>
          <cell r="R9986" t="str">
            <v>ATL IMPROVVISATO</v>
          </cell>
          <cell r="T9986">
            <v>1</v>
          </cell>
          <cell r="W9986">
            <v>1</v>
          </cell>
          <cell r="X9986">
            <v>6</v>
          </cell>
        </row>
        <row r="9987">
          <cell r="B9987">
            <v>36</v>
          </cell>
          <cell r="F9987">
            <v>5.5</v>
          </cell>
          <cell r="R9987" t="str">
            <v/>
          </cell>
          <cell r="X9987" t="str">
            <v/>
          </cell>
        </row>
        <row r="9988">
          <cell r="B9988">
            <v>36</v>
          </cell>
          <cell r="F9988">
            <v>6</v>
          </cell>
          <cell r="R9988" t="str">
            <v/>
          </cell>
          <cell r="X9988" t="str">
            <v/>
          </cell>
        </row>
        <row r="9989">
          <cell r="B9989">
            <v>36</v>
          </cell>
          <cell r="F9989">
            <v>6</v>
          </cell>
          <cell r="R9989" t="str">
            <v>PESCICULINI FC</v>
          </cell>
          <cell r="T9989">
            <v>1</v>
          </cell>
          <cell r="X9989" t="str">
            <v/>
          </cell>
        </row>
        <row r="9990">
          <cell r="B9990">
            <v>36</v>
          </cell>
          <cell r="F9990">
            <v>5.5</v>
          </cell>
          <cell r="R9990" t="str">
            <v/>
          </cell>
          <cell r="X9990" t="str">
            <v/>
          </cell>
        </row>
        <row r="9991">
          <cell r="B9991">
            <v>36</v>
          </cell>
          <cell r="F9991">
            <v>6</v>
          </cell>
          <cell r="R9991" t="str">
            <v/>
          </cell>
          <cell r="X9991" t="str">
            <v/>
          </cell>
        </row>
        <row r="9992">
          <cell r="B9992">
            <v>36</v>
          </cell>
          <cell r="F9992">
            <v>6</v>
          </cell>
          <cell r="R9992" t="str">
            <v/>
          </cell>
          <cell r="X9992" t="str">
            <v/>
          </cell>
        </row>
        <row r="9993">
          <cell r="B9993">
            <v>36</v>
          </cell>
          <cell r="F9993">
            <v>5.5</v>
          </cell>
          <cell r="R9993" t="str">
            <v/>
          </cell>
          <cell r="X9993" t="str">
            <v/>
          </cell>
        </row>
        <row r="9994">
          <cell r="B9994">
            <v>36</v>
          </cell>
          <cell r="F9994">
            <v>5.5</v>
          </cell>
          <cell r="R9994" t="str">
            <v/>
          </cell>
          <cell r="X9994" t="str">
            <v/>
          </cell>
        </row>
        <row r="9995">
          <cell r="B9995">
            <v>36</v>
          </cell>
          <cell r="F9995">
            <v>6.5</v>
          </cell>
          <cell r="R9995" t="str">
            <v>PARTIZAN DEGRADO</v>
          </cell>
          <cell r="W9995">
            <v>1</v>
          </cell>
          <cell r="X9995">
            <v>6.5</v>
          </cell>
        </row>
        <row r="9996">
          <cell r="B9996">
            <v>36</v>
          </cell>
          <cell r="F9996">
            <v>5.5</v>
          </cell>
          <cell r="R9996" t="str">
            <v>HERTHA VERNELLO</v>
          </cell>
          <cell r="X9996" t="str">
            <v/>
          </cell>
        </row>
        <row r="9997">
          <cell r="B9997">
            <v>36</v>
          </cell>
          <cell r="F9997">
            <v>6</v>
          </cell>
          <cell r="R9997" t="str">
            <v/>
          </cell>
          <cell r="X9997" t="str">
            <v/>
          </cell>
        </row>
        <row r="9998">
          <cell r="B9998">
            <v>36</v>
          </cell>
          <cell r="F9998">
            <v>5</v>
          </cell>
          <cell r="R9998" t="str">
            <v/>
          </cell>
          <cell r="X9998" t="str">
            <v/>
          </cell>
        </row>
        <row r="9999">
          <cell r="B9999">
            <v>36</v>
          </cell>
          <cell r="F9999">
            <v>5.5</v>
          </cell>
          <cell r="R9999" t="str">
            <v>SAN GRIA</v>
          </cell>
          <cell r="X9999" t="str">
            <v/>
          </cell>
        </row>
        <row r="10000">
          <cell r="B10000">
            <v>36</v>
          </cell>
          <cell r="F10000">
            <v>6</v>
          </cell>
          <cell r="R10000" t="str">
            <v/>
          </cell>
          <cell r="X10000" t="str">
            <v/>
          </cell>
        </row>
        <row r="10001">
          <cell r="B10001">
            <v>36</v>
          </cell>
          <cell r="F10001">
            <v>5.5</v>
          </cell>
          <cell r="R10001" t="str">
            <v>AC ASPARAGHESE</v>
          </cell>
          <cell r="T10001">
            <v>1</v>
          </cell>
          <cell r="W10001">
            <v>1</v>
          </cell>
          <cell r="X10001">
            <v>5.5</v>
          </cell>
        </row>
        <row r="10002">
          <cell r="B10002">
            <v>36</v>
          </cell>
          <cell r="F10002">
            <v>5.5</v>
          </cell>
          <cell r="R10002" t="str">
            <v/>
          </cell>
          <cell r="X10002" t="str">
            <v/>
          </cell>
        </row>
        <row r="10003">
          <cell r="B10003">
            <v>36</v>
          </cell>
          <cell r="F10003">
            <v>5.5</v>
          </cell>
          <cell r="R10003" t="str">
            <v>APPAREGGIATO</v>
          </cell>
          <cell r="X10003" t="str">
            <v/>
          </cell>
        </row>
        <row r="10004">
          <cell r="B10004">
            <v>36</v>
          </cell>
          <cell r="F10004">
            <v>6.5</v>
          </cell>
          <cell r="R10004" t="str">
            <v>PARTIZAN DEGRADO</v>
          </cell>
          <cell r="T10004">
            <v>1</v>
          </cell>
          <cell r="W10004">
            <v>1</v>
          </cell>
          <cell r="X10004">
            <v>6.5</v>
          </cell>
        </row>
        <row r="10005">
          <cell r="B10005">
            <v>36</v>
          </cell>
          <cell r="F10005">
            <v>6</v>
          </cell>
          <cell r="R10005" t="str">
            <v/>
          </cell>
          <cell r="X10005" t="str">
            <v/>
          </cell>
        </row>
        <row r="10006">
          <cell r="B10006">
            <v>36</v>
          </cell>
          <cell r="F10006">
            <v>6</v>
          </cell>
          <cell r="R10006" t="str">
            <v>APPAREGGIATO</v>
          </cell>
          <cell r="T10006">
            <v>1</v>
          </cell>
          <cell r="W10006">
            <v>1</v>
          </cell>
          <cell r="X10006">
            <v>6</v>
          </cell>
        </row>
        <row r="10007">
          <cell r="B10007">
            <v>36</v>
          </cell>
          <cell r="F10007">
            <v>7</v>
          </cell>
          <cell r="R10007" t="str">
            <v>PARTIZAN DEGRADO</v>
          </cell>
          <cell r="T10007">
            <v>1</v>
          </cell>
          <cell r="W10007">
            <v>1</v>
          </cell>
          <cell r="X10007">
            <v>10</v>
          </cell>
        </row>
        <row r="10008">
          <cell r="B10008">
            <v>36</v>
          </cell>
          <cell r="F10008">
            <v>7.5</v>
          </cell>
          <cell r="R10008" t="str">
            <v>HERTHA VERNELLO</v>
          </cell>
          <cell r="W10008">
            <v>1</v>
          </cell>
          <cell r="X10008">
            <v>8.5</v>
          </cell>
        </row>
        <row r="10009">
          <cell r="B10009">
            <v>36</v>
          </cell>
          <cell r="F10009">
            <v>6</v>
          </cell>
          <cell r="R10009" t="str">
            <v>AC ASPARAGHESE</v>
          </cell>
          <cell r="W10009">
            <v>1</v>
          </cell>
          <cell r="X10009">
            <v>6</v>
          </cell>
        </row>
        <row r="10010">
          <cell r="B10010">
            <v>36</v>
          </cell>
          <cell r="F10010">
            <v>6.5</v>
          </cell>
          <cell r="R10010" t="str">
            <v>SAN GRIA</v>
          </cell>
          <cell r="T10010">
            <v>1</v>
          </cell>
          <cell r="W10010">
            <v>1</v>
          </cell>
          <cell r="X10010">
            <v>6.5</v>
          </cell>
        </row>
        <row r="10011">
          <cell r="B10011">
            <v>36</v>
          </cell>
          <cell r="F10011">
            <v>5.5</v>
          </cell>
          <cell r="R10011" t="str">
            <v/>
          </cell>
          <cell r="X10011" t="str">
            <v/>
          </cell>
        </row>
        <row r="10012">
          <cell r="B10012">
            <v>36</v>
          </cell>
          <cell r="F10012">
            <v>5.5</v>
          </cell>
          <cell r="R10012" t="str">
            <v>AC ASPARAGHESE</v>
          </cell>
          <cell r="X10012" t="str">
            <v/>
          </cell>
        </row>
        <row r="10013">
          <cell r="B10013">
            <v>36</v>
          </cell>
          <cell r="F10013">
            <v>6</v>
          </cell>
          <cell r="R10013" t="str">
            <v>SESTO ASENSIO</v>
          </cell>
          <cell r="W10013">
            <v>1</v>
          </cell>
          <cell r="X10013">
            <v>6</v>
          </cell>
        </row>
        <row r="10014">
          <cell r="B10014">
            <v>36</v>
          </cell>
          <cell r="F10014">
            <v>6</v>
          </cell>
          <cell r="R10014" t="str">
            <v/>
          </cell>
          <cell r="X10014" t="str">
            <v/>
          </cell>
        </row>
        <row r="10015">
          <cell r="B10015">
            <v>36</v>
          </cell>
          <cell r="F10015">
            <v>6.5</v>
          </cell>
          <cell r="R10015" t="str">
            <v/>
          </cell>
          <cell r="X10015" t="str">
            <v/>
          </cell>
        </row>
        <row r="10016">
          <cell r="B10016">
            <v>36</v>
          </cell>
          <cell r="F10016">
            <v>6</v>
          </cell>
          <cell r="R10016" t="str">
            <v/>
          </cell>
          <cell r="X10016" t="str">
            <v/>
          </cell>
        </row>
        <row r="10017">
          <cell r="B10017">
            <v>36</v>
          </cell>
          <cell r="F10017">
            <v>6.5</v>
          </cell>
          <cell r="R10017" t="str">
            <v>SAN GRIA</v>
          </cell>
          <cell r="T10017">
            <v>1</v>
          </cell>
          <cell r="W10017">
            <v>1</v>
          </cell>
          <cell r="X10017">
            <v>6.5</v>
          </cell>
        </row>
        <row r="10018">
          <cell r="B10018">
            <v>36</v>
          </cell>
          <cell r="F10018">
            <v>6.5</v>
          </cell>
          <cell r="R10018" t="str">
            <v/>
          </cell>
          <cell r="X10018" t="str">
            <v/>
          </cell>
        </row>
        <row r="10019">
          <cell r="B10019">
            <v>36</v>
          </cell>
          <cell r="F10019">
            <v>7</v>
          </cell>
          <cell r="R10019" t="str">
            <v/>
          </cell>
          <cell r="X10019" t="str">
            <v/>
          </cell>
        </row>
        <row r="10020">
          <cell r="B10020">
            <v>36</v>
          </cell>
          <cell r="F10020">
            <v>6.5</v>
          </cell>
          <cell r="R10020" t="str">
            <v/>
          </cell>
          <cell r="X10020" t="str">
            <v/>
          </cell>
        </row>
        <row r="10021">
          <cell r="B10021">
            <v>36</v>
          </cell>
          <cell r="F10021">
            <v>6</v>
          </cell>
          <cell r="R10021" t="str">
            <v/>
          </cell>
          <cell r="X10021" t="str">
            <v/>
          </cell>
        </row>
        <row r="10022">
          <cell r="B10022">
            <v>36</v>
          </cell>
          <cell r="F10022">
            <v>6.5</v>
          </cell>
          <cell r="R10022" t="str">
            <v/>
          </cell>
          <cell r="X10022" t="str">
            <v/>
          </cell>
        </row>
        <row r="10023">
          <cell r="B10023">
            <v>36</v>
          </cell>
          <cell r="F10023">
            <v>6.5</v>
          </cell>
          <cell r="R10023" t="str">
            <v>SAN GRIA</v>
          </cell>
          <cell r="T10023">
            <v>1</v>
          </cell>
          <cell r="W10023">
            <v>1</v>
          </cell>
          <cell r="X10023">
            <v>6.5</v>
          </cell>
        </row>
        <row r="10024">
          <cell r="B10024">
            <v>36</v>
          </cell>
          <cell r="F10024">
            <v>6.5</v>
          </cell>
          <cell r="R10024" t="str">
            <v>ATL IMPROVVISATO</v>
          </cell>
          <cell r="T10024">
            <v>1</v>
          </cell>
          <cell r="W10024">
            <v>1</v>
          </cell>
          <cell r="X10024">
            <v>7.5</v>
          </cell>
        </row>
        <row r="10025">
          <cell r="B10025">
            <v>36</v>
          </cell>
          <cell r="F10025">
            <v>6</v>
          </cell>
          <cell r="R10025" t="str">
            <v/>
          </cell>
          <cell r="X10025" t="str">
            <v/>
          </cell>
        </row>
        <row r="10026">
          <cell r="B10026">
            <v>36</v>
          </cell>
          <cell r="F10026">
            <v>6</v>
          </cell>
          <cell r="R10026" t="str">
            <v>APPAREGGIATO</v>
          </cell>
          <cell r="W10026">
            <v>1</v>
          </cell>
          <cell r="X10026">
            <v>6</v>
          </cell>
        </row>
        <row r="10027">
          <cell r="B10027">
            <v>36</v>
          </cell>
          <cell r="F10027">
            <v>6</v>
          </cell>
          <cell r="R10027" t="str">
            <v>ATL IMPROVVISATO</v>
          </cell>
          <cell r="T10027">
            <v>1</v>
          </cell>
          <cell r="W10027">
            <v>1</v>
          </cell>
          <cell r="X10027">
            <v>9</v>
          </cell>
        </row>
        <row r="10028">
          <cell r="B10028">
            <v>36</v>
          </cell>
          <cell r="F10028">
            <v>7</v>
          </cell>
          <cell r="R10028" t="str">
            <v/>
          </cell>
          <cell r="X10028" t="str">
            <v/>
          </cell>
        </row>
        <row r="10029">
          <cell r="B10029">
            <v>36</v>
          </cell>
          <cell r="F10029">
            <v>6.5</v>
          </cell>
          <cell r="R10029" t="str">
            <v/>
          </cell>
          <cell r="X10029" t="str">
            <v/>
          </cell>
        </row>
        <row r="10030">
          <cell r="B10030">
            <v>36</v>
          </cell>
          <cell r="F10030">
            <v>6</v>
          </cell>
          <cell r="R10030" t="str">
            <v>HERTHA VERNELLO</v>
          </cell>
          <cell r="T10030">
            <v>1</v>
          </cell>
          <cell r="W10030">
            <v>1</v>
          </cell>
          <cell r="X10030">
            <v>6</v>
          </cell>
        </row>
        <row r="10031">
          <cell r="B10031">
            <v>36</v>
          </cell>
          <cell r="F10031">
            <v>6</v>
          </cell>
          <cell r="R10031" t="str">
            <v/>
          </cell>
          <cell r="X10031" t="str">
            <v/>
          </cell>
        </row>
        <row r="10032">
          <cell r="B10032">
            <v>36</v>
          </cell>
          <cell r="F10032">
            <v>6</v>
          </cell>
          <cell r="R10032" t="str">
            <v/>
          </cell>
          <cell r="X10032" t="str">
            <v/>
          </cell>
        </row>
        <row r="10033">
          <cell r="B10033">
            <v>36</v>
          </cell>
          <cell r="F10033">
            <v>6</v>
          </cell>
          <cell r="R10033" t="str">
            <v/>
          </cell>
          <cell r="X10033" t="str">
            <v/>
          </cell>
        </row>
        <row r="10034">
          <cell r="B10034">
            <v>36</v>
          </cell>
          <cell r="F10034">
            <v>6</v>
          </cell>
          <cell r="R10034" t="str">
            <v>AC ASPARAGHESE</v>
          </cell>
          <cell r="W10034">
            <v>1</v>
          </cell>
          <cell r="X10034">
            <v>9</v>
          </cell>
        </row>
        <row r="10035">
          <cell r="B10035">
            <v>36</v>
          </cell>
          <cell r="F10035">
            <v>5.5</v>
          </cell>
          <cell r="R10035" t="str">
            <v>AC ASPARAGHESE</v>
          </cell>
          <cell r="T10035">
            <v>1</v>
          </cell>
          <cell r="W10035">
            <v>1</v>
          </cell>
          <cell r="X10035">
            <v>5.5</v>
          </cell>
        </row>
        <row r="10036">
          <cell r="B10036">
            <v>36</v>
          </cell>
          <cell r="F10036">
            <v>6</v>
          </cell>
          <cell r="R10036" t="str">
            <v>PARTIZAN DEGRADO</v>
          </cell>
          <cell r="W10036">
            <v>1</v>
          </cell>
          <cell r="X10036">
            <v>6</v>
          </cell>
        </row>
        <row r="10037">
          <cell r="B10037">
            <v>36</v>
          </cell>
          <cell r="F10037">
            <v>6.5</v>
          </cell>
          <cell r="R10037" t="str">
            <v>PESCICULINI FC</v>
          </cell>
          <cell r="W10037">
            <v>1</v>
          </cell>
          <cell r="X10037">
            <v>7.5</v>
          </cell>
        </row>
        <row r="10038">
          <cell r="B10038">
            <v>36</v>
          </cell>
          <cell r="F10038">
            <v>6</v>
          </cell>
          <cell r="R10038" t="str">
            <v/>
          </cell>
          <cell r="X10038" t="str">
            <v/>
          </cell>
        </row>
        <row r="10039">
          <cell r="B10039">
            <v>36</v>
          </cell>
          <cell r="F10039">
            <v>5.5</v>
          </cell>
          <cell r="R10039" t="str">
            <v/>
          </cell>
          <cell r="X10039" t="str">
            <v/>
          </cell>
        </row>
        <row r="10040">
          <cell r="B10040">
            <v>36</v>
          </cell>
          <cell r="F10040">
            <v>6</v>
          </cell>
          <cell r="R10040" t="str">
            <v>HERTHA VERNELLO</v>
          </cell>
          <cell r="T10040">
            <v>1</v>
          </cell>
          <cell r="W10040">
            <v>1</v>
          </cell>
          <cell r="X10040">
            <v>6</v>
          </cell>
        </row>
        <row r="10041">
          <cell r="B10041">
            <v>36</v>
          </cell>
          <cell r="F10041">
            <v>6</v>
          </cell>
          <cell r="R10041" t="str">
            <v/>
          </cell>
          <cell r="X10041" t="str">
            <v/>
          </cell>
        </row>
        <row r="10042">
          <cell r="B10042">
            <v>36</v>
          </cell>
          <cell r="F10042">
            <v>5.5</v>
          </cell>
          <cell r="R10042" t="str">
            <v/>
          </cell>
          <cell r="X10042" t="str">
            <v/>
          </cell>
        </row>
        <row r="10043">
          <cell r="B10043">
            <v>36</v>
          </cell>
          <cell r="F10043">
            <v>6</v>
          </cell>
          <cell r="R10043" t="str">
            <v>APPAREGGIATO</v>
          </cell>
          <cell r="W10043">
            <v>1</v>
          </cell>
          <cell r="X10043">
            <v>6</v>
          </cell>
        </row>
        <row r="10044">
          <cell r="B10044">
            <v>36</v>
          </cell>
          <cell r="F10044">
            <v>5.5</v>
          </cell>
          <cell r="R10044" t="str">
            <v>APPAREGGIATO</v>
          </cell>
          <cell r="T10044">
            <v>1</v>
          </cell>
          <cell r="X10044" t="str">
            <v/>
          </cell>
        </row>
        <row r="10045">
          <cell r="B10045">
            <v>36</v>
          </cell>
          <cell r="F10045">
            <v>5.5</v>
          </cell>
          <cell r="R10045" t="str">
            <v>PESCICULINI FC</v>
          </cell>
          <cell r="T10045">
            <v>1</v>
          </cell>
          <cell r="W10045">
            <v>1</v>
          </cell>
          <cell r="X10045">
            <v>5.5</v>
          </cell>
        </row>
        <row r="10046">
          <cell r="B10046">
            <v>36</v>
          </cell>
          <cell r="F10046">
            <v>6.5</v>
          </cell>
          <cell r="R10046" t="str">
            <v/>
          </cell>
          <cell r="X10046" t="str">
            <v/>
          </cell>
        </row>
        <row r="10047">
          <cell r="B10047">
            <v>36</v>
          </cell>
          <cell r="F10047">
            <v>6</v>
          </cell>
          <cell r="R10047" t="str">
            <v/>
          </cell>
          <cell r="X10047" t="str">
            <v/>
          </cell>
        </row>
        <row r="10048">
          <cell r="B10048">
            <v>36</v>
          </cell>
          <cell r="F10048">
            <v>6</v>
          </cell>
          <cell r="R10048" t="str">
            <v/>
          </cell>
          <cell r="X10048" t="str">
            <v/>
          </cell>
        </row>
        <row r="10049">
          <cell r="B10049">
            <v>36</v>
          </cell>
          <cell r="F10049">
            <v>6</v>
          </cell>
          <cell r="R10049" t="str">
            <v>HERTHA VERNELLO</v>
          </cell>
          <cell r="X10049" t="str">
            <v/>
          </cell>
        </row>
        <row r="10050">
          <cell r="B10050">
            <v>36</v>
          </cell>
          <cell r="F10050">
            <v>5.5</v>
          </cell>
          <cell r="R10050" t="str">
            <v>ATL IMPROVVISATO</v>
          </cell>
          <cell r="T10050">
            <v>1</v>
          </cell>
          <cell r="X10050" t="str">
            <v/>
          </cell>
        </row>
        <row r="10051">
          <cell r="B10051">
            <v>36</v>
          </cell>
          <cell r="F10051">
            <v>5.5</v>
          </cell>
          <cell r="R10051" t="str">
            <v/>
          </cell>
          <cell r="X10051" t="str">
            <v/>
          </cell>
        </row>
        <row r="10052">
          <cell r="B10052">
            <v>36</v>
          </cell>
          <cell r="F10052">
            <v>5.5</v>
          </cell>
          <cell r="R10052" t="str">
            <v/>
          </cell>
          <cell r="X10052" t="str">
            <v/>
          </cell>
        </row>
        <row r="10053">
          <cell r="B10053">
            <v>36</v>
          </cell>
          <cell r="F10053">
            <v>6</v>
          </cell>
          <cell r="R10053" t="str">
            <v>SAN GRIA</v>
          </cell>
          <cell r="W10053">
            <v>1</v>
          </cell>
          <cell r="X10053">
            <v>6</v>
          </cell>
        </row>
        <row r="10054">
          <cell r="B10054">
            <v>36</v>
          </cell>
          <cell r="F10054">
            <v>5.5</v>
          </cell>
          <cell r="R10054" t="str">
            <v/>
          </cell>
          <cell r="X10054" t="str">
            <v/>
          </cell>
        </row>
        <row r="10055">
          <cell r="B10055">
            <v>36</v>
          </cell>
          <cell r="F10055">
            <v>6.5</v>
          </cell>
          <cell r="R10055" t="str">
            <v>PESCICULINI FC</v>
          </cell>
          <cell r="W10055">
            <v>1</v>
          </cell>
          <cell r="X10055">
            <v>6.5</v>
          </cell>
        </row>
        <row r="10056">
          <cell r="B10056">
            <v>36</v>
          </cell>
          <cell r="F10056">
            <v>5.5</v>
          </cell>
          <cell r="R10056" t="str">
            <v/>
          </cell>
          <cell r="X10056" t="str">
            <v/>
          </cell>
        </row>
        <row r="10057">
          <cell r="B10057">
            <v>36</v>
          </cell>
          <cell r="F10057">
            <v>5</v>
          </cell>
          <cell r="R10057" t="str">
            <v>SESTO ASENSIO</v>
          </cell>
          <cell r="T10057">
            <v>1</v>
          </cell>
          <cell r="W10057">
            <v>1</v>
          </cell>
          <cell r="X10057">
            <v>5</v>
          </cell>
        </row>
        <row r="10058">
          <cell r="B10058">
            <v>36</v>
          </cell>
          <cell r="F10058">
            <v>6</v>
          </cell>
          <cell r="R10058" t="str">
            <v/>
          </cell>
          <cell r="X10058" t="str">
            <v/>
          </cell>
        </row>
        <row r="10059">
          <cell r="B10059">
            <v>36</v>
          </cell>
          <cell r="F10059">
            <v>5</v>
          </cell>
          <cell r="R10059" t="str">
            <v>SESTO ASENSIO</v>
          </cell>
          <cell r="T10059">
            <v>1</v>
          </cell>
          <cell r="W10059">
            <v>1</v>
          </cell>
          <cell r="X10059">
            <v>5</v>
          </cell>
        </row>
        <row r="10060">
          <cell r="B10060">
            <v>36</v>
          </cell>
          <cell r="F10060">
            <v>6.5</v>
          </cell>
          <cell r="R10060" t="str">
            <v>PARTIZAN DEGRADO</v>
          </cell>
          <cell r="T10060">
            <v>1</v>
          </cell>
          <cell r="W10060">
            <v>1</v>
          </cell>
          <cell r="X10060">
            <v>6.5</v>
          </cell>
        </row>
        <row r="10061">
          <cell r="B10061">
            <v>36</v>
          </cell>
          <cell r="F10061">
            <v>5.5</v>
          </cell>
          <cell r="R10061" t="str">
            <v>PARTIZAN DEGRADO</v>
          </cell>
          <cell r="X10061" t="str">
            <v/>
          </cell>
        </row>
        <row r="10062">
          <cell r="B10062">
            <v>36</v>
          </cell>
          <cell r="F10062">
            <v>6.5</v>
          </cell>
          <cell r="R10062" t="str">
            <v>PESCICULINI FC</v>
          </cell>
          <cell r="T10062">
            <v>1</v>
          </cell>
          <cell r="W10062">
            <v>1</v>
          </cell>
          <cell r="X10062">
            <v>6.5</v>
          </cell>
        </row>
        <row r="10063">
          <cell r="B10063">
            <v>36</v>
          </cell>
          <cell r="F10063">
            <v>5</v>
          </cell>
          <cell r="R10063" t="str">
            <v>PESCICULINI FC</v>
          </cell>
          <cell r="X10063" t="str">
            <v/>
          </cell>
        </row>
        <row r="10064">
          <cell r="B10064">
            <v>36</v>
          </cell>
          <cell r="F10064">
            <v>7</v>
          </cell>
          <cell r="R10064" t="str">
            <v/>
          </cell>
          <cell r="X10064" t="str">
            <v/>
          </cell>
        </row>
        <row r="10065">
          <cell r="B10065">
            <v>36</v>
          </cell>
          <cell r="F10065">
            <v>6</v>
          </cell>
          <cell r="R10065" t="str">
            <v/>
          </cell>
          <cell r="X10065" t="str">
            <v/>
          </cell>
        </row>
        <row r="10066">
          <cell r="B10066">
            <v>36</v>
          </cell>
          <cell r="F10066">
            <v>6</v>
          </cell>
          <cell r="R10066" t="str">
            <v/>
          </cell>
          <cell r="X10066" t="str">
            <v/>
          </cell>
        </row>
        <row r="10067">
          <cell r="B10067">
            <v>36</v>
          </cell>
          <cell r="F10067">
            <v>7</v>
          </cell>
          <cell r="R10067" t="str">
            <v/>
          </cell>
          <cell r="X10067" t="str">
            <v/>
          </cell>
        </row>
        <row r="10068">
          <cell r="B10068">
            <v>36</v>
          </cell>
          <cell r="F10068">
            <v>6</v>
          </cell>
          <cell r="R10068" t="str">
            <v>HERTHA VERNELLO</v>
          </cell>
          <cell r="T10068">
            <v>1</v>
          </cell>
          <cell r="W10068">
            <v>1</v>
          </cell>
          <cell r="X10068">
            <v>6</v>
          </cell>
        </row>
        <row r="10069">
          <cell r="B10069">
            <v>36</v>
          </cell>
          <cell r="F10069">
            <v>6</v>
          </cell>
          <cell r="R10069" t="str">
            <v>HERTHA VERNELLO</v>
          </cell>
          <cell r="T10069">
            <v>1</v>
          </cell>
          <cell r="W10069">
            <v>1</v>
          </cell>
          <cell r="X10069">
            <v>6</v>
          </cell>
        </row>
        <row r="10070">
          <cell r="B10070">
            <v>36</v>
          </cell>
          <cell r="F10070">
            <v>5</v>
          </cell>
          <cell r="R10070" t="str">
            <v>PESCICULINI FC</v>
          </cell>
          <cell r="X10070" t="str">
            <v/>
          </cell>
        </row>
        <row r="10071">
          <cell r="B10071">
            <v>36</v>
          </cell>
          <cell r="F10071">
            <v>5.5</v>
          </cell>
          <cell r="R10071" t="str">
            <v>PESCICULINI FC</v>
          </cell>
          <cell r="X10071" t="str">
            <v/>
          </cell>
        </row>
        <row r="10072">
          <cell r="B10072">
            <v>36</v>
          </cell>
          <cell r="F10072">
            <v>5.5</v>
          </cell>
          <cell r="R10072" t="str">
            <v>ATL IMPROVVISATO</v>
          </cell>
          <cell r="T10072">
            <v>1</v>
          </cell>
          <cell r="X10072" t="str">
            <v/>
          </cell>
        </row>
        <row r="10073">
          <cell r="B10073">
            <v>36</v>
          </cell>
          <cell r="F10073">
            <v>5.5</v>
          </cell>
          <cell r="R10073" t="str">
            <v>SAN GRIA</v>
          </cell>
          <cell r="T10073">
            <v>1</v>
          </cell>
          <cell r="X10073" t="str">
            <v/>
          </cell>
        </row>
        <row r="10074">
          <cell r="B10074">
            <v>36</v>
          </cell>
          <cell r="F10074">
            <v>5</v>
          </cell>
          <cell r="R10074" t="str">
            <v>HERTHA VERNELLO</v>
          </cell>
          <cell r="T10074">
            <v>1</v>
          </cell>
          <cell r="X10074" t="str">
            <v/>
          </cell>
        </row>
        <row r="10075">
          <cell r="B10075">
            <v>36</v>
          </cell>
          <cell r="F10075">
            <v>6.5</v>
          </cell>
          <cell r="R10075" t="str">
            <v>ATL IMPROVVISATO</v>
          </cell>
          <cell r="W10075">
            <v>1</v>
          </cell>
          <cell r="X10075">
            <v>7.5</v>
          </cell>
        </row>
        <row r="10076">
          <cell r="B10076">
            <v>36</v>
          </cell>
          <cell r="F10076">
            <v>5.5</v>
          </cell>
          <cell r="R10076" t="str">
            <v>SESTO ASENSIO</v>
          </cell>
          <cell r="T10076">
            <v>1</v>
          </cell>
          <cell r="W10076">
            <v>1</v>
          </cell>
          <cell r="X10076">
            <v>5.5</v>
          </cell>
        </row>
        <row r="10077">
          <cell r="B10077">
            <v>36</v>
          </cell>
          <cell r="F10077">
            <v>6.5</v>
          </cell>
          <cell r="R10077" t="str">
            <v/>
          </cell>
          <cell r="X10077" t="str">
            <v/>
          </cell>
        </row>
        <row r="10078">
          <cell r="B10078">
            <v>36</v>
          </cell>
          <cell r="F10078">
            <v>6</v>
          </cell>
          <cell r="R10078" t="str">
            <v>ATL IMPROVVISATO</v>
          </cell>
          <cell r="T10078">
            <v>1</v>
          </cell>
          <cell r="W10078">
            <v>1</v>
          </cell>
          <cell r="X10078">
            <v>6</v>
          </cell>
        </row>
        <row r="10079">
          <cell r="B10079">
            <v>36</v>
          </cell>
          <cell r="F10079">
            <v>5.5</v>
          </cell>
          <cell r="R10079" t="str">
            <v>APPAREGGIATO</v>
          </cell>
          <cell r="T10079">
            <v>1</v>
          </cell>
          <cell r="X10079" t="str">
            <v/>
          </cell>
        </row>
        <row r="10080">
          <cell r="B10080">
            <v>36</v>
          </cell>
          <cell r="F10080">
            <v>6</v>
          </cell>
          <cell r="R10080" t="str">
            <v>APPAREGGIATO</v>
          </cell>
          <cell r="W10080">
            <v>1</v>
          </cell>
          <cell r="X10080">
            <v>6</v>
          </cell>
        </row>
        <row r="10081">
          <cell r="B10081">
            <v>36</v>
          </cell>
          <cell r="F10081">
            <v>6</v>
          </cell>
          <cell r="R10081" t="str">
            <v>ATL IMPROVVISATO</v>
          </cell>
          <cell r="T10081">
            <v>1</v>
          </cell>
          <cell r="X10081" t="str">
            <v/>
          </cell>
        </row>
        <row r="10082">
          <cell r="B10082">
            <v>36</v>
          </cell>
          <cell r="F10082">
            <v>7.5</v>
          </cell>
          <cell r="R10082" t="str">
            <v>SESTO ASENSIO</v>
          </cell>
          <cell r="T10082">
            <v>1</v>
          </cell>
          <cell r="W10082">
            <v>1</v>
          </cell>
          <cell r="X10082">
            <v>11.5</v>
          </cell>
        </row>
        <row r="10083">
          <cell r="B10083">
            <v>36</v>
          </cell>
          <cell r="F10083">
            <v>7</v>
          </cell>
          <cell r="R10083" t="str">
            <v>SESTO ASENSIO</v>
          </cell>
          <cell r="T10083">
            <v>1</v>
          </cell>
          <cell r="W10083">
            <v>1</v>
          </cell>
          <cell r="X10083">
            <v>11</v>
          </cell>
        </row>
        <row r="10084">
          <cell r="B10084">
            <v>36</v>
          </cell>
          <cell r="F10084">
            <v>6</v>
          </cell>
          <cell r="R10084" t="str">
            <v/>
          </cell>
          <cell r="X10084" t="str">
            <v/>
          </cell>
        </row>
        <row r="10085">
          <cell r="B10085">
            <v>36</v>
          </cell>
          <cell r="F10085">
            <v>5.5</v>
          </cell>
          <cell r="R10085" t="str">
            <v/>
          </cell>
          <cell r="X10085" t="str">
            <v/>
          </cell>
        </row>
        <row r="10086">
          <cell r="B10086">
            <v>36</v>
          </cell>
          <cell r="F10086">
            <v>5</v>
          </cell>
          <cell r="R10086" t="str">
            <v/>
          </cell>
          <cell r="X10086" t="str">
            <v/>
          </cell>
        </row>
        <row r="10087">
          <cell r="B10087">
            <v>36</v>
          </cell>
          <cell r="F10087">
            <v>5</v>
          </cell>
          <cell r="R10087" t="str">
            <v/>
          </cell>
          <cell r="X10087" t="str">
            <v/>
          </cell>
        </row>
        <row r="10088">
          <cell r="B10088">
            <v>36</v>
          </cell>
          <cell r="F10088">
            <v>5.5</v>
          </cell>
          <cell r="R10088" t="str">
            <v/>
          </cell>
          <cell r="X10088" t="str">
            <v/>
          </cell>
        </row>
        <row r="10089">
          <cell r="B10089">
            <v>36</v>
          </cell>
          <cell r="F10089">
            <v>5</v>
          </cell>
          <cell r="R10089" t="str">
            <v>AC ASPARAGHESE</v>
          </cell>
          <cell r="T10089">
            <v>1</v>
          </cell>
          <cell r="X10089" t="str">
            <v/>
          </cell>
        </row>
        <row r="10090">
          <cell r="B10090">
            <v>36</v>
          </cell>
          <cell r="F10090">
            <v>6</v>
          </cell>
          <cell r="R10090" t="str">
            <v/>
          </cell>
          <cell r="X10090" t="str">
            <v/>
          </cell>
        </row>
        <row r="10091">
          <cell r="B10091">
            <v>36</v>
          </cell>
          <cell r="F10091">
            <v>5</v>
          </cell>
          <cell r="R10091" t="str">
            <v/>
          </cell>
          <cell r="X10091" t="str">
            <v/>
          </cell>
        </row>
        <row r="10092">
          <cell r="B10092">
            <v>36</v>
          </cell>
          <cell r="F10092">
            <v>6</v>
          </cell>
          <cell r="R10092" t="str">
            <v>SAN GRIA</v>
          </cell>
          <cell r="T10092">
            <v>1</v>
          </cell>
          <cell r="W10092">
            <v>1</v>
          </cell>
          <cell r="X10092">
            <v>6</v>
          </cell>
        </row>
        <row r="10093">
          <cell r="B10093">
            <v>36</v>
          </cell>
          <cell r="F10093">
            <v>6</v>
          </cell>
          <cell r="R10093" t="str">
            <v>HERTHA VERNELLO</v>
          </cell>
          <cell r="W10093">
            <v>1</v>
          </cell>
          <cell r="X10093">
            <v>6</v>
          </cell>
        </row>
        <row r="10094">
          <cell r="B10094">
            <v>36</v>
          </cell>
          <cell r="F10094">
            <v>7</v>
          </cell>
          <cell r="R10094" t="str">
            <v>HERTHA VERNELLO</v>
          </cell>
          <cell r="T10094">
            <v>1</v>
          </cell>
          <cell r="W10094">
            <v>1</v>
          </cell>
          <cell r="X10094">
            <v>10</v>
          </cell>
        </row>
        <row r="10095">
          <cell r="B10095">
            <v>36</v>
          </cell>
          <cell r="F10095">
            <v>5</v>
          </cell>
          <cell r="R10095" t="str">
            <v>SESTO ASENSIO</v>
          </cell>
          <cell r="T10095">
            <v>1</v>
          </cell>
          <cell r="X10095" t="str">
            <v/>
          </cell>
        </row>
        <row r="10096">
          <cell r="B10096">
            <v>36</v>
          </cell>
          <cell r="F10096">
            <v>6</v>
          </cell>
          <cell r="R10096" t="str">
            <v>ATL IMPROVVISATO</v>
          </cell>
          <cell r="T10096">
            <v>1</v>
          </cell>
          <cell r="X10096" t="str">
            <v/>
          </cell>
        </row>
        <row r="10097">
          <cell r="B10097">
            <v>36</v>
          </cell>
          <cell r="F10097">
            <v>5.5</v>
          </cell>
          <cell r="R10097" t="str">
            <v/>
          </cell>
          <cell r="X10097" t="str">
            <v/>
          </cell>
        </row>
        <row r="10098">
          <cell r="B10098">
            <v>36</v>
          </cell>
          <cell r="F10098">
            <v>6</v>
          </cell>
          <cell r="R10098" t="str">
            <v/>
          </cell>
          <cell r="X10098" t="str">
            <v/>
          </cell>
        </row>
        <row r="10099">
          <cell r="B10099">
            <v>36</v>
          </cell>
          <cell r="F10099">
            <v>6</v>
          </cell>
          <cell r="R10099" t="str">
            <v>AC ASPARAGHESE</v>
          </cell>
          <cell r="T10099">
            <v>1</v>
          </cell>
          <cell r="W10099">
            <v>1</v>
          </cell>
          <cell r="X10099">
            <v>6</v>
          </cell>
        </row>
        <row r="10100">
          <cell r="B10100">
            <v>36</v>
          </cell>
          <cell r="F10100">
            <v>6.5</v>
          </cell>
          <cell r="R10100" t="str">
            <v>APPAREGGIATO</v>
          </cell>
          <cell r="T10100">
            <v>1</v>
          </cell>
          <cell r="W10100">
            <v>1</v>
          </cell>
          <cell r="X10100">
            <v>6.5</v>
          </cell>
        </row>
        <row r="10101">
          <cell r="B10101">
            <v>36</v>
          </cell>
          <cell r="F10101">
            <v>6</v>
          </cell>
          <cell r="R10101" t="str">
            <v/>
          </cell>
          <cell r="X10101" t="str">
            <v/>
          </cell>
        </row>
        <row r="10102">
          <cell r="B10102">
            <v>36</v>
          </cell>
          <cell r="F10102">
            <v>5</v>
          </cell>
          <cell r="R10102" t="str">
            <v/>
          </cell>
          <cell r="X10102" t="str">
            <v/>
          </cell>
        </row>
        <row r="10103">
          <cell r="B10103">
            <v>36</v>
          </cell>
          <cell r="F10103">
            <v>6</v>
          </cell>
          <cell r="R10103" t="str">
            <v/>
          </cell>
          <cell r="X10103" t="str">
            <v/>
          </cell>
        </row>
        <row r="10104">
          <cell r="B10104">
            <v>36</v>
          </cell>
          <cell r="F10104">
            <v>6</v>
          </cell>
          <cell r="R10104" t="str">
            <v/>
          </cell>
          <cell r="X10104" t="str">
            <v/>
          </cell>
        </row>
        <row r="10105">
          <cell r="B10105">
            <v>36</v>
          </cell>
          <cell r="F10105">
            <v>5.5</v>
          </cell>
          <cell r="R10105" t="str">
            <v/>
          </cell>
          <cell r="X10105" t="str">
            <v/>
          </cell>
        </row>
        <row r="10106">
          <cell r="B10106">
            <v>36</v>
          </cell>
          <cell r="F10106">
            <v>6</v>
          </cell>
          <cell r="R10106" t="str">
            <v/>
          </cell>
          <cell r="X10106" t="str">
            <v/>
          </cell>
        </row>
        <row r="10107">
          <cell r="B10107">
            <v>36</v>
          </cell>
          <cell r="F10107">
            <v>6</v>
          </cell>
          <cell r="R10107" t="str">
            <v/>
          </cell>
          <cell r="X10107" t="str">
            <v/>
          </cell>
        </row>
        <row r="10108">
          <cell r="B10108">
            <v>36</v>
          </cell>
          <cell r="F10108">
            <v>5.5</v>
          </cell>
          <cell r="R10108" t="str">
            <v/>
          </cell>
          <cell r="X10108" t="str">
            <v/>
          </cell>
        </row>
        <row r="10109">
          <cell r="B10109">
            <v>36</v>
          </cell>
          <cell r="F10109">
            <v>5</v>
          </cell>
          <cell r="R10109" t="str">
            <v/>
          </cell>
          <cell r="X10109" t="str">
            <v/>
          </cell>
        </row>
        <row r="10110">
          <cell r="B10110">
            <v>36</v>
          </cell>
          <cell r="F10110">
            <v>6</v>
          </cell>
          <cell r="R10110" t="str">
            <v/>
          </cell>
          <cell r="X10110" t="str">
            <v/>
          </cell>
        </row>
        <row r="10111">
          <cell r="B10111">
            <v>36</v>
          </cell>
          <cell r="F10111">
            <v>5.5</v>
          </cell>
          <cell r="R10111" t="str">
            <v/>
          </cell>
          <cell r="X10111" t="str">
            <v/>
          </cell>
        </row>
        <row r="10112">
          <cell r="B10112">
            <v>36</v>
          </cell>
          <cell r="F10112">
            <v>5.5</v>
          </cell>
          <cell r="R10112" t="str">
            <v/>
          </cell>
          <cell r="X10112" t="str">
            <v/>
          </cell>
        </row>
        <row r="10113">
          <cell r="B10113">
            <v>36</v>
          </cell>
          <cell r="F10113">
            <v>6</v>
          </cell>
          <cell r="R10113" t="str">
            <v/>
          </cell>
          <cell r="X10113" t="str">
            <v/>
          </cell>
        </row>
        <row r="10114">
          <cell r="B10114">
            <v>36</v>
          </cell>
          <cell r="F10114">
            <v>5.5</v>
          </cell>
          <cell r="R10114" t="str">
            <v>APPAREGGIATO</v>
          </cell>
          <cell r="T10114">
            <v>1</v>
          </cell>
          <cell r="X10114" t="str">
            <v/>
          </cell>
        </row>
        <row r="10115">
          <cell r="B10115">
            <v>36</v>
          </cell>
          <cell r="F10115">
            <v>5.5</v>
          </cell>
          <cell r="R10115" t="str">
            <v>SESTO ASENSIO</v>
          </cell>
          <cell r="T10115">
            <v>1</v>
          </cell>
          <cell r="X10115" t="str">
            <v/>
          </cell>
        </row>
        <row r="10116">
          <cell r="B10116">
            <v>36</v>
          </cell>
          <cell r="F10116">
            <v>6.5</v>
          </cell>
          <cell r="R10116" t="str">
            <v>ATL IMPROVVISATO</v>
          </cell>
          <cell r="W10116">
            <v>1</v>
          </cell>
          <cell r="X10116">
            <v>6.5</v>
          </cell>
        </row>
        <row r="10117">
          <cell r="B10117">
            <v>36</v>
          </cell>
          <cell r="F10117">
            <v>6</v>
          </cell>
          <cell r="R10117" t="str">
            <v/>
          </cell>
          <cell r="X10117" t="str">
            <v/>
          </cell>
        </row>
        <row r="10118">
          <cell r="B10118">
            <v>36</v>
          </cell>
          <cell r="F10118">
            <v>4.5</v>
          </cell>
          <cell r="R10118" t="str">
            <v/>
          </cell>
          <cell r="X10118" t="str">
            <v/>
          </cell>
        </row>
        <row r="10119">
          <cell r="B10119">
            <v>36</v>
          </cell>
          <cell r="F10119">
            <v>6.5</v>
          </cell>
          <cell r="R10119" t="str">
            <v>SESTO ASENSIO</v>
          </cell>
          <cell r="W10119">
            <v>1</v>
          </cell>
          <cell r="X10119">
            <v>6.5</v>
          </cell>
        </row>
        <row r="10120">
          <cell r="B10120">
            <v>36</v>
          </cell>
          <cell r="F10120">
            <v>6</v>
          </cell>
          <cell r="R10120" t="str">
            <v/>
          </cell>
          <cell r="X10120" t="str">
            <v/>
          </cell>
        </row>
        <row r="10121">
          <cell r="B10121">
            <v>36</v>
          </cell>
          <cell r="F10121">
            <v>5.5</v>
          </cell>
          <cell r="R10121" t="str">
            <v>PARTIZAN DEGRADO</v>
          </cell>
          <cell r="T10121">
            <v>1</v>
          </cell>
          <cell r="X10121" t="str">
            <v/>
          </cell>
        </row>
        <row r="10122">
          <cell r="B10122">
            <v>36</v>
          </cell>
          <cell r="F10122">
            <v>6</v>
          </cell>
          <cell r="R10122" t="str">
            <v>HERTHA VERNELLO</v>
          </cell>
          <cell r="X10122" t="str">
            <v/>
          </cell>
        </row>
        <row r="10123">
          <cell r="B10123">
            <v>36</v>
          </cell>
          <cell r="F10123">
            <v>5.5</v>
          </cell>
          <cell r="R10123" t="str">
            <v/>
          </cell>
          <cell r="X10123" t="str">
            <v/>
          </cell>
        </row>
        <row r="10124">
          <cell r="B10124">
            <v>36</v>
          </cell>
          <cell r="F10124">
            <v>7</v>
          </cell>
          <cell r="R10124" t="str">
            <v>SESTO ASENSIO</v>
          </cell>
          <cell r="T10124">
            <v>1</v>
          </cell>
          <cell r="W10124">
            <v>1</v>
          </cell>
          <cell r="X10124">
            <v>11</v>
          </cell>
        </row>
        <row r="10125">
          <cell r="B10125">
            <v>36</v>
          </cell>
          <cell r="F10125">
            <v>6</v>
          </cell>
          <cell r="R10125" t="str">
            <v/>
          </cell>
          <cell r="X10125" t="str">
            <v/>
          </cell>
        </row>
        <row r="10126">
          <cell r="B10126">
            <v>36</v>
          </cell>
          <cell r="F10126">
            <v>7</v>
          </cell>
          <cell r="R10126" t="str">
            <v>ATL IMPROVVISATO</v>
          </cell>
          <cell r="T10126">
            <v>1</v>
          </cell>
          <cell r="W10126">
            <v>1</v>
          </cell>
          <cell r="X10126">
            <v>10</v>
          </cell>
        </row>
        <row r="10127">
          <cell r="B10127">
            <v>36</v>
          </cell>
          <cell r="F10127">
            <v>6</v>
          </cell>
          <cell r="R10127" t="str">
            <v>SAN GRIA</v>
          </cell>
          <cell r="W10127">
            <v>1</v>
          </cell>
          <cell r="X10127">
            <v>6</v>
          </cell>
        </row>
        <row r="10128">
          <cell r="B10128">
            <v>36</v>
          </cell>
          <cell r="F10128">
            <v>7</v>
          </cell>
          <cell r="R10128" t="str">
            <v>PARTIZAN DEGRADO</v>
          </cell>
          <cell r="W10128">
            <v>1</v>
          </cell>
          <cell r="X10128">
            <v>11</v>
          </cell>
        </row>
        <row r="10129">
          <cell r="B10129">
            <v>36</v>
          </cell>
          <cell r="F10129">
            <v>5</v>
          </cell>
          <cell r="R10129" t="str">
            <v/>
          </cell>
          <cell r="X10129" t="str">
            <v/>
          </cell>
        </row>
        <row r="10130">
          <cell r="B10130">
            <v>36</v>
          </cell>
          <cell r="F10130">
            <v>6</v>
          </cell>
          <cell r="R10130" t="str">
            <v>SESTO ASENSIO</v>
          </cell>
          <cell r="T10130">
            <v>1</v>
          </cell>
          <cell r="W10130">
            <v>1</v>
          </cell>
          <cell r="X10130">
            <v>6</v>
          </cell>
        </row>
        <row r="10131">
          <cell r="B10131">
            <v>36</v>
          </cell>
          <cell r="F10131">
            <v>5</v>
          </cell>
          <cell r="R10131" t="str">
            <v>ATL IMPROVVISATO</v>
          </cell>
          <cell r="X10131" t="str">
            <v/>
          </cell>
        </row>
        <row r="10132">
          <cell r="B10132">
            <v>36</v>
          </cell>
          <cell r="F10132">
            <v>5.5</v>
          </cell>
          <cell r="R10132" t="str">
            <v>SESTO ASENSIO</v>
          </cell>
          <cell r="X10132" t="str">
            <v/>
          </cell>
        </row>
        <row r="10133">
          <cell r="B10133">
            <v>36</v>
          </cell>
          <cell r="F10133">
            <v>5</v>
          </cell>
          <cell r="R10133" t="str">
            <v>AC ASPARAGHESE</v>
          </cell>
          <cell r="X10133" t="str">
            <v/>
          </cell>
        </row>
        <row r="10134">
          <cell r="B10134">
            <v>36</v>
          </cell>
          <cell r="F10134">
            <v>6.5</v>
          </cell>
          <cell r="R10134" t="str">
            <v>PARTIZAN DEGRADO</v>
          </cell>
          <cell r="X10134" t="str">
            <v/>
          </cell>
        </row>
        <row r="10135">
          <cell r="B10135">
            <v>36</v>
          </cell>
          <cell r="F10135">
            <v>4.5</v>
          </cell>
          <cell r="R10135" t="str">
            <v>HERTHA VERNELLO</v>
          </cell>
          <cell r="X10135" t="str">
            <v/>
          </cell>
        </row>
        <row r="10136">
          <cell r="B10136">
            <v>36</v>
          </cell>
          <cell r="F10136">
            <v>6</v>
          </cell>
          <cell r="R10136" t="str">
            <v/>
          </cell>
          <cell r="X10136" t="str">
            <v/>
          </cell>
        </row>
        <row r="10137">
          <cell r="B10137">
            <v>36</v>
          </cell>
          <cell r="F10137">
            <v>6.5</v>
          </cell>
          <cell r="R10137" t="str">
            <v>PESCICULINI FC</v>
          </cell>
          <cell r="T10137">
            <v>1</v>
          </cell>
          <cell r="W10137">
            <v>1</v>
          </cell>
          <cell r="X10137">
            <v>6.5</v>
          </cell>
        </row>
        <row r="10138">
          <cell r="B10138">
            <v>36</v>
          </cell>
          <cell r="F10138">
            <v>6</v>
          </cell>
          <cell r="R10138" t="str">
            <v>PESCICULINI FC</v>
          </cell>
          <cell r="W10138">
            <v>1</v>
          </cell>
          <cell r="X10138">
            <v>6</v>
          </cell>
        </row>
        <row r="10139">
          <cell r="B10139">
            <v>36</v>
          </cell>
          <cell r="F10139">
            <v>6</v>
          </cell>
          <cell r="R10139" t="str">
            <v>SAN GRIA</v>
          </cell>
          <cell r="T10139">
            <v>1</v>
          </cell>
          <cell r="W10139">
            <v>1</v>
          </cell>
          <cell r="X10139">
            <v>6</v>
          </cell>
        </row>
        <row r="10140">
          <cell r="B10140">
            <v>36</v>
          </cell>
          <cell r="F10140">
            <v>6</v>
          </cell>
          <cell r="R10140" t="str">
            <v/>
          </cell>
          <cell r="X10140" t="str">
            <v/>
          </cell>
        </row>
        <row r="10141">
          <cell r="B10141">
            <v>36</v>
          </cell>
          <cell r="F10141">
            <v>7</v>
          </cell>
          <cell r="R10141" t="str">
            <v/>
          </cell>
          <cell r="X10141" t="str">
            <v/>
          </cell>
        </row>
        <row r="10142">
          <cell r="B10142">
            <v>36</v>
          </cell>
          <cell r="F10142">
            <v>5.5</v>
          </cell>
          <cell r="R10142" t="str">
            <v>SAN GRIA</v>
          </cell>
          <cell r="T10142">
            <v>1</v>
          </cell>
          <cell r="X10142" t="str">
            <v/>
          </cell>
        </row>
        <row r="10143">
          <cell r="B10143">
            <v>36</v>
          </cell>
          <cell r="F10143">
            <v>6.5</v>
          </cell>
          <cell r="R10143" t="str">
            <v/>
          </cell>
          <cell r="X10143" t="str">
            <v/>
          </cell>
        </row>
        <row r="10144">
          <cell r="B10144">
            <v>36</v>
          </cell>
          <cell r="F10144">
            <v>6.5</v>
          </cell>
          <cell r="R10144" t="str">
            <v/>
          </cell>
          <cell r="X10144" t="str">
            <v/>
          </cell>
        </row>
        <row r="10145">
          <cell r="B10145">
            <v>36</v>
          </cell>
          <cell r="F10145">
            <v>5.5</v>
          </cell>
          <cell r="R10145" t="str">
            <v/>
          </cell>
          <cell r="X10145" t="str">
            <v/>
          </cell>
        </row>
        <row r="10146">
          <cell r="B10146">
            <v>36</v>
          </cell>
          <cell r="F10146">
            <v>7</v>
          </cell>
          <cell r="R10146" t="str">
            <v>PARTIZAN DEGRADO</v>
          </cell>
          <cell r="T10146">
            <v>1</v>
          </cell>
          <cell r="W10146">
            <v>1</v>
          </cell>
          <cell r="X10146">
            <v>7.5</v>
          </cell>
        </row>
        <row r="10147">
          <cell r="B10147">
            <v>36</v>
          </cell>
          <cell r="F10147">
            <v>6</v>
          </cell>
          <cell r="R10147" t="str">
            <v/>
          </cell>
          <cell r="X10147" t="str">
            <v/>
          </cell>
        </row>
        <row r="10148">
          <cell r="B10148">
            <v>36</v>
          </cell>
          <cell r="F10148">
            <v>6</v>
          </cell>
          <cell r="R10148" t="str">
            <v/>
          </cell>
          <cell r="X10148" t="str">
            <v/>
          </cell>
        </row>
        <row r="10149">
          <cell r="B10149">
            <v>36</v>
          </cell>
          <cell r="F10149">
            <v>6.5</v>
          </cell>
          <cell r="R10149" t="str">
            <v>PESCICULINI FC</v>
          </cell>
          <cell r="T10149">
            <v>1</v>
          </cell>
          <cell r="W10149">
            <v>1</v>
          </cell>
          <cell r="X10149">
            <v>6.5</v>
          </cell>
        </row>
        <row r="10150">
          <cell r="B10150">
            <v>36</v>
          </cell>
          <cell r="F10150">
            <v>5.5</v>
          </cell>
          <cell r="R10150" t="str">
            <v/>
          </cell>
          <cell r="X10150" t="str">
            <v/>
          </cell>
        </row>
        <row r="10151">
          <cell r="B10151">
            <v>36</v>
          </cell>
          <cell r="F10151">
            <v>4.5</v>
          </cell>
          <cell r="R10151" t="str">
            <v/>
          </cell>
          <cell r="X10151" t="str">
            <v/>
          </cell>
        </row>
        <row r="10152">
          <cell r="B10152">
            <v>36</v>
          </cell>
          <cell r="F10152">
            <v>7</v>
          </cell>
          <cell r="R10152" t="str">
            <v/>
          </cell>
          <cell r="X10152" t="str">
            <v/>
          </cell>
        </row>
        <row r="10153">
          <cell r="B10153">
            <v>36</v>
          </cell>
          <cell r="F10153">
            <v>5</v>
          </cell>
          <cell r="R10153" t="str">
            <v>HERTHA VERNELLO</v>
          </cell>
          <cell r="X10153" t="str">
            <v/>
          </cell>
        </row>
        <row r="10154">
          <cell r="B10154">
            <v>36</v>
          </cell>
          <cell r="F10154">
            <v>6.5</v>
          </cell>
          <cell r="R10154" t="str">
            <v/>
          </cell>
          <cell r="X10154" t="str">
            <v/>
          </cell>
        </row>
        <row r="10155">
          <cell r="B10155">
            <v>36</v>
          </cell>
          <cell r="F10155">
            <v>7</v>
          </cell>
          <cell r="R10155" t="str">
            <v/>
          </cell>
          <cell r="X10155" t="str">
            <v/>
          </cell>
        </row>
        <row r="10156">
          <cell r="B10156">
            <v>36</v>
          </cell>
          <cell r="F10156">
            <v>6</v>
          </cell>
          <cell r="R10156" t="str">
            <v/>
          </cell>
          <cell r="X10156" t="str">
            <v/>
          </cell>
        </row>
        <row r="10157">
          <cell r="B10157">
            <v>36</v>
          </cell>
          <cell r="F10157">
            <v>6</v>
          </cell>
          <cell r="R10157" t="str">
            <v>APPAREGGIATO</v>
          </cell>
          <cell r="T10157">
            <v>1</v>
          </cell>
          <cell r="W10157">
            <v>1</v>
          </cell>
          <cell r="X10157">
            <v>6</v>
          </cell>
        </row>
        <row r="10158">
          <cell r="B10158">
            <v>36</v>
          </cell>
          <cell r="F10158">
            <v>5.5</v>
          </cell>
          <cell r="R10158" t="str">
            <v/>
          </cell>
          <cell r="X10158" t="str">
            <v/>
          </cell>
        </row>
        <row r="10159">
          <cell r="B10159">
            <v>36</v>
          </cell>
          <cell r="F10159">
            <v>5</v>
          </cell>
          <cell r="R10159" t="str">
            <v/>
          </cell>
          <cell r="X10159" t="str">
            <v/>
          </cell>
        </row>
        <row r="10160">
          <cell r="B10160">
            <v>36</v>
          </cell>
          <cell r="F10160">
            <v>5.5</v>
          </cell>
          <cell r="R10160" t="str">
            <v/>
          </cell>
          <cell r="X10160" t="str">
            <v/>
          </cell>
        </row>
        <row r="10161">
          <cell r="B10161">
            <v>36</v>
          </cell>
          <cell r="F10161">
            <v>5.5</v>
          </cell>
          <cell r="R10161" t="str">
            <v/>
          </cell>
          <cell r="X10161" t="str">
            <v/>
          </cell>
        </row>
        <row r="10162">
          <cell r="B10162">
            <v>36</v>
          </cell>
          <cell r="F10162">
            <v>5</v>
          </cell>
          <cell r="R10162" t="str">
            <v/>
          </cell>
          <cell r="X10162" t="str">
            <v/>
          </cell>
        </row>
        <row r="10163">
          <cell r="B10163">
            <v>36</v>
          </cell>
          <cell r="F10163">
            <v>6</v>
          </cell>
          <cell r="R10163" t="str">
            <v/>
          </cell>
          <cell r="X10163" t="str">
            <v/>
          </cell>
        </row>
        <row r="10164">
          <cell r="B10164">
            <v>36</v>
          </cell>
          <cell r="F10164">
            <v>4</v>
          </cell>
          <cell r="R10164" t="str">
            <v/>
          </cell>
          <cell r="X10164" t="str">
            <v/>
          </cell>
        </row>
        <row r="10165">
          <cell r="B10165">
            <v>36</v>
          </cell>
          <cell r="F10165">
            <v>5.5</v>
          </cell>
          <cell r="R10165" t="str">
            <v/>
          </cell>
          <cell r="X10165" t="str">
            <v/>
          </cell>
        </row>
        <row r="10166">
          <cell r="B10166">
            <v>36</v>
          </cell>
          <cell r="F10166">
            <v>5</v>
          </cell>
          <cell r="R10166" t="str">
            <v/>
          </cell>
          <cell r="X10166" t="str">
            <v/>
          </cell>
        </row>
        <row r="10167">
          <cell r="B10167">
            <v>36</v>
          </cell>
          <cell r="F10167">
            <v>5.5</v>
          </cell>
          <cell r="R10167" t="str">
            <v/>
          </cell>
          <cell r="X10167" t="str">
            <v/>
          </cell>
        </row>
        <row r="10168">
          <cell r="B10168">
            <v>36</v>
          </cell>
          <cell r="F10168">
            <v>5.5</v>
          </cell>
          <cell r="R10168" t="str">
            <v/>
          </cell>
          <cell r="X10168" t="str">
            <v/>
          </cell>
        </row>
        <row r="10169">
          <cell r="B10169">
            <v>36</v>
          </cell>
          <cell r="F10169">
            <v>5</v>
          </cell>
          <cell r="R10169" t="str">
            <v/>
          </cell>
          <cell r="X10169" t="str">
            <v/>
          </cell>
        </row>
        <row r="10170">
          <cell r="B10170">
            <v>36</v>
          </cell>
          <cell r="F10170">
            <v>5.5</v>
          </cell>
          <cell r="R10170" t="str">
            <v/>
          </cell>
          <cell r="X10170" t="str">
            <v/>
          </cell>
        </row>
        <row r="10171">
          <cell r="B10171">
            <v>36</v>
          </cell>
          <cell r="F10171">
            <v>4</v>
          </cell>
          <cell r="R10171" t="str">
            <v/>
          </cell>
          <cell r="X10171" t="str">
            <v/>
          </cell>
        </row>
        <row r="10172">
          <cell r="B10172">
            <v>36</v>
          </cell>
          <cell r="F10172">
            <v>6</v>
          </cell>
          <cell r="R10172" t="str">
            <v>AC ASPARAGHESE</v>
          </cell>
          <cell r="T10172">
            <v>1</v>
          </cell>
          <cell r="W10172">
            <v>1</v>
          </cell>
          <cell r="X10172">
            <v>6</v>
          </cell>
        </row>
        <row r="10173">
          <cell r="B10173">
            <v>36</v>
          </cell>
          <cell r="F10173">
            <v>5.5</v>
          </cell>
          <cell r="R10173" t="str">
            <v/>
          </cell>
          <cell r="X10173" t="str">
            <v/>
          </cell>
        </row>
        <row r="10174">
          <cell r="B10174">
            <v>36</v>
          </cell>
          <cell r="F10174">
            <v>5.5</v>
          </cell>
          <cell r="R10174" t="str">
            <v/>
          </cell>
          <cell r="X10174" t="str">
            <v/>
          </cell>
        </row>
        <row r="10175">
          <cell r="B10175">
            <v>36</v>
          </cell>
          <cell r="F10175">
            <v>7</v>
          </cell>
          <cell r="R10175" t="str">
            <v>HERTHA VERNELLO</v>
          </cell>
          <cell r="T10175">
            <v>1</v>
          </cell>
          <cell r="W10175">
            <v>1</v>
          </cell>
          <cell r="X10175">
            <v>9.5</v>
          </cell>
        </row>
        <row r="10176">
          <cell r="B10176">
            <v>36</v>
          </cell>
          <cell r="F10176">
            <v>5.5</v>
          </cell>
          <cell r="R10176" t="str">
            <v>AC ASPARAGHESE</v>
          </cell>
          <cell r="W10176">
            <v>1</v>
          </cell>
          <cell r="X10176">
            <v>5.5</v>
          </cell>
        </row>
        <row r="10177">
          <cell r="B10177">
            <v>36</v>
          </cell>
          <cell r="F10177">
            <v>6</v>
          </cell>
          <cell r="R10177" t="str">
            <v>PESCICULINI FC</v>
          </cell>
          <cell r="T10177">
            <v>1</v>
          </cell>
          <cell r="X10177" t="str">
            <v/>
          </cell>
        </row>
        <row r="10178">
          <cell r="B10178">
            <v>36</v>
          </cell>
          <cell r="F10178">
            <v>6</v>
          </cell>
          <cell r="R10178" t="str">
            <v>HERTHA VERNELLO</v>
          </cell>
          <cell r="T10178">
            <v>1</v>
          </cell>
          <cell r="W10178">
            <v>1</v>
          </cell>
          <cell r="X10178">
            <v>6</v>
          </cell>
        </row>
        <row r="10179">
          <cell r="B10179">
            <v>36</v>
          </cell>
          <cell r="F10179">
            <v>6</v>
          </cell>
          <cell r="R10179" t="str">
            <v>PESCICULINI FC</v>
          </cell>
          <cell r="X10179" t="str">
            <v/>
          </cell>
        </row>
        <row r="10180">
          <cell r="B10180">
            <v>36</v>
          </cell>
          <cell r="F10180">
            <v>6.5</v>
          </cell>
          <cell r="R10180" t="str">
            <v/>
          </cell>
          <cell r="X10180" t="str">
            <v/>
          </cell>
        </row>
        <row r="10181">
          <cell r="B10181">
            <v>36</v>
          </cell>
          <cell r="F10181">
            <v>7.5</v>
          </cell>
          <cell r="R10181" t="str">
            <v/>
          </cell>
          <cell r="X10181" t="str">
            <v/>
          </cell>
        </row>
        <row r="10182">
          <cell r="B10182">
            <v>36</v>
          </cell>
          <cell r="F10182">
            <v>5.5</v>
          </cell>
          <cell r="R10182" t="str">
            <v>APPAREGGIATO</v>
          </cell>
          <cell r="X10182" t="str">
            <v/>
          </cell>
        </row>
        <row r="10183">
          <cell r="B10183">
            <v>36</v>
          </cell>
          <cell r="F10183">
            <v>4.5</v>
          </cell>
          <cell r="R10183" t="str">
            <v>SAN GRIA</v>
          </cell>
          <cell r="T10183">
            <v>1</v>
          </cell>
          <cell r="X10183" t="str">
            <v/>
          </cell>
        </row>
        <row r="10184">
          <cell r="B10184">
            <v>36</v>
          </cell>
          <cell r="F10184">
            <v>6</v>
          </cell>
          <cell r="R10184" t="str">
            <v>AC ASPARAGHESE</v>
          </cell>
          <cell r="T10184">
            <v>1</v>
          </cell>
          <cell r="X10184" t="str">
            <v/>
          </cell>
        </row>
        <row r="10185">
          <cell r="B10185">
            <v>36</v>
          </cell>
          <cell r="F10185">
            <v>5.5</v>
          </cell>
          <cell r="R10185" t="str">
            <v/>
          </cell>
          <cell r="X10185" t="str">
            <v/>
          </cell>
        </row>
        <row r="10186">
          <cell r="B10186">
            <v>36</v>
          </cell>
          <cell r="F10186">
            <v>6</v>
          </cell>
          <cell r="R10186" t="str">
            <v/>
          </cell>
          <cell r="X10186" t="str">
            <v/>
          </cell>
        </row>
        <row r="10187">
          <cell r="B10187">
            <v>36</v>
          </cell>
          <cell r="F10187">
            <v>6</v>
          </cell>
          <cell r="R10187" t="str">
            <v/>
          </cell>
          <cell r="X10187" t="str">
            <v/>
          </cell>
        </row>
        <row r="10188">
          <cell r="B10188">
            <v>36</v>
          </cell>
          <cell r="F10188">
            <v>6</v>
          </cell>
          <cell r="R10188" t="str">
            <v>ATL IMPROVVISATO</v>
          </cell>
          <cell r="T10188">
            <v>1</v>
          </cell>
          <cell r="X10188" t="str">
            <v/>
          </cell>
        </row>
        <row r="10189">
          <cell r="B10189">
            <v>36</v>
          </cell>
          <cell r="F10189">
            <v>6</v>
          </cell>
          <cell r="R10189" t="str">
            <v>APPAREGGIATO</v>
          </cell>
          <cell r="T10189">
            <v>1</v>
          </cell>
          <cell r="W10189">
            <v>1</v>
          </cell>
          <cell r="X10189">
            <v>6</v>
          </cell>
        </row>
        <row r="10190">
          <cell r="B10190">
            <v>36</v>
          </cell>
          <cell r="F10190">
            <v>7</v>
          </cell>
          <cell r="R10190" t="str">
            <v>PARTIZAN DEGRADO</v>
          </cell>
          <cell r="W10190">
            <v>1</v>
          </cell>
          <cell r="X10190">
            <v>10</v>
          </cell>
        </row>
        <row r="10191">
          <cell r="B10191">
            <v>36</v>
          </cell>
          <cell r="F10191">
            <v>5.5</v>
          </cell>
          <cell r="R10191" t="str">
            <v>HERTHA VERNELLO</v>
          </cell>
          <cell r="X10191" t="str">
            <v/>
          </cell>
        </row>
        <row r="10192">
          <cell r="B10192">
            <v>36</v>
          </cell>
          <cell r="F10192">
            <v>6</v>
          </cell>
          <cell r="R10192" t="str">
            <v/>
          </cell>
          <cell r="X10192" t="str">
            <v/>
          </cell>
        </row>
        <row r="10193">
          <cell r="B10193">
            <v>36</v>
          </cell>
          <cell r="F10193">
            <v>7</v>
          </cell>
          <cell r="R10193" t="str">
            <v>APPAREGGIATO</v>
          </cell>
          <cell r="T10193">
            <v>1</v>
          </cell>
          <cell r="W10193">
            <v>1</v>
          </cell>
          <cell r="X10193">
            <v>10</v>
          </cell>
        </row>
        <row r="10194">
          <cell r="B10194">
            <v>36</v>
          </cell>
          <cell r="F10194">
            <v>6</v>
          </cell>
          <cell r="R10194" t="str">
            <v/>
          </cell>
          <cell r="X10194" t="str">
            <v/>
          </cell>
        </row>
        <row r="10195">
          <cell r="B10195">
            <v>36</v>
          </cell>
          <cell r="F10195">
            <v>6.5</v>
          </cell>
          <cell r="R10195" t="str">
            <v>AC ASPARAGHESE</v>
          </cell>
          <cell r="T10195">
            <v>1</v>
          </cell>
          <cell r="W10195">
            <v>1</v>
          </cell>
          <cell r="X10195">
            <v>9</v>
          </cell>
        </row>
        <row r="10196">
          <cell r="B10196">
            <v>36</v>
          </cell>
          <cell r="F10196">
            <v>6</v>
          </cell>
          <cell r="R10196" t="str">
            <v/>
          </cell>
          <cell r="X10196" t="str">
            <v/>
          </cell>
        </row>
        <row r="10197">
          <cell r="B10197">
            <v>36</v>
          </cell>
          <cell r="F10197">
            <v>6.5</v>
          </cell>
          <cell r="R10197" t="str">
            <v/>
          </cell>
          <cell r="X10197" t="str">
            <v/>
          </cell>
        </row>
        <row r="10198">
          <cell r="B10198">
            <v>36</v>
          </cell>
          <cell r="F10198">
            <v>7</v>
          </cell>
          <cell r="R10198" t="str">
            <v>AC ASPARAGHESE</v>
          </cell>
          <cell r="T10198">
            <v>1</v>
          </cell>
          <cell r="W10198">
            <v>1</v>
          </cell>
          <cell r="X10198">
            <v>11</v>
          </cell>
        </row>
        <row r="10199">
          <cell r="B10199">
            <v>36</v>
          </cell>
          <cell r="F10199">
            <v>6.5</v>
          </cell>
          <cell r="R10199" t="str">
            <v/>
          </cell>
          <cell r="X10199" t="str">
            <v/>
          </cell>
        </row>
        <row r="10200">
          <cell r="B10200">
            <v>36</v>
          </cell>
          <cell r="F10200">
            <v>6</v>
          </cell>
          <cell r="R10200" t="str">
            <v>PESCICULINI FC</v>
          </cell>
          <cell r="T10200">
            <v>1</v>
          </cell>
          <cell r="W10200">
            <v>1</v>
          </cell>
          <cell r="X10200">
            <v>6</v>
          </cell>
        </row>
        <row r="10201">
          <cell r="B10201">
            <v>36</v>
          </cell>
          <cell r="F10201">
            <v>7.5</v>
          </cell>
          <cell r="R10201" t="str">
            <v>HERTHA VERNELLO</v>
          </cell>
          <cell r="T10201">
            <v>1</v>
          </cell>
          <cell r="W10201">
            <v>1</v>
          </cell>
          <cell r="X10201">
            <v>12.5</v>
          </cell>
        </row>
        <row r="10202">
          <cell r="B10202">
            <v>36</v>
          </cell>
          <cell r="F10202">
            <v>5</v>
          </cell>
          <cell r="R10202" t="str">
            <v>AC ASPARAGHESE</v>
          </cell>
          <cell r="T10202">
            <v>1</v>
          </cell>
          <cell r="X10202" t="str">
            <v/>
          </cell>
        </row>
        <row r="10203">
          <cell r="B10203">
            <v>36</v>
          </cell>
          <cell r="F10203">
            <v>6</v>
          </cell>
          <cell r="R10203" t="str">
            <v>PESCICULINI FC</v>
          </cell>
          <cell r="T10203">
            <v>1</v>
          </cell>
          <cell r="W10203">
            <v>1</v>
          </cell>
          <cell r="X10203">
            <v>6</v>
          </cell>
        </row>
        <row r="10204">
          <cell r="B10204">
            <v>36</v>
          </cell>
          <cell r="F10204">
            <v>5.5</v>
          </cell>
          <cell r="R10204" t="str">
            <v>PESCICULINI FC</v>
          </cell>
          <cell r="X10204" t="str">
            <v/>
          </cell>
        </row>
        <row r="10205">
          <cell r="B10205">
            <v>36</v>
          </cell>
          <cell r="F10205">
            <v>6</v>
          </cell>
          <cell r="R10205" t="str">
            <v>HERTHA VERNELLO</v>
          </cell>
          <cell r="T10205">
            <v>1</v>
          </cell>
          <cell r="X10205" t="str">
            <v/>
          </cell>
        </row>
        <row r="10206">
          <cell r="B10206">
            <v>36</v>
          </cell>
          <cell r="F10206">
            <v>6</v>
          </cell>
          <cell r="R10206" t="str">
            <v/>
          </cell>
          <cell r="X10206" t="str">
            <v/>
          </cell>
        </row>
        <row r="10207">
          <cell r="B10207">
            <v>36</v>
          </cell>
          <cell r="F10207">
            <v>6.5</v>
          </cell>
          <cell r="R10207" t="str">
            <v/>
          </cell>
          <cell r="X10207" t="str">
            <v/>
          </cell>
        </row>
        <row r="10208">
          <cell r="B10208">
            <v>36</v>
          </cell>
          <cell r="F10208">
            <v>7</v>
          </cell>
          <cell r="R10208" t="str">
            <v/>
          </cell>
          <cell r="X10208" t="str">
            <v/>
          </cell>
        </row>
        <row r="10209">
          <cell r="B10209">
            <v>36</v>
          </cell>
          <cell r="F10209">
            <v>6</v>
          </cell>
          <cell r="R10209" t="str">
            <v/>
          </cell>
          <cell r="X10209" t="str">
            <v/>
          </cell>
        </row>
        <row r="10210">
          <cell r="B10210">
            <v>36</v>
          </cell>
          <cell r="F10210">
            <v>5.5</v>
          </cell>
          <cell r="R10210" t="str">
            <v/>
          </cell>
          <cell r="X10210" t="str">
            <v/>
          </cell>
        </row>
        <row r="10211">
          <cell r="B10211">
            <v>36</v>
          </cell>
          <cell r="F10211">
            <v>6</v>
          </cell>
          <cell r="R10211" t="str">
            <v/>
          </cell>
          <cell r="X10211" t="str">
            <v/>
          </cell>
        </row>
        <row r="10212">
          <cell r="B10212">
            <v>36</v>
          </cell>
          <cell r="F10212">
            <v>7</v>
          </cell>
          <cell r="R10212" t="str">
            <v>PESCICULINI FC</v>
          </cell>
          <cell r="T10212">
            <v>1</v>
          </cell>
          <cell r="W10212">
            <v>1</v>
          </cell>
          <cell r="X10212">
            <v>8</v>
          </cell>
        </row>
        <row r="10213">
          <cell r="B10213">
            <v>36</v>
          </cell>
          <cell r="F10213">
            <v>6.5</v>
          </cell>
          <cell r="R10213" t="str">
            <v/>
          </cell>
          <cell r="X10213" t="str">
            <v/>
          </cell>
        </row>
        <row r="10214">
          <cell r="B10214">
            <v>36</v>
          </cell>
          <cell r="F10214">
            <v>6</v>
          </cell>
          <cell r="R10214" t="str">
            <v/>
          </cell>
          <cell r="X10214" t="str">
            <v/>
          </cell>
        </row>
        <row r="10215">
          <cell r="B10215">
            <v>36</v>
          </cell>
          <cell r="F10215">
            <v>5.5</v>
          </cell>
          <cell r="R10215" t="str">
            <v/>
          </cell>
          <cell r="X10215" t="str">
            <v/>
          </cell>
        </row>
        <row r="10216">
          <cell r="B10216">
            <v>36</v>
          </cell>
          <cell r="F10216">
            <v>7</v>
          </cell>
          <cell r="R10216" t="str">
            <v>ATL IMPROVVISATO</v>
          </cell>
          <cell r="W10216">
            <v>1</v>
          </cell>
          <cell r="X10216">
            <v>8</v>
          </cell>
        </row>
        <row r="10217">
          <cell r="B10217">
            <v>36</v>
          </cell>
          <cell r="F10217">
            <v>6</v>
          </cell>
          <cell r="R10217" t="str">
            <v>APPAREGGIATO</v>
          </cell>
          <cell r="X10217" t="str">
            <v/>
          </cell>
        </row>
        <row r="10218">
          <cell r="B10218">
            <v>36</v>
          </cell>
          <cell r="F10218">
            <v>5.5</v>
          </cell>
          <cell r="R10218" t="str">
            <v/>
          </cell>
          <cell r="X10218" t="str">
            <v/>
          </cell>
        </row>
        <row r="10219">
          <cell r="B10219">
            <v>36</v>
          </cell>
          <cell r="F10219">
            <v>6.5</v>
          </cell>
          <cell r="R10219" t="str">
            <v>PESCICULINI FC</v>
          </cell>
          <cell r="T10219">
            <v>1</v>
          </cell>
          <cell r="W10219">
            <v>1</v>
          </cell>
          <cell r="X10219">
            <v>7.5</v>
          </cell>
        </row>
        <row r="10220">
          <cell r="B10220">
            <v>36</v>
          </cell>
          <cell r="F10220">
            <v>6.5</v>
          </cell>
          <cell r="R10220" t="str">
            <v/>
          </cell>
          <cell r="X10220" t="str">
            <v/>
          </cell>
        </row>
        <row r="10221">
          <cell r="B10221">
            <v>36</v>
          </cell>
          <cell r="F10221">
            <v>6</v>
          </cell>
          <cell r="R10221" t="str">
            <v/>
          </cell>
          <cell r="X10221" t="str">
            <v/>
          </cell>
        </row>
        <row r="10222">
          <cell r="B10222">
            <v>36</v>
          </cell>
          <cell r="F10222">
            <v>6</v>
          </cell>
          <cell r="R10222" t="str">
            <v/>
          </cell>
          <cell r="X10222" t="str">
            <v/>
          </cell>
        </row>
        <row r="10223">
          <cell r="B10223">
            <v>36</v>
          </cell>
          <cell r="F10223">
            <v>5.5</v>
          </cell>
          <cell r="R10223" t="str">
            <v>PESCICULINI FC</v>
          </cell>
          <cell r="T10223">
            <v>1</v>
          </cell>
          <cell r="X10223" t="str">
            <v/>
          </cell>
        </row>
        <row r="10224">
          <cell r="B10224">
            <v>36</v>
          </cell>
          <cell r="F10224">
            <v>5.5</v>
          </cell>
          <cell r="R10224" t="str">
            <v>PARTIZAN DEGRADO</v>
          </cell>
          <cell r="T10224">
            <v>1</v>
          </cell>
          <cell r="X10224" t="str">
            <v/>
          </cell>
        </row>
        <row r="10225">
          <cell r="B10225">
            <v>36</v>
          </cell>
          <cell r="F10225">
            <v>6.5</v>
          </cell>
          <cell r="R10225" t="str">
            <v/>
          </cell>
          <cell r="X10225" t="str">
            <v/>
          </cell>
        </row>
        <row r="10226">
          <cell r="B10226">
            <v>36</v>
          </cell>
          <cell r="F10226">
            <v>7.5</v>
          </cell>
          <cell r="R10226" t="str">
            <v>APPAREGGIATO</v>
          </cell>
          <cell r="T10226">
            <v>1</v>
          </cell>
          <cell r="W10226">
            <v>1</v>
          </cell>
          <cell r="X10226">
            <v>14.5</v>
          </cell>
        </row>
        <row r="10227">
          <cell r="B10227">
            <v>36</v>
          </cell>
          <cell r="F10227">
            <v>6.5</v>
          </cell>
          <cell r="R10227" t="str">
            <v/>
          </cell>
          <cell r="X10227" t="str">
            <v/>
          </cell>
        </row>
        <row r="10228">
          <cell r="B10228">
            <v>36</v>
          </cell>
          <cell r="F10228">
            <v>6.5</v>
          </cell>
          <cell r="R10228" t="str">
            <v>SAN GRIA</v>
          </cell>
          <cell r="T10228">
            <v>1</v>
          </cell>
          <cell r="W10228">
            <v>1</v>
          </cell>
          <cell r="X10228">
            <v>7.5</v>
          </cell>
        </row>
        <row r="10229">
          <cell r="B10229">
            <v>36</v>
          </cell>
          <cell r="F10229">
            <v>6</v>
          </cell>
          <cell r="R10229" t="str">
            <v/>
          </cell>
          <cell r="X10229" t="str">
            <v/>
          </cell>
        </row>
        <row r="10230">
          <cell r="B10230">
            <v>36</v>
          </cell>
          <cell r="F10230">
            <v>6</v>
          </cell>
          <cell r="R10230" t="str">
            <v/>
          </cell>
          <cell r="X10230" t="str">
            <v/>
          </cell>
        </row>
        <row r="10231">
          <cell r="B10231">
            <v>36</v>
          </cell>
          <cell r="F10231">
            <v>6</v>
          </cell>
          <cell r="R10231" t="str">
            <v>PARTIZAN DEGRADO</v>
          </cell>
          <cell r="T10231">
            <v>1</v>
          </cell>
          <cell r="X10231" t="str">
            <v/>
          </cell>
        </row>
        <row r="10232">
          <cell r="B10232">
            <v>36</v>
          </cell>
          <cell r="F10232">
            <v>7</v>
          </cell>
          <cell r="R10232" t="str">
            <v/>
          </cell>
          <cell r="X10232" t="str">
            <v/>
          </cell>
        </row>
        <row r="10233">
          <cell r="B10233">
            <v>36</v>
          </cell>
          <cell r="F10233">
            <v>6.5</v>
          </cell>
          <cell r="R10233" t="str">
            <v/>
          </cell>
          <cell r="X10233" t="str">
            <v/>
          </cell>
        </row>
        <row r="10234">
          <cell r="B10234">
            <v>36</v>
          </cell>
          <cell r="F10234">
            <v>5.5</v>
          </cell>
          <cell r="R10234" t="str">
            <v>AC ASPARAGHESE</v>
          </cell>
          <cell r="T10234">
            <v>1</v>
          </cell>
          <cell r="W10234">
            <v>1</v>
          </cell>
          <cell r="X10234">
            <v>5.5</v>
          </cell>
        </row>
        <row r="10235">
          <cell r="B10235">
            <v>36</v>
          </cell>
          <cell r="F10235">
            <v>6.5</v>
          </cell>
          <cell r="R10235" t="str">
            <v/>
          </cell>
          <cell r="X10235" t="str">
            <v/>
          </cell>
        </row>
        <row r="10236">
          <cell r="B10236">
            <v>36</v>
          </cell>
          <cell r="F10236">
            <v>6</v>
          </cell>
          <cell r="R10236" t="str">
            <v/>
          </cell>
          <cell r="X10236" t="str">
            <v/>
          </cell>
        </row>
        <row r="10237">
          <cell r="B10237">
            <v>36</v>
          </cell>
          <cell r="F10237">
            <v>5.5</v>
          </cell>
          <cell r="R10237" t="str">
            <v/>
          </cell>
          <cell r="X10237" t="str">
            <v/>
          </cell>
        </row>
        <row r="10238">
          <cell r="B10238">
            <v>36</v>
          </cell>
          <cell r="F10238">
            <v>7</v>
          </cell>
          <cell r="R10238" t="str">
            <v>APPAREGGIATO</v>
          </cell>
          <cell r="T10238">
            <v>1</v>
          </cell>
          <cell r="W10238">
            <v>1</v>
          </cell>
          <cell r="X10238">
            <v>10</v>
          </cell>
        </row>
        <row r="10239">
          <cell r="B10239">
            <v>36</v>
          </cell>
          <cell r="F10239">
            <v>5.5</v>
          </cell>
          <cell r="R10239" t="str">
            <v/>
          </cell>
          <cell r="X10239" t="str">
            <v/>
          </cell>
        </row>
        <row r="10240">
          <cell r="B10240">
            <v>36</v>
          </cell>
          <cell r="F10240">
            <v>6</v>
          </cell>
          <cell r="R10240" t="str">
            <v/>
          </cell>
          <cell r="X10240" t="str">
            <v/>
          </cell>
        </row>
        <row r="10241">
          <cell r="B10241">
            <v>36</v>
          </cell>
          <cell r="F10241">
            <v>5.5</v>
          </cell>
          <cell r="R10241" t="str">
            <v/>
          </cell>
          <cell r="X10241" t="str">
            <v/>
          </cell>
        </row>
        <row r="10242">
          <cell r="B10242">
            <v>36</v>
          </cell>
          <cell r="F10242">
            <v>5.5</v>
          </cell>
          <cell r="R10242" t="str">
            <v/>
          </cell>
          <cell r="X10242" t="str">
            <v/>
          </cell>
        </row>
        <row r="10243">
          <cell r="B10243">
            <v>36</v>
          </cell>
          <cell r="F10243">
            <v>6</v>
          </cell>
          <cell r="R10243" t="str">
            <v/>
          </cell>
          <cell r="X10243" t="str">
            <v/>
          </cell>
        </row>
        <row r="10244">
          <cell r="B10244">
            <v>36</v>
          </cell>
          <cell r="F10244">
            <v>7</v>
          </cell>
          <cell r="R10244" t="str">
            <v>ATL IMPROVVISATO</v>
          </cell>
          <cell r="W10244">
            <v>1</v>
          </cell>
          <cell r="X10244">
            <v>8</v>
          </cell>
        </row>
        <row r="10245">
          <cell r="B10245">
            <v>36</v>
          </cell>
          <cell r="F10245">
            <v>6</v>
          </cell>
          <cell r="R10245" t="str">
            <v/>
          </cell>
          <cell r="X10245" t="str">
            <v/>
          </cell>
        </row>
        <row r="10246">
          <cell r="B10246">
            <v>37</v>
          </cell>
          <cell r="F10246">
            <v>6.5</v>
          </cell>
          <cell r="R10246" t="str">
            <v>SAN GRIA</v>
          </cell>
          <cell r="T10246">
            <v>1</v>
          </cell>
          <cell r="X10246" t="str">
            <v/>
          </cell>
        </row>
        <row r="10247">
          <cell r="B10247">
            <v>37</v>
          </cell>
          <cell r="F10247">
            <v>6.5</v>
          </cell>
          <cell r="R10247" t="str">
            <v>PARTIZAN DEGRADO</v>
          </cell>
          <cell r="T10247">
            <v>1</v>
          </cell>
          <cell r="W10247">
            <v>1</v>
          </cell>
          <cell r="X10247">
            <v>7.5</v>
          </cell>
        </row>
        <row r="10248">
          <cell r="B10248">
            <v>37</v>
          </cell>
          <cell r="F10248">
            <v>6</v>
          </cell>
          <cell r="R10248" t="str">
            <v/>
          </cell>
          <cell r="X10248" t="str">
            <v/>
          </cell>
        </row>
        <row r="10249">
          <cell r="B10249">
            <v>37</v>
          </cell>
          <cell r="F10249">
            <v>6.5</v>
          </cell>
          <cell r="R10249" t="str">
            <v>SAN GRIA</v>
          </cell>
          <cell r="W10249">
            <v>1</v>
          </cell>
          <cell r="X10249">
            <v>7.5</v>
          </cell>
        </row>
        <row r="10250">
          <cell r="B10250">
            <v>37</v>
          </cell>
          <cell r="F10250">
            <v>6</v>
          </cell>
          <cell r="R10250" t="str">
            <v/>
          </cell>
          <cell r="X10250" t="str">
            <v/>
          </cell>
        </row>
        <row r="10251">
          <cell r="B10251">
            <v>37</v>
          </cell>
          <cell r="F10251">
            <v>6</v>
          </cell>
          <cell r="R10251" t="str">
            <v>AC ASPARAGHESE</v>
          </cell>
          <cell r="T10251">
            <v>1</v>
          </cell>
          <cell r="X10251" t="str">
            <v/>
          </cell>
        </row>
        <row r="10252">
          <cell r="B10252">
            <v>37</v>
          </cell>
          <cell r="F10252">
            <v>6.5</v>
          </cell>
          <cell r="R10252" t="str">
            <v>ATL IMPROVVISATO</v>
          </cell>
          <cell r="W10252">
            <v>1</v>
          </cell>
          <cell r="X10252">
            <v>5.5</v>
          </cell>
        </row>
        <row r="10253">
          <cell r="B10253">
            <v>37</v>
          </cell>
          <cell r="F10253">
            <v>5.5</v>
          </cell>
          <cell r="R10253" t="str">
            <v/>
          </cell>
          <cell r="X10253" t="str">
            <v/>
          </cell>
        </row>
        <row r="10254">
          <cell r="B10254">
            <v>37</v>
          </cell>
          <cell r="F10254">
            <v>5.5</v>
          </cell>
          <cell r="R10254" t="str">
            <v>APPAREGGIATO</v>
          </cell>
          <cell r="X10254" t="str">
            <v/>
          </cell>
        </row>
        <row r="10255">
          <cell r="B10255">
            <v>37</v>
          </cell>
          <cell r="F10255">
            <v>6.5</v>
          </cell>
          <cell r="R10255" t="str">
            <v>SESTO ASENSIO</v>
          </cell>
          <cell r="T10255">
            <v>1</v>
          </cell>
          <cell r="W10255">
            <v>1</v>
          </cell>
          <cell r="X10255">
            <v>7.5</v>
          </cell>
        </row>
        <row r="10256">
          <cell r="B10256">
            <v>37</v>
          </cell>
          <cell r="F10256">
            <v>5.5</v>
          </cell>
          <cell r="R10256" t="str">
            <v>PARTIZAN DEGRADO</v>
          </cell>
          <cell r="T10256">
            <v>1</v>
          </cell>
          <cell r="X10256" t="str">
            <v/>
          </cell>
        </row>
        <row r="10257">
          <cell r="B10257">
            <v>37</v>
          </cell>
          <cell r="F10257">
            <v>5.5</v>
          </cell>
          <cell r="R10257" t="str">
            <v>SAN GRIA</v>
          </cell>
          <cell r="W10257">
            <v>1</v>
          </cell>
          <cell r="X10257">
            <v>5.5</v>
          </cell>
        </row>
        <row r="10258">
          <cell r="B10258">
            <v>37</v>
          </cell>
          <cell r="F10258">
            <v>6.5</v>
          </cell>
          <cell r="R10258" t="str">
            <v>PARTIZAN DEGRADO</v>
          </cell>
          <cell r="W10258">
            <v>1</v>
          </cell>
          <cell r="X10258">
            <v>6.5</v>
          </cell>
        </row>
        <row r="10259">
          <cell r="B10259">
            <v>37</v>
          </cell>
          <cell r="F10259">
            <v>5.5</v>
          </cell>
          <cell r="R10259" t="str">
            <v>PARTIZAN DEGRADO</v>
          </cell>
          <cell r="T10259">
            <v>1</v>
          </cell>
          <cell r="X10259" t="str">
            <v/>
          </cell>
        </row>
        <row r="10260">
          <cell r="B10260">
            <v>37</v>
          </cell>
          <cell r="F10260">
            <v>7</v>
          </cell>
          <cell r="R10260" t="str">
            <v>PARTIZAN DEGRADO</v>
          </cell>
          <cell r="T10260">
            <v>1</v>
          </cell>
          <cell r="W10260">
            <v>1</v>
          </cell>
          <cell r="X10260">
            <v>10</v>
          </cell>
        </row>
        <row r="10261">
          <cell r="B10261">
            <v>37</v>
          </cell>
          <cell r="F10261">
            <v>6</v>
          </cell>
          <cell r="R10261" t="str">
            <v>HERTHA VERNELLO</v>
          </cell>
          <cell r="T10261">
            <v>1</v>
          </cell>
          <cell r="W10261">
            <v>1</v>
          </cell>
          <cell r="X10261">
            <v>7</v>
          </cell>
        </row>
        <row r="10262">
          <cell r="B10262">
            <v>37</v>
          </cell>
          <cell r="F10262">
            <v>6</v>
          </cell>
          <cell r="R10262" t="str">
            <v>SAN GRIA</v>
          </cell>
          <cell r="T10262">
            <v>1</v>
          </cell>
          <cell r="W10262">
            <v>1</v>
          </cell>
          <cell r="X10262">
            <v>6</v>
          </cell>
        </row>
        <row r="10263">
          <cell r="B10263">
            <v>37</v>
          </cell>
          <cell r="F10263">
            <v>6.5</v>
          </cell>
          <cell r="R10263" t="str">
            <v/>
          </cell>
          <cell r="X10263" t="str">
            <v/>
          </cell>
        </row>
        <row r="10264">
          <cell r="B10264">
            <v>37</v>
          </cell>
          <cell r="F10264">
            <v>6</v>
          </cell>
          <cell r="R10264" t="str">
            <v/>
          </cell>
          <cell r="X10264" t="str">
            <v/>
          </cell>
        </row>
        <row r="10265">
          <cell r="B10265">
            <v>37</v>
          </cell>
          <cell r="F10265">
            <v>5.5</v>
          </cell>
          <cell r="R10265" t="str">
            <v/>
          </cell>
          <cell r="X10265" t="str">
            <v/>
          </cell>
        </row>
        <row r="10266">
          <cell r="B10266">
            <v>37</v>
          </cell>
          <cell r="F10266">
            <v>7.5</v>
          </cell>
          <cell r="R10266" t="str">
            <v>AC ASPARAGHESE</v>
          </cell>
          <cell r="W10266">
            <v>1</v>
          </cell>
          <cell r="X10266">
            <v>6.5</v>
          </cell>
        </row>
        <row r="10267">
          <cell r="B10267">
            <v>37</v>
          </cell>
          <cell r="F10267">
            <v>6</v>
          </cell>
          <cell r="R10267" t="str">
            <v>PARTIZAN DEGRADO</v>
          </cell>
          <cell r="X10267" t="str">
            <v/>
          </cell>
        </row>
        <row r="10268">
          <cell r="B10268">
            <v>37</v>
          </cell>
          <cell r="F10268">
            <v>6</v>
          </cell>
          <cell r="R10268" t="str">
            <v/>
          </cell>
          <cell r="X10268" t="str">
            <v/>
          </cell>
        </row>
        <row r="10269">
          <cell r="B10269">
            <v>37</v>
          </cell>
          <cell r="F10269">
            <v>5.5</v>
          </cell>
          <cell r="R10269" t="str">
            <v/>
          </cell>
          <cell r="X10269" t="str">
            <v/>
          </cell>
        </row>
        <row r="10270">
          <cell r="B10270">
            <v>37</v>
          </cell>
          <cell r="F10270">
            <v>6</v>
          </cell>
          <cell r="R10270" t="str">
            <v/>
          </cell>
          <cell r="X10270" t="str">
            <v/>
          </cell>
        </row>
        <row r="10271">
          <cell r="B10271">
            <v>37</v>
          </cell>
          <cell r="F10271">
            <v>6</v>
          </cell>
          <cell r="R10271" t="str">
            <v>SESTO ASENSIO</v>
          </cell>
          <cell r="T10271">
            <v>1</v>
          </cell>
          <cell r="W10271">
            <v>1</v>
          </cell>
          <cell r="X10271">
            <v>6</v>
          </cell>
        </row>
        <row r="10272">
          <cell r="B10272">
            <v>37</v>
          </cell>
          <cell r="F10272">
            <v>5</v>
          </cell>
          <cell r="R10272" t="str">
            <v>SESTO ASENSIO</v>
          </cell>
          <cell r="X10272" t="str">
            <v/>
          </cell>
        </row>
        <row r="10273">
          <cell r="B10273">
            <v>37</v>
          </cell>
          <cell r="F10273">
            <v>6</v>
          </cell>
          <cell r="R10273" t="str">
            <v/>
          </cell>
          <cell r="X10273" t="str">
            <v/>
          </cell>
        </row>
        <row r="10274">
          <cell r="B10274">
            <v>37</v>
          </cell>
          <cell r="F10274">
            <v>5.5</v>
          </cell>
          <cell r="R10274" t="str">
            <v>ATL IMPROVVISATO</v>
          </cell>
          <cell r="T10274">
            <v>1</v>
          </cell>
          <cell r="X10274" t="str">
            <v/>
          </cell>
        </row>
        <row r="10275">
          <cell r="B10275">
            <v>37</v>
          </cell>
          <cell r="F10275">
            <v>7</v>
          </cell>
          <cell r="R10275" t="str">
            <v/>
          </cell>
          <cell r="X10275" t="str">
            <v/>
          </cell>
        </row>
        <row r="10276">
          <cell r="B10276">
            <v>37</v>
          </cell>
          <cell r="F10276">
            <v>5.5</v>
          </cell>
          <cell r="R10276" t="str">
            <v>ATL IMPROVVISATO</v>
          </cell>
          <cell r="X10276" t="str">
            <v/>
          </cell>
        </row>
        <row r="10277">
          <cell r="B10277">
            <v>37</v>
          </cell>
          <cell r="F10277">
            <v>6.5</v>
          </cell>
          <cell r="R10277" t="str">
            <v/>
          </cell>
          <cell r="X10277" t="str">
            <v/>
          </cell>
        </row>
        <row r="10278">
          <cell r="B10278">
            <v>37</v>
          </cell>
          <cell r="F10278">
            <v>6</v>
          </cell>
          <cell r="R10278" t="str">
            <v/>
          </cell>
          <cell r="X10278" t="str">
            <v/>
          </cell>
        </row>
        <row r="10279">
          <cell r="B10279">
            <v>37</v>
          </cell>
          <cell r="F10279">
            <v>7</v>
          </cell>
          <cell r="R10279" t="str">
            <v>PESCICULINI FC</v>
          </cell>
          <cell r="W10279">
            <v>1</v>
          </cell>
          <cell r="X10279">
            <v>8</v>
          </cell>
        </row>
        <row r="10280">
          <cell r="B10280">
            <v>37</v>
          </cell>
          <cell r="F10280">
            <v>6</v>
          </cell>
          <cell r="R10280" t="str">
            <v/>
          </cell>
          <cell r="X10280" t="str">
            <v/>
          </cell>
        </row>
        <row r="10281">
          <cell r="B10281">
            <v>37</v>
          </cell>
          <cell r="F10281">
            <v>6.5</v>
          </cell>
          <cell r="R10281" t="str">
            <v/>
          </cell>
          <cell r="X10281" t="str">
            <v/>
          </cell>
        </row>
        <row r="10282">
          <cell r="B10282">
            <v>37</v>
          </cell>
          <cell r="F10282">
            <v>6</v>
          </cell>
          <cell r="R10282" t="str">
            <v/>
          </cell>
          <cell r="X10282" t="str">
            <v/>
          </cell>
        </row>
        <row r="10283">
          <cell r="B10283">
            <v>37</v>
          </cell>
          <cell r="F10283">
            <v>6</v>
          </cell>
          <cell r="R10283" t="str">
            <v/>
          </cell>
          <cell r="X10283" t="str">
            <v/>
          </cell>
        </row>
        <row r="10284">
          <cell r="B10284">
            <v>37</v>
          </cell>
          <cell r="F10284">
            <v>6.5</v>
          </cell>
          <cell r="R10284" t="str">
            <v>PARTIZAN DEGRADO</v>
          </cell>
          <cell r="T10284">
            <v>1</v>
          </cell>
          <cell r="W10284">
            <v>1</v>
          </cell>
          <cell r="X10284">
            <v>6.5</v>
          </cell>
        </row>
        <row r="10285">
          <cell r="B10285">
            <v>37</v>
          </cell>
          <cell r="F10285">
            <v>6.5</v>
          </cell>
          <cell r="R10285" t="str">
            <v>HERTHA VERNELLO</v>
          </cell>
          <cell r="T10285">
            <v>1</v>
          </cell>
          <cell r="W10285">
            <v>1</v>
          </cell>
          <cell r="X10285">
            <v>6.5</v>
          </cell>
        </row>
        <row r="10286">
          <cell r="B10286">
            <v>37</v>
          </cell>
          <cell r="F10286">
            <v>5.5</v>
          </cell>
          <cell r="R10286" t="str">
            <v/>
          </cell>
          <cell r="X10286" t="str">
            <v/>
          </cell>
        </row>
        <row r="10287">
          <cell r="B10287">
            <v>37</v>
          </cell>
          <cell r="F10287">
            <v>6</v>
          </cell>
          <cell r="R10287" t="str">
            <v>SAN GRIA</v>
          </cell>
          <cell r="W10287">
            <v>1</v>
          </cell>
          <cell r="X10287">
            <v>6</v>
          </cell>
        </row>
        <row r="10288">
          <cell r="B10288">
            <v>37</v>
          </cell>
          <cell r="F10288">
            <v>7</v>
          </cell>
          <cell r="R10288" t="str">
            <v/>
          </cell>
          <cell r="X10288" t="str">
            <v/>
          </cell>
        </row>
        <row r="10289">
          <cell r="B10289">
            <v>37</v>
          </cell>
          <cell r="F10289">
            <v>6.5</v>
          </cell>
          <cell r="R10289" t="str">
            <v>APPAREGGIATO</v>
          </cell>
          <cell r="T10289">
            <v>1</v>
          </cell>
          <cell r="W10289">
            <v>1</v>
          </cell>
          <cell r="X10289">
            <v>5.5</v>
          </cell>
        </row>
        <row r="10290">
          <cell r="B10290">
            <v>37</v>
          </cell>
          <cell r="F10290">
            <v>7</v>
          </cell>
          <cell r="R10290" t="str">
            <v>PARTIZAN DEGRADO</v>
          </cell>
          <cell r="T10290">
            <v>1</v>
          </cell>
          <cell r="W10290">
            <v>1</v>
          </cell>
          <cell r="X10290">
            <v>11</v>
          </cell>
        </row>
        <row r="10291">
          <cell r="B10291">
            <v>37</v>
          </cell>
          <cell r="F10291">
            <v>6</v>
          </cell>
          <cell r="R10291" t="str">
            <v/>
          </cell>
          <cell r="X10291" t="str">
            <v/>
          </cell>
        </row>
        <row r="10292">
          <cell r="B10292">
            <v>37</v>
          </cell>
          <cell r="F10292">
            <v>6</v>
          </cell>
          <cell r="R10292" t="str">
            <v/>
          </cell>
          <cell r="X10292" t="str">
            <v/>
          </cell>
        </row>
        <row r="10293">
          <cell r="B10293">
            <v>37</v>
          </cell>
          <cell r="F10293">
            <v>6.5</v>
          </cell>
          <cell r="R10293" t="str">
            <v>APPAREGGIATO</v>
          </cell>
          <cell r="T10293">
            <v>1</v>
          </cell>
          <cell r="W10293">
            <v>1</v>
          </cell>
          <cell r="X10293">
            <v>6</v>
          </cell>
        </row>
        <row r="10294">
          <cell r="B10294">
            <v>37</v>
          </cell>
          <cell r="F10294">
            <v>6</v>
          </cell>
          <cell r="R10294" t="str">
            <v>PARTIZAN DEGRADO</v>
          </cell>
          <cell r="X10294" t="str">
            <v/>
          </cell>
        </row>
        <row r="10295">
          <cell r="B10295">
            <v>37</v>
          </cell>
          <cell r="F10295">
            <v>5.5</v>
          </cell>
          <cell r="R10295" t="str">
            <v>HERTHA VERNELLO</v>
          </cell>
          <cell r="T10295">
            <v>1</v>
          </cell>
          <cell r="W10295">
            <v>1</v>
          </cell>
          <cell r="X10295">
            <v>5.5</v>
          </cell>
        </row>
        <row r="10296">
          <cell r="B10296">
            <v>37</v>
          </cell>
          <cell r="F10296">
            <v>6</v>
          </cell>
          <cell r="R10296" t="str">
            <v>SAN GRIA</v>
          </cell>
          <cell r="T10296">
            <v>1</v>
          </cell>
          <cell r="W10296">
            <v>1</v>
          </cell>
          <cell r="X10296">
            <v>5.5</v>
          </cell>
        </row>
        <row r="10297">
          <cell r="B10297">
            <v>37</v>
          </cell>
          <cell r="F10297">
            <v>5.5</v>
          </cell>
          <cell r="R10297" t="str">
            <v/>
          </cell>
          <cell r="X10297" t="str">
            <v/>
          </cell>
        </row>
        <row r="10298">
          <cell r="B10298">
            <v>37</v>
          </cell>
          <cell r="F10298">
            <v>6.5</v>
          </cell>
          <cell r="R10298" t="str">
            <v>AC ASPARAGHESE</v>
          </cell>
          <cell r="W10298">
            <v>1</v>
          </cell>
          <cell r="X10298">
            <v>6.5</v>
          </cell>
        </row>
        <row r="10299">
          <cell r="B10299">
            <v>37</v>
          </cell>
          <cell r="F10299">
            <v>6</v>
          </cell>
          <cell r="R10299" t="str">
            <v>SESTO ASENSIO</v>
          </cell>
          <cell r="T10299">
            <v>1</v>
          </cell>
          <cell r="W10299">
            <v>1</v>
          </cell>
          <cell r="X10299">
            <v>5.5</v>
          </cell>
        </row>
        <row r="10300">
          <cell r="B10300">
            <v>37</v>
          </cell>
          <cell r="F10300">
            <v>7</v>
          </cell>
          <cell r="R10300" t="str">
            <v/>
          </cell>
          <cell r="X10300" t="str">
            <v/>
          </cell>
        </row>
        <row r="10301">
          <cell r="B10301">
            <v>37</v>
          </cell>
          <cell r="F10301">
            <v>6.5</v>
          </cell>
          <cell r="R10301" t="str">
            <v/>
          </cell>
          <cell r="X10301" t="str">
            <v/>
          </cell>
        </row>
        <row r="10302">
          <cell r="B10302">
            <v>37</v>
          </cell>
          <cell r="F10302">
            <v>6</v>
          </cell>
          <cell r="R10302" t="str">
            <v/>
          </cell>
          <cell r="X10302" t="str">
            <v/>
          </cell>
        </row>
        <row r="10303">
          <cell r="B10303">
            <v>37</v>
          </cell>
          <cell r="F10303">
            <v>6</v>
          </cell>
          <cell r="R10303" t="str">
            <v>SAN GRIA</v>
          </cell>
          <cell r="T10303">
            <v>1</v>
          </cell>
          <cell r="X10303" t="str">
            <v/>
          </cell>
        </row>
        <row r="10304">
          <cell r="B10304">
            <v>37</v>
          </cell>
          <cell r="F10304">
            <v>6.5</v>
          </cell>
          <cell r="R10304" t="str">
            <v/>
          </cell>
          <cell r="X10304" t="str">
            <v/>
          </cell>
        </row>
        <row r="10305">
          <cell r="B10305">
            <v>37</v>
          </cell>
          <cell r="F10305">
            <v>5.5</v>
          </cell>
          <cell r="R10305" t="str">
            <v/>
          </cell>
          <cell r="X10305" t="str">
            <v/>
          </cell>
        </row>
        <row r="10306">
          <cell r="B10306">
            <v>37</v>
          </cell>
          <cell r="F10306">
            <v>6</v>
          </cell>
          <cell r="R10306" t="str">
            <v>SESTO ASENSIO</v>
          </cell>
          <cell r="T10306">
            <v>1</v>
          </cell>
          <cell r="W10306">
            <v>1</v>
          </cell>
          <cell r="X10306">
            <v>6</v>
          </cell>
        </row>
        <row r="10307">
          <cell r="B10307">
            <v>37</v>
          </cell>
          <cell r="F10307">
            <v>7</v>
          </cell>
          <cell r="R10307" t="str">
            <v/>
          </cell>
          <cell r="X10307" t="str">
            <v/>
          </cell>
        </row>
        <row r="10308">
          <cell r="B10308">
            <v>37</v>
          </cell>
          <cell r="F10308">
            <v>6</v>
          </cell>
          <cell r="R10308" t="str">
            <v/>
          </cell>
          <cell r="X10308" t="str">
            <v/>
          </cell>
        </row>
        <row r="10309">
          <cell r="B10309">
            <v>37</v>
          </cell>
          <cell r="F10309">
            <v>6.5</v>
          </cell>
          <cell r="R10309" t="str">
            <v/>
          </cell>
          <cell r="X10309" t="str">
            <v/>
          </cell>
        </row>
        <row r="10310">
          <cell r="B10310">
            <v>37</v>
          </cell>
          <cell r="F10310">
            <v>5.5</v>
          </cell>
          <cell r="R10310" t="str">
            <v>APPAREGGIATO</v>
          </cell>
          <cell r="W10310">
            <v>1</v>
          </cell>
          <cell r="X10310">
            <v>5</v>
          </cell>
        </row>
        <row r="10311">
          <cell r="B10311">
            <v>37</v>
          </cell>
          <cell r="F10311">
            <v>5.5</v>
          </cell>
          <cell r="R10311" t="str">
            <v>ATL IMPROVVISATO</v>
          </cell>
          <cell r="T10311">
            <v>1</v>
          </cell>
          <cell r="W10311">
            <v>1</v>
          </cell>
          <cell r="X10311">
            <v>5.5</v>
          </cell>
        </row>
        <row r="10312">
          <cell r="B10312">
            <v>37</v>
          </cell>
          <cell r="F10312">
            <v>6</v>
          </cell>
          <cell r="R10312" t="str">
            <v/>
          </cell>
          <cell r="X10312" t="str">
            <v/>
          </cell>
        </row>
        <row r="10313">
          <cell r="B10313">
            <v>37</v>
          </cell>
          <cell r="F10313">
            <v>7</v>
          </cell>
          <cell r="R10313" t="str">
            <v/>
          </cell>
          <cell r="X10313" t="str">
            <v/>
          </cell>
        </row>
        <row r="10314">
          <cell r="B10314">
            <v>37</v>
          </cell>
          <cell r="F10314">
            <v>5.5</v>
          </cell>
          <cell r="R10314" t="str">
            <v>HERTHA VERNELLO</v>
          </cell>
          <cell r="T10314">
            <v>1</v>
          </cell>
          <cell r="W10314">
            <v>1</v>
          </cell>
          <cell r="X10314">
            <v>5.5</v>
          </cell>
        </row>
        <row r="10315">
          <cell r="B10315">
            <v>37</v>
          </cell>
          <cell r="F10315">
            <v>6.5</v>
          </cell>
          <cell r="R10315" t="str">
            <v/>
          </cell>
          <cell r="X10315" t="str">
            <v/>
          </cell>
        </row>
        <row r="10316">
          <cell r="B10316">
            <v>37</v>
          </cell>
          <cell r="F10316">
            <v>6</v>
          </cell>
          <cell r="R10316" t="str">
            <v/>
          </cell>
          <cell r="X10316" t="str">
            <v/>
          </cell>
        </row>
        <row r="10317">
          <cell r="B10317">
            <v>37</v>
          </cell>
          <cell r="F10317">
            <v>7</v>
          </cell>
          <cell r="R10317" t="str">
            <v/>
          </cell>
          <cell r="X10317" t="str">
            <v/>
          </cell>
        </row>
        <row r="10318">
          <cell r="B10318">
            <v>37</v>
          </cell>
          <cell r="F10318">
            <v>7</v>
          </cell>
          <cell r="R10318" t="str">
            <v>AC ASPARAGHESE</v>
          </cell>
          <cell r="T10318">
            <v>1</v>
          </cell>
          <cell r="W10318">
            <v>1</v>
          </cell>
          <cell r="X10318">
            <v>10</v>
          </cell>
        </row>
        <row r="10319">
          <cell r="B10319">
            <v>37</v>
          </cell>
          <cell r="F10319">
            <v>6.5</v>
          </cell>
          <cell r="R10319" t="str">
            <v/>
          </cell>
          <cell r="X10319" t="str">
            <v/>
          </cell>
        </row>
        <row r="10320">
          <cell r="B10320">
            <v>37</v>
          </cell>
          <cell r="F10320">
            <v>6</v>
          </cell>
          <cell r="R10320" t="str">
            <v/>
          </cell>
          <cell r="X10320" t="str">
            <v/>
          </cell>
        </row>
        <row r="10321">
          <cell r="B10321">
            <v>37</v>
          </cell>
          <cell r="F10321">
            <v>5.5</v>
          </cell>
          <cell r="R10321" t="str">
            <v>AC ASPARAGHESE</v>
          </cell>
          <cell r="X10321" t="str">
            <v/>
          </cell>
        </row>
        <row r="10322">
          <cell r="B10322">
            <v>37</v>
          </cell>
          <cell r="F10322">
            <v>6.5</v>
          </cell>
          <cell r="R10322" t="str">
            <v>PARTIZAN DEGRADO</v>
          </cell>
          <cell r="T10322">
            <v>1</v>
          </cell>
          <cell r="W10322">
            <v>1</v>
          </cell>
          <cell r="X10322">
            <v>6.5</v>
          </cell>
        </row>
        <row r="10323">
          <cell r="B10323">
            <v>37</v>
          </cell>
          <cell r="F10323">
            <v>6</v>
          </cell>
          <cell r="R10323" t="str">
            <v>PESCICULINI FC</v>
          </cell>
          <cell r="T10323">
            <v>1</v>
          </cell>
          <cell r="X10323" t="str">
            <v/>
          </cell>
        </row>
        <row r="10324">
          <cell r="B10324">
            <v>37</v>
          </cell>
          <cell r="F10324">
            <v>6</v>
          </cell>
          <cell r="R10324" t="str">
            <v/>
          </cell>
          <cell r="X10324" t="str">
            <v/>
          </cell>
        </row>
        <row r="10325">
          <cell r="B10325">
            <v>37</v>
          </cell>
          <cell r="F10325">
            <v>5</v>
          </cell>
          <cell r="R10325" t="str">
            <v>APPAREGGIATO</v>
          </cell>
          <cell r="T10325">
            <v>1</v>
          </cell>
          <cell r="X10325" t="str">
            <v/>
          </cell>
        </row>
        <row r="10326">
          <cell r="B10326">
            <v>37</v>
          </cell>
          <cell r="F10326">
            <v>7</v>
          </cell>
          <cell r="R10326" t="str">
            <v/>
          </cell>
          <cell r="X10326" t="str">
            <v/>
          </cell>
        </row>
        <row r="10327">
          <cell r="B10327">
            <v>37</v>
          </cell>
          <cell r="F10327">
            <v>6</v>
          </cell>
          <cell r="R10327" t="str">
            <v>HERTHA VERNELLO</v>
          </cell>
          <cell r="T10327">
            <v>1</v>
          </cell>
          <cell r="W10327">
            <v>1</v>
          </cell>
          <cell r="X10327">
            <v>6</v>
          </cell>
        </row>
        <row r="10328">
          <cell r="B10328">
            <v>37</v>
          </cell>
          <cell r="F10328">
            <v>6.5</v>
          </cell>
          <cell r="R10328" t="str">
            <v/>
          </cell>
          <cell r="X10328" t="str">
            <v/>
          </cell>
        </row>
        <row r="10329">
          <cell r="B10329">
            <v>37</v>
          </cell>
          <cell r="F10329">
            <v>6</v>
          </cell>
          <cell r="R10329" t="str">
            <v>APPAREGGIATO</v>
          </cell>
          <cell r="T10329">
            <v>1</v>
          </cell>
          <cell r="W10329">
            <v>1</v>
          </cell>
          <cell r="X10329">
            <v>6</v>
          </cell>
        </row>
        <row r="10330">
          <cell r="B10330">
            <v>37</v>
          </cell>
          <cell r="F10330">
            <v>6</v>
          </cell>
          <cell r="R10330" t="str">
            <v>AC ASPARAGHESE</v>
          </cell>
          <cell r="T10330">
            <v>1</v>
          </cell>
          <cell r="W10330">
            <v>1</v>
          </cell>
          <cell r="X10330">
            <v>6</v>
          </cell>
        </row>
        <row r="10331">
          <cell r="B10331">
            <v>37</v>
          </cell>
          <cell r="F10331">
            <v>6.5</v>
          </cell>
          <cell r="R10331" t="str">
            <v/>
          </cell>
          <cell r="X10331" t="str">
            <v/>
          </cell>
        </row>
        <row r="10332">
          <cell r="B10332">
            <v>37</v>
          </cell>
          <cell r="F10332">
            <v>6</v>
          </cell>
          <cell r="R10332" t="str">
            <v/>
          </cell>
          <cell r="X10332" t="str">
            <v/>
          </cell>
        </row>
        <row r="10333">
          <cell r="B10333">
            <v>37</v>
          </cell>
          <cell r="F10333">
            <v>6.5</v>
          </cell>
          <cell r="R10333" t="str">
            <v>HERTHA VERNELLO</v>
          </cell>
          <cell r="T10333">
            <v>1</v>
          </cell>
          <cell r="W10333">
            <v>1</v>
          </cell>
          <cell r="X10333">
            <v>6.5</v>
          </cell>
        </row>
        <row r="10334">
          <cell r="B10334">
            <v>37</v>
          </cell>
          <cell r="F10334">
            <v>5.5</v>
          </cell>
          <cell r="R10334" t="str">
            <v>ATL IMPROVVISATO</v>
          </cell>
          <cell r="T10334">
            <v>1</v>
          </cell>
          <cell r="W10334">
            <v>1</v>
          </cell>
          <cell r="X10334">
            <v>5.5</v>
          </cell>
        </row>
        <row r="10335">
          <cell r="B10335">
            <v>37</v>
          </cell>
          <cell r="F10335">
            <v>5.5</v>
          </cell>
          <cell r="R10335" t="str">
            <v>HERTHA VERNELLO</v>
          </cell>
          <cell r="X10335" t="str">
            <v/>
          </cell>
        </row>
        <row r="10336">
          <cell r="B10336">
            <v>37</v>
          </cell>
          <cell r="F10336">
            <v>6</v>
          </cell>
          <cell r="R10336" t="str">
            <v/>
          </cell>
          <cell r="X10336" t="str">
            <v/>
          </cell>
        </row>
        <row r="10337">
          <cell r="B10337">
            <v>37</v>
          </cell>
          <cell r="F10337">
            <v>5.5</v>
          </cell>
          <cell r="R10337" t="str">
            <v/>
          </cell>
          <cell r="X10337" t="str">
            <v/>
          </cell>
        </row>
        <row r="10338">
          <cell r="B10338">
            <v>37</v>
          </cell>
          <cell r="F10338">
            <v>6.5</v>
          </cell>
          <cell r="R10338" t="str">
            <v>SAN GRIA</v>
          </cell>
          <cell r="T10338">
            <v>1</v>
          </cell>
          <cell r="W10338">
            <v>1</v>
          </cell>
          <cell r="X10338">
            <v>6.5</v>
          </cell>
        </row>
        <row r="10339">
          <cell r="B10339">
            <v>37</v>
          </cell>
          <cell r="F10339">
            <v>6</v>
          </cell>
          <cell r="R10339" t="str">
            <v>PESCICULINI FC</v>
          </cell>
          <cell r="X10339" t="str">
            <v/>
          </cell>
        </row>
        <row r="10340">
          <cell r="B10340">
            <v>37</v>
          </cell>
          <cell r="F10340">
            <v>5.5</v>
          </cell>
          <cell r="R10340" t="str">
            <v/>
          </cell>
          <cell r="X10340" t="str">
            <v/>
          </cell>
        </row>
        <row r="10341">
          <cell r="B10341">
            <v>37</v>
          </cell>
          <cell r="F10341">
            <v>6</v>
          </cell>
          <cell r="R10341" t="str">
            <v/>
          </cell>
          <cell r="X10341" t="str">
            <v/>
          </cell>
        </row>
        <row r="10342">
          <cell r="B10342">
            <v>37</v>
          </cell>
          <cell r="F10342">
            <v>5.5</v>
          </cell>
          <cell r="R10342" t="str">
            <v>SESTO ASENSIO</v>
          </cell>
          <cell r="T10342">
            <v>1</v>
          </cell>
          <cell r="W10342">
            <v>1</v>
          </cell>
          <cell r="X10342">
            <v>5.5</v>
          </cell>
        </row>
        <row r="10343">
          <cell r="B10343">
            <v>37</v>
          </cell>
          <cell r="F10343">
            <v>6</v>
          </cell>
          <cell r="R10343" t="str">
            <v>ATL IMPROVVISATO</v>
          </cell>
          <cell r="T10343">
            <v>1</v>
          </cell>
          <cell r="W10343">
            <v>1</v>
          </cell>
          <cell r="X10343">
            <v>6</v>
          </cell>
        </row>
        <row r="10344">
          <cell r="B10344">
            <v>37</v>
          </cell>
          <cell r="F10344">
            <v>6</v>
          </cell>
          <cell r="R10344" t="str">
            <v/>
          </cell>
          <cell r="X10344" t="str">
            <v/>
          </cell>
        </row>
        <row r="10345">
          <cell r="B10345">
            <v>37</v>
          </cell>
          <cell r="F10345">
            <v>6</v>
          </cell>
          <cell r="R10345" t="str">
            <v/>
          </cell>
          <cell r="X10345" t="str">
            <v/>
          </cell>
        </row>
        <row r="10346">
          <cell r="B10346">
            <v>37</v>
          </cell>
          <cell r="F10346">
            <v>6</v>
          </cell>
          <cell r="R10346" t="str">
            <v/>
          </cell>
          <cell r="X10346" t="str">
            <v/>
          </cell>
        </row>
        <row r="10347">
          <cell r="B10347">
            <v>37</v>
          </cell>
          <cell r="F10347">
            <v>6.5</v>
          </cell>
          <cell r="R10347" t="str">
            <v>PARTIZAN DEGRADO</v>
          </cell>
          <cell r="W10347">
            <v>1</v>
          </cell>
          <cell r="X10347">
            <v>6.5</v>
          </cell>
        </row>
        <row r="10348">
          <cell r="B10348">
            <v>37</v>
          </cell>
          <cell r="F10348">
            <v>6.5</v>
          </cell>
          <cell r="R10348" t="str">
            <v>PESCICULINI FC</v>
          </cell>
          <cell r="T10348">
            <v>1</v>
          </cell>
          <cell r="W10348">
            <v>1</v>
          </cell>
          <cell r="X10348">
            <v>6.5</v>
          </cell>
        </row>
        <row r="10349">
          <cell r="B10349">
            <v>37</v>
          </cell>
          <cell r="F10349">
            <v>5.5</v>
          </cell>
          <cell r="R10349" t="str">
            <v/>
          </cell>
          <cell r="X10349" t="str">
            <v/>
          </cell>
        </row>
        <row r="10350">
          <cell r="B10350">
            <v>37</v>
          </cell>
          <cell r="F10350">
            <v>5.5</v>
          </cell>
          <cell r="R10350" t="str">
            <v/>
          </cell>
          <cell r="X10350" t="str">
            <v/>
          </cell>
        </row>
        <row r="10351">
          <cell r="B10351">
            <v>37</v>
          </cell>
          <cell r="F10351">
            <v>6</v>
          </cell>
          <cell r="R10351" t="str">
            <v/>
          </cell>
          <cell r="X10351" t="str">
            <v/>
          </cell>
        </row>
        <row r="10352">
          <cell r="B10352">
            <v>37</v>
          </cell>
          <cell r="F10352">
            <v>6</v>
          </cell>
          <cell r="R10352" t="str">
            <v>HERTHA VERNELLO</v>
          </cell>
          <cell r="W10352">
            <v>1</v>
          </cell>
          <cell r="X10352">
            <v>6</v>
          </cell>
        </row>
        <row r="10353">
          <cell r="B10353">
            <v>37</v>
          </cell>
          <cell r="F10353">
            <v>6.5</v>
          </cell>
          <cell r="R10353" t="str">
            <v>HERTHA VERNELLO</v>
          </cell>
          <cell r="T10353">
            <v>1</v>
          </cell>
          <cell r="W10353">
            <v>1</v>
          </cell>
          <cell r="X10353">
            <v>6.5</v>
          </cell>
        </row>
        <row r="10354">
          <cell r="B10354">
            <v>37</v>
          </cell>
          <cell r="F10354">
            <v>5.5</v>
          </cell>
          <cell r="R10354" t="str">
            <v>PESCICULINI FC</v>
          </cell>
          <cell r="T10354">
            <v>1</v>
          </cell>
          <cell r="X10354" t="str">
            <v/>
          </cell>
        </row>
        <row r="10355">
          <cell r="B10355">
            <v>37</v>
          </cell>
          <cell r="F10355">
            <v>6</v>
          </cell>
          <cell r="R10355" t="str">
            <v>PESCICULINI FC</v>
          </cell>
          <cell r="W10355">
            <v>1</v>
          </cell>
          <cell r="X10355">
            <v>6</v>
          </cell>
        </row>
        <row r="10356">
          <cell r="B10356">
            <v>37</v>
          </cell>
          <cell r="F10356">
            <v>6</v>
          </cell>
          <cell r="R10356" t="str">
            <v/>
          </cell>
          <cell r="X10356" t="str">
            <v/>
          </cell>
        </row>
        <row r="10357">
          <cell r="B10357">
            <v>37</v>
          </cell>
          <cell r="F10357">
            <v>6</v>
          </cell>
          <cell r="R10357" t="str">
            <v>ATL IMPROVVISATO</v>
          </cell>
          <cell r="T10357">
            <v>1</v>
          </cell>
          <cell r="W10357">
            <v>1</v>
          </cell>
          <cell r="X10357">
            <v>6</v>
          </cell>
        </row>
        <row r="10358">
          <cell r="B10358">
            <v>37</v>
          </cell>
          <cell r="F10358">
            <v>5.5</v>
          </cell>
          <cell r="R10358" t="str">
            <v>SAN GRIA</v>
          </cell>
          <cell r="T10358">
            <v>1</v>
          </cell>
          <cell r="X10358" t="str">
            <v/>
          </cell>
        </row>
        <row r="10359">
          <cell r="B10359">
            <v>37</v>
          </cell>
          <cell r="F10359">
            <v>5.5</v>
          </cell>
          <cell r="R10359" t="str">
            <v>HERTHA VERNELLO</v>
          </cell>
          <cell r="X10359" t="str">
            <v/>
          </cell>
        </row>
        <row r="10360">
          <cell r="B10360">
            <v>37</v>
          </cell>
          <cell r="F10360">
            <v>5.5</v>
          </cell>
          <cell r="R10360" t="str">
            <v>ATL IMPROVVISATO</v>
          </cell>
          <cell r="T10360">
            <v>1</v>
          </cell>
          <cell r="X10360" t="str">
            <v/>
          </cell>
        </row>
        <row r="10361">
          <cell r="B10361">
            <v>37</v>
          </cell>
          <cell r="F10361">
            <v>6</v>
          </cell>
          <cell r="R10361" t="str">
            <v/>
          </cell>
          <cell r="X10361" t="str">
            <v/>
          </cell>
        </row>
        <row r="10362">
          <cell r="B10362">
            <v>37</v>
          </cell>
          <cell r="F10362">
            <v>6</v>
          </cell>
          <cell r="R10362" t="str">
            <v>ATL IMPROVVISATO</v>
          </cell>
          <cell r="T10362">
            <v>1</v>
          </cell>
          <cell r="W10362">
            <v>1</v>
          </cell>
          <cell r="X10362">
            <v>6</v>
          </cell>
        </row>
        <row r="10363">
          <cell r="B10363">
            <v>37</v>
          </cell>
          <cell r="F10363">
            <v>5.5</v>
          </cell>
          <cell r="R10363" t="str">
            <v>APPAREGGIATO</v>
          </cell>
          <cell r="T10363">
            <v>1</v>
          </cell>
          <cell r="W10363">
            <v>1</v>
          </cell>
          <cell r="X10363">
            <v>5.5</v>
          </cell>
        </row>
        <row r="10364">
          <cell r="B10364">
            <v>37</v>
          </cell>
          <cell r="F10364">
            <v>5.5</v>
          </cell>
          <cell r="R10364" t="str">
            <v>PARTIZAN DEGRADO</v>
          </cell>
          <cell r="X10364" t="str">
            <v/>
          </cell>
        </row>
        <row r="10365">
          <cell r="B10365">
            <v>37</v>
          </cell>
          <cell r="F10365">
            <v>5.5</v>
          </cell>
          <cell r="R10365" t="str">
            <v>APPAREGGIATO</v>
          </cell>
          <cell r="T10365">
            <v>1</v>
          </cell>
          <cell r="W10365">
            <v>1</v>
          </cell>
          <cell r="X10365">
            <v>5.5</v>
          </cell>
        </row>
        <row r="10366">
          <cell r="B10366">
            <v>37</v>
          </cell>
          <cell r="F10366">
            <v>5</v>
          </cell>
          <cell r="R10366" t="str">
            <v/>
          </cell>
          <cell r="X10366" t="str">
            <v/>
          </cell>
        </row>
        <row r="10367">
          <cell r="B10367">
            <v>37</v>
          </cell>
          <cell r="F10367">
            <v>5.5</v>
          </cell>
          <cell r="R10367" t="str">
            <v>ATL IMPROVVISATO</v>
          </cell>
          <cell r="T10367">
            <v>1</v>
          </cell>
          <cell r="W10367">
            <v>1</v>
          </cell>
          <cell r="X10367">
            <v>5.5</v>
          </cell>
        </row>
        <row r="10368">
          <cell r="B10368">
            <v>37</v>
          </cell>
          <cell r="F10368">
            <v>6</v>
          </cell>
          <cell r="R10368" t="str">
            <v/>
          </cell>
          <cell r="X10368" t="str">
            <v/>
          </cell>
        </row>
        <row r="10369">
          <cell r="B10369">
            <v>37</v>
          </cell>
          <cell r="F10369">
            <v>6</v>
          </cell>
          <cell r="R10369" t="str">
            <v>SESTO ASENSIO</v>
          </cell>
          <cell r="T10369">
            <v>1</v>
          </cell>
          <cell r="W10369">
            <v>1</v>
          </cell>
          <cell r="X10369">
            <v>6</v>
          </cell>
        </row>
        <row r="10370">
          <cell r="B10370">
            <v>37</v>
          </cell>
          <cell r="F10370">
            <v>6.5</v>
          </cell>
          <cell r="R10370" t="str">
            <v>SESTO ASENSIO</v>
          </cell>
          <cell r="T10370">
            <v>1</v>
          </cell>
          <cell r="W10370">
            <v>1</v>
          </cell>
          <cell r="X10370">
            <v>7.5</v>
          </cell>
        </row>
        <row r="10371">
          <cell r="B10371">
            <v>37</v>
          </cell>
          <cell r="F10371">
            <v>6.5</v>
          </cell>
          <cell r="R10371" t="str">
            <v/>
          </cell>
          <cell r="X10371" t="str">
            <v/>
          </cell>
        </row>
        <row r="10372">
          <cell r="B10372">
            <v>37</v>
          </cell>
          <cell r="F10372">
            <v>5.5</v>
          </cell>
          <cell r="R10372" t="str">
            <v/>
          </cell>
          <cell r="X10372" t="str">
            <v/>
          </cell>
        </row>
        <row r="10373">
          <cell r="B10373">
            <v>37</v>
          </cell>
          <cell r="F10373">
            <v>6.5</v>
          </cell>
          <cell r="R10373" t="str">
            <v>SESTO ASENSIO</v>
          </cell>
          <cell r="T10373">
            <v>1</v>
          </cell>
          <cell r="W10373">
            <v>1</v>
          </cell>
          <cell r="X10373">
            <v>7.5</v>
          </cell>
        </row>
        <row r="10374">
          <cell r="B10374">
            <v>37</v>
          </cell>
          <cell r="F10374">
            <v>8</v>
          </cell>
          <cell r="R10374" t="str">
            <v>AC ASPARAGHESE</v>
          </cell>
          <cell r="T10374">
            <v>1</v>
          </cell>
          <cell r="W10374">
            <v>1</v>
          </cell>
          <cell r="X10374">
            <v>15</v>
          </cell>
        </row>
        <row r="10375">
          <cell r="B10375">
            <v>37</v>
          </cell>
          <cell r="F10375">
            <v>5</v>
          </cell>
          <cell r="R10375" t="str">
            <v/>
          </cell>
          <cell r="X10375" t="str">
            <v/>
          </cell>
        </row>
        <row r="10376">
          <cell r="B10376">
            <v>37</v>
          </cell>
          <cell r="F10376">
            <v>4.5</v>
          </cell>
          <cell r="R10376" t="str">
            <v/>
          </cell>
          <cell r="X10376" t="str">
            <v/>
          </cell>
        </row>
        <row r="10377">
          <cell r="B10377">
            <v>37</v>
          </cell>
          <cell r="F10377">
            <v>5.5</v>
          </cell>
          <cell r="R10377" t="str">
            <v/>
          </cell>
          <cell r="X10377" t="str">
            <v/>
          </cell>
        </row>
        <row r="10378">
          <cell r="B10378">
            <v>37</v>
          </cell>
          <cell r="F10378">
            <v>7</v>
          </cell>
          <cell r="R10378" t="str">
            <v>SAN GRIA</v>
          </cell>
          <cell r="T10378">
            <v>1</v>
          </cell>
          <cell r="W10378">
            <v>1</v>
          </cell>
          <cell r="X10378">
            <v>11</v>
          </cell>
        </row>
        <row r="10379">
          <cell r="B10379">
            <v>37</v>
          </cell>
          <cell r="F10379">
            <v>5.5</v>
          </cell>
          <cell r="R10379" t="str">
            <v>HERTHA VERNELLO</v>
          </cell>
          <cell r="X10379" t="str">
            <v/>
          </cell>
        </row>
        <row r="10380">
          <cell r="B10380">
            <v>37</v>
          </cell>
          <cell r="F10380">
            <v>5</v>
          </cell>
          <cell r="R10380" t="str">
            <v>HERTHA VERNELLO</v>
          </cell>
          <cell r="T10380">
            <v>1</v>
          </cell>
          <cell r="X10380" t="str">
            <v/>
          </cell>
        </row>
        <row r="10381">
          <cell r="B10381">
            <v>37</v>
          </cell>
          <cell r="F10381">
            <v>5.5</v>
          </cell>
          <cell r="R10381" t="str">
            <v>PARTIZAN DEGRADO</v>
          </cell>
          <cell r="X10381" t="str">
            <v/>
          </cell>
        </row>
        <row r="10382">
          <cell r="B10382">
            <v>37</v>
          </cell>
          <cell r="F10382">
            <v>6</v>
          </cell>
          <cell r="R10382" t="str">
            <v>ATL IMPROVVISATO</v>
          </cell>
          <cell r="T10382">
            <v>1</v>
          </cell>
          <cell r="W10382">
            <v>1</v>
          </cell>
          <cell r="X10382">
            <v>6</v>
          </cell>
        </row>
        <row r="10383">
          <cell r="B10383">
            <v>37</v>
          </cell>
          <cell r="F10383">
            <v>5.5</v>
          </cell>
          <cell r="R10383" t="str">
            <v/>
          </cell>
          <cell r="X10383" t="str">
            <v/>
          </cell>
        </row>
        <row r="10384">
          <cell r="B10384">
            <v>37</v>
          </cell>
          <cell r="F10384">
            <v>6</v>
          </cell>
          <cell r="R10384" t="str">
            <v/>
          </cell>
          <cell r="X10384" t="str">
            <v/>
          </cell>
        </row>
        <row r="10385">
          <cell r="B10385">
            <v>37</v>
          </cell>
          <cell r="F10385">
            <v>5.5</v>
          </cell>
          <cell r="R10385" t="str">
            <v>AC ASPARAGHESE</v>
          </cell>
          <cell r="T10385">
            <v>1</v>
          </cell>
          <cell r="X10385" t="str">
            <v/>
          </cell>
        </row>
        <row r="10386">
          <cell r="B10386">
            <v>37</v>
          </cell>
          <cell r="F10386">
            <v>6</v>
          </cell>
          <cell r="R10386" t="str">
            <v>APPAREGGIATO</v>
          </cell>
          <cell r="X10386" t="str">
            <v/>
          </cell>
        </row>
        <row r="10387">
          <cell r="B10387">
            <v>37</v>
          </cell>
          <cell r="F10387">
            <v>5.5</v>
          </cell>
          <cell r="R10387" t="str">
            <v/>
          </cell>
          <cell r="X10387" t="str">
            <v/>
          </cell>
        </row>
        <row r="10388">
          <cell r="B10388">
            <v>37</v>
          </cell>
          <cell r="F10388">
            <v>5.5</v>
          </cell>
          <cell r="R10388" t="str">
            <v/>
          </cell>
          <cell r="X10388" t="str">
            <v/>
          </cell>
        </row>
        <row r="10389">
          <cell r="B10389">
            <v>37</v>
          </cell>
          <cell r="F10389">
            <v>6</v>
          </cell>
          <cell r="R10389" t="str">
            <v/>
          </cell>
          <cell r="X10389" t="str">
            <v/>
          </cell>
        </row>
        <row r="10390">
          <cell r="B10390">
            <v>37</v>
          </cell>
          <cell r="F10390">
            <v>5.5</v>
          </cell>
          <cell r="R10390" t="str">
            <v/>
          </cell>
          <cell r="X10390" t="str">
            <v/>
          </cell>
        </row>
        <row r="10391">
          <cell r="B10391">
            <v>37</v>
          </cell>
          <cell r="F10391">
            <v>6.5</v>
          </cell>
          <cell r="R10391" t="str">
            <v/>
          </cell>
          <cell r="X10391" t="str">
            <v/>
          </cell>
        </row>
        <row r="10392">
          <cell r="B10392">
            <v>37</v>
          </cell>
          <cell r="F10392">
            <v>6</v>
          </cell>
          <cell r="R10392" t="str">
            <v/>
          </cell>
          <cell r="X10392" t="str">
            <v/>
          </cell>
        </row>
        <row r="10393">
          <cell r="B10393">
            <v>37</v>
          </cell>
          <cell r="F10393">
            <v>5.5</v>
          </cell>
          <cell r="R10393" t="str">
            <v/>
          </cell>
          <cell r="X10393" t="str">
            <v/>
          </cell>
        </row>
        <row r="10394">
          <cell r="B10394">
            <v>37</v>
          </cell>
          <cell r="F10394">
            <v>6.5</v>
          </cell>
          <cell r="R10394" t="str">
            <v/>
          </cell>
          <cell r="X10394" t="str">
            <v/>
          </cell>
        </row>
        <row r="10395">
          <cell r="B10395">
            <v>37</v>
          </cell>
          <cell r="F10395">
            <v>5.5</v>
          </cell>
          <cell r="R10395" t="str">
            <v/>
          </cell>
          <cell r="X10395" t="str">
            <v/>
          </cell>
        </row>
        <row r="10396">
          <cell r="B10396">
            <v>37</v>
          </cell>
          <cell r="F10396">
            <v>6.5</v>
          </cell>
          <cell r="R10396" t="str">
            <v/>
          </cell>
          <cell r="X10396" t="str">
            <v/>
          </cell>
        </row>
        <row r="10397">
          <cell r="B10397">
            <v>37</v>
          </cell>
          <cell r="F10397">
            <v>8</v>
          </cell>
          <cell r="R10397" t="str">
            <v/>
          </cell>
          <cell r="X10397" t="str">
            <v/>
          </cell>
        </row>
        <row r="10398">
          <cell r="B10398">
            <v>37</v>
          </cell>
          <cell r="F10398">
            <v>7</v>
          </cell>
          <cell r="R10398" t="str">
            <v/>
          </cell>
          <cell r="X10398" t="str">
            <v/>
          </cell>
        </row>
        <row r="10399">
          <cell r="B10399">
            <v>37</v>
          </cell>
          <cell r="F10399">
            <v>5.5</v>
          </cell>
          <cell r="R10399" t="str">
            <v>APPAREGGIATO</v>
          </cell>
          <cell r="T10399">
            <v>1</v>
          </cell>
          <cell r="W10399">
            <v>1</v>
          </cell>
          <cell r="X10399">
            <v>5.5</v>
          </cell>
        </row>
        <row r="10400">
          <cell r="B10400">
            <v>37</v>
          </cell>
          <cell r="F10400">
            <v>5.5</v>
          </cell>
          <cell r="R10400" t="str">
            <v>SESTO ASENSIO</v>
          </cell>
          <cell r="T10400">
            <v>1</v>
          </cell>
          <cell r="W10400">
            <v>1</v>
          </cell>
          <cell r="X10400">
            <v>5.5</v>
          </cell>
        </row>
        <row r="10401">
          <cell r="B10401">
            <v>37</v>
          </cell>
          <cell r="F10401">
            <v>6.5</v>
          </cell>
          <cell r="R10401" t="str">
            <v>SAN GRIA</v>
          </cell>
          <cell r="T10401">
            <v>1</v>
          </cell>
          <cell r="W10401">
            <v>1</v>
          </cell>
          <cell r="X10401">
            <v>6.5</v>
          </cell>
        </row>
        <row r="10402">
          <cell r="B10402">
            <v>37</v>
          </cell>
          <cell r="F10402">
            <v>5.5</v>
          </cell>
          <cell r="R10402" t="str">
            <v>ATL IMPROVVISATO</v>
          </cell>
          <cell r="X10402" t="str">
            <v/>
          </cell>
        </row>
        <row r="10403">
          <cell r="B10403">
            <v>37</v>
          </cell>
          <cell r="F10403">
            <v>5</v>
          </cell>
          <cell r="R10403" t="str">
            <v/>
          </cell>
          <cell r="X10403" t="str">
            <v/>
          </cell>
        </row>
        <row r="10404">
          <cell r="B10404">
            <v>37</v>
          </cell>
          <cell r="F10404">
            <v>7</v>
          </cell>
          <cell r="R10404" t="str">
            <v>SESTO ASENSIO</v>
          </cell>
          <cell r="W10404">
            <v>1</v>
          </cell>
          <cell r="X10404">
            <v>8</v>
          </cell>
        </row>
        <row r="10405">
          <cell r="B10405">
            <v>37</v>
          </cell>
          <cell r="F10405">
            <v>7</v>
          </cell>
          <cell r="R10405" t="str">
            <v/>
          </cell>
          <cell r="X10405" t="str">
            <v/>
          </cell>
        </row>
        <row r="10406">
          <cell r="B10406">
            <v>37</v>
          </cell>
          <cell r="F10406">
            <v>6</v>
          </cell>
          <cell r="R10406" t="str">
            <v>PARTIZAN DEGRADO</v>
          </cell>
          <cell r="T10406">
            <v>1</v>
          </cell>
          <cell r="W10406">
            <v>1</v>
          </cell>
          <cell r="X10406">
            <v>6</v>
          </cell>
        </row>
        <row r="10407">
          <cell r="B10407">
            <v>37</v>
          </cell>
          <cell r="F10407">
            <v>5</v>
          </cell>
          <cell r="R10407" t="str">
            <v>SESTO ASENSIO</v>
          </cell>
          <cell r="T10407">
            <v>1</v>
          </cell>
          <cell r="X10407" t="str">
            <v/>
          </cell>
        </row>
        <row r="10408">
          <cell r="B10408">
            <v>37</v>
          </cell>
          <cell r="F10408">
            <v>5.5</v>
          </cell>
          <cell r="R10408" t="str">
            <v/>
          </cell>
          <cell r="X10408" t="str">
            <v/>
          </cell>
        </row>
        <row r="10409">
          <cell r="B10409">
            <v>37</v>
          </cell>
          <cell r="F10409">
            <v>6</v>
          </cell>
          <cell r="R10409" t="str">
            <v/>
          </cell>
          <cell r="X10409" t="str">
            <v/>
          </cell>
        </row>
        <row r="10410">
          <cell r="B10410">
            <v>37</v>
          </cell>
          <cell r="F10410">
            <v>6</v>
          </cell>
          <cell r="R10410" t="str">
            <v/>
          </cell>
          <cell r="X10410" t="str">
            <v/>
          </cell>
        </row>
        <row r="10411">
          <cell r="B10411">
            <v>37</v>
          </cell>
          <cell r="F10411">
            <v>7</v>
          </cell>
          <cell r="R10411" t="str">
            <v>ATL IMPROVVISATO</v>
          </cell>
          <cell r="T10411">
            <v>1</v>
          </cell>
          <cell r="W10411">
            <v>1</v>
          </cell>
          <cell r="X10411">
            <v>11</v>
          </cell>
        </row>
        <row r="10412">
          <cell r="B10412">
            <v>37</v>
          </cell>
          <cell r="F10412">
            <v>5.5</v>
          </cell>
          <cell r="R10412" t="str">
            <v>PARTIZAN DEGRADO</v>
          </cell>
          <cell r="T10412">
            <v>1</v>
          </cell>
          <cell r="X10412" t="str">
            <v/>
          </cell>
        </row>
        <row r="10413">
          <cell r="B10413">
            <v>37</v>
          </cell>
          <cell r="F10413">
            <v>5.5</v>
          </cell>
          <cell r="R10413" t="str">
            <v/>
          </cell>
          <cell r="X10413" t="str">
            <v/>
          </cell>
        </row>
        <row r="10414">
          <cell r="B10414">
            <v>37</v>
          </cell>
          <cell r="F10414">
            <v>6.5</v>
          </cell>
          <cell r="R10414" t="str">
            <v>PESCICULINI FC</v>
          </cell>
          <cell r="W10414">
            <v>1</v>
          </cell>
          <cell r="X10414">
            <v>6</v>
          </cell>
        </row>
        <row r="10415">
          <cell r="B10415">
            <v>37</v>
          </cell>
          <cell r="F10415">
            <v>5.5</v>
          </cell>
          <cell r="R10415" t="str">
            <v>ATL IMPROVVISATO</v>
          </cell>
          <cell r="X10415" t="str">
            <v/>
          </cell>
        </row>
        <row r="10416">
          <cell r="B10416">
            <v>37</v>
          </cell>
          <cell r="F10416">
            <v>5.5</v>
          </cell>
          <cell r="R10416" t="str">
            <v>SESTO ASENSIO</v>
          </cell>
          <cell r="T10416">
            <v>1</v>
          </cell>
          <cell r="W10416">
            <v>1</v>
          </cell>
          <cell r="X10416">
            <v>5.5</v>
          </cell>
        </row>
        <row r="10417">
          <cell r="B10417">
            <v>37</v>
          </cell>
          <cell r="F10417">
            <v>6</v>
          </cell>
          <cell r="R10417" t="str">
            <v>AC ASPARAGHESE</v>
          </cell>
          <cell r="T10417">
            <v>1</v>
          </cell>
          <cell r="W10417">
            <v>1</v>
          </cell>
          <cell r="X10417">
            <v>6</v>
          </cell>
        </row>
        <row r="10418">
          <cell r="B10418">
            <v>37</v>
          </cell>
          <cell r="F10418">
            <v>6</v>
          </cell>
          <cell r="R10418" t="str">
            <v>PARTIZAN DEGRADO</v>
          </cell>
          <cell r="W10418">
            <v>1</v>
          </cell>
          <cell r="X10418">
            <v>6</v>
          </cell>
        </row>
        <row r="10419">
          <cell r="B10419">
            <v>37</v>
          </cell>
          <cell r="F10419">
            <v>6.5</v>
          </cell>
          <cell r="R10419" t="str">
            <v/>
          </cell>
          <cell r="X10419" t="str">
            <v/>
          </cell>
        </row>
        <row r="10420">
          <cell r="B10420">
            <v>37</v>
          </cell>
          <cell r="F10420">
            <v>6</v>
          </cell>
          <cell r="R10420" t="str">
            <v/>
          </cell>
          <cell r="X10420" t="str">
            <v/>
          </cell>
        </row>
        <row r="10421">
          <cell r="B10421">
            <v>37</v>
          </cell>
          <cell r="F10421">
            <v>6</v>
          </cell>
          <cell r="R10421" t="str">
            <v/>
          </cell>
          <cell r="X10421" t="str">
            <v/>
          </cell>
        </row>
        <row r="10422">
          <cell r="B10422">
            <v>37</v>
          </cell>
          <cell r="F10422">
            <v>5</v>
          </cell>
          <cell r="R10422" t="str">
            <v>APPAREGGIATO</v>
          </cell>
          <cell r="X10422" t="str">
            <v/>
          </cell>
        </row>
        <row r="10423">
          <cell r="B10423">
            <v>37</v>
          </cell>
          <cell r="F10423">
            <v>6</v>
          </cell>
          <cell r="R10423" t="str">
            <v>PESCICULINI FC</v>
          </cell>
          <cell r="T10423">
            <v>1</v>
          </cell>
          <cell r="W10423">
            <v>1</v>
          </cell>
          <cell r="X10423">
            <v>6</v>
          </cell>
        </row>
        <row r="10424">
          <cell r="B10424">
            <v>37</v>
          </cell>
          <cell r="F10424">
            <v>6</v>
          </cell>
          <cell r="R10424" t="str">
            <v>PESCICULINI FC</v>
          </cell>
          <cell r="W10424">
            <v>1</v>
          </cell>
          <cell r="X10424">
            <v>6</v>
          </cell>
        </row>
        <row r="10425">
          <cell r="B10425">
            <v>37</v>
          </cell>
          <cell r="F10425">
            <v>5</v>
          </cell>
          <cell r="R10425" t="str">
            <v>SAN GRIA</v>
          </cell>
          <cell r="T10425">
            <v>1</v>
          </cell>
          <cell r="X10425" t="str">
            <v/>
          </cell>
        </row>
        <row r="10426">
          <cell r="B10426">
            <v>37</v>
          </cell>
          <cell r="F10426">
            <v>6</v>
          </cell>
          <cell r="R10426" t="str">
            <v/>
          </cell>
          <cell r="X10426" t="str">
            <v/>
          </cell>
        </row>
        <row r="10427">
          <cell r="B10427">
            <v>37</v>
          </cell>
          <cell r="F10427">
            <v>5.5</v>
          </cell>
          <cell r="R10427" t="str">
            <v>SAN GRIA</v>
          </cell>
          <cell r="W10427">
            <v>1</v>
          </cell>
          <cell r="X10427">
            <v>5.5</v>
          </cell>
        </row>
        <row r="10428">
          <cell r="B10428">
            <v>37</v>
          </cell>
          <cell r="F10428">
            <v>7</v>
          </cell>
          <cell r="R10428" t="str">
            <v/>
          </cell>
          <cell r="X10428" t="str">
            <v/>
          </cell>
        </row>
        <row r="10429">
          <cell r="B10429">
            <v>37</v>
          </cell>
          <cell r="F10429">
            <v>5.5</v>
          </cell>
          <cell r="R10429" t="str">
            <v/>
          </cell>
          <cell r="X10429" t="str">
            <v/>
          </cell>
        </row>
        <row r="10430">
          <cell r="B10430">
            <v>37</v>
          </cell>
          <cell r="F10430">
            <v>5</v>
          </cell>
          <cell r="R10430" t="str">
            <v>PARTIZAN DEGRADO</v>
          </cell>
          <cell r="T10430">
            <v>1</v>
          </cell>
          <cell r="X10430" t="str">
            <v/>
          </cell>
        </row>
        <row r="10431">
          <cell r="B10431">
            <v>37</v>
          </cell>
          <cell r="F10431">
            <v>6</v>
          </cell>
          <cell r="R10431" t="str">
            <v/>
          </cell>
          <cell r="X10431" t="str">
            <v/>
          </cell>
        </row>
        <row r="10432">
          <cell r="B10432">
            <v>37</v>
          </cell>
          <cell r="F10432">
            <v>5.5</v>
          </cell>
          <cell r="R10432" t="str">
            <v/>
          </cell>
          <cell r="X10432" t="str">
            <v/>
          </cell>
        </row>
        <row r="10433">
          <cell r="B10433">
            <v>37</v>
          </cell>
          <cell r="F10433">
            <v>6</v>
          </cell>
          <cell r="R10433" t="str">
            <v>PESCICULINI FC</v>
          </cell>
          <cell r="T10433">
            <v>1</v>
          </cell>
          <cell r="W10433">
            <v>1</v>
          </cell>
          <cell r="X10433">
            <v>6</v>
          </cell>
        </row>
        <row r="10434">
          <cell r="B10434">
            <v>37</v>
          </cell>
          <cell r="F10434">
            <v>5.5</v>
          </cell>
          <cell r="R10434" t="str">
            <v/>
          </cell>
          <cell r="X10434" t="str">
            <v/>
          </cell>
        </row>
        <row r="10435">
          <cell r="B10435">
            <v>37</v>
          </cell>
          <cell r="F10435">
            <v>6</v>
          </cell>
          <cell r="R10435" t="str">
            <v/>
          </cell>
          <cell r="X10435" t="str">
            <v/>
          </cell>
        </row>
        <row r="10436">
          <cell r="B10436">
            <v>37</v>
          </cell>
          <cell r="F10436">
            <v>7</v>
          </cell>
          <cell r="R10436" t="str">
            <v>HERTHA VERNELLO</v>
          </cell>
          <cell r="T10436">
            <v>1</v>
          </cell>
          <cell r="W10436">
            <v>1</v>
          </cell>
          <cell r="X10436">
            <v>10</v>
          </cell>
        </row>
        <row r="10437">
          <cell r="B10437">
            <v>37</v>
          </cell>
          <cell r="F10437">
            <v>5.5</v>
          </cell>
          <cell r="R10437" t="str">
            <v/>
          </cell>
          <cell r="X10437" t="str">
            <v/>
          </cell>
        </row>
        <row r="10438">
          <cell r="B10438">
            <v>37</v>
          </cell>
          <cell r="F10438">
            <v>6</v>
          </cell>
          <cell r="R10438" t="str">
            <v/>
          </cell>
          <cell r="X10438" t="str">
            <v/>
          </cell>
        </row>
        <row r="10439">
          <cell r="B10439">
            <v>37</v>
          </cell>
          <cell r="F10439">
            <v>5.5</v>
          </cell>
          <cell r="R10439" t="str">
            <v/>
          </cell>
          <cell r="X10439" t="str">
            <v/>
          </cell>
        </row>
        <row r="10440">
          <cell r="B10440">
            <v>37</v>
          </cell>
          <cell r="F10440">
            <v>6</v>
          </cell>
          <cell r="R10440" t="str">
            <v/>
          </cell>
          <cell r="X10440" t="str">
            <v/>
          </cell>
        </row>
        <row r="10441">
          <cell r="B10441">
            <v>37</v>
          </cell>
          <cell r="F10441">
            <v>6.5</v>
          </cell>
          <cell r="R10441" t="str">
            <v>APPAREGGIATO</v>
          </cell>
          <cell r="T10441">
            <v>1</v>
          </cell>
          <cell r="W10441">
            <v>1</v>
          </cell>
          <cell r="X10441">
            <v>6.5</v>
          </cell>
        </row>
        <row r="10442">
          <cell r="B10442">
            <v>37</v>
          </cell>
          <cell r="F10442">
            <v>5.5</v>
          </cell>
          <cell r="R10442" t="str">
            <v/>
          </cell>
          <cell r="X10442" t="str">
            <v/>
          </cell>
        </row>
        <row r="10443">
          <cell r="B10443">
            <v>37</v>
          </cell>
          <cell r="F10443">
            <v>5.5</v>
          </cell>
          <cell r="R10443" t="str">
            <v/>
          </cell>
          <cell r="X10443" t="str">
            <v/>
          </cell>
        </row>
        <row r="10444">
          <cell r="B10444">
            <v>37</v>
          </cell>
          <cell r="F10444">
            <v>6</v>
          </cell>
          <cell r="R10444" t="str">
            <v/>
          </cell>
          <cell r="X10444" t="str">
            <v/>
          </cell>
        </row>
        <row r="10445">
          <cell r="B10445">
            <v>37</v>
          </cell>
          <cell r="F10445">
            <v>5</v>
          </cell>
          <cell r="R10445" t="str">
            <v/>
          </cell>
          <cell r="X10445" t="str">
            <v/>
          </cell>
        </row>
        <row r="10446">
          <cell r="B10446">
            <v>37</v>
          </cell>
          <cell r="F10446">
            <v>5</v>
          </cell>
          <cell r="R10446" t="str">
            <v/>
          </cell>
          <cell r="X10446" t="str">
            <v/>
          </cell>
        </row>
        <row r="10447">
          <cell r="B10447">
            <v>37</v>
          </cell>
          <cell r="F10447">
            <v>5.5</v>
          </cell>
          <cell r="R10447" t="str">
            <v/>
          </cell>
          <cell r="X10447" t="str">
            <v/>
          </cell>
        </row>
        <row r="10448">
          <cell r="B10448">
            <v>37</v>
          </cell>
          <cell r="F10448">
            <v>5</v>
          </cell>
          <cell r="R10448" t="str">
            <v/>
          </cell>
          <cell r="X10448" t="str">
            <v/>
          </cell>
        </row>
        <row r="10449">
          <cell r="B10449">
            <v>37</v>
          </cell>
          <cell r="F10449">
            <v>5.5</v>
          </cell>
          <cell r="R10449" t="str">
            <v/>
          </cell>
          <cell r="X10449" t="str">
            <v/>
          </cell>
        </row>
        <row r="10450">
          <cell r="B10450">
            <v>37</v>
          </cell>
          <cell r="F10450">
            <v>5</v>
          </cell>
          <cell r="R10450" t="str">
            <v/>
          </cell>
          <cell r="X10450" t="str">
            <v/>
          </cell>
        </row>
        <row r="10451">
          <cell r="B10451">
            <v>37</v>
          </cell>
          <cell r="F10451">
            <v>5.5</v>
          </cell>
          <cell r="R10451" t="str">
            <v/>
          </cell>
          <cell r="X10451" t="str">
            <v/>
          </cell>
        </row>
        <row r="10452">
          <cell r="B10452">
            <v>37</v>
          </cell>
          <cell r="F10452">
            <v>6</v>
          </cell>
          <cell r="R10452" t="str">
            <v/>
          </cell>
          <cell r="X10452" t="str">
            <v/>
          </cell>
        </row>
        <row r="10453">
          <cell r="B10453">
            <v>37</v>
          </cell>
          <cell r="F10453">
            <v>5.5</v>
          </cell>
          <cell r="R10453" t="str">
            <v/>
          </cell>
          <cell r="X10453" t="str">
            <v/>
          </cell>
        </row>
        <row r="10454">
          <cell r="B10454">
            <v>37</v>
          </cell>
          <cell r="F10454">
            <v>5</v>
          </cell>
          <cell r="R10454" t="str">
            <v/>
          </cell>
          <cell r="X10454" t="str">
            <v/>
          </cell>
        </row>
        <row r="10455">
          <cell r="B10455">
            <v>37</v>
          </cell>
          <cell r="F10455">
            <v>5.5</v>
          </cell>
          <cell r="R10455" t="str">
            <v/>
          </cell>
          <cell r="X10455" t="str">
            <v/>
          </cell>
        </row>
        <row r="10456">
          <cell r="B10456">
            <v>37</v>
          </cell>
          <cell r="F10456">
            <v>6</v>
          </cell>
          <cell r="R10456" t="str">
            <v>AC ASPARAGHESE</v>
          </cell>
          <cell r="T10456">
            <v>1</v>
          </cell>
          <cell r="W10456">
            <v>1</v>
          </cell>
          <cell r="X10456">
            <v>6</v>
          </cell>
        </row>
        <row r="10457">
          <cell r="B10457">
            <v>37</v>
          </cell>
          <cell r="F10457">
            <v>5.5</v>
          </cell>
          <cell r="R10457" t="str">
            <v/>
          </cell>
          <cell r="X10457" t="str">
            <v/>
          </cell>
        </row>
        <row r="10458">
          <cell r="B10458">
            <v>37</v>
          </cell>
          <cell r="F10458">
            <v>5</v>
          </cell>
          <cell r="R10458" t="str">
            <v/>
          </cell>
          <cell r="X10458" t="str">
            <v/>
          </cell>
        </row>
        <row r="10459">
          <cell r="B10459">
            <v>37</v>
          </cell>
          <cell r="F10459">
            <v>6</v>
          </cell>
          <cell r="R10459" t="str">
            <v>HERTHA VERNELLO</v>
          </cell>
          <cell r="W10459">
            <v>1</v>
          </cell>
          <cell r="X10459">
            <v>6</v>
          </cell>
        </row>
        <row r="10460">
          <cell r="B10460">
            <v>37</v>
          </cell>
          <cell r="F10460">
            <v>7</v>
          </cell>
          <cell r="R10460" t="str">
            <v>AC ASPARAGHESE</v>
          </cell>
          <cell r="T10460">
            <v>1</v>
          </cell>
          <cell r="W10460">
            <v>1</v>
          </cell>
          <cell r="X10460">
            <v>10</v>
          </cell>
        </row>
        <row r="10461">
          <cell r="B10461">
            <v>37</v>
          </cell>
          <cell r="F10461">
            <v>6.5</v>
          </cell>
          <cell r="R10461" t="str">
            <v>PESCICULINI FC</v>
          </cell>
          <cell r="T10461">
            <v>1</v>
          </cell>
          <cell r="W10461">
            <v>1</v>
          </cell>
          <cell r="X10461">
            <v>6.5</v>
          </cell>
        </row>
        <row r="10462">
          <cell r="B10462">
            <v>37</v>
          </cell>
          <cell r="F10462">
            <v>5.5</v>
          </cell>
          <cell r="R10462" t="str">
            <v>HERTHA VERNELLO</v>
          </cell>
          <cell r="T10462">
            <v>1</v>
          </cell>
          <cell r="X10462" t="str">
            <v/>
          </cell>
        </row>
        <row r="10463">
          <cell r="B10463">
            <v>37</v>
          </cell>
          <cell r="F10463">
            <v>6.5</v>
          </cell>
          <cell r="R10463" t="str">
            <v>PESCICULINI FC</v>
          </cell>
          <cell r="W10463">
            <v>1</v>
          </cell>
          <cell r="X10463">
            <v>7</v>
          </cell>
        </row>
        <row r="10464">
          <cell r="B10464">
            <v>37</v>
          </cell>
          <cell r="F10464">
            <v>6</v>
          </cell>
          <cell r="R10464" t="str">
            <v/>
          </cell>
          <cell r="X10464" t="str">
            <v/>
          </cell>
        </row>
        <row r="10465">
          <cell r="B10465">
            <v>37</v>
          </cell>
          <cell r="F10465">
            <v>6.5</v>
          </cell>
          <cell r="R10465" t="str">
            <v>APPAREGGIATO</v>
          </cell>
          <cell r="T10465">
            <v>1</v>
          </cell>
          <cell r="W10465">
            <v>1</v>
          </cell>
          <cell r="X10465">
            <v>6</v>
          </cell>
        </row>
        <row r="10466">
          <cell r="B10466">
            <v>37</v>
          </cell>
          <cell r="F10466">
            <v>5.5</v>
          </cell>
          <cell r="R10466" t="str">
            <v>SAN GRIA</v>
          </cell>
          <cell r="T10466">
            <v>1</v>
          </cell>
          <cell r="W10466">
            <v>1</v>
          </cell>
          <cell r="X10466">
            <v>5.5</v>
          </cell>
        </row>
        <row r="10467">
          <cell r="B10467">
            <v>37</v>
          </cell>
          <cell r="F10467">
            <v>6</v>
          </cell>
          <cell r="R10467" t="str">
            <v/>
          </cell>
          <cell r="X10467" t="str">
            <v/>
          </cell>
        </row>
        <row r="10468">
          <cell r="B10468">
            <v>37</v>
          </cell>
          <cell r="F10468">
            <v>6.5</v>
          </cell>
          <cell r="R10468" t="str">
            <v/>
          </cell>
          <cell r="X10468" t="str">
            <v/>
          </cell>
        </row>
        <row r="10469">
          <cell r="B10469">
            <v>37</v>
          </cell>
          <cell r="F10469">
            <v>6</v>
          </cell>
          <cell r="R10469" t="str">
            <v/>
          </cell>
          <cell r="X10469" t="str">
            <v/>
          </cell>
        </row>
        <row r="10470">
          <cell r="B10470">
            <v>37</v>
          </cell>
          <cell r="F10470">
            <v>6</v>
          </cell>
          <cell r="R10470" t="str">
            <v>ATL IMPROVVISATO</v>
          </cell>
          <cell r="W10470">
            <v>1</v>
          </cell>
          <cell r="X10470">
            <v>6</v>
          </cell>
        </row>
        <row r="10471">
          <cell r="B10471">
            <v>37</v>
          </cell>
          <cell r="F10471">
            <v>5.5</v>
          </cell>
          <cell r="R10471" t="str">
            <v>APPAREGGIATO</v>
          </cell>
          <cell r="W10471">
            <v>1</v>
          </cell>
          <cell r="X10471">
            <v>5.5</v>
          </cell>
        </row>
        <row r="10472">
          <cell r="B10472">
            <v>37</v>
          </cell>
          <cell r="F10472">
            <v>7</v>
          </cell>
          <cell r="R10472" t="str">
            <v>PARTIZAN DEGRADO</v>
          </cell>
          <cell r="W10472">
            <v>1</v>
          </cell>
          <cell r="X10472">
            <v>10</v>
          </cell>
        </row>
        <row r="10473">
          <cell r="B10473">
            <v>37</v>
          </cell>
          <cell r="F10473">
            <v>6</v>
          </cell>
          <cell r="R10473" t="str">
            <v/>
          </cell>
          <cell r="X10473" t="str">
            <v/>
          </cell>
        </row>
        <row r="10474">
          <cell r="B10474">
            <v>37</v>
          </cell>
          <cell r="F10474">
            <v>6.5</v>
          </cell>
          <cell r="R10474" t="str">
            <v/>
          </cell>
          <cell r="X10474" t="str">
            <v/>
          </cell>
        </row>
        <row r="10475">
          <cell r="B10475">
            <v>37</v>
          </cell>
          <cell r="F10475">
            <v>5.5</v>
          </cell>
          <cell r="R10475" t="str">
            <v/>
          </cell>
          <cell r="X10475" t="str">
            <v/>
          </cell>
        </row>
        <row r="10476">
          <cell r="B10476">
            <v>37</v>
          </cell>
          <cell r="F10476">
            <v>5.5</v>
          </cell>
          <cell r="R10476" t="str">
            <v/>
          </cell>
          <cell r="X10476" t="str">
            <v/>
          </cell>
        </row>
        <row r="10477">
          <cell r="B10477">
            <v>37</v>
          </cell>
          <cell r="F10477">
            <v>6</v>
          </cell>
          <cell r="R10477" t="str">
            <v>AC ASPARAGHESE</v>
          </cell>
          <cell r="T10477">
            <v>1</v>
          </cell>
          <cell r="W10477">
            <v>1</v>
          </cell>
          <cell r="X10477">
            <v>6</v>
          </cell>
        </row>
        <row r="10478">
          <cell r="B10478">
            <v>37</v>
          </cell>
          <cell r="F10478">
            <v>5.5</v>
          </cell>
          <cell r="R10478" t="str">
            <v/>
          </cell>
          <cell r="X10478" t="str">
            <v/>
          </cell>
        </row>
        <row r="10479">
          <cell r="B10479">
            <v>37</v>
          </cell>
          <cell r="F10479">
            <v>5.5</v>
          </cell>
          <cell r="R10479" t="str">
            <v/>
          </cell>
          <cell r="X10479" t="str">
            <v/>
          </cell>
        </row>
        <row r="10480">
          <cell r="B10480">
            <v>37</v>
          </cell>
          <cell r="F10480">
            <v>5</v>
          </cell>
          <cell r="R10480" t="str">
            <v/>
          </cell>
          <cell r="X10480" t="str">
            <v/>
          </cell>
        </row>
        <row r="10481">
          <cell r="B10481">
            <v>37</v>
          </cell>
          <cell r="F10481">
            <v>6</v>
          </cell>
          <cell r="R10481" t="str">
            <v>AC ASPARAGHESE</v>
          </cell>
          <cell r="T10481">
            <v>1</v>
          </cell>
          <cell r="W10481">
            <v>1</v>
          </cell>
          <cell r="X10481">
            <v>6</v>
          </cell>
        </row>
        <row r="10482">
          <cell r="B10482">
            <v>37</v>
          </cell>
          <cell r="F10482">
            <v>6</v>
          </cell>
          <cell r="R10482" t="str">
            <v/>
          </cell>
          <cell r="X10482" t="str">
            <v/>
          </cell>
        </row>
        <row r="10483">
          <cell r="B10483">
            <v>37</v>
          </cell>
          <cell r="F10483">
            <v>5.5</v>
          </cell>
          <cell r="R10483" t="str">
            <v>PESCICULINI FC</v>
          </cell>
          <cell r="T10483">
            <v>1</v>
          </cell>
          <cell r="X10483" t="str">
            <v/>
          </cell>
        </row>
        <row r="10484">
          <cell r="B10484">
            <v>37</v>
          </cell>
          <cell r="F10484">
            <v>6.5</v>
          </cell>
          <cell r="R10484" t="str">
            <v/>
          </cell>
          <cell r="X10484" t="str">
            <v/>
          </cell>
        </row>
        <row r="10485">
          <cell r="B10485">
            <v>37</v>
          </cell>
          <cell r="F10485">
            <v>6.5</v>
          </cell>
          <cell r="R10485" t="str">
            <v>HERTHA VERNELLO</v>
          </cell>
          <cell r="T10485">
            <v>1</v>
          </cell>
          <cell r="W10485">
            <v>1</v>
          </cell>
          <cell r="X10485">
            <v>6.5</v>
          </cell>
        </row>
        <row r="10486">
          <cell r="B10486">
            <v>37</v>
          </cell>
          <cell r="F10486">
            <v>5.5</v>
          </cell>
          <cell r="R10486" t="str">
            <v>AC ASPARAGHESE</v>
          </cell>
          <cell r="X10486" t="str">
            <v/>
          </cell>
        </row>
        <row r="10487">
          <cell r="B10487">
            <v>37</v>
          </cell>
          <cell r="F10487">
            <v>5</v>
          </cell>
          <cell r="R10487" t="str">
            <v/>
          </cell>
          <cell r="X10487" t="str">
            <v/>
          </cell>
        </row>
        <row r="10488">
          <cell r="B10488">
            <v>37</v>
          </cell>
          <cell r="F10488">
            <v>5.5</v>
          </cell>
          <cell r="R10488" t="str">
            <v>PESCICULINI FC</v>
          </cell>
          <cell r="T10488">
            <v>1</v>
          </cell>
          <cell r="X10488" t="str">
            <v/>
          </cell>
        </row>
        <row r="10489">
          <cell r="B10489">
            <v>37</v>
          </cell>
          <cell r="F10489">
            <v>6</v>
          </cell>
          <cell r="R10489" t="str">
            <v>PESCICULINI FC</v>
          </cell>
          <cell r="X10489" t="str">
            <v/>
          </cell>
        </row>
        <row r="10490">
          <cell r="B10490">
            <v>37</v>
          </cell>
          <cell r="F10490">
            <v>6</v>
          </cell>
          <cell r="R10490" t="str">
            <v/>
          </cell>
          <cell r="X10490" t="str">
            <v/>
          </cell>
        </row>
        <row r="10491">
          <cell r="B10491">
            <v>37</v>
          </cell>
          <cell r="F10491">
            <v>5.5</v>
          </cell>
          <cell r="R10491" t="str">
            <v/>
          </cell>
          <cell r="X10491" t="str">
            <v/>
          </cell>
        </row>
        <row r="10492">
          <cell r="B10492">
            <v>37</v>
          </cell>
          <cell r="F10492">
            <v>5.5</v>
          </cell>
          <cell r="R10492" t="str">
            <v/>
          </cell>
          <cell r="X10492" t="str">
            <v/>
          </cell>
        </row>
        <row r="10493">
          <cell r="B10493">
            <v>37</v>
          </cell>
          <cell r="F10493">
            <v>5</v>
          </cell>
          <cell r="R10493" t="str">
            <v/>
          </cell>
          <cell r="X10493" t="str">
            <v/>
          </cell>
        </row>
        <row r="10494">
          <cell r="B10494">
            <v>37</v>
          </cell>
          <cell r="F10494">
            <v>5.5</v>
          </cell>
          <cell r="R10494" t="str">
            <v/>
          </cell>
          <cell r="X10494" t="str">
            <v/>
          </cell>
        </row>
        <row r="10495">
          <cell r="B10495">
            <v>37</v>
          </cell>
          <cell r="F10495">
            <v>7</v>
          </cell>
          <cell r="R10495" t="str">
            <v/>
          </cell>
          <cell r="X10495" t="str">
            <v/>
          </cell>
        </row>
        <row r="10496">
          <cell r="B10496">
            <v>37</v>
          </cell>
          <cell r="F10496">
            <v>6.5</v>
          </cell>
          <cell r="R10496" t="str">
            <v>PESCICULINI FC</v>
          </cell>
          <cell r="T10496">
            <v>1</v>
          </cell>
          <cell r="W10496">
            <v>1</v>
          </cell>
          <cell r="X10496">
            <v>6.5</v>
          </cell>
        </row>
        <row r="10497">
          <cell r="B10497">
            <v>37</v>
          </cell>
          <cell r="F10497">
            <v>6</v>
          </cell>
          <cell r="R10497" t="str">
            <v/>
          </cell>
          <cell r="X10497" t="str">
            <v/>
          </cell>
        </row>
        <row r="10498">
          <cell r="B10498">
            <v>37</v>
          </cell>
          <cell r="F10498">
            <v>5.5</v>
          </cell>
          <cell r="R10498" t="str">
            <v/>
          </cell>
          <cell r="X10498" t="str">
            <v/>
          </cell>
        </row>
        <row r="10499">
          <cell r="B10499">
            <v>37</v>
          </cell>
          <cell r="F10499">
            <v>5.5</v>
          </cell>
          <cell r="R10499" t="str">
            <v/>
          </cell>
          <cell r="X10499" t="str">
            <v/>
          </cell>
        </row>
        <row r="10500">
          <cell r="B10500">
            <v>37</v>
          </cell>
          <cell r="F10500">
            <v>7</v>
          </cell>
          <cell r="R10500" t="str">
            <v>ATL IMPROVVISATO</v>
          </cell>
          <cell r="T10500">
            <v>1</v>
          </cell>
          <cell r="W10500">
            <v>1</v>
          </cell>
          <cell r="X10500">
            <v>8</v>
          </cell>
        </row>
        <row r="10501">
          <cell r="B10501">
            <v>37</v>
          </cell>
          <cell r="F10501">
            <v>6.5</v>
          </cell>
          <cell r="R10501" t="str">
            <v>APPAREGGIATO</v>
          </cell>
          <cell r="T10501">
            <v>1</v>
          </cell>
          <cell r="W10501">
            <v>1</v>
          </cell>
          <cell r="X10501">
            <v>6.5</v>
          </cell>
        </row>
        <row r="10502">
          <cell r="B10502">
            <v>37</v>
          </cell>
          <cell r="F10502">
            <v>5.5</v>
          </cell>
          <cell r="R10502" t="str">
            <v>PESCICULINI FC</v>
          </cell>
          <cell r="T10502">
            <v>1</v>
          </cell>
          <cell r="X10502" t="str">
            <v/>
          </cell>
        </row>
        <row r="10503">
          <cell r="B10503">
            <v>37</v>
          </cell>
          <cell r="F10503">
            <v>7</v>
          </cell>
          <cell r="R10503" t="str">
            <v>PESCICULINI FC</v>
          </cell>
          <cell r="T10503">
            <v>1</v>
          </cell>
          <cell r="W10503">
            <v>1</v>
          </cell>
          <cell r="X10503">
            <v>10</v>
          </cell>
        </row>
        <row r="10504">
          <cell r="B10504">
            <v>37</v>
          </cell>
          <cell r="F10504">
            <v>5</v>
          </cell>
          <cell r="R10504" t="str">
            <v/>
          </cell>
          <cell r="X10504" t="str">
            <v/>
          </cell>
        </row>
        <row r="10505">
          <cell r="B10505">
            <v>37</v>
          </cell>
          <cell r="F10505">
            <v>5.5</v>
          </cell>
          <cell r="R10505" t="str">
            <v/>
          </cell>
          <cell r="X10505" t="str">
            <v/>
          </cell>
        </row>
        <row r="10506">
          <cell r="B10506">
            <v>37</v>
          </cell>
          <cell r="F10506">
            <v>6</v>
          </cell>
          <cell r="R10506" t="str">
            <v/>
          </cell>
          <cell r="X10506" t="str">
            <v/>
          </cell>
        </row>
        <row r="10507">
          <cell r="B10507">
            <v>37</v>
          </cell>
          <cell r="F10507">
            <v>5.5</v>
          </cell>
          <cell r="R10507" t="str">
            <v/>
          </cell>
          <cell r="X10507" t="str">
            <v/>
          </cell>
        </row>
        <row r="10508">
          <cell r="B10508">
            <v>37</v>
          </cell>
          <cell r="F10508">
            <v>5.5</v>
          </cell>
          <cell r="R10508" t="str">
            <v>PESCICULINI FC</v>
          </cell>
          <cell r="X10508" t="str">
            <v/>
          </cell>
        </row>
        <row r="10509">
          <cell r="B10509">
            <v>37</v>
          </cell>
          <cell r="F10509">
            <v>6</v>
          </cell>
          <cell r="R10509" t="str">
            <v>PARTIZAN DEGRADO</v>
          </cell>
          <cell r="W10509">
            <v>1</v>
          </cell>
          <cell r="X10509">
            <v>6</v>
          </cell>
        </row>
        <row r="10510">
          <cell r="B10510">
            <v>37</v>
          </cell>
          <cell r="F10510">
            <v>5.5</v>
          </cell>
          <cell r="R10510" t="str">
            <v/>
          </cell>
          <cell r="X10510" t="str">
            <v/>
          </cell>
        </row>
        <row r="10511">
          <cell r="B10511">
            <v>37</v>
          </cell>
          <cell r="F10511">
            <v>5.5</v>
          </cell>
          <cell r="R10511" t="str">
            <v/>
          </cell>
          <cell r="X10511" t="str">
            <v/>
          </cell>
        </row>
        <row r="10512">
          <cell r="B10512">
            <v>37</v>
          </cell>
          <cell r="F10512">
            <v>7.5</v>
          </cell>
          <cell r="R10512" t="str">
            <v>SAN GRIA</v>
          </cell>
          <cell r="T10512">
            <v>1</v>
          </cell>
          <cell r="W10512">
            <v>1</v>
          </cell>
          <cell r="X10512">
            <v>11.5</v>
          </cell>
        </row>
        <row r="10513">
          <cell r="B10513">
            <v>37</v>
          </cell>
          <cell r="F10513">
            <v>5.5</v>
          </cell>
          <cell r="R10513" t="str">
            <v/>
          </cell>
          <cell r="X10513" t="str">
            <v/>
          </cell>
        </row>
        <row r="10514">
          <cell r="B10514">
            <v>37</v>
          </cell>
          <cell r="F10514">
            <v>5.5</v>
          </cell>
          <cell r="R10514" t="str">
            <v>PARTIZAN DEGRADO</v>
          </cell>
          <cell r="T10514">
            <v>1</v>
          </cell>
          <cell r="X10514" t="str">
            <v/>
          </cell>
        </row>
        <row r="10515">
          <cell r="B10515">
            <v>37</v>
          </cell>
          <cell r="F10515">
            <v>5.5</v>
          </cell>
          <cell r="R10515" t="str">
            <v/>
          </cell>
          <cell r="X10515" t="str">
            <v/>
          </cell>
        </row>
        <row r="10516">
          <cell r="B10516">
            <v>37</v>
          </cell>
          <cell r="F10516">
            <v>5.5</v>
          </cell>
          <cell r="R10516" t="str">
            <v/>
          </cell>
          <cell r="X10516" t="str">
            <v/>
          </cell>
        </row>
        <row r="10517">
          <cell r="B10517">
            <v>37</v>
          </cell>
          <cell r="F10517">
            <v>6</v>
          </cell>
          <cell r="R10517" t="str">
            <v/>
          </cell>
          <cell r="X10517" t="str">
            <v/>
          </cell>
        </row>
        <row r="10518">
          <cell r="B10518">
            <v>37</v>
          </cell>
          <cell r="F10518">
            <v>7</v>
          </cell>
          <cell r="R10518" t="str">
            <v>AC ASPARAGHESE</v>
          </cell>
          <cell r="T10518">
            <v>1</v>
          </cell>
          <cell r="W10518">
            <v>1</v>
          </cell>
          <cell r="X10518">
            <v>10</v>
          </cell>
        </row>
        <row r="10519">
          <cell r="B10519">
            <v>37</v>
          </cell>
          <cell r="F10519">
            <v>6</v>
          </cell>
          <cell r="R10519" t="str">
            <v/>
          </cell>
          <cell r="X10519" t="str">
            <v/>
          </cell>
        </row>
        <row r="10520">
          <cell r="B10520">
            <v>37</v>
          </cell>
          <cell r="F10520">
            <v>6</v>
          </cell>
          <cell r="R10520" t="str">
            <v/>
          </cell>
          <cell r="X10520" t="str">
            <v/>
          </cell>
        </row>
        <row r="10521">
          <cell r="B10521">
            <v>37</v>
          </cell>
          <cell r="F10521">
            <v>7</v>
          </cell>
          <cell r="R10521" t="str">
            <v/>
          </cell>
          <cell r="X10521" t="str">
            <v/>
          </cell>
        </row>
        <row r="10522">
          <cell r="B10522">
            <v>37</v>
          </cell>
          <cell r="F10522">
            <v>6.5</v>
          </cell>
          <cell r="R10522" t="str">
            <v/>
          </cell>
          <cell r="X10522" t="str">
            <v/>
          </cell>
        </row>
        <row r="10523">
          <cell r="B10523">
            <v>37</v>
          </cell>
          <cell r="F10523">
            <v>5</v>
          </cell>
          <cell r="R10523" t="str">
            <v>APPAREGGIATO</v>
          </cell>
          <cell r="T10523">
            <v>1</v>
          </cell>
          <cell r="X10523" t="str">
            <v/>
          </cell>
        </row>
        <row r="10524">
          <cell r="B10524">
            <v>37</v>
          </cell>
          <cell r="F10524">
            <v>6</v>
          </cell>
          <cell r="R10524" t="str">
            <v/>
          </cell>
          <cell r="X10524" t="str">
            <v/>
          </cell>
        </row>
        <row r="10525">
          <cell r="B10525">
            <v>37</v>
          </cell>
          <cell r="F10525">
            <v>5.5</v>
          </cell>
          <cell r="R10525" t="str">
            <v/>
          </cell>
          <cell r="X10525" t="str">
            <v/>
          </cell>
        </row>
        <row r="10526">
          <cell r="B10526">
            <v>37</v>
          </cell>
          <cell r="F10526">
            <v>6</v>
          </cell>
          <cell r="R10526" t="str">
            <v/>
          </cell>
          <cell r="X10526" t="str">
            <v/>
          </cell>
        </row>
        <row r="10527">
          <cell r="B10527">
            <v>37</v>
          </cell>
          <cell r="F10527">
            <v>6</v>
          </cell>
          <cell r="R10527" t="str">
            <v/>
          </cell>
          <cell r="X10527" t="str">
            <v/>
          </cell>
        </row>
        <row r="10528">
          <cell r="B10528">
            <v>37</v>
          </cell>
          <cell r="F10528">
            <v>6</v>
          </cell>
          <cell r="R10528" t="str">
            <v/>
          </cell>
          <cell r="X10528" t="str">
            <v/>
          </cell>
        </row>
        <row r="10529">
          <cell r="B10529">
            <v>37</v>
          </cell>
          <cell r="F10529">
            <v>5.5</v>
          </cell>
          <cell r="R10529" t="str">
            <v/>
          </cell>
          <cell r="X10529" t="str">
            <v/>
          </cell>
        </row>
        <row r="10530">
          <cell r="B10530">
            <v>37</v>
          </cell>
          <cell r="F10530">
            <v>5.5</v>
          </cell>
          <cell r="R10530" t="str">
            <v>ATL IMPROVVISATO</v>
          </cell>
          <cell r="X10530" t="str">
            <v/>
          </cell>
        </row>
        <row r="10531">
          <cell r="B10531">
            <v>37</v>
          </cell>
          <cell r="F10531">
            <v>6</v>
          </cell>
          <cell r="R10531" t="str">
            <v/>
          </cell>
          <cell r="X10531" t="str">
            <v/>
          </cell>
        </row>
        <row r="10532">
          <cell r="B10532">
            <v>37</v>
          </cell>
          <cell r="F10532">
            <v>6.5</v>
          </cell>
          <cell r="R10532" t="str">
            <v/>
          </cell>
          <cell r="X10532" t="str">
            <v/>
          </cell>
        </row>
        <row r="10533">
          <cell r="B10533">
            <v>38</v>
          </cell>
          <cell r="F10533">
            <v>5.5</v>
          </cell>
          <cell r="R10533" t="str">
            <v>SAN GRIA</v>
          </cell>
          <cell r="X10533" t="str">
            <v/>
          </cell>
        </row>
        <row r="10534">
          <cell r="B10534">
            <v>38</v>
          </cell>
          <cell r="F10534">
            <v>6</v>
          </cell>
          <cell r="R10534" t="str">
            <v>PARTIZAN DEGRADO</v>
          </cell>
          <cell r="T10534">
            <v>1</v>
          </cell>
          <cell r="X10534" t="str">
            <v/>
          </cell>
        </row>
        <row r="10535">
          <cell r="B10535">
            <v>38</v>
          </cell>
          <cell r="F10535">
            <v>6</v>
          </cell>
          <cell r="R10535" t="str">
            <v/>
          </cell>
          <cell r="X10535" t="str">
            <v/>
          </cell>
        </row>
        <row r="10536">
          <cell r="B10536">
            <v>38</v>
          </cell>
          <cell r="F10536">
            <v>6.5</v>
          </cell>
          <cell r="R10536" t="str">
            <v>HERTHA VERNELLO</v>
          </cell>
          <cell r="T10536">
            <v>1</v>
          </cell>
          <cell r="W10536">
            <v>1</v>
          </cell>
          <cell r="X10536">
            <v>7.5</v>
          </cell>
        </row>
        <row r="10537">
          <cell r="B10537">
            <v>38</v>
          </cell>
          <cell r="F10537">
            <v>6</v>
          </cell>
          <cell r="R10537" t="str">
            <v>SAN GRIA</v>
          </cell>
          <cell r="T10537">
            <v>1</v>
          </cell>
          <cell r="W10537">
            <v>1</v>
          </cell>
          <cell r="X10537">
            <v>5</v>
          </cell>
        </row>
        <row r="10538">
          <cell r="B10538">
            <v>38</v>
          </cell>
          <cell r="F10538">
            <v>6</v>
          </cell>
          <cell r="R10538" t="str">
            <v>ATL IMPROVVISATO</v>
          </cell>
          <cell r="W10538">
            <v>1</v>
          </cell>
          <cell r="X10538">
            <v>5</v>
          </cell>
        </row>
        <row r="10539">
          <cell r="B10539">
            <v>38</v>
          </cell>
          <cell r="F10539">
            <v>5.5</v>
          </cell>
          <cell r="R10539" t="str">
            <v/>
          </cell>
          <cell r="X10539" t="str">
            <v/>
          </cell>
        </row>
        <row r="10540">
          <cell r="B10540">
            <v>38</v>
          </cell>
          <cell r="F10540">
            <v>6.5</v>
          </cell>
          <cell r="R10540" t="str">
            <v>AC ASPARAGHESE</v>
          </cell>
          <cell r="T10540">
            <v>1</v>
          </cell>
          <cell r="X10540" t="str">
            <v/>
          </cell>
        </row>
        <row r="10541">
          <cell r="B10541">
            <v>38</v>
          </cell>
          <cell r="F10541">
            <v>6.5</v>
          </cell>
          <cell r="R10541" t="str">
            <v>ATL IMPROVVISATO</v>
          </cell>
          <cell r="T10541">
            <v>1</v>
          </cell>
          <cell r="X10541" t="str">
            <v/>
          </cell>
        </row>
        <row r="10542">
          <cell r="B10542">
            <v>38</v>
          </cell>
          <cell r="F10542">
            <v>6.5</v>
          </cell>
          <cell r="R10542" t="str">
            <v/>
          </cell>
          <cell r="X10542" t="str">
            <v/>
          </cell>
        </row>
        <row r="10543">
          <cell r="B10543">
            <v>38</v>
          </cell>
          <cell r="F10543">
            <v>6</v>
          </cell>
          <cell r="R10543" t="str">
            <v/>
          </cell>
          <cell r="X10543" t="str">
            <v/>
          </cell>
        </row>
        <row r="10544">
          <cell r="B10544">
            <v>38</v>
          </cell>
          <cell r="F10544">
            <v>6.5</v>
          </cell>
          <cell r="R10544" t="str">
            <v>PARTIZAN DEGRADO</v>
          </cell>
          <cell r="W10544">
            <v>1</v>
          </cell>
          <cell r="X10544">
            <v>7.5</v>
          </cell>
        </row>
        <row r="10545">
          <cell r="B10545">
            <v>38</v>
          </cell>
          <cell r="F10545">
            <v>6</v>
          </cell>
          <cell r="R10545" t="str">
            <v>SAN GRIA</v>
          </cell>
          <cell r="W10545">
            <v>1</v>
          </cell>
          <cell r="X10545">
            <v>6</v>
          </cell>
        </row>
        <row r="10546">
          <cell r="B10546">
            <v>38</v>
          </cell>
          <cell r="F10546">
            <v>6.5</v>
          </cell>
          <cell r="R10546" t="str">
            <v>PARTIZAN DEGRADO</v>
          </cell>
          <cell r="T10546">
            <v>1</v>
          </cell>
          <cell r="W10546">
            <v>1</v>
          </cell>
          <cell r="X10546">
            <v>6.5</v>
          </cell>
        </row>
        <row r="10547">
          <cell r="B10547">
            <v>38</v>
          </cell>
          <cell r="F10547">
            <v>6</v>
          </cell>
          <cell r="R10547" t="str">
            <v>PARTIZAN DEGRADO</v>
          </cell>
          <cell r="X10547" t="str">
            <v/>
          </cell>
        </row>
        <row r="10548">
          <cell r="B10548">
            <v>38</v>
          </cell>
          <cell r="F10548">
            <v>6</v>
          </cell>
          <cell r="R10548" t="str">
            <v/>
          </cell>
          <cell r="X10548" t="str">
            <v/>
          </cell>
        </row>
        <row r="10549">
          <cell r="B10549">
            <v>38</v>
          </cell>
          <cell r="F10549">
            <v>6.5</v>
          </cell>
          <cell r="R10549" t="str">
            <v>PARTIZAN DEGRADO</v>
          </cell>
          <cell r="W10549">
            <v>1</v>
          </cell>
          <cell r="X10549">
            <v>6.5</v>
          </cell>
        </row>
        <row r="10550">
          <cell r="B10550">
            <v>38</v>
          </cell>
          <cell r="F10550">
            <v>5.5</v>
          </cell>
          <cell r="R10550" t="str">
            <v>HERTHA VERNELLO</v>
          </cell>
          <cell r="T10550">
            <v>1</v>
          </cell>
          <cell r="X10550" t="str">
            <v/>
          </cell>
        </row>
        <row r="10551">
          <cell r="B10551">
            <v>38</v>
          </cell>
          <cell r="F10551">
            <v>6</v>
          </cell>
          <cell r="R10551" t="str">
            <v>SAN GRIA</v>
          </cell>
          <cell r="W10551">
            <v>1</v>
          </cell>
          <cell r="X10551">
            <v>6</v>
          </cell>
        </row>
        <row r="10552">
          <cell r="B10552">
            <v>38</v>
          </cell>
          <cell r="F10552">
            <v>5.5</v>
          </cell>
          <cell r="R10552" t="str">
            <v/>
          </cell>
          <cell r="X10552" t="str">
            <v/>
          </cell>
        </row>
        <row r="10553">
          <cell r="B10553">
            <v>38</v>
          </cell>
          <cell r="F10553">
            <v>7</v>
          </cell>
          <cell r="R10553" t="str">
            <v/>
          </cell>
          <cell r="X10553" t="str">
            <v/>
          </cell>
        </row>
        <row r="10554">
          <cell r="B10554">
            <v>38</v>
          </cell>
          <cell r="F10554">
            <v>7</v>
          </cell>
          <cell r="R10554" t="str">
            <v>AC ASPARAGHESE</v>
          </cell>
          <cell r="W10554">
            <v>1</v>
          </cell>
          <cell r="X10554">
            <v>8</v>
          </cell>
        </row>
        <row r="10555">
          <cell r="B10555">
            <v>38</v>
          </cell>
          <cell r="F10555">
            <v>6</v>
          </cell>
          <cell r="R10555" t="str">
            <v>PARTIZAN DEGRADO</v>
          </cell>
          <cell r="T10555">
            <v>1</v>
          </cell>
          <cell r="X10555" t="str">
            <v/>
          </cell>
        </row>
        <row r="10556">
          <cell r="B10556">
            <v>38</v>
          </cell>
          <cell r="F10556">
            <v>7</v>
          </cell>
          <cell r="R10556" t="str">
            <v/>
          </cell>
          <cell r="X10556" t="str">
            <v/>
          </cell>
        </row>
        <row r="10557">
          <cell r="B10557">
            <v>38</v>
          </cell>
          <cell r="F10557">
            <v>6</v>
          </cell>
          <cell r="R10557" t="str">
            <v/>
          </cell>
          <cell r="X10557" t="str">
            <v/>
          </cell>
        </row>
        <row r="10558">
          <cell r="B10558">
            <v>38</v>
          </cell>
          <cell r="F10558">
            <v>6</v>
          </cell>
          <cell r="R10558" t="str">
            <v/>
          </cell>
          <cell r="X10558" t="str">
            <v/>
          </cell>
        </row>
        <row r="10559">
          <cell r="B10559">
            <v>38</v>
          </cell>
          <cell r="F10559">
            <v>5.5</v>
          </cell>
          <cell r="R10559" t="str">
            <v>SESTO ASENSIO</v>
          </cell>
          <cell r="T10559">
            <v>1</v>
          </cell>
          <cell r="W10559">
            <v>1</v>
          </cell>
          <cell r="X10559">
            <v>2.5</v>
          </cell>
        </row>
        <row r="10560">
          <cell r="B10560">
            <v>38</v>
          </cell>
          <cell r="F10560">
            <v>5.5</v>
          </cell>
          <cell r="R10560" t="str">
            <v>SESTO ASENSIO</v>
          </cell>
          <cell r="T10560">
            <v>1</v>
          </cell>
          <cell r="W10560">
            <v>1</v>
          </cell>
          <cell r="X10560">
            <v>5.5</v>
          </cell>
        </row>
        <row r="10561">
          <cell r="B10561">
            <v>38</v>
          </cell>
          <cell r="F10561">
            <v>6.5</v>
          </cell>
          <cell r="R10561" t="str">
            <v>ATL IMPROVVISATO</v>
          </cell>
          <cell r="W10561">
            <v>1</v>
          </cell>
          <cell r="X10561">
            <v>6.5</v>
          </cell>
        </row>
        <row r="10562">
          <cell r="B10562">
            <v>38</v>
          </cell>
          <cell r="F10562">
            <v>6.5</v>
          </cell>
          <cell r="R10562" t="str">
            <v/>
          </cell>
          <cell r="X10562" t="str">
            <v/>
          </cell>
        </row>
        <row r="10563">
          <cell r="B10563">
            <v>38</v>
          </cell>
          <cell r="F10563">
            <v>6.5</v>
          </cell>
          <cell r="R10563" t="str">
            <v>ATL IMPROVVISATO</v>
          </cell>
          <cell r="T10563">
            <v>1</v>
          </cell>
          <cell r="W10563">
            <v>1</v>
          </cell>
          <cell r="X10563">
            <v>6.5</v>
          </cell>
        </row>
        <row r="10564">
          <cell r="B10564">
            <v>38</v>
          </cell>
          <cell r="F10564">
            <v>6</v>
          </cell>
          <cell r="R10564" t="str">
            <v/>
          </cell>
          <cell r="X10564" t="str">
            <v/>
          </cell>
        </row>
        <row r="10565">
          <cell r="B10565">
            <v>38</v>
          </cell>
          <cell r="F10565">
            <v>6</v>
          </cell>
          <cell r="R10565" t="str">
            <v/>
          </cell>
          <cell r="X10565" t="str">
            <v/>
          </cell>
        </row>
        <row r="10566">
          <cell r="B10566">
            <v>38</v>
          </cell>
          <cell r="F10566">
            <v>6.5</v>
          </cell>
          <cell r="R10566" t="str">
            <v>PESCICULINI FC</v>
          </cell>
          <cell r="W10566">
            <v>1</v>
          </cell>
          <cell r="X10566">
            <v>7.5</v>
          </cell>
        </row>
        <row r="10567">
          <cell r="B10567">
            <v>38</v>
          </cell>
          <cell r="F10567">
            <v>7</v>
          </cell>
          <cell r="R10567" t="str">
            <v/>
          </cell>
          <cell r="X10567" t="str">
            <v/>
          </cell>
        </row>
        <row r="10568">
          <cell r="B10568">
            <v>38</v>
          </cell>
          <cell r="F10568">
            <v>6</v>
          </cell>
          <cell r="R10568" t="str">
            <v/>
          </cell>
          <cell r="X10568" t="str">
            <v/>
          </cell>
        </row>
        <row r="10569">
          <cell r="B10569">
            <v>38</v>
          </cell>
          <cell r="F10569">
            <v>6.5</v>
          </cell>
          <cell r="R10569" t="str">
            <v/>
          </cell>
          <cell r="X10569" t="str">
            <v/>
          </cell>
        </row>
        <row r="10570">
          <cell r="B10570">
            <v>38</v>
          </cell>
          <cell r="F10570">
            <v>7</v>
          </cell>
          <cell r="R10570" t="str">
            <v/>
          </cell>
          <cell r="X10570" t="str">
            <v/>
          </cell>
        </row>
        <row r="10571">
          <cell r="B10571">
            <v>38</v>
          </cell>
          <cell r="F10571">
            <v>6.5</v>
          </cell>
          <cell r="R10571" t="str">
            <v/>
          </cell>
          <cell r="X10571" t="str">
            <v/>
          </cell>
        </row>
        <row r="10572">
          <cell r="B10572">
            <v>38</v>
          </cell>
          <cell r="F10572">
            <v>6</v>
          </cell>
          <cell r="R10572" t="str">
            <v/>
          </cell>
          <cell r="X10572" t="str">
            <v/>
          </cell>
        </row>
        <row r="10573">
          <cell r="B10573">
            <v>38</v>
          </cell>
          <cell r="F10573">
            <v>5.5</v>
          </cell>
          <cell r="R10573" t="str">
            <v>HERTHA VERNELLO</v>
          </cell>
          <cell r="T10573">
            <v>1</v>
          </cell>
          <cell r="X10573" t="str">
            <v/>
          </cell>
        </row>
        <row r="10574">
          <cell r="B10574">
            <v>38</v>
          </cell>
          <cell r="F10574">
            <v>7</v>
          </cell>
          <cell r="R10574" t="str">
            <v/>
          </cell>
          <cell r="X10574" t="str">
            <v/>
          </cell>
        </row>
        <row r="10575">
          <cell r="B10575">
            <v>38</v>
          </cell>
          <cell r="F10575">
            <v>5.5</v>
          </cell>
          <cell r="R10575" t="str">
            <v/>
          </cell>
          <cell r="X10575" t="str">
            <v/>
          </cell>
        </row>
        <row r="10576">
          <cell r="B10576">
            <v>38</v>
          </cell>
          <cell r="F10576">
            <v>4.5</v>
          </cell>
          <cell r="R10576" t="str">
            <v>SAN GRIA</v>
          </cell>
          <cell r="T10576">
            <v>1</v>
          </cell>
          <cell r="X10576" t="str">
            <v/>
          </cell>
        </row>
        <row r="10577">
          <cell r="B10577">
            <v>38</v>
          </cell>
          <cell r="F10577">
            <v>6</v>
          </cell>
          <cell r="R10577" t="str">
            <v/>
          </cell>
          <cell r="X10577" t="str">
            <v/>
          </cell>
        </row>
        <row r="10578">
          <cell r="B10578">
            <v>38</v>
          </cell>
          <cell r="F10578">
            <v>7</v>
          </cell>
          <cell r="R10578" t="str">
            <v>APPAREGGIATO</v>
          </cell>
          <cell r="T10578">
            <v>1</v>
          </cell>
          <cell r="W10578">
            <v>1</v>
          </cell>
          <cell r="X10578">
            <v>4.5</v>
          </cell>
        </row>
        <row r="10579">
          <cell r="B10579">
            <v>38</v>
          </cell>
          <cell r="F10579">
            <v>6.5</v>
          </cell>
          <cell r="R10579" t="str">
            <v>PARTIZAN DEGRADO</v>
          </cell>
          <cell r="T10579">
            <v>1</v>
          </cell>
          <cell r="W10579">
            <v>1</v>
          </cell>
          <cell r="X10579">
            <v>6.5</v>
          </cell>
        </row>
        <row r="10580">
          <cell r="B10580">
            <v>38</v>
          </cell>
          <cell r="F10580">
            <v>6.5</v>
          </cell>
          <cell r="R10580" t="str">
            <v/>
          </cell>
          <cell r="X10580" t="str">
            <v/>
          </cell>
        </row>
        <row r="10581">
          <cell r="B10581">
            <v>38</v>
          </cell>
          <cell r="F10581">
            <v>6.5</v>
          </cell>
          <cell r="R10581" t="str">
            <v/>
          </cell>
          <cell r="X10581" t="str">
            <v/>
          </cell>
        </row>
        <row r="10582">
          <cell r="B10582">
            <v>38</v>
          </cell>
          <cell r="F10582">
            <v>5.5</v>
          </cell>
          <cell r="R10582" t="str">
            <v>APPAREGGIATO</v>
          </cell>
          <cell r="T10582">
            <v>1</v>
          </cell>
          <cell r="X10582" t="str">
            <v/>
          </cell>
        </row>
        <row r="10583">
          <cell r="B10583">
            <v>38</v>
          </cell>
          <cell r="F10583">
            <v>6.5</v>
          </cell>
          <cell r="R10583" t="str">
            <v>PARTIZAN DEGRADO</v>
          </cell>
          <cell r="W10583">
            <v>1</v>
          </cell>
          <cell r="X10583">
            <v>6.5</v>
          </cell>
        </row>
        <row r="10584">
          <cell r="B10584">
            <v>38</v>
          </cell>
          <cell r="F10584">
            <v>6</v>
          </cell>
          <cell r="R10584" t="str">
            <v>HERTHA VERNELLO</v>
          </cell>
          <cell r="T10584">
            <v>1</v>
          </cell>
          <cell r="W10584">
            <v>1</v>
          </cell>
          <cell r="X10584">
            <v>6</v>
          </cell>
        </row>
        <row r="10585">
          <cell r="B10585">
            <v>38</v>
          </cell>
          <cell r="F10585">
            <v>5</v>
          </cell>
          <cell r="R10585" t="str">
            <v>SAN GRIA</v>
          </cell>
          <cell r="T10585">
            <v>1</v>
          </cell>
          <cell r="X10585" t="str">
            <v/>
          </cell>
        </row>
        <row r="10586">
          <cell r="B10586">
            <v>38</v>
          </cell>
          <cell r="F10586">
            <v>6.5</v>
          </cell>
          <cell r="R10586" t="str">
            <v/>
          </cell>
          <cell r="X10586" t="str">
            <v/>
          </cell>
        </row>
        <row r="10587">
          <cell r="B10587">
            <v>38</v>
          </cell>
          <cell r="F10587">
            <v>6.5</v>
          </cell>
          <cell r="R10587" t="str">
            <v>AC ASPARAGHESE</v>
          </cell>
          <cell r="T10587">
            <v>1</v>
          </cell>
          <cell r="W10587">
            <v>1</v>
          </cell>
          <cell r="X10587">
            <v>6.5</v>
          </cell>
        </row>
        <row r="10588">
          <cell r="B10588">
            <v>38</v>
          </cell>
          <cell r="F10588">
            <v>5.5</v>
          </cell>
          <cell r="R10588" t="str">
            <v>SESTO ASENSIO</v>
          </cell>
          <cell r="T10588">
            <v>1</v>
          </cell>
          <cell r="W10588">
            <v>1</v>
          </cell>
          <cell r="X10588">
            <v>5.5</v>
          </cell>
        </row>
        <row r="10589">
          <cell r="B10589">
            <v>38</v>
          </cell>
          <cell r="F10589">
            <v>6.5</v>
          </cell>
          <cell r="R10589" t="str">
            <v/>
          </cell>
          <cell r="X10589" t="str">
            <v/>
          </cell>
        </row>
        <row r="10590">
          <cell r="B10590">
            <v>38</v>
          </cell>
          <cell r="F10590">
            <v>4.5</v>
          </cell>
          <cell r="R10590" t="str">
            <v/>
          </cell>
          <cell r="X10590" t="str">
            <v/>
          </cell>
        </row>
        <row r="10591">
          <cell r="B10591">
            <v>38</v>
          </cell>
          <cell r="F10591">
            <v>4.5</v>
          </cell>
          <cell r="R10591" t="str">
            <v/>
          </cell>
          <cell r="X10591" t="str">
            <v/>
          </cell>
        </row>
        <row r="10592">
          <cell r="B10592">
            <v>38</v>
          </cell>
          <cell r="F10592">
            <v>5</v>
          </cell>
          <cell r="R10592" t="str">
            <v>SAN GRIA</v>
          </cell>
          <cell r="T10592">
            <v>1</v>
          </cell>
          <cell r="W10592">
            <v>1</v>
          </cell>
          <cell r="X10592">
            <v>5</v>
          </cell>
        </row>
        <row r="10593">
          <cell r="B10593">
            <v>38</v>
          </cell>
          <cell r="F10593">
            <v>5</v>
          </cell>
          <cell r="R10593" t="str">
            <v/>
          </cell>
          <cell r="X10593" t="str">
            <v/>
          </cell>
        </row>
        <row r="10594">
          <cell r="B10594">
            <v>38</v>
          </cell>
          <cell r="F10594">
            <v>5.5</v>
          </cell>
          <cell r="R10594" t="str">
            <v>SESTO ASENSIO</v>
          </cell>
          <cell r="T10594">
            <v>1</v>
          </cell>
          <cell r="W10594">
            <v>1</v>
          </cell>
          <cell r="X10594">
            <v>5.5</v>
          </cell>
        </row>
        <row r="10595">
          <cell r="B10595">
            <v>38</v>
          </cell>
          <cell r="F10595">
            <v>5</v>
          </cell>
          <cell r="R10595" t="str">
            <v/>
          </cell>
          <cell r="X10595" t="str">
            <v/>
          </cell>
        </row>
        <row r="10596">
          <cell r="B10596">
            <v>38</v>
          </cell>
          <cell r="F10596">
            <v>6</v>
          </cell>
          <cell r="R10596" t="str">
            <v/>
          </cell>
          <cell r="X10596" t="str">
            <v/>
          </cell>
        </row>
        <row r="10597">
          <cell r="B10597">
            <v>38</v>
          </cell>
          <cell r="F10597">
            <v>6</v>
          </cell>
          <cell r="R10597" t="str">
            <v>SAN GRIA</v>
          </cell>
          <cell r="T10597">
            <v>1</v>
          </cell>
          <cell r="W10597">
            <v>1</v>
          </cell>
          <cell r="X10597">
            <v>6</v>
          </cell>
        </row>
        <row r="10598">
          <cell r="B10598">
            <v>38</v>
          </cell>
          <cell r="F10598">
            <v>5</v>
          </cell>
          <cell r="R10598" t="str">
            <v>AC ASPARAGHESE</v>
          </cell>
          <cell r="X10598" t="str">
            <v/>
          </cell>
        </row>
        <row r="10599">
          <cell r="B10599">
            <v>38</v>
          </cell>
          <cell r="F10599">
            <v>6</v>
          </cell>
          <cell r="R10599" t="str">
            <v>ATL IMPROVVISATO</v>
          </cell>
          <cell r="X10599" t="str">
            <v/>
          </cell>
        </row>
        <row r="10600">
          <cell r="B10600">
            <v>38</v>
          </cell>
          <cell r="F10600">
            <v>6</v>
          </cell>
          <cell r="R10600" t="str">
            <v>APPAREGGIATO</v>
          </cell>
          <cell r="W10600">
            <v>1</v>
          </cell>
          <cell r="X10600">
            <v>6</v>
          </cell>
        </row>
        <row r="10601">
          <cell r="B10601">
            <v>38</v>
          </cell>
          <cell r="F10601">
            <v>7</v>
          </cell>
          <cell r="R10601" t="str">
            <v>ATL IMPROVVISATO</v>
          </cell>
          <cell r="T10601">
            <v>1</v>
          </cell>
          <cell r="W10601">
            <v>1</v>
          </cell>
          <cell r="X10601">
            <v>10</v>
          </cell>
        </row>
        <row r="10602">
          <cell r="B10602">
            <v>38</v>
          </cell>
          <cell r="F10602">
            <v>7.5</v>
          </cell>
          <cell r="R10602" t="str">
            <v/>
          </cell>
          <cell r="X10602" t="str">
            <v/>
          </cell>
        </row>
        <row r="10603">
          <cell r="B10603">
            <v>38</v>
          </cell>
          <cell r="F10603">
            <v>6</v>
          </cell>
          <cell r="R10603" t="str">
            <v/>
          </cell>
          <cell r="X10603" t="str">
            <v/>
          </cell>
        </row>
        <row r="10604">
          <cell r="B10604">
            <v>38</v>
          </cell>
          <cell r="F10604">
            <v>6</v>
          </cell>
          <cell r="R10604" t="str">
            <v>HERTHA VERNELLO</v>
          </cell>
          <cell r="T10604">
            <v>1</v>
          </cell>
          <cell r="W10604">
            <v>1</v>
          </cell>
          <cell r="X10604">
            <v>5.5</v>
          </cell>
        </row>
        <row r="10605">
          <cell r="B10605">
            <v>38</v>
          </cell>
          <cell r="F10605">
            <v>6</v>
          </cell>
          <cell r="R10605" t="str">
            <v/>
          </cell>
          <cell r="X10605" t="str">
            <v/>
          </cell>
        </row>
        <row r="10606">
          <cell r="B10606">
            <v>38</v>
          </cell>
          <cell r="F10606">
            <v>5.5</v>
          </cell>
          <cell r="R10606" t="str">
            <v>AC ASPARAGHESE</v>
          </cell>
          <cell r="T10606">
            <v>1</v>
          </cell>
          <cell r="X10606" t="str">
            <v/>
          </cell>
        </row>
        <row r="10607">
          <cell r="B10607">
            <v>38</v>
          </cell>
          <cell r="F10607">
            <v>5.5</v>
          </cell>
          <cell r="R10607" t="str">
            <v/>
          </cell>
          <cell r="X10607" t="str">
            <v/>
          </cell>
        </row>
        <row r="10608">
          <cell r="B10608">
            <v>38</v>
          </cell>
          <cell r="F10608">
            <v>6.5</v>
          </cell>
          <cell r="R10608" t="str">
            <v>AC ASPARAGHESE</v>
          </cell>
          <cell r="T10608">
            <v>1</v>
          </cell>
          <cell r="W10608">
            <v>1</v>
          </cell>
          <cell r="X10608">
            <v>6.5</v>
          </cell>
        </row>
        <row r="10609">
          <cell r="B10609">
            <v>38</v>
          </cell>
          <cell r="F10609">
            <v>6.5</v>
          </cell>
          <cell r="R10609" t="str">
            <v>PESCICULINI FC</v>
          </cell>
          <cell r="T10609">
            <v>1</v>
          </cell>
          <cell r="X10609" t="str">
            <v/>
          </cell>
        </row>
        <row r="10610">
          <cell r="B10610">
            <v>38</v>
          </cell>
          <cell r="F10610">
            <v>6</v>
          </cell>
          <cell r="R10610" t="str">
            <v/>
          </cell>
          <cell r="X10610" t="str">
            <v/>
          </cell>
        </row>
        <row r="10611">
          <cell r="B10611">
            <v>38</v>
          </cell>
          <cell r="F10611">
            <v>6.5</v>
          </cell>
          <cell r="R10611" t="str">
            <v>APPAREGGIATO</v>
          </cell>
          <cell r="T10611">
            <v>1</v>
          </cell>
          <cell r="W10611">
            <v>1</v>
          </cell>
          <cell r="X10611">
            <v>6.5</v>
          </cell>
        </row>
        <row r="10612">
          <cell r="B10612">
            <v>38</v>
          </cell>
          <cell r="F10612">
            <v>6</v>
          </cell>
          <cell r="R10612" t="str">
            <v/>
          </cell>
          <cell r="X10612" t="str">
            <v/>
          </cell>
        </row>
        <row r="10613">
          <cell r="B10613">
            <v>38</v>
          </cell>
          <cell r="F10613">
            <v>6</v>
          </cell>
          <cell r="R10613" t="str">
            <v/>
          </cell>
          <cell r="X10613" t="str">
            <v/>
          </cell>
        </row>
        <row r="10614">
          <cell r="B10614">
            <v>38</v>
          </cell>
          <cell r="F10614">
            <v>6.5</v>
          </cell>
          <cell r="R10614" t="str">
            <v>HERTHA VERNELLO</v>
          </cell>
          <cell r="W10614">
            <v>1</v>
          </cell>
          <cell r="X10614">
            <v>6.5</v>
          </cell>
        </row>
        <row r="10615">
          <cell r="B10615">
            <v>38</v>
          </cell>
          <cell r="F10615">
            <v>6.5</v>
          </cell>
          <cell r="R10615" t="str">
            <v/>
          </cell>
          <cell r="X10615" t="str">
            <v/>
          </cell>
        </row>
        <row r="10616">
          <cell r="B10616">
            <v>38</v>
          </cell>
          <cell r="F10616">
            <v>5.5</v>
          </cell>
          <cell r="R10616" t="str">
            <v>ATL IMPROVVISATO</v>
          </cell>
          <cell r="T10616">
            <v>1</v>
          </cell>
          <cell r="W10616">
            <v>1</v>
          </cell>
          <cell r="X10616">
            <v>5.5</v>
          </cell>
        </row>
        <row r="10617">
          <cell r="B10617">
            <v>38</v>
          </cell>
          <cell r="F10617">
            <v>6</v>
          </cell>
          <cell r="R10617" t="str">
            <v>APPAREGGIATO</v>
          </cell>
          <cell r="T10617">
            <v>1</v>
          </cell>
          <cell r="W10617">
            <v>1</v>
          </cell>
          <cell r="X10617">
            <v>6</v>
          </cell>
        </row>
        <row r="10618">
          <cell r="B10618">
            <v>38</v>
          </cell>
          <cell r="F10618">
            <v>5.5</v>
          </cell>
          <cell r="R10618" t="str">
            <v/>
          </cell>
          <cell r="X10618" t="str">
            <v/>
          </cell>
        </row>
        <row r="10619">
          <cell r="B10619">
            <v>38</v>
          </cell>
          <cell r="F10619">
            <v>6</v>
          </cell>
          <cell r="R10619" t="str">
            <v/>
          </cell>
          <cell r="X10619" t="str">
            <v/>
          </cell>
        </row>
        <row r="10620">
          <cell r="B10620">
            <v>38</v>
          </cell>
          <cell r="F10620">
            <v>5.5</v>
          </cell>
          <cell r="R10620" t="str">
            <v/>
          </cell>
          <cell r="X10620" t="str">
            <v/>
          </cell>
        </row>
        <row r="10621">
          <cell r="B10621">
            <v>38</v>
          </cell>
          <cell r="F10621">
            <v>6</v>
          </cell>
          <cell r="R10621" t="str">
            <v/>
          </cell>
          <cell r="X10621" t="str">
            <v/>
          </cell>
        </row>
        <row r="10622">
          <cell r="B10622">
            <v>38</v>
          </cell>
          <cell r="F10622">
            <v>6</v>
          </cell>
          <cell r="R10622" t="str">
            <v/>
          </cell>
          <cell r="X10622" t="str">
            <v/>
          </cell>
        </row>
        <row r="10623">
          <cell r="B10623">
            <v>38</v>
          </cell>
          <cell r="F10623">
            <v>5.5</v>
          </cell>
          <cell r="R10623" t="str">
            <v>ATL IMPROVVISATO</v>
          </cell>
          <cell r="T10623">
            <v>1</v>
          </cell>
          <cell r="X10623" t="str">
            <v/>
          </cell>
        </row>
        <row r="10624">
          <cell r="B10624">
            <v>38</v>
          </cell>
          <cell r="F10624">
            <v>5.5</v>
          </cell>
          <cell r="R10624" t="str">
            <v/>
          </cell>
          <cell r="X10624" t="str">
            <v/>
          </cell>
        </row>
        <row r="10625">
          <cell r="B10625">
            <v>38</v>
          </cell>
          <cell r="F10625">
            <v>5.5</v>
          </cell>
          <cell r="R10625" t="str">
            <v/>
          </cell>
          <cell r="X10625" t="str">
            <v/>
          </cell>
        </row>
        <row r="10626">
          <cell r="B10626">
            <v>38</v>
          </cell>
          <cell r="F10626">
            <v>6</v>
          </cell>
          <cell r="R10626" t="str">
            <v/>
          </cell>
          <cell r="X10626" t="str">
            <v/>
          </cell>
        </row>
        <row r="10627">
          <cell r="B10627">
            <v>38</v>
          </cell>
          <cell r="F10627">
            <v>6</v>
          </cell>
          <cell r="R10627" t="str">
            <v/>
          </cell>
          <cell r="X10627" t="str">
            <v/>
          </cell>
        </row>
        <row r="10628">
          <cell r="B10628">
            <v>38</v>
          </cell>
          <cell r="F10628">
            <v>5.5</v>
          </cell>
          <cell r="R10628" t="str">
            <v>SAN GRIA</v>
          </cell>
          <cell r="X10628" t="str">
            <v/>
          </cell>
        </row>
        <row r="10629">
          <cell r="B10629">
            <v>38</v>
          </cell>
          <cell r="F10629">
            <v>5.5</v>
          </cell>
          <cell r="R10629" t="str">
            <v>SESTO ASENSIO</v>
          </cell>
          <cell r="T10629">
            <v>1</v>
          </cell>
          <cell r="X10629" t="str">
            <v/>
          </cell>
        </row>
        <row r="10630">
          <cell r="B10630">
            <v>38</v>
          </cell>
          <cell r="F10630">
            <v>5.5</v>
          </cell>
          <cell r="R10630" t="str">
            <v>ATL IMPROVVISATO</v>
          </cell>
          <cell r="T10630">
            <v>1</v>
          </cell>
          <cell r="W10630">
            <v>1</v>
          </cell>
          <cell r="X10630">
            <v>5.5</v>
          </cell>
        </row>
        <row r="10631">
          <cell r="B10631">
            <v>38</v>
          </cell>
          <cell r="F10631">
            <v>5.5</v>
          </cell>
          <cell r="R10631" t="str">
            <v/>
          </cell>
          <cell r="X10631" t="str">
            <v/>
          </cell>
        </row>
        <row r="10632">
          <cell r="B10632">
            <v>38</v>
          </cell>
          <cell r="F10632">
            <v>6</v>
          </cell>
          <cell r="R10632" t="str">
            <v>PARTIZAN DEGRADO</v>
          </cell>
          <cell r="T10632">
            <v>1</v>
          </cell>
          <cell r="W10632">
            <v>1</v>
          </cell>
          <cell r="X10632">
            <v>6</v>
          </cell>
        </row>
        <row r="10633">
          <cell r="B10633">
            <v>38</v>
          </cell>
          <cell r="F10633">
            <v>6.5</v>
          </cell>
          <cell r="R10633" t="str">
            <v>PESCICULINI FC</v>
          </cell>
          <cell r="X10633" t="str">
            <v/>
          </cell>
        </row>
        <row r="10634">
          <cell r="B10634">
            <v>38</v>
          </cell>
          <cell r="F10634">
            <v>6</v>
          </cell>
          <cell r="R10634" t="str">
            <v/>
          </cell>
          <cell r="X10634" t="str">
            <v/>
          </cell>
        </row>
        <row r="10635">
          <cell r="B10635">
            <v>38</v>
          </cell>
          <cell r="F10635">
            <v>6.5</v>
          </cell>
          <cell r="R10635" t="str">
            <v>PESCICULINI FC</v>
          </cell>
          <cell r="T10635">
            <v>1</v>
          </cell>
          <cell r="W10635">
            <v>1</v>
          </cell>
          <cell r="X10635">
            <v>6.5</v>
          </cell>
        </row>
        <row r="10636">
          <cell r="B10636">
            <v>38</v>
          </cell>
          <cell r="F10636">
            <v>5.5</v>
          </cell>
          <cell r="R10636" t="str">
            <v>PESCICULINI FC</v>
          </cell>
          <cell r="T10636">
            <v>1</v>
          </cell>
          <cell r="X10636" t="str">
            <v/>
          </cell>
        </row>
        <row r="10637">
          <cell r="B10637">
            <v>38</v>
          </cell>
          <cell r="F10637">
            <v>6</v>
          </cell>
          <cell r="R10637" t="str">
            <v/>
          </cell>
          <cell r="X10637" t="str">
            <v/>
          </cell>
        </row>
        <row r="10638">
          <cell r="B10638">
            <v>38</v>
          </cell>
          <cell r="F10638">
            <v>6</v>
          </cell>
          <cell r="R10638" t="str">
            <v/>
          </cell>
          <cell r="X10638" t="str">
            <v/>
          </cell>
        </row>
        <row r="10639">
          <cell r="B10639">
            <v>38</v>
          </cell>
          <cell r="F10639">
            <v>7</v>
          </cell>
          <cell r="R10639" t="str">
            <v/>
          </cell>
          <cell r="X10639" t="str">
            <v/>
          </cell>
        </row>
        <row r="10640">
          <cell r="B10640">
            <v>38</v>
          </cell>
          <cell r="F10640">
            <v>6.5</v>
          </cell>
          <cell r="R10640" t="str">
            <v/>
          </cell>
          <cell r="X10640" t="str">
            <v/>
          </cell>
        </row>
        <row r="10641">
          <cell r="B10641">
            <v>38</v>
          </cell>
          <cell r="F10641">
            <v>6.5</v>
          </cell>
          <cell r="R10641" t="str">
            <v>HERTHA VERNELLO</v>
          </cell>
          <cell r="T10641">
            <v>1</v>
          </cell>
          <cell r="W10641">
            <v>1</v>
          </cell>
          <cell r="X10641">
            <v>6.5</v>
          </cell>
        </row>
        <row r="10642">
          <cell r="B10642">
            <v>38</v>
          </cell>
          <cell r="F10642">
            <v>5.5</v>
          </cell>
          <cell r="R10642" t="str">
            <v>HERTHA VERNELLO</v>
          </cell>
          <cell r="X10642" t="str">
            <v/>
          </cell>
        </row>
        <row r="10643">
          <cell r="B10643">
            <v>38</v>
          </cell>
          <cell r="F10643">
            <v>6.5</v>
          </cell>
          <cell r="R10643" t="str">
            <v>PESCICULINI FC</v>
          </cell>
          <cell r="W10643">
            <v>1</v>
          </cell>
          <cell r="X10643">
            <v>6.5</v>
          </cell>
        </row>
        <row r="10644">
          <cell r="B10644">
            <v>38</v>
          </cell>
          <cell r="F10644">
            <v>6</v>
          </cell>
          <cell r="R10644" t="str">
            <v>PESCICULINI FC</v>
          </cell>
          <cell r="T10644">
            <v>1</v>
          </cell>
          <cell r="W10644">
            <v>1</v>
          </cell>
          <cell r="X10644">
            <v>6</v>
          </cell>
        </row>
        <row r="10645">
          <cell r="B10645">
            <v>38</v>
          </cell>
          <cell r="F10645">
            <v>5.5</v>
          </cell>
          <cell r="R10645" t="str">
            <v>ATL IMPROVVISATO</v>
          </cell>
          <cell r="T10645">
            <v>1</v>
          </cell>
          <cell r="X10645" t="str">
            <v/>
          </cell>
        </row>
        <row r="10646">
          <cell r="B10646">
            <v>38</v>
          </cell>
          <cell r="F10646">
            <v>6.5</v>
          </cell>
          <cell r="R10646" t="str">
            <v>HERTHA VERNELLO</v>
          </cell>
          <cell r="T10646">
            <v>1</v>
          </cell>
          <cell r="W10646">
            <v>1</v>
          </cell>
          <cell r="X10646">
            <v>6.5</v>
          </cell>
        </row>
        <row r="10647">
          <cell r="B10647">
            <v>38</v>
          </cell>
          <cell r="F10647">
            <v>5.5</v>
          </cell>
          <cell r="R10647" t="str">
            <v>ATL IMPROVVISATO</v>
          </cell>
          <cell r="W10647">
            <v>1</v>
          </cell>
          <cell r="X10647">
            <v>5.5</v>
          </cell>
        </row>
        <row r="10648">
          <cell r="B10648">
            <v>38</v>
          </cell>
          <cell r="F10648">
            <v>6</v>
          </cell>
          <cell r="R10648" t="str">
            <v>SESTO ASENSIO</v>
          </cell>
          <cell r="W10648">
            <v>1</v>
          </cell>
          <cell r="X10648">
            <v>6</v>
          </cell>
        </row>
        <row r="10649">
          <cell r="B10649">
            <v>38</v>
          </cell>
          <cell r="F10649">
            <v>6.5</v>
          </cell>
          <cell r="R10649" t="str">
            <v>AC ASPARAGHESE</v>
          </cell>
          <cell r="T10649">
            <v>1</v>
          </cell>
          <cell r="W10649">
            <v>1</v>
          </cell>
          <cell r="X10649">
            <v>6.5</v>
          </cell>
        </row>
        <row r="10650">
          <cell r="B10650">
            <v>38</v>
          </cell>
          <cell r="F10650">
            <v>5.5</v>
          </cell>
          <cell r="R10650" t="str">
            <v/>
          </cell>
          <cell r="X10650" t="str">
            <v/>
          </cell>
        </row>
        <row r="10651">
          <cell r="B10651">
            <v>38</v>
          </cell>
          <cell r="F10651">
            <v>5.5</v>
          </cell>
          <cell r="R10651" t="str">
            <v>ATL IMPROVVISATO</v>
          </cell>
          <cell r="T10651">
            <v>1</v>
          </cell>
          <cell r="W10651">
            <v>1</v>
          </cell>
          <cell r="X10651">
            <v>5.5</v>
          </cell>
        </row>
        <row r="10652">
          <cell r="B10652">
            <v>38</v>
          </cell>
          <cell r="F10652">
            <v>6.5</v>
          </cell>
          <cell r="R10652" t="str">
            <v>APPAREGGIATO</v>
          </cell>
          <cell r="T10652">
            <v>1</v>
          </cell>
          <cell r="W10652">
            <v>1</v>
          </cell>
          <cell r="X10652">
            <v>7.5</v>
          </cell>
        </row>
        <row r="10653">
          <cell r="B10653">
            <v>38</v>
          </cell>
          <cell r="F10653">
            <v>6</v>
          </cell>
          <cell r="R10653" t="str">
            <v>PARTIZAN DEGRADO</v>
          </cell>
          <cell r="T10653">
            <v>1</v>
          </cell>
          <cell r="W10653">
            <v>1</v>
          </cell>
          <cell r="X10653">
            <v>6</v>
          </cell>
        </row>
        <row r="10654">
          <cell r="B10654">
            <v>38</v>
          </cell>
          <cell r="F10654">
            <v>6</v>
          </cell>
          <cell r="R10654" t="str">
            <v>APPAREGGIATO</v>
          </cell>
          <cell r="T10654">
            <v>1</v>
          </cell>
          <cell r="W10654">
            <v>1</v>
          </cell>
          <cell r="X10654">
            <v>6</v>
          </cell>
        </row>
        <row r="10655">
          <cell r="B10655">
            <v>38</v>
          </cell>
          <cell r="F10655">
            <v>6</v>
          </cell>
          <cell r="R10655" t="str">
            <v/>
          </cell>
          <cell r="X10655" t="str">
            <v/>
          </cell>
        </row>
        <row r="10656">
          <cell r="B10656">
            <v>38</v>
          </cell>
          <cell r="F10656">
            <v>5.5</v>
          </cell>
          <cell r="R10656" t="str">
            <v/>
          </cell>
          <cell r="X10656" t="str">
            <v/>
          </cell>
        </row>
        <row r="10657">
          <cell r="B10657">
            <v>38</v>
          </cell>
          <cell r="F10657">
            <v>6.5</v>
          </cell>
          <cell r="R10657" t="str">
            <v>ATL IMPROVVISATO</v>
          </cell>
          <cell r="T10657">
            <v>1</v>
          </cell>
          <cell r="W10657">
            <v>1</v>
          </cell>
          <cell r="X10657">
            <v>7.5</v>
          </cell>
        </row>
        <row r="10658">
          <cell r="B10658">
            <v>38</v>
          </cell>
          <cell r="F10658">
            <v>6</v>
          </cell>
          <cell r="R10658" t="str">
            <v/>
          </cell>
          <cell r="X10658" t="str">
            <v/>
          </cell>
        </row>
        <row r="10659">
          <cell r="B10659">
            <v>38</v>
          </cell>
          <cell r="F10659">
            <v>6.5</v>
          </cell>
          <cell r="R10659" t="str">
            <v>SESTO ASENSIO</v>
          </cell>
          <cell r="T10659">
            <v>1</v>
          </cell>
          <cell r="W10659">
            <v>1</v>
          </cell>
          <cell r="X10659">
            <v>6.5</v>
          </cell>
        </row>
        <row r="10660">
          <cell r="B10660">
            <v>38</v>
          </cell>
          <cell r="F10660">
            <v>6</v>
          </cell>
          <cell r="R10660" t="str">
            <v>AC ASPARAGHESE</v>
          </cell>
          <cell r="T10660">
            <v>1</v>
          </cell>
          <cell r="W10660">
            <v>1</v>
          </cell>
          <cell r="X10660">
            <v>6</v>
          </cell>
        </row>
        <row r="10661">
          <cell r="B10661">
            <v>38</v>
          </cell>
          <cell r="F10661">
            <v>6.5</v>
          </cell>
          <cell r="R10661" t="str">
            <v/>
          </cell>
          <cell r="X10661" t="str">
            <v/>
          </cell>
        </row>
        <row r="10662">
          <cell r="B10662">
            <v>38</v>
          </cell>
          <cell r="F10662">
            <v>6</v>
          </cell>
          <cell r="R10662" t="str">
            <v/>
          </cell>
          <cell r="X10662" t="str">
            <v/>
          </cell>
        </row>
        <row r="10663">
          <cell r="B10663">
            <v>38</v>
          </cell>
          <cell r="F10663">
            <v>5.5</v>
          </cell>
          <cell r="R10663" t="str">
            <v/>
          </cell>
          <cell r="X10663" t="str">
            <v/>
          </cell>
        </row>
        <row r="10664">
          <cell r="B10664">
            <v>38</v>
          </cell>
          <cell r="F10664">
            <v>6</v>
          </cell>
          <cell r="R10664" t="str">
            <v/>
          </cell>
          <cell r="X10664" t="str">
            <v/>
          </cell>
        </row>
        <row r="10665">
          <cell r="B10665">
            <v>38</v>
          </cell>
          <cell r="F10665">
            <v>6</v>
          </cell>
          <cell r="R10665" t="str">
            <v>AC ASPARAGHESE</v>
          </cell>
          <cell r="W10665">
            <v>1</v>
          </cell>
          <cell r="X10665">
            <v>6</v>
          </cell>
        </row>
        <row r="10666">
          <cell r="B10666">
            <v>38</v>
          </cell>
          <cell r="F10666">
            <v>6</v>
          </cell>
          <cell r="R10666" t="str">
            <v/>
          </cell>
          <cell r="X10666" t="str">
            <v/>
          </cell>
        </row>
        <row r="10667">
          <cell r="B10667">
            <v>38</v>
          </cell>
          <cell r="F10667">
            <v>6</v>
          </cell>
          <cell r="R10667" t="str">
            <v/>
          </cell>
          <cell r="X10667" t="str">
            <v/>
          </cell>
        </row>
        <row r="10668">
          <cell r="B10668">
            <v>38</v>
          </cell>
          <cell r="F10668">
            <v>6</v>
          </cell>
          <cell r="R10668" t="str">
            <v>SAN GRIA</v>
          </cell>
          <cell r="T10668">
            <v>1</v>
          </cell>
          <cell r="W10668">
            <v>1</v>
          </cell>
          <cell r="X10668">
            <v>6</v>
          </cell>
        </row>
        <row r="10669">
          <cell r="B10669">
            <v>38</v>
          </cell>
          <cell r="F10669">
            <v>6.5</v>
          </cell>
          <cell r="R10669" t="str">
            <v/>
          </cell>
          <cell r="X10669" t="str">
            <v/>
          </cell>
        </row>
        <row r="10670">
          <cell r="B10670">
            <v>38</v>
          </cell>
          <cell r="F10670">
            <v>5.5</v>
          </cell>
          <cell r="R10670" t="str">
            <v>HERTHA VERNELLO</v>
          </cell>
          <cell r="T10670">
            <v>1</v>
          </cell>
          <cell r="W10670">
            <v>1</v>
          </cell>
          <cell r="X10670">
            <v>5.5</v>
          </cell>
        </row>
        <row r="10671">
          <cell r="B10671">
            <v>38</v>
          </cell>
          <cell r="F10671">
            <v>5</v>
          </cell>
          <cell r="R10671" t="str">
            <v>SESTO ASENSIO</v>
          </cell>
          <cell r="T10671">
            <v>1</v>
          </cell>
          <cell r="X10671" t="str">
            <v/>
          </cell>
        </row>
        <row r="10672">
          <cell r="B10672">
            <v>38</v>
          </cell>
          <cell r="F10672">
            <v>6</v>
          </cell>
          <cell r="R10672" t="str">
            <v>ATL IMPROVVISATO</v>
          </cell>
          <cell r="T10672">
            <v>1</v>
          </cell>
          <cell r="W10672">
            <v>1</v>
          </cell>
          <cell r="X10672">
            <v>5.5</v>
          </cell>
        </row>
        <row r="10673">
          <cell r="B10673">
            <v>38</v>
          </cell>
          <cell r="F10673">
            <v>6</v>
          </cell>
          <cell r="R10673" t="str">
            <v/>
          </cell>
          <cell r="X10673" t="str">
            <v/>
          </cell>
        </row>
        <row r="10674">
          <cell r="B10674">
            <v>38</v>
          </cell>
          <cell r="F10674">
            <v>6</v>
          </cell>
          <cell r="R10674" t="str">
            <v/>
          </cell>
          <cell r="X10674" t="str">
            <v/>
          </cell>
        </row>
        <row r="10675">
          <cell r="B10675">
            <v>38</v>
          </cell>
          <cell r="F10675">
            <v>5.5</v>
          </cell>
          <cell r="R10675" t="str">
            <v>AC ASPARAGHESE</v>
          </cell>
          <cell r="W10675">
            <v>1</v>
          </cell>
          <cell r="X10675">
            <v>5.5</v>
          </cell>
        </row>
        <row r="10676">
          <cell r="B10676">
            <v>38</v>
          </cell>
          <cell r="F10676">
            <v>6</v>
          </cell>
          <cell r="R10676" t="str">
            <v>APPAREGGIATO</v>
          </cell>
          <cell r="T10676">
            <v>1</v>
          </cell>
          <cell r="W10676">
            <v>1</v>
          </cell>
          <cell r="X10676">
            <v>6</v>
          </cell>
        </row>
        <row r="10677">
          <cell r="B10677">
            <v>38</v>
          </cell>
          <cell r="F10677">
            <v>6.5</v>
          </cell>
          <cell r="R10677" t="str">
            <v/>
          </cell>
          <cell r="X10677" t="str">
            <v/>
          </cell>
        </row>
        <row r="10678">
          <cell r="B10678">
            <v>38</v>
          </cell>
          <cell r="F10678">
            <v>6</v>
          </cell>
          <cell r="R10678" t="str">
            <v/>
          </cell>
          <cell r="X10678" t="str">
            <v/>
          </cell>
        </row>
        <row r="10679">
          <cell r="B10679">
            <v>38</v>
          </cell>
          <cell r="F10679">
            <v>6</v>
          </cell>
          <cell r="R10679" t="str">
            <v/>
          </cell>
          <cell r="X10679" t="str">
            <v/>
          </cell>
        </row>
        <row r="10680">
          <cell r="B10680">
            <v>38</v>
          </cell>
          <cell r="F10680">
            <v>6</v>
          </cell>
          <cell r="R10680" t="str">
            <v/>
          </cell>
          <cell r="X10680" t="str">
            <v/>
          </cell>
        </row>
        <row r="10681">
          <cell r="B10681">
            <v>38</v>
          </cell>
          <cell r="F10681">
            <v>6</v>
          </cell>
          <cell r="R10681" t="str">
            <v/>
          </cell>
          <cell r="X10681" t="str">
            <v/>
          </cell>
        </row>
        <row r="10682">
          <cell r="B10682">
            <v>38</v>
          </cell>
          <cell r="F10682">
            <v>6.5</v>
          </cell>
          <cell r="R10682" t="str">
            <v/>
          </cell>
          <cell r="X10682" t="str">
            <v/>
          </cell>
        </row>
        <row r="10683">
          <cell r="B10683">
            <v>38</v>
          </cell>
          <cell r="F10683">
            <v>6</v>
          </cell>
          <cell r="R10683" t="str">
            <v/>
          </cell>
          <cell r="X10683" t="str">
            <v/>
          </cell>
        </row>
        <row r="10684">
          <cell r="B10684">
            <v>38</v>
          </cell>
          <cell r="F10684">
            <v>6</v>
          </cell>
          <cell r="R10684" t="str">
            <v/>
          </cell>
          <cell r="X10684" t="str">
            <v/>
          </cell>
        </row>
        <row r="10685">
          <cell r="B10685">
            <v>38</v>
          </cell>
          <cell r="F10685">
            <v>7</v>
          </cell>
          <cell r="R10685" t="str">
            <v/>
          </cell>
          <cell r="X10685" t="str">
            <v/>
          </cell>
        </row>
        <row r="10686">
          <cell r="B10686">
            <v>38</v>
          </cell>
          <cell r="F10686">
            <v>6</v>
          </cell>
          <cell r="R10686" t="str">
            <v/>
          </cell>
          <cell r="X10686" t="str">
            <v/>
          </cell>
        </row>
        <row r="10687">
          <cell r="B10687">
            <v>38</v>
          </cell>
          <cell r="F10687">
            <v>6</v>
          </cell>
          <cell r="R10687" t="str">
            <v/>
          </cell>
          <cell r="X10687" t="str">
            <v/>
          </cell>
        </row>
        <row r="10688">
          <cell r="B10688">
            <v>38</v>
          </cell>
          <cell r="F10688">
            <v>5.5</v>
          </cell>
          <cell r="R10688" t="str">
            <v>APPAREGGIATO</v>
          </cell>
          <cell r="X10688" t="str">
            <v/>
          </cell>
        </row>
        <row r="10689">
          <cell r="B10689">
            <v>38</v>
          </cell>
          <cell r="F10689">
            <v>6</v>
          </cell>
          <cell r="R10689" t="str">
            <v>SESTO ASENSIO</v>
          </cell>
          <cell r="W10689">
            <v>1</v>
          </cell>
          <cell r="X10689">
            <v>6</v>
          </cell>
        </row>
        <row r="10690">
          <cell r="B10690">
            <v>38</v>
          </cell>
          <cell r="F10690">
            <v>5.5</v>
          </cell>
          <cell r="R10690" t="str">
            <v>SAN GRIA</v>
          </cell>
          <cell r="T10690">
            <v>1</v>
          </cell>
          <cell r="X10690" t="str">
            <v/>
          </cell>
        </row>
        <row r="10691">
          <cell r="B10691">
            <v>38</v>
          </cell>
          <cell r="F10691">
            <v>5.5</v>
          </cell>
          <cell r="R10691" t="str">
            <v>ATL IMPROVVISATO</v>
          </cell>
          <cell r="X10691" t="str">
            <v/>
          </cell>
        </row>
        <row r="10692">
          <cell r="B10692">
            <v>38</v>
          </cell>
          <cell r="F10692">
            <v>7</v>
          </cell>
          <cell r="R10692" t="str">
            <v>SESTO ASENSIO</v>
          </cell>
          <cell r="T10692">
            <v>1</v>
          </cell>
          <cell r="W10692">
            <v>1</v>
          </cell>
          <cell r="X10692">
            <v>10</v>
          </cell>
        </row>
        <row r="10693">
          <cell r="B10693">
            <v>38</v>
          </cell>
          <cell r="F10693">
            <v>6</v>
          </cell>
          <cell r="R10693" t="str">
            <v/>
          </cell>
          <cell r="X10693" t="str">
            <v/>
          </cell>
        </row>
        <row r="10694">
          <cell r="B10694">
            <v>38</v>
          </cell>
          <cell r="F10694">
            <v>8</v>
          </cell>
          <cell r="R10694" t="str">
            <v>PARTIZAN DEGRADO</v>
          </cell>
          <cell r="T10694">
            <v>1</v>
          </cell>
          <cell r="W10694">
            <v>1</v>
          </cell>
          <cell r="X10694">
            <v>14</v>
          </cell>
        </row>
        <row r="10695">
          <cell r="B10695">
            <v>38</v>
          </cell>
          <cell r="F10695">
            <v>5.5</v>
          </cell>
          <cell r="R10695" t="str">
            <v>SESTO ASENSIO</v>
          </cell>
          <cell r="T10695">
            <v>1</v>
          </cell>
          <cell r="X10695" t="str">
            <v/>
          </cell>
        </row>
        <row r="10696">
          <cell r="B10696">
            <v>38</v>
          </cell>
          <cell r="F10696">
            <v>7.5</v>
          </cell>
          <cell r="R10696" t="str">
            <v>SESTO ASENSIO</v>
          </cell>
          <cell r="W10696">
            <v>1</v>
          </cell>
          <cell r="X10696">
            <v>11</v>
          </cell>
        </row>
        <row r="10697">
          <cell r="B10697">
            <v>38</v>
          </cell>
          <cell r="F10697">
            <v>5</v>
          </cell>
          <cell r="R10697" t="str">
            <v/>
          </cell>
          <cell r="X10697" t="str">
            <v/>
          </cell>
        </row>
        <row r="10698">
          <cell r="B10698">
            <v>38</v>
          </cell>
          <cell r="F10698">
            <v>7.5</v>
          </cell>
          <cell r="R10698" t="str">
            <v>SESTO ASENSIO</v>
          </cell>
          <cell r="T10698">
            <v>1</v>
          </cell>
          <cell r="W10698">
            <v>1</v>
          </cell>
          <cell r="X10698">
            <v>13.5</v>
          </cell>
        </row>
        <row r="10699">
          <cell r="B10699">
            <v>38</v>
          </cell>
          <cell r="F10699">
            <v>5</v>
          </cell>
          <cell r="R10699" t="str">
            <v/>
          </cell>
          <cell r="X10699" t="str">
            <v/>
          </cell>
        </row>
        <row r="10700">
          <cell r="B10700">
            <v>38</v>
          </cell>
          <cell r="F10700">
            <v>5.5</v>
          </cell>
          <cell r="R10700" t="str">
            <v>ATL IMPROVVISATO</v>
          </cell>
          <cell r="X10700" t="str">
            <v/>
          </cell>
        </row>
        <row r="10701">
          <cell r="B10701">
            <v>38</v>
          </cell>
          <cell r="F10701">
            <v>6</v>
          </cell>
          <cell r="R10701" t="str">
            <v>SAN GRIA</v>
          </cell>
          <cell r="T10701">
            <v>1</v>
          </cell>
          <cell r="W10701">
            <v>1</v>
          </cell>
          <cell r="X10701">
            <v>6</v>
          </cell>
        </row>
        <row r="10702">
          <cell r="B10702">
            <v>38</v>
          </cell>
          <cell r="F10702">
            <v>6</v>
          </cell>
          <cell r="R10702" t="str">
            <v>PARTIZAN DEGRADO</v>
          </cell>
          <cell r="W10702">
            <v>1</v>
          </cell>
          <cell r="X10702">
            <v>7</v>
          </cell>
        </row>
        <row r="10703">
          <cell r="B10703">
            <v>38</v>
          </cell>
          <cell r="F10703">
            <v>5.5</v>
          </cell>
          <cell r="R10703" t="str">
            <v/>
          </cell>
          <cell r="X10703" t="str">
            <v/>
          </cell>
        </row>
        <row r="10704">
          <cell r="B10704">
            <v>38</v>
          </cell>
          <cell r="F10704">
            <v>6.5</v>
          </cell>
          <cell r="R10704" t="str">
            <v>PESCICULINI FC</v>
          </cell>
          <cell r="W10704">
            <v>1</v>
          </cell>
          <cell r="X10704">
            <v>7.5</v>
          </cell>
        </row>
        <row r="10705">
          <cell r="B10705">
            <v>38</v>
          </cell>
          <cell r="F10705">
            <v>7</v>
          </cell>
          <cell r="R10705" t="str">
            <v>SESTO ASENSIO</v>
          </cell>
          <cell r="T10705">
            <v>1</v>
          </cell>
          <cell r="W10705">
            <v>1</v>
          </cell>
          <cell r="X10705">
            <v>11</v>
          </cell>
        </row>
        <row r="10706">
          <cell r="B10706">
            <v>38</v>
          </cell>
          <cell r="F10706">
            <v>6.5</v>
          </cell>
          <cell r="R10706" t="str">
            <v>AC ASPARAGHESE</v>
          </cell>
          <cell r="T10706">
            <v>1</v>
          </cell>
          <cell r="W10706">
            <v>1</v>
          </cell>
          <cell r="X10706">
            <v>6.5</v>
          </cell>
        </row>
        <row r="10707">
          <cell r="B10707">
            <v>38</v>
          </cell>
          <cell r="F10707">
            <v>5.5</v>
          </cell>
          <cell r="R10707" t="str">
            <v>PARTIZAN DEGRADO</v>
          </cell>
          <cell r="T10707">
            <v>1</v>
          </cell>
          <cell r="X10707" t="str">
            <v/>
          </cell>
        </row>
        <row r="10708">
          <cell r="B10708">
            <v>38</v>
          </cell>
          <cell r="F10708">
            <v>7</v>
          </cell>
          <cell r="R10708" t="str">
            <v>HERTHA VERNELLO</v>
          </cell>
          <cell r="T10708">
            <v>1</v>
          </cell>
          <cell r="W10708">
            <v>1</v>
          </cell>
          <cell r="X10708">
            <v>10</v>
          </cell>
        </row>
        <row r="10709">
          <cell r="B10709">
            <v>38</v>
          </cell>
          <cell r="F10709">
            <v>6.5</v>
          </cell>
          <cell r="R10709" t="str">
            <v/>
          </cell>
          <cell r="X10709" t="str">
            <v/>
          </cell>
        </row>
        <row r="10710">
          <cell r="B10710">
            <v>38</v>
          </cell>
          <cell r="F10710">
            <v>6</v>
          </cell>
          <cell r="R10710" t="str">
            <v/>
          </cell>
          <cell r="X10710" t="str">
            <v/>
          </cell>
        </row>
        <row r="10711">
          <cell r="B10711">
            <v>38</v>
          </cell>
          <cell r="F10711">
            <v>6.5</v>
          </cell>
          <cell r="R10711" t="str">
            <v>APPAREGGIATO</v>
          </cell>
          <cell r="T10711">
            <v>1</v>
          </cell>
          <cell r="W10711">
            <v>1</v>
          </cell>
          <cell r="X10711">
            <v>7.5</v>
          </cell>
        </row>
        <row r="10712">
          <cell r="B10712">
            <v>38</v>
          </cell>
          <cell r="F10712">
            <v>5</v>
          </cell>
          <cell r="R10712" t="str">
            <v>PESCICULINI FC</v>
          </cell>
          <cell r="T10712">
            <v>1</v>
          </cell>
          <cell r="X10712" t="str">
            <v/>
          </cell>
        </row>
        <row r="10713">
          <cell r="B10713">
            <v>38</v>
          </cell>
          <cell r="F10713">
            <v>6</v>
          </cell>
          <cell r="R10713" t="str">
            <v>PESCICULINI FC</v>
          </cell>
          <cell r="T10713">
            <v>1</v>
          </cell>
          <cell r="W10713">
            <v>1</v>
          </cell>
          <cell r="X10713">
            <v>6</v>
          </cell>
        </row>
        <row r="10714">
          <cell r="B10714">
            <v>38</v>
          </cell>
          <cell r="F10714">
            <v>6.5</v>
          </cell>
          <cell r="R10714" t="str">
            <v>SAN GRIA</v>
          </cell>
          <cell r="T10714">
            <v>1</v>
          </cell>
          <cell r="W10714">
            <v>1</v>
          </cell>
          <cell r="X10714">
            <v>6.5</v>
          </cell>
        </row>
        <row r="10715">
          <cell r="B10715">
            <v>38</v>
          </cell>
          <cell r="F10715">
            <v>6.5</v>
          </cell>
          <cell r="R10715" t="str">
            <v/>
          </cell>
          <cell r="X10715" t="str">
            <v/>
          </cell>
        </row>
        <row r="10716">
          <cell r="B10716">
            <v>38</v>
          </cell>
          <cell r="F10716">
            <v>6.5</v>
          </cell>
          <cell r="R10716" t="str">
            <v>SAN GRIA</v>
          </cell>
          <cell r="W10716">
            <v>1</v>
          </cell>
          <cell r="X10716">
            <v>6</v>
          </cell>
        </row>
        <row r="10717">
          <cell r="B10717">
            <v>38</v>
          </cell>
          <cell r="F10717">
            <v>6</v>
          </cell>
          <cell r="R10717" t="str">
            <v>PARTIZAN DEGRADO</v>
          </cell>
          <cell r="T10717">
            <v>1</v>
          </cell>
          <cell r="W10717">
            <v>1</v>
          </cell>
          <cell r="X10717">
            <v>6</v>
          </cell>
        </row>
        <row r="10718">
          <cell r="B10718">
            <v>38</v>
          </cell>
          <cell r="F10718">
            <v>6</v>
          </cell>
          <cell r="R10718" t="str">
            <v/>
          </cell>
          <cell r="X10718" t="str">
            <v/>
          </cell>
        </row>
        <row r="10719">
          <cell r="B10719">
            <v>38</v>
          </cell>
          <cell r="F10719">
            <v>6</v>
          </cell>
          <cell r="R10719" t="str">
            <v>PARTIZAN DEGRADO</v>
          </cell>
          <cell r="X10719" t="str">
            <v/>
          </cell>
        </row>
        <row r="10720">
          <cell r="B10720">
            <v>38</v>
          </cell>
          <cell r="F10720">
            <v>6</v>
          </cell>
          <cell r="R10720" t="str">
            <v/>
          </cell>
          <cell r="X10720" t="str">
            <v/>
          </cell>
        </row>
        <row r="10721">
          <cell r="B10721">
            <v>38</v>
          </cell>
          <cell r="F10721">
            <v>6</v>
          </cell>
          <cell r="R10721" t="str">
            <v/>
          </cell>
          <cell r="X10721" t="str">
            <v/>
          </cell>
        </row>
        <row r="10722">
          <cell r="B10722">
            <v>38</v>
          </cell>
          <cell r="F10722">
            <v>6</v>
          </cell>
          <cell r="R10722" t="str">
            <v/>
          </cell>
          <cell r="X10722" t="str">
            <v/>
          </cell>
        </row>
        <row r="10723">
          <cell r="B10723">
            <v>38</v>
          </cell>
          <cell r="F10723">
            <v>6</v>
          </cell>
          <cell r="R10723" t="str">
            <v/>
          </cell>
          <cell r="X10723" t="str">
            <v/>
          </cell>
        </row>
        <row r="10724">
          <cell r="B10724">
            <v>38</v>
          </cell>
          <cell r="F10724">
            <v>6.5</v>
          </cell>
          <cell r="R10724" t="str">
            <v/>
          </cell>
          <cell r="X10724" t="str">
            <v/>
          </cell>
        </row>
        <row r="10725">
          <cell r="B10725">
            <v>38</v>
          </cell>
          <cell r="F10725">
            <v>6</v>
          </cell>
          <cell r="R10725" t="str">
            <v/>
          </cell>
          <cell r="X10725" t="str">
            <v/>
          </cell>
        </row>
        <row r="10726">
          <cell r="B10726">
            <v>38</v>
          </cell>
          <cell r="F10726">
            <v>6</v>
          </cell>
          <cell r="R10726" t="str">
            <v/>
          </cell>
          <cell r="X10726" t="str">
            <v/>
          </cell>
        </row>
        <row r="10727">
          <cell r="B10727">
            <v>38</v>
          </cell>
          <cell r="F10727">
            <v>6</v>
          </cell>
          <cell r="R10727" t="str">
            <v/>
          </cell>
          <cell r="X10727" t="str">
            <v/>
          </cell>
        </row>
        <row r="10728">
          <cell r="B10728">
            <v>38</v>
          </cell>
          <cell r="F10728">
            <v>6.5</v>
          </cell>
          <cell r="R10728" t="str">
            <v/>
          </cell>
          <cell r="X10728" t="str">
            <v/>
          </cell>
        </row>
        <row r="10729">
          <cell r="B10729">
            <v>38</v>
          </cell>
          <cell r="F10729">
            <v>7</v>
          </cell>
          <cell r="R10729" t="str">
            <v>APPAREGGIATO</v>
          </cell>
          <cell r="T10729">
            <v>1</v>
          </cell>
          <cell r="W10729">
            <v>1</v>
          </cell>
          <cell r="X10729">
            <v>10</v>
          </cell>
        </row>
        <row r="10730">
          <cell r="B10730">
            <v>38</v>
          </cell>
          <cell r="F10730">
            <v>6</v>
          </cell>
          <cell r="R10730" t="str">
            <v/>
          </cell>
          <cell r="X10730" t="str">
            <v/>
          </cell>
        </row>
        <row r="10731">
          <cell r="B10731">
            <v>38</v>
          </cell>
          <cell r="F10731">
            <v>6</v>
          </cell>
          <cell r="R10731" t="str">
            <v/>
          </cell>
          <cell r="X10731" t="str">
            <v/>
          </cell>
        </row>
        <row r="10732">
          <cell r="B10732">
            <v>38</v>
          </cell>
          <cell r="F10732">
            <v>6.5</v>
          </cell>
          <cell r="R10732" t="str">
            <v/>
          </cell>
          <cell r="X10732" t="str">
            <v/>
          </cell>
        </row>
        <row r="10733">
          <cell r="B10733">
            <v>38</v>
          </cell>
          <cell r="F10733">
            <v>6</v>
          </cell>
          <cell r="R10733" t="str">
            <v/>
          </cell>
          <cell r="X10733" t="str">
            <v/>
          </cell>
        </row>
        <row r="10734">
          <cell r="B10734">
            <v>38</v>
          </cell>
          <cell r="F10734">
            <v>5.5</v>
          </cell>
          <cell r="R10734" t="str">
            <v/>
          </cell>
          <cell r="X10734" t="str">
            <v/>
          </cell>
        </row>
        <row r="10735">
          <cell r="B10735">
            <v>38</v>
          </cell>
          <cell r="F10735">
            <v>6</v>
          </cell>
          <cell r="R10735" t="str">
            <v/>
          </cell>
          <cell r="X10735" t="str">
            <v/>
          </cell>
        </row>
        <row r="10736">
          <cell r="B10736">
            <v>38</v>
          </cell>
          <cell r="F10736">
            <v>5</v>
          </cell>
          <cell r="R10736" t="str">
            <v/>
          </cell>
          <cell r="X10736" t="str">
            <v/>
          </cell>
        </row>
        <row r="10737">
          <cell r="B10737">
            <v>38</v>
          </cell>
          <cell r="F10737">
            <v>5</v>
          </cell>
          <cell r="R10737" t="str">
            <v/>
          </cell>
          <cell r="X10737" t="str">
            <v/>
          </cell>
        </row>
        <row r="10738">
          <cell r="B10738">
            <v>38</v>
          </cell>
          <cell r="F10738">
            <v>5.5</v>
          </cell>
          <cell r="R10738" t="str">
            <v/>
          </cell>
          <cell r="X10738" t="str">
            <v/>
          </cell>
        </row>
        <row r="10739">
          <cell r="B10739">
            <v>38</v>
          </cell>
          <cell r="F10739">
            <v>6</v>
          </cell>
          <cell r="R10739" t="str">
            <v/>
          </cell>
          <cell r="X10739" t="str">
            <v/>
          </cell>
        </row>
        <row r="10740">
          <cell r="B10740">
            <v>38</v>
          </cell>
          <cell r="F10740">
            <v>6</v>
          </cell>
          <cell r="R10740" t="str">
            <v/>
          </cell>
          <cell r="X10740" t="str">
            <v/>
          </cell>
        </row>
        <row r="10741">
          <cell r="B10741">
            <v>38</v>
          </cell>
          <cell r="F10741">
            <v>5.5</v>
          </cell>
          <cell r="R10741" t="str">
            <v/>
          </cell>
          <cell r="X10741" t="str">
            <v/>
          </cell>
        </row>
        <row r="10742">
          <cell r="B10742">
            <v>38</v>
          </cell>
          <cell r="F10742">
            <v>6</v>
          </cell>
          <cell r="R10742" t="str">
            <v/>
          </cell>
          <cell r="X10742" t="str">
            <v/>
          </cell>
        </row>
        <row r="10743">
          <cell r="B10743">
            <v>38</v>
          </cell>
          <cell r="F10743">
            <v>5.5</v>
          </cell>
          <cell r="R10743" t="str">
            <v/>
          </cell>
          <cell r="X10743" t="str">
            <v/>
          </cell>
        </row>
        <row r="10744">
          <cell r="B10744">
            <v>38</v>
          </cell>
          <cell r="F10744">
            <v>5.5</v>
          </cell>
          <cell r="R10744" t="str">
            <v/>
          </cell>
          <cell r="X10744" t="str">
            <v/>
          </cell>
        </row>
        <row r="10745">
          <cell r="B10745">
            <v>38</v>
          </cell>
          <cell r="F10745">
            <v>6</v>
          </cell>
          <cell r="R10745" t="str">
            <v>AC ASPARAGHESE</v>
          </cell>
          <cell r="T10745">
            <v>1</v>
          </cell>
          <cell r="W10745">
            <v>1</v>
          </cell>
          <cell r="X10745">
            <v>6</v>
          </cell>
        </row>
        <row r="10746">
          <cell r="B10746">
            <v>38</v>
          </cell>
          <cell r="F10746">
            <v>5.5</v>
          </cell>
          <cell r="R10746" t="str">
            <v/>
          </cell>
          <cell r="X10746" t="str">
            <v/>
          </cell>
        </row>
        <row r="10747">
          <cell r="B10747">
            <v>38</v>
          </cell>
          <cell r="F10747">
            <v>6.5</v>
          </cell>
          <cell r="R10747" t="str">
            <v>HERTHA VERNELLO</v>
          </cell>
          <cell r="W10747">
            <v>1</v>
          </cell>
          <cell r="X10747">
            <v>6.5</v>
          </cell>
        </row>
        <row r="10748">
          <cell r="B10748">
            <v>38</v>
          </cell>
          <cell r="F10748">
            <v>5.5</v>
          </cell>
          <cell r="R10748" t="str">
            <v>AC ASPARAGHESE</v>
          </cell>
          <cell r="T10748">
            <v>1</v>
          </cell>
          <cell r="X10748" t="str">
            <v/>
          </cell>
        </row>
        <row r="10749">
          <cell r="B10749">
            <v>38</v>
          </cell>
          <cell r="F10749">
            <v>7</v>
          </cell>
          <cell r="R10749" t="str">
            <v>HERTHA VERNELLO</v>
          </cell>
          <cell r="W10749">
            <v>1</v>
          </cell>
          <cell r="X10749">
            <v>10</v>
          </cell>
        </row>
        <row r="10750">
          <cell r="B10750">
            <v>38</v>
          </cell>
          <cell r="F10750">
            <v>6</v>
          </cell>
          <cell r="R10750" t="str">
            <v>PESCICULINI FC</v>
          </cell>
          <cell r="T10750">
            <v>1</v>
          </cell>
          <cell r="W10750">
            <v>1</v>
          </cell>
          <cell r="X10750">
            <v>6</v>
          </cell>
        </row>
        <row r="10751">
          <cell r="B10751">
            <v>38</v>
          </cell>
          <cell r="F10751">
            <v>5.5</v>
          </cell>
          <cell r="R10751" t="str">
            <v/>
          </cell>
          <cell r="X10751" t="str">
            <v/>
          </cell>
        </row>
        <row r="10752">
          <cell r="B10752">
            <v>38</v>
          </cell>
          <cell r="F10752">
            <v>6.5</v>
          </cell>
          <cell r="R10752" t="str">
            <v/>
          </cell>
          <cell r="X10752" t="str">
            <v/>
          </cell>
        </row>
        <row r="10753">
          <cell r="B10753">
            <v>38</v>
          </cell>
          <cell r="F10753">
            <v>5.5</v>
          </cell>
          <cell r="R10753" t="str">
            <v/>
          </cell>
          <cell r="X10753" t="str">
            <v/>
          </cell>
        </row>
        <row r="10754">
          <cell r="B10754">
            <v>38</v>
          </cell>
          <cell r="F10754">
            <v>6</v>
          </cell>
          <cell r="R10754" t="str">
            <v>SAN GRIA</v>
          </cell>
          <cell r="T10754">
            <v>1</v>
          </cell>
          <cell r="W10754">
            <v>1</v>
          </cell>
          <cell r="X10754">
            <v>6</v>
          </cell>
        </row>
        <row r="10755">
          <cell r="B10755">
            <v>38</v>
          </cell>
          <cell r="F10755">
            <v>7</v>
          </cell>
          <cell r="R10755" t="str">
            <v/>
          </cell>
          <cell r="X10755" t="str">
            <v/>
          </cell>
        </row>
        <row r="10756">
          <cell r="B10756">
            <v>38</v>
          </cell>
          <cell r="F10756">
            <v>7</v>
          </cell>
          <cell r="R10756" t="str">
            <v>AC ASPARAGHESE</v>
          </cell>
          <cell r="T10756">
            <v>1</v>
          </cell>
          <cell r="W10756">
            <v>1</v>
          </cell>
          <cell r="X10756">
            <v>11</v>
          </cell>
        </row>
        <row r="10757">
          <cell r="B10757">
            <v>38</v>
          </cell>
          <cell r="F10757">
            <v>6</v>
          </cell>
          <cell r="R10757" t="str">
            <v/>
          </cell>
          <cell r="X10757" t="str">
            <v/>
          </cell>
        </row>
        <row r="10758">
          <cell r="B10758">
            <v>38</v>
          </cell>
          <cell r="F10758">
            <v>6</v>
          </cell>
          <cell r="R10758" t="str">
            <v/>
          </cell>
          <cell r="X10758" t="str">
            <v/>
          </cell>
        </row>
        <row r="10759">
          <cell r="B10759">
            <v>38</v>
          </cell>
          <cell r="F10759">
            <v>8</v>
          </cell>
          <cell r="R10759" t="str">
            <v>ATL IMPROVVISATO</v>
          </cell>
          <cell r="T10759">
            <v>1</v>
          </cell>
          <cell r="W10759">
            <v>1</v>
          </cell>
          <cell r="X10759">
            <v>10</v>
          </cell>
        </row>
        <row r="10760">
          <cell r="B10760">
            <v>38</v>
          </cell>
          <cell r="F10760">
            <v>7</v>
          </cell>
          <cell r="R10760" t="str">
            <v>APPAREGGIATO</v>
          </cell>
          <cell r="W10760">
            <v>1</v>
          </cell>
          <cell r="X10760">
            <v>11</v>
          </cell>
        </row>
        <row r="10761">
          <cell r="B10761">
            <v>38</v>
          </cell>
          <cell r="F10761">
            <v>5</v>
          </cell>
          <cell r="R10761" t="str">
            <v>PARTIZAN DEGRADO</v>
          </cell>
          <cell r="X10761" t="str">
            <v/>
          </cell>
        </row>
        <row r="10762">
          <cell r="B10762">
            <v>38</v>
          </cell>
          <cell r="F10762">
            <v>6.5</v>
          </cell>
          <cell r="R10762" t="str">
            <v/>
          </cell>
          <cell r="X10762" t="str">
            <v/>
          </cell>
        </row>
        <row r="10763">
          <cell r="B10763">
            <v>38</v>
          </cell>
          <cell r="F10763">
            <v>6</v>
          </cell>
          <cell r="R10763" t="str">
            <v/>
          </cell>
          <cell r="X10763" t="str">
            <v/>
          </cell>
        </row>
        <row r="10764">
          <cell r="B10764">
            <v>38</v>
          </cell>
          <cell r="F10764">
            <v>6</v>
          </cell>
          <cell r="R10764" t="str">
            <v/>
          </cell>
          <cell r="X10764" t="str">
            <v/>
          </cell>
        </row>
        <row r="10765">
          <cell r="B10765">
            <v>38</v>
          </cell>
          <cell r="F10765">
            <v>6.5</v>
          </cell>
          <cell r="R10765" t="str">
            <v/>
          </cell>
          <cell r="X10765" t="str">
            <v/>
          </cell>
        </row>
        <row r="10766">
          <cell r="B10766">
            <v>38</v>
          </cell>
          <cell r="F10766">
            <v>6</v>
          </cell>
          <cell r="R10766" t="str">
            <v/>
          </cell>
          <cell r="X10766" t="str">
            <v/>
          </cell>
        </row>
        <row r="10767">
          <cell r="B10767">
            <v>38</v>
          </cell>
          <cell r="F10767">
            <v>5</v>
          </cell>
          <cell r="R10767" t="str">
            <v/>
          </cell>
          <cell r="X10767" t="str">
            <v/>
          </cell>
        </row>
        <row r="10768">
          <cell r="B10768">
            <v>38</v>
          </cell>
          <cell r="F10768">
            <v>6</v>
          </cell>
          <cell r="R10768" t="str">
            <v/>
          </cell>
          <cell r="X10768" t="str">
            <v/>
          </cell>
        </row>
        <row r="10769">
          <cell r="B10769">
            <v>38</v>
          </cell>
          <cell r="F10769">
            <v>5.5</v>
          </cell>
          <cell r="R10769" t="str">
            <v>AC ASPARAGHESE</v>
          </cell>
          <cell r="X10769" t="str">
            <v/>
          </cell>
        </row>
        <row r="10770">
          <cell r="B10770">
            <v>38</v>
          </cell>
          <cell r="F10770">
            <v>6</v>
          </cell>
          <cell r="R10770" t="str">
            <v/>
          </cell>
          <cell r="X10770" t="str">
            <v/>
          </cell>
        </row>
        <row r="10771">
          <cell r="B10771">
            <v>38</v>
          </cell>
          <cell r="F10771">
            <v>5.5</v>
          </cell>
          <cell r="R10771" t="str">
            <v>PESCICULINI FC</v>
          </cell>
          <cell r="X10771" t="str">
            <v/>
          </cell>
        </row>
        <row r="10772">
          <cell r="B10772">
            <v>38</v>
          </cell>
          <cell r="F10772">
            <v>5.5</v>
          </cell>
          <cell r="R10772" t="str">
            <v>HERTHA VERNELLO</v>
          </cell>
          <cell r="T10772">
            <v>1</v>
          </cell>
          <cell r="X10772" t="str">
            <v/>
          </cell>
        </row>
        <row r="10773">
          <cell r="B10773">
            <v>38</v>
          </cell>
          <cell r="F10773">
            <v>7</v>
          </cell>
          <cell r="R10773" t="str">
            <v>AC ASPARAGHESE</v>
          </cell>
          <cell r="W10773">
            <v>1</v>
          </cell>
          <cell r="X10773">
            <v>10</v>
          </cell>
        </row>
        <row r="10774">
          <cell r="B10774">
            <v>38</v>
          </cell>
          <cell r="F10774">
            <v>5.5</v>
          </cell>
          <cell r="R10774" t="str">
            <v/>
          </cell>
          <cell r="X10774" t="str">
            <v/>
          </cell>
        </row>
        <row r="10775">
          <cell r="B10775">
            <v>38</v>
          </cell>
          <cell r="F10775">
            <v>6.5</v>
          </cell>
          <cell r="R10775" t="str">
            <v>PESCICULINI FC</v>
          </cell>
          <cell r="W10775">
            <v>1</v>
          </cell>
          <cell r="X10775">
            <v>6.5</v>
          </cell>
        </row>
        <row r="10776">
          <cell r="B10776">
            <v>38</v>
          </cell>
          <cell r="F10776">
            <v>6</v>
          </cell>
          <cell r="R10776" t="str">
            <v>PESCICULINI FC</v>
          </cell>
          <cell r="T10776">
            <v>1</v>
          </cell>
          <cell r="W10776">
            <v>1</v>
          </cell>
          <cell r="X10776">
            <v>6</v>
          </cell>
        </row>
        <row r="10777">
          <cell r="B10777">
            <v>38</v>
          </cell>
          <cell r="F10777">
            <v>6</v>
          </cell>
          <cell r="R10777" t="str">
            <v>SAN GRIA</v>
          </cell>
          <cell r="X10777" t="str">
            <v/>
          </cell>
        </row>
        <row r="10778">
          <cell r="B10778">
            <v>38</v>
          </cell>
          <cell r="F10778">
            <v>6</v>
          </cell>
          <cell r="R10778" t="str">
            <v/>
          </cell>
          <cell r="X10778" t="str">
            <v/>
          </cell>
        </row>
        <row r="10779">
          <cell r="B10779">
            <v>38</v>
          </cell>
          <cell r="F10779">
            <v>5.5</v>
          </cell>
          <cell r="R10779" t="str">
            <v/>
          </cell>
          <cell r="X10779" t="str">
            <v/>
          </cell>
        </row>
        <row r="10780">
          <cell r="B10780">
            <v>38</v>
          </cell>
          <cell r="F10780">
            <v>6</v>
          </cell>
          <cell r="R10780" t="str">
            <v/>
          </cell>
          <cell r="X10780" t="str">
            <v/>
          </cell>
        </row>
        <row r="10781">
          <cell r="B10781">
            <v>38</v>
          </cell>
          <cell r="F10781">
            <v>5</v>
          </cell>
          <cell r="R10781" t="str">
            <v/>
          </cell>
          <cell r="X10781" t="str">
            <v/>
          </cell>
        </row>
        <row r="10782">
          <cell r="B10782">
            <v>38</v>
          </cell>
          <cell r="F10782">
            <v>6.5</v>
          </cell>
          <cell r="R10782" t="str">
            <v/>
          </cell>
          <cell r="X10782" t="str">
            <v/>
          </cell>
        </row>
        <row r="10783">
          <cell r="B10783">
            <v>38</v>
          </cell>
          <cell r="F10783">
            <v>6</v>
          </cell>
          <cell r="R10783" t="str">
            <v>PESCICULINI FC</v>
          </cell>
          <cell r="T10783">
            <v>1</v>
          </cell>
          <cell r="X10783" t="str">
            <v/>
          </cell>
        </row>
        <row r="10784">
          <cell r="B10784">
            <v>38</v>
          </cell>
          <cell r="F10784">
            <v>7.5</v>
          </cell>
          <cell r="R10784" t="str">
            <v/>
          </cell>
          <cell r="X10784" t="str">
            <v/>
          </cell>
        </row>
        <row r="10785">
          <cell r="B10785">
            <v>38</v>
          </cell>
          <cell r="F10785">
            <v>6</v>
          </cell>
          <cell r="R10785" t="str">
            <v/>
          </cell>
          <cell r="X10785" t="str">
            <v/>
          </cell>
        </row>
        <row r="10786">
          <cell r="B10786">
            <v>38</v>
          </cell>
          <cell r="F10786">
            <v>6</v>
          </cell>
          <cell r="R10786" t="str">
            <v/>
          </cell>
          <cell r="X10786" t="str">
            <v/>
          </cell>
        </row>
        <row r="10787">
          <cell r="B10787">
            <v>38</v>
          </cell>
          <cell r="F10787">
            <v>6.5</v>
          </cell>
          <cell r="R10787" t="str">
            <v/>
          </cell>
          <cell r="X10787" t="str">
            <v/>
          </cell>
        </row>
        <row r="10788">
          <cell r="B10788">
            <v>38</v>
          </cell>
          <cell r="F10788">
            <v>5.5</v>
          </cell>
          <cell r="R10788" t="str">
            <v>ATL IMPROVVISATO</v>
          </cell>
          <cell r="X10788" t="str">
            <v/>
          </cell>
        </row>
        <row r="10789">
          <cell r="B10789">
            <v>38</v>
          </cell>
          <cell r="F10789">
            <v>6.5</v>
          </cell>
          <cell r="R10789" t="str">
            <v>APPAREGGIATO</v>
          </cell>
          <cell r="T10789">
            <v>1</v>
          </cell>
          <cell r="W10789">
            <v>1</v>
          </cell>
          <cell r="X10789">
            <v>7.5</v>
          </cell>
        </row>
        <row r="10790">
          <cell r="B10790">
            <v>38</v>
          </cell>
          <cell r="F10790">
            <v>6.5</v>
          </cell>
          <cell r="R10790" t="str">
            <v>PESCICULINI FC</v>
          </cell>
          <cell r="T10790">
            <v>1</v>
          </cell>
          <cell r="W10790">
            <v>1</v>
          </cell>
          <cell r="X10790">
            <v>9.5</v>
          </cell>
        </row>
        <row r="10791">
          <cell r="B10791">
            <v>38</v>
          </cell>
          <cell r="F10791">
            <v>6.5</v>
          </cell>
          <cell r="R10791" t="str">
            <v/>
          </cell>
          <cell r="X10791" t="str">
            <v/>
          </cell>
        </row>
        <row r="10792">
          <cell r="B10792">
            <v>38</v>
          </cell>
          <cell r="F10792">
            <v>5</v>
          </cell>
          <cell r="R10792" t="str">
            <v>PESCICULINI FC</v>
          </cell>
          <cell r="T10792">
            <v>1</v>
          </cell>
          <cell r="X10792" t="str">
            <v/>
          </cell>
        </row>
        <row r="10793">
          <cell r="B10793">
            <v>38</v>
          </cell>
          <cell r="F10793">
            <v>4.5</v>
          </cell>
          <cell r="R10793" t="str">
            <v/>
          </cell>
          <cell r="X10793" t="str">
            <v/>
          </cell>
        </row>
        <row r="10794">
          <cell r="B10794">
            <v>38</v>
          </cell>
          <cell r="F10794">
            <v>5.5</v>
          </cell>
          <cell r="R10794" t="str">
            <v/>
          </cell>
          <cell r="X10794" t="str">
            <v/>
          </cell>
        </row>
        <row r="10795">
          <cell r="B10795">
            <v>38</v>
          </cell>
          <cell r="F10795">
            <v>5.5</v>
          </cell>
          <cell r="R10795" t="str">
            <v/>
          </cell>
          <cell r="X10795" t="str">
            <v/>
          </cell>
        </row>
        <row r="10796">
          <cell r="B10796">
            <v>38</v>
          </cell>
          <cell r="F10796">
            <v>5.5</v>
          </cell>
          <cell r="R10796" t="str">
            <v/>
          </cell>
          <cell r="X10796" t="str">
            <v/>
          </cell>
        </row>
        <row r="10797">
          <cell r="B10797">
            <v>38</v>
          </cell>
          <cell r="F10797">
            <v>7</v>
          </cell>
          <cell r="R10797" t="str">
            <v>PESCICULINI FC</v>
          </cell>
          <cell r="W10797">
            <v>1</v>
          </cell>
          <cell r="X10797">
            <v>10</v>
          </cell>
        </row>
        <row r="10798">
          <cell r="B10798">
            <v>38</v>
          </cell>
          <cell r="F10798">
            <v>6</v>
          </cell>
          <cell r="R10798" t="str">
            <v>PARTIZAN DEGRADO</v>
          </cell>
          <cell r="T10798">
            <v>1</v>
          </cell>
          <cell r="W10798">
            <v>1</v>
          </cell>
          <cell r="X10798">
            <v>6</v>
          </cell>
        </row>
        <row r="10799">
          <cell r="B10799">
            <v>38</v>
          </cell>
          <cell r="F10799">
            <v>6.5</v>
          </cell>
          <cell r="R10799" t="str">
            <v/>
          </cell>
          <cell r="X10799" t="str">
            <v/>
          </cell>
        </row>
        <row r="10800">
          <cell r="B10800">
            <v>38</v>
          </cell>
          <cell r="F10800">
            <v>7.5</v>
          </cell>
          <cell r="R10800" t="str">
            <v>SAN GRIA</v>
          </cell>
          <cell r="T10800">
            <v>1</v>
          </cell>
          <cell r="W10800">
            <v>1</v>
          </cell>
          <cell r="X10800">
            <v>11.5</v>
          </cell>
        </row>
        <row r="10801">
          <cell r="B10801">
            <v>38</v>
          </cell>
          <cell r="F10801">
            <v>5.5</v>
          </cell>
          <cell r="R10801" t="str">
            <v/>
          </cell>
          <cell r="X10801" t="str">
            <v/>
          </cell>
        </row>
        <row r="10802">
          <cell r="B10802">
            <v>38</v>
          </cell>
          <cell r="F10802">
            <v>6</v>
          </cell>
          <cell r="R10802" t="str">
            <v/>
          </cell>
          <cell r="X10802" t="str">
            <v/>
          </cell>
        </row>
        <row r="10803">
          <cell r="B10803">
            <v>38</v>
          </cell>
          <cell r="F10803">
            <v>5.5</v>
          </cell>
          <cell r="R10803" t="str">
            <v>PARTIZAN DEGRADO</v>
          </cell>
          <cell r="T10803">
            <v>1</v>
          </cell>
          <cell r="X10803" t="str">
            <v/>
          </cell>
        </row>
        <row r="10804">
          <cell r="B10804">
            <v>38</v>
          </cell>
          <cell r="F10804">
            <v>5.5</v>
          </cell>
          <cell r="R10804" t="str">
            <v/>
          </cell>
          <cell r="X10804" t="str">
            <v/>
          </cell>
        </row>
        <row r="10805">
          <cell r="B10805">
            <v>38</v>
          </cell>
          <cell r="F10805">
            <v>6</v>
          </cell>
          <cell r="R10805" t="str">
            <v/>
          </cell>
          <cell r="X10805" t="str">
            <v/>
          </cell>
        </row>
        <row r="10806">
          <cell r="B10806">
            <v>38</v>
          </cell>
          <cell r="F10806">
            <v>5.5</v>
          </cell>
          <cell r="R10806" t="str">
            <v>AC ASPARAGHESE</v>
          </cell>
          <cell r="T10806">
            <v>1</v>
          </cell>
          <cell r="X10806" t="str">
            <v/>
          </cell>
        </row>
        <row r="10807">
          <cell r="B10807">
            <v>38</v>
          </cell>
          <cell r="F10807">
            <v>6</v>
          </cell>
          <cell r="R10807" t="str">
            <v/>
          </cell>
          <cell r="X10807" t="str">
            <v/>
          </cell>
        </row>
        <row r="10808">
          <cell r="B10808">
            <v>38</v>
          </cell>
          <cell r="F10808">
            <v>5.5</v>
          </cell>
          <cell r="R10808" t="str">
            <v/>
          </cell>
          <cell r="X10808" t="str">
            <v/>
          </cell>
        </row>
        <row r="10809">
          <cell r="B10809">
            <v>38</v>
          </cell>
          <cell r="F10809">
            <v>4.5</v>
          </cell>
          <cell r="R10809" t="str">
            <v/>
          </cell>
          <cell r="X10809" t="str">
            <v/>
          </cell>
        </row>
        <row r="10810">
          <cell r="B10810">
            <v>38</v>
          </cell>
          <cell r="F10810">
            <v>5.5</v>
          </cell>
          <cell r="R10810" t="str">
            <v/>
          </cell>
          <cell r="X10810" t="str">
            <v/>
          </cell>
        </row>
        <row r="10811">
          <cell r="B10811">
            <v>38</v>
          </cell>
          <cell r="F10811">
            <v>6</v>
          </cell>
          <cell r="R10811" t="str">
            <v>APPAREGGIATO</v>
          </cell>
          <cell r="T10811">
            <v>1</v>
          </cell>
          <cell r="X10811" t="str">
            <v/>
          </cell>
        </row>
        <row r="10812">
          <cell r="B10812">
            <v>38</v>
          </cell>
          <cell r="F10812">
            <v>6</v>
          </cell>
          <cell r="R10812" t="str">
            <v>HERTHA VERNELLO</v>
          </cell>
          <cell r="T10812">
            <v>1</v>
          </cell>
          <cell r="W10812">
            <v>1</v>
          </cell>
          <cell r="X10812">
            <v>6</v>
          </cell>
        </row>
        <row r="10813">
          <cell r="B10813">
            <v>38</v>
          </cell>
          <cell r="F10813">
            <v>6</v>
          </cell>
          <cell r="R10813" t="str">
            <v/>
          </cell>
          <cell r="X10813" t="str">
            <v/>
          </cell>
        </row>
        <row r="10814">
          <cell r="B10814">
            <v>38</v>
          </cell>
          <cell r="F10814">
            <v>6</v>
          </cell>
          <cell r="R10814" t="str">
            <v/>
          </cell>
          <cell r="X10814" t="str">
            <v/>
          </cell>
        </row>
        <row r="10815">
          <cell r="B10815">
            <v>38</v>
          </cell>
          <cell r="F10815">
            <v>5.5</v>
          </cell>
          <cell r="R10815" t="str">
            <v/>
          </cell>
          <cell r="X10815" t="str">
            <v/>
          </cell>
        </row>
        <row r="10816">
          <cell r="B10816">
            <v>38</v>
          </cell>
          <cell r="F10816">
            <v>5.5</v>
          </cell>
          <cell r="R10816" t="str">
            <v/>
          </cell>
          <cell r="X10816" t="str">
            <v/>
          </cell>
        </row>
        <row r="10817">
          <cell r="B10817">
            <v>38</v>
          </cell>
          <cell r="F10817">
            <v>6.5</v>
          </cell>
          <cell r="R10817" t="str">
            <v/>
          </cell>
          <cell r="X10817" t="str">
            <v/>
          </cell>
        </row>
        <row r="10818">
          <cell r="B10818">
            <v>38</v>
          </cell>
          <cell r="F10818">
            <v>6</v>
          </cell>
          <cell r="R10818" t="str">
            <v/>
          </cell>
          <cell r="X10818" t="str">
            <v/>
          </cell>
        </row>
        <row r="10819">
          <cell r="B10819">
            <v>38</v>
          </cell>
          <cell r="F10819">
            <v>6</v>
          </cell>
          <cell r="R10819" t="str">
            <v/>
          </cell>
          <cell r="X10819" t="str">
            <v/>
          </cell>
        </row>
        <row r="10820">
          <cell r="B10820">
            <v>38</v>
          </cell>
          <cell r="F10820">
            <v>5.5</v>
          </cell>
          <cell r="R10820" t="str">
            <v/>
          </cell>
          <cell r="X10820" t="str">
            <v/>
          </cell>
        </row>
        <row r="10821">
          <cell r="R10821" t="str">
            <v/>
          </cell>
          <cell r="X10821" t="str">
            <v/>
          </cell>
        </row>
        <row r="10822">
          <cell r="B10822">
            <v>32</v>
          </cell>
          <cell r="F10822">
            <v>7</v>
          </cell>
          <cell r="R10822" t="str">
            <v/>
          </cell>
          <cell r="X10822" t="str">
            <v/>
          </cell>
        </row>
        <row r="10823">
          <cell r="F10823">
            <v>6.1333333333333337</v>
          </cell>
          <cell r="T10823">
            <v>11</v>
          </cell>
          <cell r="W10823">
            <v>11</v>
          </cell>
          <cell r="X10823">
            <v>76.5</v>
          </cell>
        </row>
        <row r="10825">
          <cell r="X10825">
            <v>6.9545454545454541</v>
          </cell>
        </row>
        <row r="10827">
          <cell r="X10827">
            <v>69.545454545454547</v>
          </cell>
        </row>
        <row r="10828">
          <cell r="X10828">
            <v>6.3223140495867769</v>
          </cell>
        </row>
      </sheetData>
      <sheetData sheetId="12"/>
      <sheetData sheetId="13">
        <row r="3">
          <cell r="N3" t="str">
            <v>Maignan</v>
          </cell>
          <cell r="O3" t="str">
            <v>APPAREGGIATO</v>
          </cell>
        </row>
        <row r="4">
          <cell r="N4" t="str">
            <v>Terracciano</v>
          </cell>
          <cell r="O4" t="str">
            <v>APPAREGGIATO</v>
          </cell>
        </row>
        <row r="5">
          <cell r="N5" t="str">
            <v>Bijlow</v>
          </cell>
          <cell r="O5" t="str">
            <v>APPAREGGIATO</v>
          </cell>
        </row>
        <row r="6">
          <cell r="N6" t="str">
            <v>Gallo</v>
          </cell>
          <cell r="O6" t="str">
            <v>APPAREGGIATO</v>
          </cell>
        </row>
        <row r="7">
          <cell r="N7" t="str">
            <v>Wesley</v>
          </cell>
          <cell r="O7" t="str">
            <v>APPAREGGIATO</v>
          </cell>
        </row>
        <row r="8">
          <cell r="N8" t="str">
            <v>Valle</v>
          </cell>
          <cell r="O8" t="str">
            <v>APPAREGGIATO</v>
          </cell>
        </row>
        <row r="9">
          <cell r="N9" t="str">
            <v>Ramon</v>
          </cell>
          <cell r="O9" t="str">
            <v>APPAREGGIATO</v>
          </cell>
        </row>
        <row r="10">
          <cell r="N10" t="str">
            <v>Gaspar k.</v>
          </cell>
          <cell r="O10" t="str">
            <v>APPAREGGIATO</v>
          </cell>
        </row>
        <row r="11">
          <cell r="N11" t="str">
            <v>Martin</v>
          </cell>
          <cell r="O11" t="str">
            <v>APPAREGGIATO</v>
          </cell>
        </row>
        <row r="12">
          <cell r="N12" t="str">
            <v>Doig</v>
          </cell>
          <cell r="O12" t="str">
            <v>APPAREGGIATO</v>
          </cell>
        </row>
        <row r="13">
          <cell r="N13" t="str">
            <v>Belghali</v>
          </cell>
          <cell r="O13" t="str">
            <v>APPAREGGIATO</v>
          </cell>
        </row>
        <row r="14">
          <cell r="N14" t="str">
            <v>De Bruyne</v>
          </cell>
          <cell r="O14" t="str">
            <v>APPAREGGIATO</v>
          </cell>
        </row>
        <row r="15">
          <cell r="N15" t="str">
            <v>Zaccagni</v>
          </cell>
          <cell r="O15" t="str">
            <v>APPAREGGIATO</v>
          </cell>
        </row>
        <row r="16">
          <cell r="N16" t="str">
            <v>Gudmundsson a.</v>
          </cell>
          <cell r="O16" t="str">
            <v>APPAREGGIATO</v>
          </cell>
        </row>
        <row r="17">
          <cell r="N17" t="str">
            <v>Zaniolo</v>
          </cell>
          <cell r="O17" t="str">
            <v>APPAREGGIATO</v>
          </cell>
        </row>
        <row r="18">
          <cell r="N18" t="str">
            <v>Koopmeiners</v>
          </cell>
          <cell r="O18" t="str">
            <v>APPAREGGIATO</v>
          </cell>
        </row>
        <row r="19">
          <cell r="N19" t="str">
            <v>Caqueret</v>
          </cell>
          <cell r="O19" t="str">
            <v>APPAREGGIATO</v>
          </cell>
        </row>
        <row r="20">
          <cell r="N20" t="str">
            <v>Zalewski</v>
          </cell>
          <cell r="O20" t="str">
            <v>APPAREGGIATO</v>
          </cell>
        </row>
        <row r="21">
          <cell r="N21" t="str">
            <v>McKennie</v>
          </cell>
          <cell r="O21" t="str">
            <v>APPAREGGIATO</v>
          </cell>
        </row>
        <row r="22">
          <cell r="N22" t="str">
            <v>Simeone</v>
          </cell>
          <cell r="O22" t="str">
            <v>APPAREGGIATO</v>
          </cell>
        </row>
        <row r="23">
          <cell r="N23" t="str">
            <v>Ferguson E.</v>
          </cell>
          <cell r="O23" t="str">
            <v>APPAREGGIATO</v>
          </cell>
        </row>
        <row r="24">
          <cell r="N24" t="str">
            <v>Bonazzoli</v>
          </cell>
          <cell r="O24" t="str">
            <v>APPAREGGIATO</v>
          </cell>
        </row>
        <row r="25">
          <cell r="N25" t="str">
            <v>Pellegrino M.</v>
          </cell>
          <cell r="O25" t="str">
            <v>APPAREGGIATO</v>
          </cell>
        </row>
        <row r="26">
          <cell r="N26" t="str">
            <v>Malen</v>
          </cell>
          <cell r="O26" t="str">
            <v>APPAREGGIATO</v>
          </cell>
        </row>
        <row r="27">
          <cell r="N27" t="str">
            <v>Kilicsoy</v>
          </cell>
          <cell r="O27" t="str">
            <v>APPAREGGIATO</v>
          </cell>
        </row>
        <row r="29">
          <cell r="N29" t="str">
            <v>Bijlow</v>
          </cell>
          <cell r="O29" t="str">
            <v>APPAREGGIATO</v>
          </cell>
        </row>
        <row r="30">
          <cell r="N30" t="str">
            <v>Belghali</v>
          </cell>
          <cell r="O30" t="str">
            <v>APPAREGGIATO</v>
          </cell>
        </row>
        <row r="31">
          <cell r="N31" t="str">
            <v>McKennie</v>
          </cell>
          <cell r="O31" t="str">
            <v>APPAREGGIATO</v>
          </cell>
        </row>
        <row r="32">
          <cell r="N32" t="str">
            <v>Caqueret</v>
          </cell>
          <cell r="O32" t="str">
            <v>APPAREGGIATO</v>
          </cell>
        </row>
        <row r="33">
          <cell r="N33" t="str">
            <v>Malen</v>
          </cell>
          <cell r="O33" t="str">
            <v>APPAREGGIATO</v>
          </cell>
        </row>
        <row r="34">
          <cell r="N34" t="str">
            <v>Bonazzoli</v>
          </cell>
          <cell r="O34" t="str">
            <v>APPAREGGIATO</v>
          </cell>
        </row>
        <row r="35">
          <cell r="N35" t="str">
            <v>Kilicsoy</v>
          </cell>
          <cell r="O35" t="str">
            <v>APPAREGGIATO</v>
          </cell>
        </row>
        <row r="40">
          <cell r="N40" t="str">
            <v>Paleari</v>
          </cell>
          <cell r="O40" t="str">
            <v>PESCICULINI FC</v>
          </cell>
        </row>
        <row r="41">
          <cell r="N41" t="str">
            <v>Okoye</v>
          </cell>
          <cell r="O41" t="str">
            <v>PESCICULINI FC</v>
          </cell>
        </row>
        <row r="42">
          <cell r="N42" t="str">
            <v>Meret</v>
          </cell>
          <cell r="O42" t="str">
            <v>PESCICULINI FC</v>
          </cell>
        </row>
        <row r="43">
          <cell r="N43" t="str">
            <v>Kristensen T.</v>
          </cell>
          <cell r="O43" t="str">
            <v>PESCICULINI FC</v>
          </cell>
        </row>
        <row r="44">
          <cell r="N44" t="str">
            <v>Hermoso</v>
          </cell>
          <cell r="O44" t="str">
            <v>PESCICULINI FC</v>
          </cell>
        </row>
        <row r="45">
          <cell r="N45" t="str">
            <v>N'Dicka</v>
          </cell>
          <cell r="O45" t="str">
            <v>PESCICULINI FC</v>
          </cell>
        </row>
        <row r="46">
          <cell r="N46" t="str">
            <v>Biraghi</v>
          </cell>
          <cell r="O46" t="str">
            <v>PESCICULINI FC</v>
          </cell>
        </row>
        <row r="47">
          <cell r="N47" t="str">
            <v>Bisseck</v>
          </cell>
          <cell r="O47" t="str">
            <v>PESCICULINI FC</v>
          </cell>
        </row>
        <row r="48">
          <cell r="N48" t="str">
            <v>Delprato</v>
          </cell>
          <cell r="O48" t="str">
            <v>PESCICULINI FC</v>
          </cell>
        </row>
        <row r="49">
          <cell r="N49" t="str">
            <v>Palestra</v>
          </cell>
          <cell r="O49" t="str">
            <v>PESCICULINI FC</v>
          </cell>
        </row>
        <row r="50">
          <cell r="N50" t="str">
            <v>Ostigard</v>
          </cell>
          <cell r="O50" t="str">
            <v>PESCICULINI FC</v>
          </cell>
        </row>
        <row r="51">
          <cell r="N51" t="str">
            <v>Lobotka</v>
          </cell>
          <cell r="O51" t="str">
            <v>PESCICULINI FC</v>
          </cell>
        </row>
        <row r="52">
          <cell r="N52" t="str">
            <v>Zambo Anguissa</v>
          </cell>
          <cell r="O52" t="str">
            <v>PESCICULINI FC</v>
          </cell>
        </row>
        <row r="53">
          <cell r="N53" t="str">
            <v>Zielinski</v>
          </cell>
          <cell r="O53" t="str">
            <v>PESCICULINI FC</v>
          </cell>
        </row>
        <row r="54">
          <cell r="N54" t="str">
            <v>Barella</v>
          </cell>
          <cell r="O54" t="str">
            <v>PESCICULINI FC</v>
          </cell>
        </row>
        <row r="55">
          <cell r="N55" t="str">
            <v>Vlasic</v>
          </cell>
          <cell r="O55" t="str">
            <v>PESCICULINI FC</v>
          </cell>
        </row>
        <row r="56">
          <cell r="N56" t="str">
            <v>Konè I.</v>
          </cell>
          <cell r="O56" t="str">
            <v>PESCICULINI FC</v>
          </cell>
        </row>
        <row r="57">
          <cell r="N57" t="str">
            <v>Brescianini</v>
          </cell>
          <cell r="O57" t="str">
            <v>PESCICULINI FC</v>
          </cell>
        </row>
        <row r="58">
          <cell r="N58" t="str">
            <v>Elmas</v>
          </cell>
          <cell r="O58" t="str">
            <v>PESCICULINI FC</v>
          </cell>
        </row>
        <row r="59">
          <cell r="N59" t="str">
            <v>Thuram</v>
          </cell>
          <cell r="O59" t="str">
            <v>PESCICULINI FC</v>
          </cell>
        </row>
        <row r="60">
          <cell r="N60" t="str">
            <v>Bonny</v>
          </cell>
          <cell r="O60" t="str">
            <v>PESCICULINI FC</v>
          </cell>
        </row>
        <row r="61">
          <cell r="N61" t="str">
            <v>Vitinha O.</v>
          </cell>
          <cell r="O61" t="str">
            <v>PESCICULINI FC</v>
          </cell>
        </row>
        <row r="62">
          <cell r="N62" t="str">
            <v>Esposito F.P.</v>
          </cell>
          <cell r="O62" t="str">
            <v>PESCICULINI FC</v>
          </cell>
        </row>
        <row r="63">
          <cell r="N63" t="str">
            <v>Laurientè</v>
          </cell>
          <cell r="O63" t="str">
            <v>PESCICULINI FC</v>
          </cell>
        </row>
        <row r="64">
          <cell r="N64" t="str">
            <v>Adams C.</v>
          </cell>
          <cell r="O64" t="str">
            <v>PESCICULINI FC</v>
          </cell>
        </row>
        <row r="65">
          <cell r="N65" t="str">
            <v>Svilar</v>
          </cell>
          <cell r="O65" t="str">
            <v>HERTHA VERNELLO</v>
          </cell>
        </row>
        <row r="66">
          <cell r="N66" t="str">
            <v>Muric</v>
          </cell>
          <cell r="O66" t="str">
            <v>HERTHA VERNELLO</v>
          </cell>
        </row>
        <row r="67">
          <cell r="N67" t="str">
            <v>Gollini</v>
          </cell>
          <cell r="O67" t="str">
            <v>HERTHA VERNELLO</v>
          </cell>
        </row>
        <row r="68">
          <cell r="N68" t="str">
            <v>Gosens</v>
          </cell>
          <cell r="O68" t="str">
            <v>HERTHA VERNELLO</v>
          </cell>
        </row>
        <row r="69">
          <cell r="N69" t="str">
            <v>Celik</v>
          </cell>
          <cell r="O69" t="str">
            <v>HERTHA VERNELLO</v>
          </cell>
        </row>
        <row r="70">
          <cell r="N70" t="str">
            <v>Bellanova</v>
          </cell>
          <cell r="O70" t="str">
            <v>HERTHA VERNELLO</v>
          </cell>
        </row>
        <row r="71">
          <cell r="N71" t="str">
            <v>Kalulu</v>
          </cell>
          <cell r="O71" t="str">
            <v>HERTHA VERNELLO</v>
          </cell>
        </row>
        <row r="72">
          <cell r="N72" t="str">
            <v>Gutierrez</v>
          </cell>
          <cell r="O72" t="str">
            <v>HERTHA VERNELLO</v>
          </cell>
        </row>
        <row r="73">
          <cell r="N73" t="str">
            <v>Miranda J.</v>
          </cell>
          <cell r="O73" t="str">
            <v>HERTHA VERNELLO</v>
          </cell>
        </row>
        <row r="74">
          <cell r="N74" t="str">
            <v>Lazaro</v>
          </cell>
          <cell r="O74" t="str">
            <v>HERTHA VERNELLO</v>
          </cell>
        </row>
        <row r="75">
          <cell r="N75" t="str">
            <v>Bella-Kotchap</v>
          </cell>
          <cell r="O75" t="str">
            <v>HERTHA VERNELLO</v>
          </cell>
        </row>
        <row r="76">
          <cell r="N76" t="str">
            <v>Sucic P.</v>
          </cell>
          <cell r="O76" t="str">
            <v>HERTHA VERNELLO</v>
          </cell>
        </row>
        <row r="77">
          <cell r="N77" t="str">
            <v>Baldanzi</v>
          </cell>
          <cell r="O77" t="str">
            <v>HERTHA VERNELLO</v>
          </cell>
        </row>
        <row r="78">
          <cell r="N78" t="str">
            <v>Dele-Bashiru</v>
          </cell>
          <cell r="O78" t="str">
            <v>HERTHA VERNELLO</v>
          </cell>
        </row>
        <row r="79">
          <cell r="N79" t="str">
            <v>Loftus-Cheek</v>
          </cell>
          <cell r="O79" t="str">
            <v>HERTHA VERNELLO</v>
          </cell>
        </row>
        <row r="80">
          <cell r="N80" t="str">
            <v>Malinovskyi</v>
          </cell>
          <cell r="O80" t="str">
            <v>HERTHA VERNELLO</v>
          </cell>
        </row>
        <row r="81">
          <cell r="N81" t="str">
            <v>Perrone</v>
          </cell>
          <cell r="O81" t="str">
            <v>HERTHA VERNELLO</v>
          </cell>
        </row>
        <row r="82">
          <cell r="N82" t="str">
            <v>Isaksen</v>
          </cell>
          <cell r="O82" t="str">
            <v>HERTHA VERNELLO</v>
          </cell>
        </row>
        <row r="83">
          <cell r="N83" t="str">
            <v>Strefezza</v>
          </cell>
          <cell r="O83" t="str">
            <v>HERTHA VERNELLO</v>
          </cell>
        </row>
        <row r="84">
          <cell r="N84" t="str">
            <v>Berardi</v>
          </cell>
          <cell r="O84" t="str">
            <v>HERTHA VERNELLO</v>
          </cell>
        </row>
        <row r="85">
          <cell r="N85" t="str">
            <v>Kean</v>
          </cell>
          <cell r="O85" t="str">
            <v>HERTHA VERNELLO</v>
          </cell>
        </row>
        <row r="86">
          <cell r="N86" t="str">
            <v>Piccoli</v>
          </cell>
          <cell r="O86" t="str">
            <v>HERTHA VERNELLO</v>
          </cell>
        </row>
        <row r="87">
          <cell r="N87" t="str">
            <v>Durosinmi</v>
          </cell>
          <cell r="O87" t="str">
            <v>HERTHA VERNELLO</v>
          </cell>
        </row>
        <row r="88">
          <cell r="N88" t="str">
            <v>Esposito Se.</v>
          </cell>
          <cell r="O88" t="str">
            <v>HERTHA VERNELLO</v>
          </cell>
        </row>
        <row r="89">
          <cell r="N89" t="str">
            <v>Martinez L.</v>
          </cell>
          <cell r="O89" t="str">
            <v>HERTHA VERNELLO</v>
          </cell>
        </row>
        <row r="90">
          <cell r="N90" t="str">
            <v>Corvi</v>
          </cell>
          <cell r="O90" t="str">
            <v>PARTIZAN DEGRADO</v>
          </cell>
        </row>
        <row r="91">
          <cell r="N91" t="str">
            <v>Ravaglia F.</v>
          </cell>
          <cell r="O91" t="str">
            <v>PARTIZAN DEGRADO</v>
          </cell>
        </row>
        <row r="92">
          <cell r="N92" t="str">
            <v>Skorupski</v>
          </cell>
          <cell r="O92" t="str">
            <v>PARTIZAN DEGRADO</v>
          </cell>
        </row>
        <row r="93">
          <cell r="N93" t="str">
            <v>Kempf</v>
          </cell>
          <cell r="O93" t="str">
            <v>PARTIZAN DEGRADO</v>
          </cell>
        </row>
        <row r="94">
          <cell r="N94" t="str">
            <v>Carlos Augusto</v>
          </cell>
          <cell r="O94" t="str">
            <v>PARTIZAN DEGRADO</v>
          </cell>
        </row>
        <row r="95">
          <cell r="N95" t="str">
            <v>Dumfries</v>
          </cell>
          <cell r="O95" t="str">
            <v>PARTIZAN DEGRADO</v>
          </cell>
        </row>
        <row r="96">
          <cell r="N96" t="str">
            <v>Rrahmani</v>
          </cell>
          <cell r="O96" t="str">
            <v>PARTIZAN DEGRADO</v>
          </cell>
        </row>
        <row r="97">
          <cell r="N97" t="str">
            <v>Solet</v>
          </cell>
          <cell r="O97" t="str">
            <v>PARTIZAN DEGRADO</v>
          </cell>
        </row>
        <row r="98">
          <cell r="N98" t="str">
            <v>Valeri</v>
          </cell>
          <cell r="O98" t="str">
            <v>PARTIZAN DEGRADO</v>
          </cell>
        </row>
        <row r="99">
          <cell r="N99" t="str">
            <v>Zappacosta</v>
          </cell>
          <cell r="O99" t="str">
            <v>PARTIZAN DEGRADO</v>
          </cell>
        </row>
        <row r="100">
          <cell r="N100" t="str">
            <v>Zortea</v>
          </cell>
          <cell r="O100" t="str">
            <v>PARTIZAN DEGRADO</v>
          </cell>
        </row>
        <row r="101">
          <cell r="N101" t="str">
            <v>Taylor K.</v>
          </cell>
          <cell r="O101" t="str">
            <v>PARTIZAN DEGRADO</v>
          </cell>
        </row>
        <row r="102">
          <cell r="N102" t="str">
            <v>Da Cunha</v>
          </cell>
          <cell r="O102" t="str">
            <v>PARTIZAN DEGRADO</v>
          </cell>
        </row>
        <row r="103">
          <cell r="N103" t="str">
            <v>Fagioli</v>
          </cell>
          <cell r="O103" t="str">
            <v>PARTIZAN DEGRADO</v>
          </cell>
        </row>
        <row r="104">
          <cell r="N104" t="str">
            <v>Folorunsho</v>
          </cell>
          <cell r="O104" t="str">
            <v>PARTIZAN DEGRADO</v>
          </cell>
        </row>
        <row r="105">
          <cell r="N105" t="str">
            <v>Odgaard</v>
          </cell>
          <cell r="O105" t="str">
            <v>PARTIZAN DEGRADO</v>
          </cell>
        </row>
        <row r="106">
          <cell r="N106" t="str">
            <v>Orsolini</v>
          </cell>
          <cell r="O106" t="str">
            <v>PARTIZAN DEGRADO</v>
          </cell>
        </row>
        <row r="107">
          <cell r="N107" t="str">
            <v>Rabiot</v>
          </cell>
          <cell r="O107" t="str">
            <v>PARTIZAN DEGRADO</v>
          </cell>
        </row>
        <row r="108">
          <cell r="N108" t="str">
            <v>Thuram K.</v>
          </cell>
          <cell r="O108" t="str">
            <v>PARTIZAN DEGRADO</v>
          </cell>
        </row>
        <row r="109">
          <cell r="N109" t="str">
            <v>Davis K.</v>
          </cell>
          <cell r="O109" t="str">
            <v>PARTIZAN DEGRADO</v>
          </cell>
        </row>
        <row r="110">
          <cell r="N110" t="str">
            <v>De Ketelaere</v>
          </cell>
          <cell r="O110" t="str">
            <v>PARTIZAN DEGRADO</v>
          </cell>
        </row>
        <row r="111">
          <cell r="N111" t="str">
            <v>Raspadori</v>
          </cell>
          <cell r="O111" t="str">
            <v>PARTIZAN DEGRADO</v>
          </cell>
        </row>
        <row r="112">
          <cell r="N112" t="str">
            <v>Krstovic</v>
          </cell>
          <cell r="O112" t="str">
            <v>PARTIZAN DEGRADO</v>
          </cell>
        </row>
        <row r="113">
          <cell r="N113" t="str">
            <v>Nkunku</v>
          </cell>
          <cell r="O113" t="str">
            <v>PARTIZAN DEGRADO</v>
          </cell>
        </row>
        <row r="114">
          <cell r="N114" t="str">
            <v>Soulè</v>
          </cell>
          <cell r="O114" t="str">
            <v>PARTIZAN DEGRADO</v>
          </cell>
        </row>
        <row r="115">
          <cell r="N115" t="str">
            <v>Provedel</v>
          </cell>
          <cell r="O115" t="str">
            <v>AC ASPARAGHESE</v>
          </cell>
        </row>
        <row r="116">
          <cell r="N116" t="str">
            <v>Montipò</v>
          </cell>
          <cell r="O116" t="str">
            <v>AC ASPARAGHESE</v>
          </cell>
        </row>
        <row r="117">
          <cell r="N117" t="str">
            <v>Falcone</v>
          </cell>
          <cell r="O117" t="str">
            <v>AC ASPARAGHESE</v>
          </cell>
        </row>
        <row r="118">
          <cell r="N118" t="str">
            <v>Di Lorenzo</v>
          </cell>
          <cell r="O118" t="str">
            <v>AC ASPARAGHESE</v>
          </cell>
        </row>
        <row r="119">
          <cell r="N119" t="str">
            <v>Dodò</v>
          </cell>
          <cell r="O119" t="str">
            <v>AC ASPARAGHESE</v>
          </cell>
        </row>
        <row r="120">
          <cell r="N120" t="str">
            <v>Gatti</v>
          </cell>
          <cell r="O120" t="str">
            <v>AC ASPARAGHESE</v>
          </cell>
        </row>
        <row r="121">
          <cell r="N121" t="str">
            <v>Vasquez</v>
          </cell>
          <cell r="O121" t="str">
            <v>AC ASPARAGHESE</v>
          </cell>
        </row>
        <row r="122">
          <cell r="N122" t="str">
            <v>Muharemovic</v>
          </cell>
          <cell r="O122" t="str">
            <v>AC ASPARAGHESE</v>
          </cell>
        </row>
        <row r="123">
          <cell r="N123" t="str">
            <v>Vojvoda</v>
          </cell>
          <cell r="O123" t="str">
            <v>AC ASPARAGHESE</v>
          </cell>
        </row>
        <row r="124">
          <cell r="N124" t="str">
            <v>Mancini</v>
          </cell>
          <cell r="O124" t="str">
            <v>AC ASPARAGHESE</v>
          </cell>
        </row>
        <row r="125">
          <cell r="N125" t="str">
            <v>Gila</v>
          </cell>
          <cell r="O125" t="str">
            <v>AC ASPARAGHESE</v>
          </cell>
        </row>
        <row r="126">
          <cell r="N126" t="str">
            <v>Freuler</v>
          </cell>
          <cell r="O126" t="str">
            <v>AC ASPARAGHESE</v>
          </cell>
        </row>
        <row r="127">
          <cell r="N127" t="str">
            <v>De Roon</v>
          </cell>
          <cell r="O127" t="str">
            <v>AC ASPARAGHESE</v>
          </cell>
        </row>
        <row r="128">
          <cell r="N128" t="str">
            <v>Paz N.</v>
          </cell>
          <cell r="O128" t="str">
            <v>AC ASPARAGHESE</v>
          </cell>
        </row>
        <row r="129">
          <cell r="N129" t="str">
            <v>Konè M.</v>
          </cell>
          <cell r="O129" t="str">
            <v>AC ASPARAGHESE</v>
          </cell>
        </row>
        <row r="130">
          <cell r="N130" t="str">
            <v>Collocolo</v>
          </cell>
          <cell r="O130" t="str">
            <v>AC ASPARAGHESE</v>
          </cell>
        </row>
        <row r="131">
          <cell r="N131" t="str">
            <v>Mandragora</v>
          </cell>
          <cell r="O131" t="str">
            <v>AC ASPARAGHESE</v>
          </cell>
        </row>
        <row r="132">
          <cell r="N132" t="str">
            <v>Ekkelenkamp</v>
          </cell>
          <cell r="O132" t="str">
            <v>AC ASPARAGHESE</v>
          </cell>
        </row>
        <row r="133">
          <cell r="N133" t="str">
            <v>Thorstvedt</v>
          </cell>
          <cell r="O133" t="str">
            <v>AC ASPARAGHESE</v>
          </cell>
        </row>
        <row r="134">
          <cell r="N134" t="str">
            <v>Pinamonti</v>
          </cell>
          <cell r="O134" t="str">
            <v>AC ASPARAGHESE</v>
          </cell>
        </row>
        <row r="135">
          <cell r="N135" t="str">
            <v>Cambiaghi</v>
          </cell>
          <cell r="O135" t="str">
            <v>AC ASPARAGHESE</v>
          </cell>
        </row>
        <row r="136">
          <cell r="N136" t="str">
            <v>Douvikas</v>
          </cell>
          <cell r="O136" t="str">
            <v>AC ASPARAGHESE</v>
          </cell>
        </row>
        <row r="137">
          <cell r="N137" t="str">
            <v>Moreo</v>
          </cell>
          <cell r="O137" t="str">
            <v>AC ASPARAGHESE</v>
          </cell>
        </row>
        <row r="138">
          <cell r="N138" t="str">
            <v>David</v>
          </cell>
          <cell r="O138" t="str">
            <v>AC ASPARAGHESE</v>
          </cell>
        </row>
        <row r="139">
          <cell r="N139" t="str">
            <v>Scamacca</v>
          </cell>
          <cell r="O139" t="str">
            <v>AC ASPARAGHESE</v>
          </cell>
        </row>
        <row r="140">
          <cell r="N140" t="str">
            <v>Butez</v>
          </cell>
          <cell r="O140" t="str">
            <v>SAN GRIA</v>
          </cell>
        </row>
        <row r="141">
          <cell r="N141" t="str">
            <v>Carnesecchi</v>
          </cell>
          <cell r="O141" t="str">
            <v>SAN GRIA</v>
          </cell>
        </row>
        <row r="142">
          <cell r="N142" t="str">
            <v>Sportiello</v>
          </cell>
          <cell r="O142" t="str">
            <v>SAN GRIA</v>
          </cell>
        </row>
        <row r="143">
          <cell r="N143" t="str">
            <v>Akanji</v>
          </cell>
          <cell r="O143" t="str">
            <v>SAN GRIA</v>
          </cell>
        </row>
        <row r="144">
          <cell r="N144" t="str">
            <v>Bremer</v>
          </cell>
          <cell r="O144" t="str">
            <v>SAN GRIA</v>
          </cell>
        </row>
        <row r="145">
          <cell r="N145" t="str">
            <v>Ismajli</v>
          </cell>
          <cell r="O145" t="str">
            <v>SAN GRIA</v>
          </cell>
        </row>
        <row r="146">
          <cell r="N146" t="str">
            <v>Joao Mario</v>
          </cell>
          <cell r="O146" t="str">
            <v>SAN GRIA</v>
          </cell>
        </row>
        <row r="147">
          <cell r="N147" t="str">
            <v>Lucumì</v>
          </cell>
          <cell r="O147" t="str">
            <v>SAN GRIA</v>
          </cell>
        </row>
        <row r="148">
          <cell r="N148" t="str">
            <v>Pezzella Giu.</v>
          </cell>
          <cell r="O148" t="str">
            <v>SAN GRIA</v>
          </cell>
        </row>
        <row r="149">
          <cell r="N149" t="str">
            <v>Scalvini</v>
          </cell>
          <cell r="O149" t="str">
            <v>SAN GRIA</v>
          </cell>
        </row>
        <row r="150">
          <cell r="N150" t="str">
            <v>Tomori</v>
          </cell>
          <cell r="O150" t="str">
            <v>SAN GRIA</v>
          </cell>
        </row>
        <row r="151">
          <cell r="N151" t="str">
            <v>Atta</v>
          </cell>
          <cell r="O151" t="str">
            <v>SAN GRIA</v>
          </cell>
        </row>
        <row r="152">
          <cell r="N152" t="str">
            <v>Baturina</v>
          </cell>
          <cell r="O152" t="str">
            <v>SAN GRIA</v>
          </cell>
        </row>
        <row r="153">
          <cell r="N153" t="str">
            <v>Calhanoglu</v>
          </cell>
          <cell r="O153" t="str">
            <v>SAN GRIA</v>
          </cell>
        </row>
        <row r="154">
          <cell r="N154" t="str">
            <v>Cristante</v>
          </cell>
          <cell r="O154" t="str">
            <v>SAN GRIA</v>
          </cell>
        </row>
        <row r="155">
          <cell r="N155" t="str">
            <v>McTominay</v>
          </cell>
          <cell r="O155" t="str">
            <v>SAN GRIA</v>
          </cell>
        </row>
        <row r="156">
          <cell r="N156" t="str">
            <v>Pellegrini Lo.</v>
          </cell>
          <cell r="O156" t="str">
            <v>SAN GRIA</v>
          </cell>
        </row>
        <row r="157">
          <cell r="N157" t="str">
            <v>Basic</v>
          </cell>
          <cell r="O157" t="str">
            <v>SAN GRIA</v>
          </cell>
        </row>
        <row r="158">
          <cell r="N158" t="str">
            <v>Zerbin</v>
          </cell>
          <cell r="O158" t="str">
            <v>SAN GRIA</v>
          </cell>
        </row>
        <row r="159">
          <cell r="N159" t="str">
            <v>Colombo</v>
          </cell>
          <cell r="O159" t="str">
            <v>SAN GRIA</v>
          </cell>
        </row>
        <row r="160">
          <cell r="N160" t="str">
            <v>Sulemana K.</v>
          </cell>
          <cell r="O160" t="str">
            <v>SAN GRIA</v>
          </cell>
        </row>
        <row r="161">
          <cell r="N161" t="str">
            <v>Hojlund</v>
          </cell>
          <cell r="O161" t="str">
            <v>SAN GRIA</v>
          </cell>
        </row>
        <row r="162">
          <cell r="N162" t="str">
            <v>Leao</v>
          </cell>
          <cell r="O162" t="str">
            <v>SAN GRIA</v>
          </cell>
        </row>
        <row r="163">
          <cell r="N163" t="str">
            <v>Lukaku</v>
          </cell>
          <cell r="O163" t="str">
            <v>SAN GRIA</v>
          </cell>
        </row>
        <row r="164">
          <cell r="N164" t="str">
            <v>Morata</v>
          </cell>
          <cell r="O164" t="str">
            <v>SAN GRIA</v>
          </cell>
        </row>
        <row r="165">
          <cell r="N165" t="str">
            <v>Caprile</v>
          </cell>
          <cell r="O165" t="str">
            <v>ATL IMPROVVISATO</v>
          </cell>
        </row>
        <row r="166">
          <cell r="N166" t="str">
            <v>Di Gregorio</v>
          </cell>
          <cell r="O166" t="str">
            <v>ATL IMPROVVISATO</v>
          </cell>
        </row>
        <row r="167">
          <cell r="N167" t="str">
            <v>Perin</v>
          </cell>
          <cell r="O167" t="str">
            <v>ATL IMPROVVISATO</v>
          </cell>
        </row>
        <row r="168">
          <cell r="N168" t="str">
            <v>Spinazzola</v>
          </cell>
          <cell r="O168" t="str">
            <v>ATL IMPROVVISATO</v>
          </cell>
        </row>
        <row r="169">
          <cell r="N169" t="str">
            <v>Cambiaso</v>
          </cell>
          <cell r="O169" t="str">
            <v>ATL IMPROVVISATO</v>
          </cell>
        </row>
        <row r="170">
          <cell r="N170" t="str">
            <v>Dimarco</v>
          </cell>
          <cell r="O170" t="str">
            <v>ATL IMPROVVISATO</v>
          </cell>
        </row>
        <row r="171">
          <cell r="N171" t="str">
            <v>Hien</v>
          </cell>
          <cell r="O171" t="str">
            <v>ATL IMPROVVISATO</v>
          </cell>
        </row>
        <row r="172">
          <cell r="N172" t="str">
            <v>Pavlovic</v>
          </cell>
          <cell r="O172" t="str">
            <v>ATL IMPROVVISATO</v>
          </cell>
        </row>
        <row r="173">
          <cell r="N173" t="str">
            <v>Kolasinac</v>
          </cell>
          <cell r="O173" t="str">
            <v>ATL IMPROVVISATO</v>
          </cell>
        </row>
        <row r="174">
          <cell r="N174" t="str">
            <v>Sabelli</v>
          </cell>
          <cell r="O174" t="str">
            <v>ATL IMPROVVISATO</v>
          </cell>
        </row>
        <row r="175">
          <cell r="N175" t="str">
            <v>Zappa</v>
          </cell>
          <cell r="O175" t="str">
            <v>ATL IMPROVVISATO</v>
          </cell>
        </row>
        <row r="176">
          <cell r="N176" t="str">
            <v>Bernabè</v>
          </cell>
          <cell r="O176" t="str">
            <v>ATL IMPROVVISATO</v>
          </cell>
        </row>
        <row r="177">
          <cell r="N177" t="str">
            <v>Conceicao</v>
          </cell>
          <cell r="O177" t="str">
            <v>ATL IMPROVVISATO</v>
          </cell>
        </row>
        <row r="178">
          <cell r="N178" t="str">
            <v>Frendrup</v>
          </cell>
          <cell r="O178" t="str">
            <v>ATL IMPROVVISATO</v>
          </cell>
        </row>
        <row r="179">
          <cell r="N179" t="str">
            <v>Locatelli</v>
          </cell>
          <cell r="O179" t="str">
            <v>ATL IMPROVVISATO</v>
          </cell>
        </row>
        <row r="180">
          <cell r="N180" t="str">
            <v>Pasalic</v>
          </cell>
          <cell r="O180" t="str">
            <v>ATL IMPROVVISATO</v>
          </cell>
        </row>
        <row r="181">
          <cell r="N181" t="str">
            <v>Bernede</v>
          </cell>
          <cell r="O181" t="str">
            <v>ATL IMPROVVISATO</v>
          </cell>
        </row>
        <row r="182">
          <cell r="N182" t="str">
            <v>Vandeputte</v>
          </cell>
          <cell r="O182" t="str">
            <v>ATL IMPROVVISATO</v>
          </cell>
        </row>
        <row r="183">
          <cell r="N183" t="str">
            <v>Kostic</v>
          </cell>
          <cell r="O183" t="str">
            <v>ATL IMPROVVISATO</v>
          </cell>
        </row>
        <row r="184">
          <cell r="N184" t="str">
            <v>cancellieri</v>
          </cell>
          <cell r="O184" t="str">
            <v>ATL IMPROVVISATO</v>
          </cell>
        </row>
        <row r="185">
          <cell r="N185" t="str">
            <v>Fullkrug</v>
          </cell>
          <cell r="O185" t="str">
            <v>ATL IMPROVVISATO</v>
          </cell>
        </row>
        <row r="186">
          <cell r="N186" t="str">
            <v>Dybala</v>
          </cell>
          <cell r="O186" t="str">
            <v>ATL IMPROVVISATO</v>
          </cell>
        </row>
        <row r="187">
          <cell r="N187" t="str">
            <v>Zapata D.</v>
          </cell>
          <cell r="O187" t="str">
            <v>ATL IMPROVVISATO</v>
          </cell>
        </row>
        <row r="188">
          <cell r="N188" t="str">
            <v>Ratkov</v>
          </cell>
          <cell r="O188" t="str">
            <v>ATL IMPROVVISATO</v>
          </cell>
        </row>
        <row r="189">
          <cell r="N189" t="str">
            <v>Vardy</v>
          </cell>
          <cell r="O189" t="str">
            <v>ATL IMPROVVISATO</v>
          </cell>
        </row>
        <row r="190">
          <cell r="N190" t="str">
            <v>Sommer</v>
          </cell>
          <cell r="O190" t="str">
            <v>SESTO ASENSIO</v>
          </cell>
        </row>
        <row r="191">
          <cell r="N191" t="str">
            <v>Martinez Jo.</v>
          </cell>
          <cell r="O191" t="str">
            <v>SESTO ASENSIO</v>
          </cell>
        </row>
        <row r="192">
          <cell r="N192" t="str">
            <v>Milinkovic-Savic V.</v>
          </cell>
          <cell r="O192" t="str">
            <v>SESTO ASENSIO</v>
          </cell>
        </row>
        <row r="193">
          <cell r="N193" t="str">
            <v>Tavares N.</v>
          </cell>
          <cell r="O193" t="str">
            <v>SESTO ASENSIO</v>
          </cell>
        </row>
        <row r="194">
          <cell r="N194" t="str">
            <v>Gabbia</v>
          </cell>
          <cell r="O194" t="str">
            <v>SESTO ASENSIO</v>
          </cell>
        </row>
        <row r="195">
          <cell r="N195" t="str">
            <v>Holm</v>
          </cell>
          <cell r="O195" t="str">
            <v>SESTO ASENSIO</v>
          </cell>
        </row>
        <row r="196">
          <cell r="N196" t="str">
            <v>Bartesaghi</v>
          </cell>
          <cell r="O196" t="str">
            <v>SESTO ASENSIO</v>
          </cell>
        </row>
        <row r="197">
          <cell r="N197" t="str">
            <v>Buongiorno</v>
          </cell>
          <cell r="O197" t="str">
            <v>SESTO ASENSIO</v>
          </cell>
        </row>
        <row r="198">
          <cell r="N198" t="str">
            <v>Floriani Mussolini</v>
          </cell>
          <cell r="O198" t="str">
            <v>SESTO ASENSIO</v>
          </cell>
        </row>
        <row r="199">
          <cell r="N199" t="str">
            <v>Juan Jesus</v>
          </cell>
          <cell r="O199" t="str">
            <v>SESTO ASENSIO</v>
          </cell>
        </row>
        <row r="200">
          <cell r="N200" t="str">
            <v>Bastoni</v>
          </cell>
          <cell r="O200" t="str">
            <v>SESTO ASENSIO</v>
          </cell>
        </row>
        <row r="201">
          <cell r="N201" t="str">
            <v>SaelemaEkers</v>
          </cell>
          <cell r="O201" t="str">
            <v>SESTO ASENSIO</v>
          </cell>
        </row>
        <row r="202">
          <cell r="N202" t="str">
            <v>Modric</v>
          </cell>
          <cell r="O202" t="str">
            <v>SESTO ASENSIO</v>
          </cell>
        </row>
        <row r="203">
          <cell r="N203" t="str">
            <v>Pulisic</v>
          </cell>
          <cell r="O203" t="str">
            <v>SESTO ASENSIO</v>
          </cell>
        </row>
        <row r="204">
          <cell r="N204" t="str">
            <v>Cataldi</v>
          </cell>
          <cell r="O204" t="str">
            <v>SESTO ASENSIO</v>
          </cell>
        </row>
        <row r="205">
          <cell r="N205" t="str">
            <v>Neres</v>
          </cell>
          <cell r="O205" t="str">
            <v>SESTO ASENSIO</v>
          </cell>
        </row>
        <row r="206">
          <cell r="N206" t="str">
            <v>Rowe</v>
          </cell>
          <cell r="O206" t="str">
            <v>SESTO ASENSIO</v>
          </cell>
        </row>
        <row r="207">
          <cell r="N207" t="str">
            <v>Vergara</v>
          </cell>
          <cell r="O207" t="str">
            <v>SESTO ASENSIO</v>
          </cell>
        </row>
        <row r="208">
          <cell r="N208" t="str">
            <v>Ederson D.S.</v>
          </cell>
          <cell r="O208" t="str">
            <v>SESTO ASENSIO</v>
          </cell>
        </row>
        <row r="209">
          <cell r="N209" t="str">
            <v>Rodriguez Je.</v>
          </cell>
          <cell r="O209" t="str">
            <v>SESTO ASENSIO</v>
          </cell>
        </row>
        <row r="210">
          <cell r="N210" t="str">
            <v>Pedro</v>
          </cell>
          <cell r="O210" t="str">
            <v>SESTO ASENSIO</v>
          </cell>
        </row>
        <row r="211">
          <cell r="N211" t="str">
            <v>Orban G.</v>
          </cell>
          <cell r="O211" t="str">
            <v>SESTO ASENSIO</v>
          </cell>
        </row>
        <row r="212">
          <cell r="N212" t="str">
            <v>Vlahovic</v>
          </cell>
          <cell r="O212" t="str">
            <v>SESTO ASENSIO</v>
          </cell>
        </row>
        <row r="213">
          <cell r="N213" t="str">
            <v>Castro S.</v>
          </cell>
          <cell r="O213" t="str">
            <v>SESTO ASENSIO</v>
          </cell>
        </row>
        <row r="214">
          <cell r="N214" t="str">
            <v>Yildiz</v>
          </cell>
          <cell r="O214" t="str">
            <v>SESTO ASENSIO</v>
          </cell>
        </row>
      </sheetData>
      <sheetData sheetId="14"/>
      <sheetData sheetId="15"/>
      <sheetData sheetId="16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7">
  <rv s="0">
    <v>0</v>
    <v>4</v>
  </rv>
  <rv s="0">
    <v>1</v>
    <v>4</v>
  </rv>
  <rv s="0">
    <v>2</v>
    <v>4</v>
  </rv>
  <rv s="0">
    <v>3</v>
    <v>4</v>
  </rv>
  <rv s="0">
    <v>4</v>
    <v>4</v>
  </rv>
  <rv s="0">
    <v>5</v>
    <v>4</v>
  </rv>
  <rv s="0">
    <v>6</v>
    <v>4</v>
  </rv>
  <rv s="0">
    <v>7</v>
    <v>4</v>
  </rv>
  <rv s="0">
    <v>8</v>
    <v>5</v>
  </rv>
  <rv s="0">
    <v>3</v>
    <v>5</v>
  </rv>
  <rv s="0">
    <v>2</v>
    <v>5</v>
  </rv>
  <rv s="0">
    <v>0</v>
    <v>5</v>
  </rv>
  <rv s="0">
    <v>7</v>
    <v>5</v>
  </rv>
  <rv s="0">
    <v>5</v>
    <v>5</v>
  </rv>
  <rv s="0">
    <v>4</v>
    <v>5</v>
  </rv>
  <rv s="0">
    <v>1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B13113-884F-4879-B850-345310BF144F}" name="Tabella1" displayName="Tabella1" ref="A2:T508" totalsRowShown="0" dataDxfId="33">
  <autoFilter ref="A2:T508" xr:uid="{70B13113-884F-4879-B850-345310BF144F}"/>
  <sortState xmlns:xlrd2="http://schemas.microsoft.com/office/spreadsheetml/2017/richdata2" ref="A3:T508">
    <sortCondition descending="1" ref="D2:D508"/>
  </sortState>
  <tableColumns count="20">
    <tableColumn id="1" xr3:uid="{5D762494-EBF0-43B2-ACE6-A8DBC179307C}" name="RUOLO" dataDxfId="32"/>
    <tableColumn id="2" xr3:uid="{A18A8C8C-5EF3-4B09-9288-B8089EFC103E}" name="NOME" dataDxfId="31"/>
    <tableColumn id="3" xr3:uid="{CD9DC694-0940-4BC4-9D57-26CEE25C2931}" name="FANTASQ" dataDxfId="30">
      <calculatedColumnFormula>_xlfn.IFNA(_xlfn.XLOOKUP(B3,'[1]ROSE SQUADRE'!$N:$N,'[1]ROSE SQUADRE'!$O:$O),"")</calculatedColumnFormula>
    </tableColumn>
    <tableColumn id="4" xr3:uid="{64C72ECC-1C1E-4C98-AED1-4311EF1A92DB}" name="GOL" dataDxfId="29">
      <calculatedColumnFormula>_xlfn.XLOOKUP($B3,'[1]Pivot Gioc'!$B:$B,'[1]Pivot Gioc'!$Q:$Q,"")</calculatedColumnFormula>
    </tableColumn>
    <tableColumn id="5" xr3:uid="{F3A6F683-F862-4D0B-9C9A-FAD279873304}" name="ASSIST" dataDxfId="28">
      <calculatedColumnFormula>_xlfn.XLOOKUP($B3,'[1]Pivot Gioc'!$B:$B,'[1]Pivot Gioc'!$N:$N,"")</calculatedColumnFormula>
    </tableColumn>
    <tableColumn id="6" xr3:uid="{CCEF0CB1-3BB5-4BA9-8389-9F4781E11F31}" name="RIG OK" dataDxfId="27">
      <calculatedColumnFormula>_xlfn.XLOOKUP($B3,'[1]Pivot Gioc'!$B:$B,'[1]Pivot Gioc'!$J:$J,"")</calculatedColumnFormula>
    </tableColumn>
    <tableColumn id="7" xr3:uid="{16A4B215-C5BC-417E-A4B7-B75A16D9D6FA}" name="RIG KO" dataDxfId="26">
      <calculatedColumnFormula>_xlfn.XLOOKUP($B3,'[1]Pivot Gioc'!$B:$B,'[1]Pivot Gioc'!$I:$I,"")</calculatedColumnFormula>
    </tableColumn>
    <tableColumn id="8" xr3:uid="{A52319F8-771B-4A5C-9180-14254B3B02DD}" name="RIG PAR" dataDxfId="25">
      <calculatedColumnFormula>_xlfn.XLOOKUP($B3,'[1]Pivot Gioc'!$B:$B,'[1]Pivot Gioc'!$H:$H,"")</calculatedColumnFormula>
    </tableColumn>
    <tableColumn id="9" xr3:uid="{52E8D546-AE7D-42D9-95D8-07762E3E5A13}" name="CLN SHT" dataDxfId="24">
      <calculatedColumnFormula>_xlfn.XLOOKUP($B3,'[1]Pivot Gioc'!$B:$B,'[1]Pivot Gioc'!$P:$P,"")</calculatedColumnFormula>
    </tableColumn>
    <tableColumn id="10" xr3:uid="{59311C7B-0A63-4E6E-AFC9-F3DC2F6F7CF6}" name="AMM" dataDxfId="23">
      <calculatedColumnFormula>_xlfn.XLOOKUP($B3,'[1]Pivot Gioc'!$B:$B,'[1]Pivot Gioc'!$L:$L,"")</calculatedColumnFormula>
    </tableColumn>
    <tableColumn id="11" xr3:uid="{83A7D32E-410D-4944-864F-C8422DAA92E4}" name="ESP" dataDxfId="22">
      <calculatedColumnFormula>_xlfn.XLOOKUP($B3,'[1]Pivot Gioc'!$B:$B,'[1]Pivot Gioc'!$M:$M,"")</calculatedColumnFormula>
    </tableColumn>
    <tableColumn id="12" xr3:uid="{461C1447-61F1-47D6-B837-B531B4255574}" name="AUTGOL" dataDxfId="21">
      <calculatedColumnFormula>_xlfn.XLOOKUP($B3,'[1]Pivot Gioc'!$B:$B,'[1]Pivot Gioc'!$K:$K,"")</calculatedColumnFormula>
    </tableColumn>
    <tableColumn id="13" xr3:uid="{547F396F-E5AE-4522-A680-B8B341FE0629}" name="voto" dataDxfId="20">
      <calculatedColumnFormula>_xlfn.XLOOKUP($B3,'[1]Pivot Gioc'!$B:$B,'[1]Pivot Gioc'!$C:$C,"")</calculatedColumnFormula>
    </tableColumn>
    <tableColumn id="14" xr3:uid="{6E25AD98-8E22-49B1-A654-851EAC08D983}" name="fvoto" dataDxfId="19">
      <calculatedColumnFormula>_xlfn.XLOOKUP($B3,'[1]Pivot Gioc'!$B:$B,'[1]Pivot Gioc'!$D:$D,"")</calculatedColumnFormula>
    </tableColumn>
    <tableColumn id="15" xr3:uid="{9AF82BE1-BBC8-44DA-B850-D0BB562E9083}" name="tot fvoto" dataDxfId="18">
      <calculatedColumnFormula>_xlfn.XLOOKUP($B3,'[1]Pivot Gioc'!$B:$B,'[1]Pivot Gioc'!$E:$E,"")</calculatedColumnFormula>
    </tableColumn>
    <tableColumn id="16" xr3:uid="{BCD309C4-B0AA-4E01-957D-4C69DE304819}" name="GOL SUBITI" dataDxfId="17">
      <calculatedColumnFormula>IF(_xlfn.XLOOKUP($B3,'[1]Pivot Gioc'!$B:$B,'[1]Pivot Gioc'!$G:$G,"")=0,"",_xlfn.XLOOKUP($B3,'[1]Pivot Gioc'!$B:$B,'[1]Pivot Gioc'!$G:$G))</calculatedColumnFormula>
    </tableColumn>
    <tableColumn id="17" xr3:uid="{25A210FB-0C57-45B9-8099-9098871E2213}" name="partite giocate" dataDxfId="16">
      <calculatedColumnFormula>_xlfn.XLOOKUP(B3,[1]!Tabella4[nome],[1]!Tabella4[PRES])</calculatedColumnFormula>
    </tableColumn>
    <tableColumn id="18" xr3:uid="{D23EDC48-28ED-4486-9571-82AB914F90E7}" name="PARTITE DA TIT" dataDxfId="15">
      <calculatedColumnFormula>_xlfn.XLOOKUP(B3,[1]!Tabella4[nome],[1]!Tabella4[LEGA TIT])</calculatedColumnFormula>
    </tableColumn>
    <tableColumn id="19" xr3:uid="{78DA8206-9795-4EEC-931F-6185001AC6DA}" name="MEDIA FVOTO TIT" dataDxfId="14">
      <calculatedColumnFormula>IF(_xlfn.XLOOKUP($B3,'[1]Pivot Gioc'!$B:$B,'[1]Pivot Gioc'!$S:$S)="0,00","",_xlfn.XLOOKUP($B3,'[1]Pivot Gioc'!$B:$B,'[1]Pivot Gioc'!$S:$S))</calculatedColumnFormula>
    </tableColumn>
    <tableColumn id="20" xr3:uid="{EA26A393-E265-4B17-ACD2-9B4FB516F5FB}" name="TOT FVOTO TIT" dataDxfId="13">
      <calculatedColumnFormula>IF(_xlfn.XLOOKUP($B3,'[1]Pivot Gioc'!$B:$B,'[1]Pivot Gioc'!$T:$T)=0,"",_xlfn.XLOOKUP($B3,'[1]Pivot Gioc'!$B:$B,'[1]Pivot Gioc'!$T:$T))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ucido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2:H42"/>
  <sheetViews>
    <sheetView workbookViewId="0">
      <selection activeCell="H15" sqref="H15"/>
    </sheetView>
  </sheetViews>
  <sheetFormatPr defaultRowHeight="14.4" x14ac:dyDescent="0.3"/>
  <cols>
    <col min="1" max="1" width="30.6640625" customWidth="1"/>
    <col min="7" max="7" width="22" customWidth="1"/>
  </cols>
  <sheetData>
    <row r="2" spans="1:8" x14ac:dyDescent="0.3">
      <c r="A2" t="s">
        <v>2</v>
      </c>
      <c r="C2" t="s">
        <v>354</v>
      </c>
      <c r="G2" t="s">
        <v>415</v>
      </c>
    </row>
    <row r="3" spans="1:8" x14ac:dyDescent="0.3">
      <c r="A3" s="24" t="s">
        <v>0</v>
      </c>
      <c r="C3" s="24" t="s">
        <v>355</v>
      </c>
      <c r="D3" s="24"/>
      <c r="E3" s="24"/>
    </row>
    <row r="4" spans="1:8" x14ac:dyDescent="0.3">
      <c r="A4" t="s">
        <v>1</v>
      </c>
      <c r="C4" s="24" t="s">
        <v>356</v>
      </c>
      <c r="D4" s="24"/>
      <c r="E4" s="24"/>
      <c r="G4" s="24" t="s">
        <v>416</v>
      </c>
      <c r="H4" s="24" t="s">
        <v>417</v>
      </c>
    </row>
    <row r="5" spans="1:8" x14ac:dyDescent="0.3">
      <c r="A5" s="24" t="s">
        <v>3</v>
      </c>
      <c r="C5" s="24" t="s">
        <v>357</v>
      </c>
      <c r="D5" s="24"/>
      <c r="E5" s="24"/>
      <c r="G5" s="24" t="s">
        <v>418</v>
      </c>
      <c r="H5" s="24" t="s">
        <v>417</v>
      </c>
    </row>
    <row r="6" spans="1:8" x14ac:dyDescent="0.3">
      <c r="C6" s="24" t="s">
        <v>358</v>
      </c>
      <c r="D6" s="24"/>
      <c r="E6" s="24"/>
    </row>
    <row r="7" spans="1:8" x14ac:dyDescent="0.3">
      <c r="C7" t="s">
        <v>359</v>
      </c>
    </row>
    <row r="8" spans="1:8" x14ac:dyDescent="0.3">
      <c r="C8" t="s">
        <v>360</v>
      </c>
    </row>
    <row r="9" spans="1:8" x14ac:dyDescent="0.3">
      <c r="C9" t="s">
        <v>361</v>
      </c>
    </row>
    <row r="10" spans="1:8" x14ac:dyDescent="0.3">
      <c r="C10" t="s">
        <v>362</v>
      </c>
    </row>
    <row r="11" spans="1:8" x14ac:dyDescent="0.3">
      <c r="C11" t="s">
        <v>363</v>
      </c>
    </row>
    <row r="13" spans="1:8" x14ac:dyDescent="0.3">
      <c r="A13" t="s">
        <v>4</v>
      </c>
      <c r="C13" t="s">
        <v>364</v>
      </c>
    </row>
    <row r="14" spans="1:8" x14ac:dyDescent="0.3">
      <c r="C14" t="s">
        <v>365</v>
      </c>
    </row>
    <row r="15" spans="1:8" x14ac:dyDescent="0.3">
      <c r="A15" s="24" t="s">
        <v>5</v>
      </c>
      <c r="C15" t="s">
        <v>366</v>
      </c>
    </row>
    <row r="16" spans="1:8" x14ac:dyDescent="0.3">
      <c r="A16" s="24" t="s">
        <v>6</v>
      </c>
      <c r="C16" t="s">
        <v>367</v>
      </c>
    </row>
    <row r="17" spans="1:3" x14ac:dyDescent="0.3">
      <c r="A17" s="24" t="s">
        <v>13</v>
      </c>
      <c r="C17" t="s">
        <v>368</v>
      </c>
    </row>
    <row r="19" spans="1:3" x14ac:dyDescent="0.3">
      <c r="C19" t="s">
        <v>369</v>
      </c>
    </row>
    <row r="20" spans="1:3" x14ac:dyDescent="0.3">
      <c r="C20" t="s">
        <v>370</v>
      </c>
    </row>
    <row r="21" spans="1:3" x14ac:dyDescent="0.3">
      <c r="A21" t="s">
        <v>7</v>
      </c>
      <c r="C21" t="s">
        <v>371</v>
      </c>
    </row>
    <row r="22" spans="1:3" x14ac:dyDescent="0.3">
      <c r="A22" t="s">
        <v>8</v>
      </c>
      <c r="C22" t="s">
        <v>353</v>
      </c>
    </row>
    <row r="23" spans="1:3" x14ac:dyDescent="0.3">
      <c r="A23" t="s">
        <v>9</v>
      </c>
      <c r="C23" t="s">
        <v>372</v>
      </c>
    </row>
    <row r="24" spans="1:3" x14ac:dyDescent="0.3">
      <c r="A24" t="s">
        <v>10</v>
      </c>
    </row>
    <row r="25" spans="1:3" x14ac:dyDescent="0.3">
      <c r="A25" t="s">
        <v>11</v>
      </c>
      <c r="C25" t="s">
        <v>373</v>
      </c>
    </row>
    <row r="26" spans="1:3" x14ac:dyDescent="0.3">
      <c r="A26" t="s">
        <v>12</v>
      </c>
    </row>
    <row r="27" spans="1:3" x14ac:dyDescent="0.3">
      <c r="C27" t="s">
        <v>367</v>
      </c>
    </row>
    <row r="28" spans="1:3" x14ac:dyDescent="0.3">
      <c r="C28" t="s">
        <v>374</v>
      </c>
    </row>
    <row r="29" spans="1:3" x14ac:dyDescent="0.3">
      <c r="C29" t="s">
        <v>375</v>
      </c>
    </row>
    <row r="30" spans="1:3" x14ac:dyDescent="0.3">
      <c r="C30" t="s">
        <v>376</v>
      </c>
    </row>
    <row r="32" spans="1:3" x14ac:dyDescent="0.3">
      <c r="C32" t="s">
        <v>377</v>
      </c>
    </row>
    <row r="34" spans="3:3" x14ac:dyDescent="0.3">
      <c r="C34" t="s">
        <v>378</v>
      </c>
    </row>
    <row r="35" spans="3:3" x14ac:dyDescent="0.3">
      <c r="C35" t="s">
        <v>379</v>
      </c>
    </row>
    <row r="36" spans="3:3" x14ac:dyDescent="0.3">
      <c r="C36" t="s">
        <v>380</v>
      </c>
    </row>
    <row r="37" spans="3:3" x14ac:dyDescent="0.3">
      <c r="C37" t="s">
        <v>381</v>
      </c>
    </row>
    <row r="39" spans="3:3" x14ac:dyDescent="0.3">
      <c r="C39" t="s">
        <v>382</v>
      </c>
    </row>
    <row r="41" spans="3:3" x14ac:dyDescent="0.3">
      <c r="C41" t="s">
        <v>383</v>
      </c>
    </row>
    <row r="42" spans="3:3" x14ac:dyDescent="0.3">
      <c r="C42" t="s">
        <v>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779F-4C24-46EE-A64F-03B0F3585EB5}">
  <sheetPr codeName="Foglio2">
    <tabColor rgb="FF00B050"/>
  </sheetPr>
  <dimension ref="A1:BZ28"/>
  <sheetViews>
    <sheetView tabSelected="1" zoomScale="50" zoomScaleNormal="50" workbookViewId="0">
      <selection activeCell="AA17" sqref="AA17"/>
    </sheetView>
  </sheetViews>
  <sheetFormatPr defaultRowHeight="25.8" x14ac:dyDescent="0.3"/>
  <cols>
    <col min="1" max="1" width="8.88671875" style="32"/>
    <col min="2" max="2" width="1.77734375" customWidth="1"/>
    <col min="3" max="3" width="8.88671875" style="18"/>
    <col min="4" max="4" width="12.33203125" style="18" customWidth="1"/>
    <col min="5" max="5" width="48.109375" style="18" customWidth="1"/>
    <col min="6" max="6" width="1.77734375" style="18" customWidth="1"/>
    <col min="7" max="7" width="2.44140625" style="4" customWidth="1"/>
    <col min="8" max="8" width="24" style="4" customWidth="1"/>
    <col min="9" max="9" width="1.33203125" style="4" customWidth="1"/>
    <col min="10" max="10" width="8.109375" style="33" customWidth="1"/>
    <col min="11" max="20" width="8.109375" customWidth="1"/>
    <col min="21" max="23" width="8.109375" style="33" customWidth="1"/>
    <col min="28" max="28" width="8.88671875" style="1"/>
    <col min="29" max="29" width="9.6640625" style="1" customWidth="1"/>
    <col min="30" max="37" width="8.88671875" style="1"/>
  </cols>
  <sheetData>
    <row r="1" spans="2:78" s="33" customFormat="1" x14ac:dyDescent="0.3">
      <c r="C1" s="34"/>
      <c r="D1" s="34"/>
      <c r="E1" s="34"/>
      <c r="F1" s="34"/>
      <c r="G1" s="35"/>
      <c r="H1" s="35"/>
      <c r="I1" s="35"/>
      <c r="X1" s="130" t="s">
        <v>445</v>
      </c>
      <c r="Y1" s="130"/>
      <c r="Z1" s="130"/>
      <c r="AB1" s="131" t="s">
        <v>438</v>
      </c>
      <c r="AC1" s="131"/>
      <c r="AD1" s="131"/>
      <c r="AE1" s="36"/>
      <c r="AF1" s="36"/>
      <c r="AG1" s="36"/>
      <c r="AH1" s="36"/>
      <c r="AI1" s="36"/>
      <c r="AJ1" s="36"/>
      <c r="AK1" s="36"/>
    </row>
    <row r="2" spans="2:78" ht="7.8" customHeight="1" thickBot="1" x14ac:dyDescent="0.35">
      <c r="B2" s="9"/>
      <c r="C2" s="30"/>
      <c r="D2" s="30"/>
      <c r="E2" s="30"/>
      <c r="F2" s="30"/>
      <c r="G2" s="31"/>
      <c r="H2" s="31"/>
      <c r="I2" s="31"/>
      <c r="K2" s="37"/>
      <c r="L2" s="37"/>
      <c r="M2" s="37"/>
      <c r="N2" s="37"/>
      <c r="O2" s="37"/>
      <c r="P2" s="33"/>
      <c r="Q2" s="33"/>
      <c r="R2" s="33"/>
      <c r="S2" s="33"/>
      <c r="T2" s="33"/>
      <c r="X2" s="33"/>
      <c r="Y2" s="33"/>
      <c r="Z2" s="33"/>
      <c r="AA2" s="33"/>
      <c r="AB2" s="36"/>
      <c r="AC2" s="36"/>
      <c r="AD2" s="36"/>
      <c r="AE2" s="36"/>
      <c r="AF2" s="36"/>
      <c r="AG2" s="36"/>
      <c r="AH2" s="36"/>
      <c r="AI2" s="36"/>
      <c r="AJ2" s="36"/>
    </row>
    <row r="3" spans="2:78" ht="64.2" customHeight="1" thickTop="1" x14ac:dyDescent="0.3">
      <c r="B3" s="9"/>
      <c r="C3" s="28">
        <v>1</v>
      </c>
      <c r="D3" s="28" t="e" vm="1">
        <f>_xlfn.XLOOKUP(E3,SQUADRE!$BI$4:$BP$4,SQUADRE!$BI$3:$BP$3)</f>
        <v>#VALUE!</v>
      </c>
      <c r="E3" s="28" t="str" cm="1">
        <f t="array" ref="E3:E10">IF($X$3="PT LAST GG",INDEX(_xlfn._xlws.SORT(SQUADRE!$Z$4:$BH$11,_xlfn.XLOOKUP(X3,$AK$3:$BR$3,$AK$4:$BR$4),1),_xlfn.SEQUENCE(8),1),INDEX(_xlfn._xlws.SORT(SQUADRE!$Z$4:$BH$11,_xlfn.XLOOKUP(X3,$AK$3:$BR$3,$AK$4:$BR$4),-1),_xlfn.SEQUENCE(8),1))</f>
        <v>PESCICULINI FC</v>
      </c>
      <c r="F3" s="93">
        <v>-31</v>
      </c>
      <c r="G3" s="29" cm="1">
        <f t="array" ref="G3:G10">IF(X3="crescita rosa",IF(X3="PT LAST GG",INDEX(_xlfn._xlws.SORT(SQUADRE!$Z$4:$BH$11,_xlfn.XLOOKUP($X$3,$AK$3:$BR$3,$AK$4:$BR$4),1),_xlfn.SEQUENCE(8),_xlfn.XLOOKUP(X3,$AK$3:$BR$3,$AK$4:$BR$4)),INDEX(_xlfn._xlws.SORT(SQUADRE!$Z$4:$BH$11,_xlfn.XLOOKUP(X3,$AK$3:$BR$3,$AK$4:$BR$4),-1),_xlfn.SEQUENCE(8),_xlfn.XLOOKUP(X3,$AK$3:$BR$3,$AK$4:$BR$4)))+F3,IF(X3="PT LAST GG",INDEX(_xlfn._xlws.SORT(SQUADRE!$Z$4:$BH$11,_xlfn.XLOOKUP($X$3,$AK$3:$BR$3,$AK$4:$BR$4),1),_xlfn.SEQUENCE(8),_xlfn.XLOOKUP(X3,$AK$3:$BR$3,$AK$4:$BR$4)),INDEX(_xlfn._xlws.SORT(SQUADRE!$Z$4:$BH$11,_xlfn.XLOOKUP(X3,$AK$3:$BR$3,$AK$4:$BR$4),-1),_xlfn.SEQUENCE(8),_xlfn.XLOOKUP(X3,$AK$3:$BR$3,$AK$4:$BR$4))))</f>
        <v>1</v>
      </c>
      <c r="H3" s="84" t="str">
        <f>IF(RIGHT(TEXT(G3, "0," &amp; REPT("0", _xlfn.XLOOKUP($X$3,SQUADRE!$AA$3:$BH$3,SQUADRE!$AA$2:$BH$2))),1)=",",LEFT(G3,LEN(G3)),TEXT(G3, "0," &amp; REPT("0", _xlfn.XLOOKUP($X$3,SQUADRE!$AA$3:$BH$3,SQUADRE!$AA$2:$BH$2))))</f>
        <v>1</v>
      </c>
      <c r="I3" s="92"/>
      <c r="K3" s="121" t="s">
        <v>35</v>
      </c>
      <c r="L3" s="122"/>
      <c r="M3" s="122"/>
      <c r="N3" s="122"/>
      <c r="O3" s="123"/>
      <c r="P3" s="33"/>
      <c r="Q3" s="33"/>
      <c r="R3" s="33"/>
      <c r="S3" s="33"/>
      <c r="T3" s="33"/>
      <c r="X3" s="120" t="s">
        <v>482</v>
      </c>
      <c r="Y3" s="120"/>
      <c r="Z3" s="120"/>
      <c r="AA3" s="33"/>
      <c r="AB3" s="132"/>
      <c r="AC3" s="132"/>
      <c r="AD3" s="132"/>
      <c r="AE3" s="36"/>
      <c r="AF3" s="36"/>
      <c r="AG3" s="36"/>
      <c r="AH3" s="36"/>
      <c r="AI3" s="36"/>
      <c r="AJ3" s="36"/>
      <c r="AK3" s="7" t="s">
        <v>22</v>
      </c>
      <c r="AL3" s="7" t="s">
        <v>42</v>
      </c>
      <c r="AM3" s="7" t="s">
        <v>43</v>
      </c>
      <c r="AN3" s="7" t="s">
        <v>23</v>
      </c>
      <c r="AO3" s="7" t="s">
        <v>24</v>
      </c>
      <c r="AP3" s="7" t="s">
        <v>32</v>
      </c>
      <c r="AQ3" s="7" t="s">
        <v>50</v>
      </c>
      <c r="AR3" s="7" t="s">
        <v>394</v>
      </c>
      <c r="AS3" s="7" t="s">
        <v>428</v>
      </c>
      <c r="AT3" s="7" t="s">
        <v>45</v>
      </c>
      <c r="AU3" s="7" t="s">
        <v>33</v>
      </c>
      <c r="AV3" s="7" t="s">
        <v>47</v>
      </c>
      <c r="AW3" s="7" t="s">
        <v>46</v>
      </c>
      <c r="AX3" s="7" t="s">
        <v>34</v>
      </c>
      <c r="AY3" s="7" t="s">
        <v>51</v>
      </c>
      <c r="AZ3" s="7" t="s">
        <v>52</v>
      </c>
      <c r="BA3" s="7" t="s">
        <v>53</v>
      </c>
      <c r="BB3" s="7" t="s">
        <v>423</v>
      </c>
      <c r="BC3" s="7" t="s">
        <v>424</v>
      </c>
      <c r="BD3" s="7" t="s">
        <v>425</v>
      </c>
      <c r="BE3" s="7" t="s">
        <v>440</v>
      </c>
      <c r="BF3" s="7" t="s">
        <v>353</v>
      </c>
      <c r="BG3" s="7" t="s">
        <v>371</v>
      </c>
      <c r="BH3" s="7" t="s">
        <v>35</v>
      </c>
      <c r="BI3" s="7" t="s">
        <v>36</v>
      </c>
      <c r="BJ3" s="7" t="s">
        <v>38</v>
      </c>
      <c r="BK3" s="7" t="s">
        <v>39</v>
      </c>
      <c r="BL3" s="7" t="s">
        <v>442</v>
      </c>
      <c r="BM3" s="7" t="s">
        <v>443</v>
      </c>
      <c r="BN3" s="7" t="s">
        <v>444</v>
      </c>
      <c r="BO3" s="7" t="s">
        <v>352</v>
      </c>
      <c r="BP3" s="7" t="s">
        <v>478</v>
      </c>
      <c r="BQ3" s="7" t="s">
        <v>479</v>
      </c>
      <c r="BR3" s="7" t="s">
        <v>482</v>
      </c>
    </row>
    <row r="4" spans="2:78" ht="64.2" customHeight="1" x14ac:dyDescent="0.3">
      <c r="B4" s="9"/>
      <c r="C4" s="28">
        <v>2</v>
      </c>
      <c r="D4" s="28" t="e" vm="2">
        <f>_xlfn.XLOOKUP(E4,SQUADRE!$BI$4:$BP$4,SQUADRE!$BI$3:$BP$3)</f>
        <v>#VALUE!</v>
      </c>
      <c r="E4" s="28" t="str">
        <v>SAN GRIA</v>
      </c>
      <c r="F4" s="93">
        <v>-9</v>
      </c>
      <c r="G4" s="29">
        <v>-10</v>
      </c>
      <c r="H4" s="84" t="str">
        <f>IF(RIGHT(TEXT(G4, "0," &amp; REPT("0", _xlfn.XLOOKUP($X$3,SQUADRE!$AA$3:$BH$3,SQUADRE!$AA$2:$BH$2))),1)=",",LEFT(G4,LEN(G4)),TEXT(G4, "0," &amp; REPT("0", _xlfn.XLOOKUP($X$3,SQUADRE!$AA$3:$BH$3,SQUADRE!$AA$2:$BH$2))))</f>
        <v>-10</v>
      </c>
      <c r="I4" s="92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X4" s="33"/>
      <c r="Y4" s="90"/>
      <c r="Z4" s="33"/>
      <c r="AA4" s="33"/>
      <c r="AB4" s="36"/>
      <c r="AC4" s="36"/>
      <c r="AD4" s="36"/>
      <c r="AE4" s="36"/>
      <c r="AF4" s="36"/>
      <c r="AG4" s="36"/>
      <c r="AH4" s="36"/>
      <c r="AI4" s="36"/>
      <c r="AJ4" s="36"/>
      <c r="AK4" s="6">
        <v>2</v>
      </c>
      <c r="AL4" s="6">
        <v>3</v>
      </c>
      <c r="AM4" s="6">
        <v>4</v>
      </c>
      <c r="AN4" s="6">
        <v>5</v>
      </c>
      <c r="AO4" s="6">
        <v>6</v>
      </c>
      <c r="AP4" s="6">
        <v>7</v>
      </c>
      <c r="AQ4" s="6">
        <v>8</v>
      </c>
      <c r="AR4" s="6">
        <v>9</v>
      </c>
      <c r="AS4" s="6">
        <v>10</v>
      </c>
      <c r="AT4" s="6">
        <v>11</v>
      </c>
      <c r="AU4" s="6">
        <v>12</v>
      </c>
      <c r="AV4" s="6">
        <v>13</v>
      </c>
      <c r="AW4" s="6">
        <v>14</v>
      </c>
      <c r="AX4" s="6">
        <v>15</v>
      </c>
      <c r="AY4" s="6">
        <v>16</v>
      </c>
      <c r="AZ4" s="6">
        <v>17</v>
      </c>
      <c r="BA4" s="6">
        <v>18</v>
      </c>
      <c r="BB4" s="6">
        <v>19</v>
      </c>
      <c r="BC4" s="6">
        <v>20</v>
      </c>
      <c r="BD4" s="6">
        <v>21</v>
      </c>
      <c r="BE4" s="6">
        <v>22</v>
      </c>
      <c r="BF4" s="6">
        <v>23</v>
      </c>
      <c r="BG4" s="6">
        <v>24</v>
      </c>
      <c r="BH4" s="6">
        <v>25</v>
      </c>
      <c r="BI4" s="6">
        <v>26</v>
      </c>
      <c r="BJ4" s="6">
        <v>27</v>
      </c>
      <c r="BK4" s="6">
        <v>28</v>
      </c>
      <c r="BL4" s="6">
        <v>29</v>
      </c>
      <c r="BM4" s="6">
        <v>30</v>
      </c>
      <c r="BN4" s="6">
        <v>31</v>
      </c>
      <c r="BO4" s="6">
        <v>32</v>
      </c>
      <c r="BP4" s="6">
        <v>33</v>
      </c>
      <c r="BQ4" s="6">
        <v>34</v>
      </c>
      <c r="BR4" s="6">
        <v>35</v>
      </c>
      <c r="BS4" s="6">
        <v>36</v>
      </c>
      <c r="BT4" s="6">
        <v>37</v>
      </c>
      <c r="BU4" s="6">
        <v>38</v>
      </c>
      <c r="BV4" s="6">
        <v>39</v>
      </c>
      <c r="BW4" s="6">
        <v>40</v>
      </c>
      <c r="BX4" s="6">
        <v>41</v>
      </c>
      <c r="BY4" s="6">
        <v>42</v>
      </c>
      <c r="BZ4" s="6">
        <v>43</v>
      </c>
    </row>
    <row r="5" spans="2:78" ht="64.2" customHeight="1" x14ac:dyDescent="0.3">
      <c r="B5" s="9"/>
      <c r="C5" s="28">
        <v>3</v>
      </c>
      <c r="D5" s="28" t="e" vm="3">
        <f>_xlfn.XLOOKUP(E5,SQUADRE!$BI$4:$BP$4,SQUADRE!$BI$3:$BP$3)</f>
        <v>#VALUE!</v>
      </c>
      <c r="E5" s="28" t="str">
        <v>AC ASPARAGHESE</v>
      </c>
      <c r="F5" s="93">
        <v>-17</v>
      </c>
      <c r="G5" s="29">
        <v>-31</v>
      </c>
      <c r="H5" s="84" t="str">
        <f>IF(RIGHT(TEXT(G5, "0," &amp; REPT("0", _xlfn.XLOOKUP($X$3,SQUADRE!$AA$3:$BH$3,SQUADRE!$AA$2:$BH$2))),1)=",",LEFT(G5,LEN(G5)),TEXT(G5, "0," &amp; REPT("0", _xlfn.XLOOKUP($X$3,SQUADRE!$AA$3:$BH$3,SQUADRE!$AA$2:$BH$2))))</f>
        <v>-31</v>
      </c>
      <c r="I5" s="92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6"/>
      <c r="AB5" s="87"/>
      <c r="AC5" s="86"/>
      <c r="AD5" s="36"/>
      <c r="AE5" s="36"/>
      <c r="AF5" s="36"/>
      <c r="AG5" s="36"/>
      <c r="AH5" s="36"/>
      <c r="AI5" s="36"/>
      <c r="AJ5" s="36"/>
      <c r="AK5" s="25" t="s">
        <v>395</v>
      </c>
      <c r="AL5" s="5" t="s">
        <v>396</v>
      </c>
      <c r="AM5" s="5" t="s">
        <v>397</v>
      </c>
      <c r="AN5" s="5" t="s">
        <v>398</v>
      </c>
      <c r="AO5" s="5" t="s">
        <v>399</v>
      </c>
      <c r="AP5" s="5" t="s">
        <v>400</v>
      </c>
      <c r="AQ5" s="5" t="s">
        <v>401</v>
      </c>
      <c r="AR5" s="5" t="s">
        <v>402</v>
      </c>
      <c r="AS5" s="5"/>
      <c r="AT5" s="5" t="s">
        <v>403</v>
      </c>
      <c r="AU5" s="5" t="s">
        <v>387</v>
      </c>
      <c r="AV5" s="5" t="s">
        <v>391</v>
      </c>
      <c r="AW5" s="5" t="s">
        <v>392</v>
      </c>
      <c r="AX5" s="5" t="s">
        <v>393</v>
      </c>
      <c r="AY5" s="5" t="s">
        <v>390</v>
      </c>
      <c r="AZ5" s="5" t="s">
        <v>389</v>
      </c>
      <c r="BA5" s="5" t="s">
        <v>388</v>
      </c>
      <c r="BC5" s="5" t="s">
        <v>426</v>
      </c>
      <c r="BD5" s="5" t="s">
        <v>427</v>
      </c>
      <c r="BE5" s="5" t="s">
        <v>434</v>
      </c>
      <c r="BF5" s="5" t="s">
        <v>433</v>
      </c>
      <c r="BG5" s="5" t="s">
        <v>447</v>
      </c>
      <c r="BH5" s="5" t="s">
        <v>449</v>
      </c>
      <c r="BI5" s="5" t="s">
        <v>448</v>
      </c>
      <c r="BJ5" s="5" t="s">
        <v>450</v>
      </c>
      <c r="BK5" s="5" t="s">
        <v>451</v>
      </c>
      <c r="BL5" s="5" t="s">
        <v>452</v>
      </c>
      <c r="BM5" s="5" t="s">
        <v>453</v>
      </c>
      <c r="BN5" s="5" t="s">
        <v>454</v>
      </c>
      <c r="BO5" s="5" t="s">
        <v>455</v>
      </c>
      <c r="BP5" s="5" t="s">
        <v>480</v>
      </c>
      <c r="BQ5" s="5" t="s">
        <v>481</v>
      </c>
      <c r="BR5" s="5" t="s">
        <v>483</v>
      </c>
    </row>
    <row r="6" spans="2:78" ht="64.2" customHeight="1" x14ac:dyDescent="0.3">
      <c r="B6" s="9"/>
      <c r="C6" s="28">
        <v>4</v>
      </c>
      <c r="D6" s="28" t="e" vm="4">
        <f>_xlfn.XLOOKUP(E6,SQUADRE!$BI$4:$BP$4,SQUADRE!$BI$3:$BP$3)</f>
        <v>#VALUE!</v>
      </c>
      <c r="E6" s="28" t="str">
        <v>APPAREGGIATO</v>
      </c>
      <c r="F6" s="93">
        <v>-18</v>
      </c>
      <c r="G6" s="29">
        <v>-35</v>
      </c>
      <c r="H6" s="84" t="str">
        <f>IF(RIGHT(TEXT(G6, "0," &amp; REPT("0", _xlfn.XLOOKUP($X$3,SQUADRE!$AA$3:$BH$3,SQUADRE!$AA$2:$BH$2))),1)=",",LEFT(G6,LEN(G6)),TEXT(G6, "0," &amp; REPT("0", _xlfn.XLOOKUP($X$3,SQUADRE!$AA$3:$BH$3,SQUADRE!$AA$2:$BH$2))))</f>
        <v>-35</v>
      </c>
      <c r="I6" s="92"/>
      <c r="K6" s="87"/>
      <c r="L6" s="33"/>
      <c r="M6" s="33"/>
      <c r="N6" s="33"/>
      <c r="O6" s="33"/>
      <c r="P6" s="33"/>
      <c r="Q6" s="33" t="s">
        <v>550</v>
      </c>
      <c r="R6" s="33"/>
      <c r="S6" s="33"/>
      <c r="T6" s="33"/>
      <c r="U6" s="91"/>
      <c r="X6" s="33"/>
      <c r="Y6" s="33"/>
      <c r="Z6" s="33"/>
      <c r="AA6" s="33"/>
      <c r="AB6" s="36"/>
      <c r="AC6" s="36"/>
      <c r="AD6" s="36"/>
      <c r="AE6" s="36"/>
      <c r="AF6" s="36"/>
      <c r="AG6" s="36"/>
      <c r="AH6" s="36"/>
      <c r="AI6" s="36"/>
      <c r="AJ6" s="36"/>
    </row>
    <row r="7" spans="2:78" ht="64.2" customHeight="1" x14ac:dyDescent="0.3">
      <c r="B7" s="9"/>
      <c r="C7" s="28">
        <v>5</v>
      </c>
      <c r="D7" s="28" t="e" vm="5">
        <f>_xlfn.XLOOKUP(E7,SQUADRE!$BI$4:$BP$4,SQUADRE!$BI$3:$BP$3)</f>
        <v>#VALUE!</v>
      </c>
      <c r="E7" s="28" t="str">
        <v>ATL IMPROVVISATO</v>
      </c>
      <c r="F7" s="93">
        <v>-25</v>
      </c>
      <c r="G7" s="29">
        <v>-49</v>
      </c>
      <c r="H7" s="84" t="str">
        <f>IF(RIGHT(TEXT(G7, "0," &amp; REPT("0", _xlfn.XLOOKUP($X$3,SQUADRE!$AA$3:$BH$3,SQUADRE!$AA$2:$BH$2))),1)=",",LEFT(G7,LEN(G7)),TEXT(G7, "0," &amp; REPT("0", _xlfn.XLOOKUP($X$3,SQUADRE!$AA$3:$BH$3,SQUADRE!$AA$2:$BH$2))))</f>
        <v>-49</v>
      </c>
      <c r="I7" s="92"/>
      <c r="K7" s="87"/>
      <c r="L7" s="87"/>
      <c r="M7" s="87"/>
      <c r="N7" s="87"/>
      <c r="O7" s="87"/>
      <c r="P7" s="87"/>
      <c r="Q7" s="87"/>
      <c r="R7" s="87"/>
      <c r="S7" s="87"/>
      <c r="T7" s="33"/>
      <c r="U7" s="87"/>
      <c r="V7" s="87"/>
      <c r="W7" s="87"/>
      <c r="X7" s="33"/>
      <c r="Y7" s="33"/>
      <c r="Z7" s="33"/>
      <c r="AA7" s="33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3"/>
    </row>
    <row r="8" spans="2:78" ht="64.2" customHeight="1" x14ac:dyDescent="0.3">
      <c r="B8" s="9"/>
      <c r="C8" s="28">
        <v>6</v>
      </c>
      <c r="D8" s="28" t="e" vm="6">
        <f>_xlfn.XLOOKUP(E8,SQUADRE!$BI$4:$BP$4,SQUADRE!$BI$3:$BP$3)</f>
        <v>#VALUE!</v>
      </c>
      <c r="E8" s="28" t="str">
        <v>PARTIZAN DEGRADO</v>
      </c>
      <c r="F8" s="93">
        <v>-10</v>
      </c>
      <c r="G8" s="29">
        <v>-51</v>
      </c>
      <c r="H8" s="84" t="str">
        <f>IF(RIGHT(TEXT(G8, "0," &amp; REPT("0", _xlfn.XLOOKUP($X$3,SQUADRE!$AA$3:$BH$3,SQUADRE!$AA$2:$BH$2))),1)=",",LEFT(G8,LEN(G8)),TEXT(G8, "0," &amp; REPT("0", _xlfn.XLOOKUP($X$3,SQUADRE!$AA$3:$BH$3,SQUADRE!$AA$2:$BH$2))))</f>
        <v>-51</v>
      </c>
      <c r="I8" s="92"/>
      <c r="K8" s="33"/>
      <c r="L8" s="33"/>
      <c r="M8" s="33"/>
      <c r="N8" s="33"/>
      <c r="O8" s="33"/>
      <c r="P8" s="33"/>
      <c r="Q8" s="33"/>
      <c r="R8" s="33"/>
      <c r="S8" s="33"/>
      <c r="T8" s="33"/>
      <c r="X8" s="33"/>
      <c r="Y8" s="33"/>
      <c r="Z8" s="33"/>
      <c r="AA8" s="33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3"/>
    </row>
    <row r="9" spans="2:78" ht="64.2" customHeight="1" thickBot="1" x14ac:dyDescent="0.35">
      <c r="B9" s="9"/>
      <c r="C9" s="28">
        <v>7</v>
      </c>
      <c r="D9" s="28" t="e" vm="7">
        <f>_xlfn.XLOOKUP(E9,SQUADRE!$BI$4:$BP$4,SQUADRE!$BI$3:$BP$3)</f>
        <v>#VALUE!</v>
      </c>
      <c r="E9" s="28" t="str">
        <v>SESTO ASENSIO</v>
      </c>
      <c r="F9" s="93">
        <v>-40</v>
      </c>
      <c r="G9" s="29">
        <v>-60</v>
      </c>
      <c r="H9" s="84" t="str">
        <f>IF(RIGHT(TEXT(G9, "0," &amp; REPT("0", _xlfn.XLOOKUP($X$3,SQUADRE!$AA$3:$BH$3,SQUADRE!$AA$2:$BH$2))),1)=",",LEFT(G9,LEN(G9)),TEXT(G9, "0," &amp; REPT("0", _xlfn.XLOOKUP($X$3,SQUADRE!$AA$3:$BH$3,SQUADRE!$AA$2:$BH$2))))</f>
        <v>-60</v>
      </c>
      <c r="I9" s="92"/>
      <c r="K9" s="33"/>
      <c r="L9" s="33"/>
      <c r="M9" s="33"/>
      <c r="N9" s="33"/>
      <c r="O9" s="33"/>
      <c r="P9" s="33"/>
      <c r="Q9" s="33"/>
      <c r="R9" s="33"/>
      <c r="S9" s="33"/>
      <c r="T9" s="33"/>
      <c r="X9" s="33"/>
      <c r="Y9" s="33"/>
      <c r="Z9" s="33"/>
      <c r="AA9" s="33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3"/>
    </row>
    <row r="10" spans="2:78" ht="64.2" customHeight="1" thickTop="1" x14ac:dyDescent="0.3">
      <c r="B10" s="9"/>
      <c r="C10" s="28">
        <v>8</v>
      </c>
      <c r="D10" s="28" t="e" vm="8">
        <f>_xlfn.XLOOKUP(E10,SQUADRE!$BI$4:$BP$4,SQUADRE!$BI$3:$BP$3)</f>
        <v>#VALUE!</v>
      </c>
      <c r="E10" s="28" t="str">
        <v>HERTHA VERNELLO</v>
      </c>
      <c r="F10" s="93">
        <v>-64</v>
      </c>
      <c r="G10" s="29">
        <v>-128</v>
      </c>
      <c r="H10" s="84" t="str">
        <f>IF(RIGHT(TEXT(G10, "0," &amp; REPT("0", _xlfn.XLOOKUP($X$3,SQUADRE!$AA$3:$BH$3,SQUADRE!$AA$2:$BH$2))),1)=",",LEFT(G10,LEN(G10)),TEXT(G10, "0," &amp; REPT("0", _xlfn.XLOOKUP($X$3,SQUADRE!$AA$3:$BH$3,SQUADRE!$AA$2:$BH$2))))</f>
        <v>-128</v>
      </c>
      <c r="I10" s="92"/>
      <c r="K10" s="124" t="str">
        <f>_xlfn.XLOOKUP(X3,AK3:BR3,AK5:BR5)</f>
        <v>differenza qi/qa</v>
      </c>
      <c r="L10" s="125"/>
      <c r="M10" s="125"/>
      <c r="N10" s="125"/>
      <c r="O10" s="125"/>
      <c r="P10" s="125"/>
      <c r="Q10" s="125"/>
      <c r="R10" s="125"/>
      <c r="S10" s="125"/>
      <c r="T10" s="126"/>
      <c r="X10" s="33"/>
      <c r="Y10" s="33"/>
      <c r="Z10" s="33"/>
      <c r="AA10" s="33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3"/>
    </row>
    <row r="11" spans="2:78" ht="7.2" customHeight="1" thickBot="1" x14ac:dyDescent="0.35">
      <c r="B11" s="9"/>
      <c r="C11" s="30"/>
      <c r="D11" s="30"/>
      <c r="E11" s="30"/>
      <c r="F11" s="30"/>
      <c r="G11" s="31"/>
      <c r="H11" s="31"/>
      <c r="I11" s="31"/>
      <c r="K11" s="127"/>
      <c r="L11" s="128"/>
      <c r="M11" s="128"/>
      <c r="N11" s="128"/>
      <c r="O11" s="128"/>
      <c r="P11" s="128"/>
      <c r="Q11" s="128"/>
      <c r="R11" s="128"/>
      <c r="S11" s="128"/>
      <c r="T11" s="129"/>
      <c r="X11" s="33"/>
      <c r="Y11" s="33"/>
      <c r="Z11" s="33"/>
      <c r="AA11" s="33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3"/>
    </row>
    <row r="12" spans="2:78" s="33" customFormat="1" ht="26.4" thickTop="1" x14ac:dyDescent="0.3">
      <c r="C12" s="34"/>
      <c r="D12" s="34"/>
      <c r="E12" s="34"/>
      <c r="F12" s="34"/>
      <c r="G12" s="35"/>
      <c r="H12" s="35"/>
      <c r="I12" s="35"/>
      <c r="AB12" s="36"/>
      <c r="AC12" s="36"/>
      <c r="AD12" s="36"/>
      <c r="AE12" s="36"/>
      <c r="AF12" s="36"/>
      <c r="AG12" s="36"/>
      <c r="AH12" s="36"/>
      <c r="AI12" s="36"/>
      <c r="AJ12" s="36"/>
      <c r="AK12" s="36"/>
    </row>
    <row r="13" spans="2:78" s="33" customFormat="1" x14ac:dyDescent="0.3">
      <c r="C13" s="34"/>
      <c r="D13" s="34"/>
      <c r="E13" s="34"/>
      <c r="F13" s="34"/>
      <c r="G13" s="35"/>
      <c r="H13" s="35"/>
      <c r="I13" s="35"/>
      <c r="AB13" s="36"/>
      <c r="AC13" s="36"/>
      <c r="AD13" s="36"/>
      <c r="AE13" s="36"/>
      <c r="AF13" s="36"/>
      <c r="AG13" s="36"/>
      <c r="AH13" s="36"/>
      <c r="AI13" s="36"/>
      <c r="AJ13" s="36"/>
      <c r="AK13" s="36"/>
    </row>
    <row r="14" spans="2:78" s="33" customFormat="1" x14ac:dyDescent="0.3">
      <c r="C14" s="34"/>
      <c r="D14" s="34"/>
      <c r="E14" s="34"/>
      <c r="F14" s="34"/>
      <c r="G14" s="35"/>
      <c r="H14" s="35"/>
      <c r="I14" s="35"/>
      <c r="AB14" s="36"/>
      <c r="AC14" s="36"/>
      <c r="AD14" s="36"/>
      <c r="AE14" s="36"/>
      <c r="AF14" s="36"/>
      <c r="AG14" s="36"/>
      <c r="AH14" s="36"/>
      <c r="AI14" s="36"/>
      <c r="AJ14" s="36"/>
      <c r="AK14" s="36"/>
    </row>
    <row r="15" spans="2:78" s="33" customFormat="1" x14ac:dyDescent="0.3">
      <c r="C15" s="34"/>
      <c r="D15" s="34"/>
      <c r="E15" s="34"/>
      <c r="F15" s="34"/>
      <c r="G15" s="35"/>
      <c r="H15" s="35"/>
      <c r="I15" s="35"/>
      <c r="AB15" s="36"/>
      <c r="AC15" s="36"/>
      <c r="AD15" s="36"/>
      <c r="AE15" s="36"/>
      <c r="AF15" s="36"/>
      <c r="AG15" s="36"/>
      <c r="AH15" s="36"/>
      <c r="AI15" s="36"/>
      <c r="AJ15" s="36"/>
      <c r="AK15" s="36"/>
    </row>
    <row r="16" spans="2:78" s="33" customFormat="1" x14ac:dyDescent="0.3">
      <c r="C16" s="34"/>
      <c r="D16" s="34"/>
      <c r="E16" s="34"/>
      <c r="F16" s="34"/>
      <c r="G16" s="35"/>
      <c r="H16" s="35"/>
      <c r="I16" s="35"/>
      <c r="AB16" s="36"/>
      <c r="AC16" s="36"/>
      <c r="AD16" s="36"/>
      <c r="AE16" s="36"/>
      <c r="AF16" s="36"/>
      <c r="AG16" s="36"/>
      <c r="AH16" s="36"/>
      <c r="AI16" s="36"/>
      <c r="AJ16" s="36"/>
      <c r="AK16" s="36"/>
    </row>
    <row r="17" spans="3:37" s="33" customFormat="1" x14ac:dyDescent="0.3">
      <c r="C17" s="34"/>
      <c r="D17" s="34"/>
      <c r="E17" s="34"/>
      <c r="F17" s="34"/>
      <c r="G17" s="35"/>
      <c r="H17" s="35"/>
      <c r="I17" s="35"/>
      <c r="AB17" s="36"/>
      <c r="AC17" s="36"/>
      <c r="AD17" s="36"/>
      <c r="AE17" s="36"/>
      <c r="AF17" s="36"/>
      <c r="AG17" s="36"/>
      <c r="AH17" s="36"/>
      <c r="AI17" s="36"/>
      <c r="AJ17" s="36"/>
      <c r="AK17" s="36"/>
    </row>
    <row r="18" spans="3:37" s="33" customFormat="1" x14ac:dyDescent="0.3">
      <c r="C18" s="34"/>
      <c r="D18" s="34"/>
      <c r="E18" s="34"/>
      <c r="F18" s="34"/>
      <c r="G18" s="35"/>
      <c r="H18" s="35"/>
      <c r="I18" s="35"/>
      <c r="AB18" s="36"/>
      <c r="AC18" s="36"/>
      <c r="AD18" s="36"/>
      <c r="AE18" s="36"/>
      <c r="AF18" s="36"/>
      <c r="AG18" s="36"/>
      <c r="AH18" s="36"/>
      <c r="AI18" s="36"/>
      <c r="AJ18" s="36"/>
      <c r="AK18" s="36"/>
    </row>
    <row r="19" spans="3:37" s="33" customFormat="1" x14ac:dyDescent="0.3">
      <c r="C19" s="34"/>
      <c r="D19" s="34"/>
      <c r="E19" s="34"/>
      <c r="F19" s="34"/>
      <c r="G19" s="35"/>
      <c r="H19" s="35"/>
      <c r="I19" s="35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3:37" s="33" customFormat="1" x14ac:dyDescent="0.3">
      <c r="C20" s="34"/>
      <c r="D20" s="34"/>
      <c r="E20" s="34"/>
      <c r="F20" s="34"/>
      <c r="G20" s="35"/>
      <c r="H20" s="35"/>
      <c r="I20" s="35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 spans="3:37" s="33" customFormat="1" x14ac:dyDescent="0.3">
      <c r="C21" s="34"/>
      <c r="D21" s="34"/>
      <c r="E21" s="34"/>
      <c r="F21" s="34"/>
      <c r="G21" s="35"/>
      <c r="H21" s="35"/>
      <c r="I21" s="35"/>
      <c r="AB21" s="36"/>
      <c r="AC21" s="36"/>
      <c r="AD21" s="36"/>
      <c r="AE21" s="36"/>
      <c r="AF21" s="36"/>
      <c r="AG21" s="36"/>
      <c r="AH21" s="36"/>
      <c r="AI21" s="36"/>
      <c r="AJ21" s="36"/>
      <c r="AK21" s="36"/>
    </row>
    <row r="22" spans="3:37" s="33" customFormat="1" x14ac:dyDescent="0.3">
      <c r="C22" s="34"/>
      <c r="D22" s="34"/>
      <c r="E22" s="34"/>
      <c r="F22" s="34"/>
      <c r="G22" s="35"/>
      <c r="H22" s="35"/>
      <c r="I22" s="35"/>
      <c r="AB22" s="36"/>
      <c r="AC22" s="36"/>
      <c r="AD22" s="36"/>
      <c r="AE22" s="36"/>
      <c r="AF22" s="36"/>
      <c r="AG22" s="36"/>
      <c r="AH22" s="36"/>
      <c r="AI22" s="36"/>
      <c r="AJ22" s="36"/>
      <c r="AK22" s="36"/>
    </row>
    <row r="23" spans="3:37" s="33" customFormat="1" x14ac:dyDescent="0.3">
      <c r="C23" s="34"/>
      <c r="D23" s="34"/>
      <c r="E23" s="34"/>
      <c r="F23" s="34"/>
      <c r="G23" s="35"/>
      <c r="H23" s="35"/>
      <c r="I23" s="35"/>
      <c r="AB23" s="36"/>
      <c r="AC23" s="36"/>
      <c r="AD23" s="36"/>
      <c r="AE23" s="36"/>
      <c r="AF23" s="36"/>
      <c r="AG23" s="36"/>
      <c r="AH23" s="36"/>
      <c r="AI23" s="36"/>
      <c r="AJ23" s="36"/>
      <c r="AK23" s="36"/>
    </row>
    <row r="24" spans="3:37" x14ac:dyDescent="0.3"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 spans="3:37" x14ac:dyDescent="0.3"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 spans="3:37" x14ac:dyDescent="0.3"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 spans="3:37" x14ac:dyDescent="0.3"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 spans="3:37" x14ac:dyDescent="0.3">
      <c r="K28" s="33"/>
      <c r="L28" s="33"/>
      <c r="M28" s="33"/>
      <c r="N28" s="33"/>
      <c r="O28" s="33"/>
      <c r="P28" s="33"/>
      <c r="Q28" s="33"/>
      <c r="R28" s="33"/>
      <c r="S28" s="33"/>
      <c r="T28" s="33"/>
    </row>
  </sheetData>
  <mergeCells count="6">
    <mergeCell ref="X3:Z3"/>
    <mergeCell ref="K3:O3"/>
    <mergeCell ref="K10:T11"/>
    <mergeCell ref="X1:Z1"/>
    <mergeCell ref="AB1:AD1"/>
    <mergeCell ref="AB3:AD3"/>
  </mergeCells>
  <dataValidations count="3">
    <dataValidation type="list" allowBlank="1" showInputMessage="1" showErrorMessage="1" sqref="X3:Z3" xr:uid="{A1FDD6FF-7211-46B5-9D30-4C6A1B8433BC}">
      <formula1>$AK$3:$BZ$3</formula1>
    </dataValidation>
    <dataValidation type="list" allowBlank="1" showInputMessage="1" showErrorMessage="1" sqref="AB3:AD3" xr:uid="{93ED7277-DD80-4B04-AC05-C719E7D65D21}">
      <formula1>$BC$3:$BO$3</formula1>
    </dataValidation>
    <dataValidation type="list" allowBlank="1" showInputMessage="1" showErrorMessage="1" sqref="K3:O3" xr:uid="{FF08830C-F067-4434-A144-3347F84B88A9}">
      <formula1>$AK$3:$BS$3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B05B-0D60-4E16-BD25-1773275D441F}">
  <sheetPr codeName="Foglio3">
    <tabColor rgb="FF00B050"/>
  </sheetPr>
  <dimension ref="A1:Y500"/>
  <sheetViews>
    <sheetView zoomScale="70" zoomScaleNormal="70" workbookViewId="0">
      <selection activeCell="I4" sqref="I4"/>
    </sheetView>
  </sheetViews>
  <sheetFormatPr defaultRowHeight="25.8" x14ac:dyDescent="0.3"/>
  <cols>
    <col min="1" max="1" width="8.88671875" style="18"/>
    <col min="2" max="2" width="14.5546875" style="18" customWidth="1"/>
    <col min="3" max="3" width="47.44140625" style="18" customWidth="1"/>
    <col min="4" max="4" width="1.33203125" style="80" customWidth="1"/>
    <col min="5" max="5" width="12.6640625" style="18" customWidth="1"/>
    <col min="6" max="7" width="8.88671875" style="18"/>
    <col min="8" max="8" width="14.5546875" style="18" customWidth="1"/>
    <col min="9" max="9" width="47.21875" style="18" customWidth="1"/>
    <col min="10" max="10" width="1.33203125" style="80" customWidth="1"/>
    <col min="11" max="11" width="14" customWidth="1"/>
    <col min="13" max="25" width="8.88671875" style="78"/>
  </cols>
  <sheetData>
    <row r="1" spans="1:12" x14ac:dyDescent="0.3">
      <c r="A1" s="80" t="s">
        <v>435</v>
      </c>
      <c r="B1" s="77"/>
      <c r="C1" s="77"/>
      <c r="E1" s="77"/>
      <c r="F1" s="77"/>
      <c r="G1" s="77"/>
      <c r="H1" s="77"/>
      <c r="I1" s="77"/>
      <c r="K1" s="78"/>
      <c r="L1" s="78"/>
    </row>
    <row r="2" spans="1:12" x14ac:dyDescent="0.3">
      <c r="A2" s="80">
        <v>35</v>
      </c>
      <c r="B2" s="76" t="s">
        <v>28</v>
      </c>
      <c r="C2" s="77"/>
      <c r="E2" s="77"/>
      <c r="F2" s="77"/>
      <c r="G2" s="77"/>
      <c r="H2" s="77"/>
      <c r="I2" s="77"/>
      <c r="K2" s="78"/>
      <c r="L2" s="78"/>
    </row>
    <row r="3" spans="1:12" x14ac:dyDescent="0.3">
      <c r="A3" s="77"/>
      <c r="B3" s="77"/>
      <c r="C3" s="77"/>
      <c r="E3" s="77"/>
      <c r="F3" s="77"/>
      <c r="G3" s="77"/>
      <c r="H3" s="77"/>
      <c r="I3" s="77"/>
      <c r="K3" s="78"/>
      <c r="L3" s="78"/>
    </row>
    <row r="4" spans="1:12" ht="97.8" customHeight="1" x14ac:dyDescent="0.3">
      <c r="A4" s="77"/>
      <c r="B4" s="77"/>
      <c r="C4" s="77"/>
      <c r="E4" s="77"/>
      <c r="F4" s="77"/>
      <c r="G4" s="77"/>
      <c r="H4" s="77"/>
      <c r="I4" s="77"/>
      <c r="K4" s="78"/>
      <c r="L4" s="78"/>
    </row>
    <row r="5" spans="1:12" ht="70.8" customHeight="1" x14ac:dyDescent="0.3">
      <c r="A5" s="69">
        <v>1</v>
      </c>
      <c r="B5" s="38" t="e" vm="8">
        <f>_xlfn.IFNA(_xlfn.XLOOKUP(_xlfn.XLOOKUP(C5,GIOCATORI!$B:$B,GIOCATORI!$C:$C),SQUADRE!$BI$4:$BP$4,SQUADRE!$BI$3:$BP$3),"")</f>
        <v>#VALUE!</v>
      </c>
      <c r="C5" s="39" t="str" cm="1">
        <f t="array" ref="C5:C9">INDEX(_xlfn._xlws.SORT(Tabella1[], MATCH(B2,Tabella1[#Headers], 0), -1), _xlfn.SEQUENCE(5),2)</f>
        <v>Martinez L.</v>
      </c>
      <c r="D5" s="81" cm="1">
        <f t="array" ref="D5:D9">INDEX(_xlfn._xlws.SORT(Tabella1[], MATCH(B2, Tabella1[#Headers], 0), -1), _xlfn.SEQUENCE(5),_xlfn.XLOOKUP(B2,Tabella1[[#Headers],[GOL]:[TOT FVOTO TIT]],GIOCATORI!$D$662:$T$662))</f>
        <v>16</v>
      </c>
      <c r="E5" s="39" t="str">
        <f>IF(ISNUMBER(SEARCH("voto", $B$2)),TEXT(D5, "0," &amp; REPT("0", 2)),TEXT(D5, "0" &amp; REPT("0", 0)))</f>
        <v>16</v>
      </c>
      <c r="F5" s="77"/>
      <c r="G5" s="69">
        <v>6</v>
      </c>
      <c r="H5" s="38" t="e" vm="4">
        <f>_xlfn.IFNA(_xlfn.XLOOKUP(_xlfn.XLOOKUP(I5,GIOCATORI!$B:$B,GIOCATORI!$C:$C),SQUADRE!$BI$4:$BP$4,SQUADRE!$BI$3:$BP$3),"")</f>
        <v>#VALUE!</v>
      </c>
      <c r="I5" s="39" t="str" cm="1">
        <f t="array" ref="I5:I9">INDEX(_xlfn._xlws.SORT(Tabella1[], MATCH(B2, Tabella1[#Headers], 0), -1), _xlfn.SEQUENCE(5, ,6),2)</f>
        <v>Simeone</v>
      </c>
      <c r="J5" s="81" cm="1">
        <f t="array" ref="J5:J9">INDEX(_xlfn._xlws.SORT(Tabella1[], MATCH(B2, Tabella1[#Headers], 0), -1), _xlfn.SEQUENCE(5, ,6),_xlfn.XLOOKUP(B2,Tabella1[[#Headers],[GOL]:[TOT FVOTO TIT]],GIOCATORI!$D$662:$T$662))</f>
        <v>11</v>
      </c>
      <c r="K5" s="39" t="str">
        <f>IF(ISNUMBER(SEARCH("voto", $B$2)),TEXT(J5, "0," &amp; REPT("0", 2)),TEXT(J5, "0" &amp; REPT("0", 0)))</f>
        <v>11</v>
      </c>
      <c r="L5" s="78"/>
    </row>
    <row r="6" spans="1:12" ht="70.8" customHeight="1" x14ac:dyDescent="0.3">
      <c r="A6" s="69">
        <v>2</v>
      </c>
      <c r="B6" s="38" t="e" vm="4">
        <f>_xlfn.IFNA(_xlfn.XLOOKUP(_xlfn.XLOOKUP(C6,GIOCATORI!$B:$B,GIOCATORI!$C:$C),SQUADRE!$BI$4:$BP$4,SQUADRE!$BI$3:$BP$3),"")</f>
        <v>#VALUE!</v>
      </c>
      <c r="C6" s="39" t="str">
        <v>Malen</v>
      </c>
      <c r="D6" s="81">
        <v>14</v>
      </c>
      <c r="E6" s="39" t="str">
        <f>IF(ISNUMBER(SEARCH("voto", $B$2)),TEXT(D6, "0," &amp; REPT("0", 2)),TEXT(D6, "0" &amp; REPT("0", 0)))</f>
        <v>14</v>
      </c>
      <c r="F6" s="77"/>
      <c r="G6" s="69">
        <v>7</v>
      </c>
      <c r="H6" s="38" t="e" vm="1">
        <f>_xlfn.IFNA(_xlfn.XLOOKUP(_xlfn.XLOOKUP(I6,GIOCATORI!$B:$B,GIOCATORI!$C:$C),SQUADRE!$BI$4:$BP$4,SQUADRE!$BI$3:$BP$3),"")</f>
        <v>#VALUE!</v>
      </c>
      <c r="I6" s="39" t="str">
        <v>Thuram</v>
      </c>
      <c r="J6" s="81">
        <v>11</v>
      </c>
      <c r="K6" s="39" t="str">
        <f>IF(ISNUMBER(SEARCH("voto", $B$2)),TEXT(J6, "0," &amp; REPT("0", 2)),TEXT(J6, "0" &amp; REPT("0", 0)))</f>
        <v>11</v>
      </c>
      <c r="L6" s="78"/>
    </row>
    <row r="7" spans="1:12" ht="70.8" customHeight="1" x14ac:dyDescent="0.3">
      <c r="A7" s="69">
        <v>3</v>
      </c>
      <c r="B7" s="38" t="e" vm="3">
        <f>_xlfn.IFNA(_xlfn.XLOOKUP(_xlfn.XLOOKUP(C7,GIOCATORI!$B:$B,GIOCATORI!$C:$C),SQUADRE!$BI$4:$BP$4,SQUADRE!$BI$3:$BP$3),"")</f>
        <v>#VALUE!</v>
      </c>
      <c r="C7" s="39" t="str">
        <v>Douvikas</v>
      </c>
      <c r="D7" s="81">
        <v>13</v>
      </c>
      <c r="E7" s="39" t="str">
        <f>IF(ISNUMBER(SEARCH("voto", $B$2)),TEXT(D7, "0," &amp; REPT("0", 2)),TEXT(D7, "0" &amp; REPT("0", 0)))</f>
        <v>13</v>
      </c>
      <c r="F7" s="77"/>
      <c r="G7" s="69">
        <v>8</v>
      </c>
      <c r="H7" s="38" t="e" vm="6">
        <f>_xlfn.IFNA(_xlfn.XLOOKUP(_xlfn.XLOOKUP(I7,GIOCATORI!$B:$B,GIOCATORI!$C:$C),SQUADRE!$BI$4:$BP$4,SQUADRE!$BI$3:$BP$3),"")</f>
        <v>#VALUE!</v>
      </c>
      <c r="I7" s="39" t="str">
        <v>Krstovic</v>
      </c>
      <c r="J7" s="81">
        <v>10</v>
      </c>
      <c r="K7" s="39" t="str">
        <f>IF(ISNUMBER(SEARCH("voto", $B$2)),TEXT(J7, "0," &amp; REPT("0", 2)),TEXT(J7, "0" &amp; REPT("0", 0)))</f>
        <v>10</v>
      </c>
      <c r="L7" s="78"/>
    </row>
    <row r="8" spans="1:12" ht="70.8" customHeight="1" x14ac:dyDescent="0.3">
      <c r="A8" s="69">
        <v>4</v>
      </c>
      <c r="B8" s="38" t="e" vm="2">
        <f>_xlfn.IFNA(_xlfn.XLOOKUP(_xlfn.XLOOKUP(C8,GIOCATORI!$B:$B,GIOCATORI!$C:$C),SQUADRE!$BI$4:$BP$4,SQUADRE!$BI$3:$BP$3),"")</f>
        <v>#VALUE!</v>
      </c>
      <c r="C8" s="39" t="str">
        <v>Hojlund</v>
      </c>
      <c r="D8" s="81">
        <v>12</v>
      </c>
      <c r="E8" s="39" t="str">
        <f>IF(ISNUMBER(SEARCH("voto", $B$2)),TEXT(D8, "0," &amp; REPT("0", 2)),TEXT(D8, "0" &amp; REPT("0", 0)))</f>
        <v>12</v>
      </c>
      <c r="F8" s="77"/>
      <c r="G8" s="69">
        <v>9</v>
      </c>
      <c r="H8" s="38" t="e" vm="7">
        <f>_xlfn.IFNA(_xlfn.XLOOKUP(_xlfn.XLOOKUP(I8,GIOCATORI!$B:$B,GIOCATORI!$C:$C),SQUADRE!$BI$4:$BP$4,SQUADRE!$BI$3:$BP$3),"")</f>
        <v>#VALUE!</v>
      </c>
      <c r="I8" s="39" t="str">
        <v>Yildiz</v>
      </c>
      <c r="J8" s="81">
        <v>10</v>
      </c>
      <c r="K8" s="39" t="str">
        <f>IF(ISNUMBER(SEARCH("voto", $B$2)),TEXT(J8, "0," &amp; REPT("0", 2)),TEXT(J8, "0" &amp; REPT("0", 0)))</f>
        <v>10</v>
      </c>
      <c r="L8" s="78"/>
    </row>
    <row r="9" spans="1:12" ht="70.8" customHeight="1" x14ac:dyDescent="0.3">
      <c r="A9" s="69">
        <v>5</v>
      </c>
      <c r="B9" s="38" t="e" vm="3">
        <f>_xlfn.IFNA(_xlfn.XLOOKUP(_xlfn.XLOOKUP(C9,GIOCATORI!$B:$B,GIOCATORI!$C:$C),SQUADRE!$BI$4:$BP$4,SQUADRE!$BI$3:$BP$3),"")</f>
        <v>#VALUE!</v>
      </c>
      <c r="C9" s="39" t="str">
        <v>Paz N.</v>
      </c>
      <c r="D9" s="81">
        <v>11</v>
      </c>
      <c r="E9" s="39" t="str">
        <f>IF(ISNUMBER(SEARCH("voto", $B$2)),TEXT(D9, "0," &amp; REPT("0", 2)),TEXT(D9, "0" &amp; REPT("0", 0)))</f>
        <v>11</v>
      </c>
      <c r="F9" s="77"/>
      <c r="G9" s="69">
        <v>10</v>
      </c>
      <c r="H9" s="38" t="e" vm="3">
        <f>_xlfn.IFNA(_xlfn.XLOOKUP(_xlfn.XLOOKUP(I9,GIOCATORI!$B:$B,GIOCATORI!$C:$C),SQUADRE!$BI$4:$BP$4,SQUADRE!$BI$3:$BP$3),"")</f>
        <v>#VALUE!</v>
      </c>
      <c r="I9" s="39" t="str">
        <v>Scamacca</v>
      </c>
      <c r="J9" s="81">
        <v>9</v>
      </c>
      <c r="K9" s="39" t="str">
        <f>IF(ISNUMBER(SEARCH("voto", $B$2)),TEXT(J9, "0," &amp; REPT("0", 2)),TEXT(J9, "0" &amp; REPT("0", 0)))</f>
        <v>9</v>
      </c>
      <c r="L9" s="78"/>
    </row>
    <row r="10" spans="1:12" x14ac:dyDescent="0.3">
      <c r="A10" s="77"/>
      <c r="B10" s="77"/>
      <c r="C10" s="77"/>
      <c r="E10" s="77"/>
      <c r="F10" s="77"/>
      <c r="G10" s="77"/>
      <c r="H10" s="77"/>
      <c r="I10" s="77"/>
      <c r="K10" s="78"/>
      <c r="L10" s="78"/>
    </row>
    <row r="11" spans="1:12" x14ac:dyDescent="0.3">
      <c r="A11" s="77"/>
      <c r="B11" s="77"/>
      <c r="C11" s="77"/>
      <c r="E11" s="77"/>
      <c r="F11" s="77"/>
      <c r="G11" s="77"/>
      <c r="H11" s="77"/>
      <c r="I11" s="77"/>
      <c r="K11" s="78"/>
      <c r="L11" s="78"/>
    </row>
    <row r="12" spans="1:12" x14ac:dyDescent="0.3">
      <c r="A12" s="77"/>
      <c r="B12" s="77"/>
      <c r="C12" s="77"/>
      <c r="E12" s="77"/>
      <c r="F12" s="77"/>
      <c r="G12" s="77"/>
      <c r="H12" s="77"/>
      <c r="I12" s="77"/>
      <c r="K12" s="78"/>
      <c r="L12" s="78"/>
    </row>
    <row r="13" spans="1:12" x14ac:dyDescent="0.3">
      <c r="A13" s="79">
        <v>11</v>
      </c>
      <c r="B13" s="79"/>
      <c r="C13" s="79"/>
      <c r="D13" s="82"/>
      <c r="E13" s="77"/>
      <c r="F13" s="77"/>
      <c r="G13" s="77"/>
      <c r="H13" s="77"/>
      <c r="I13" s="77"/>
      <c r="K13" s="78"/>
      <c r="L13" s="78"/>
    </row>
    <row r="14" spans="1:12" x14ac:dyDescent="0.3">
      <c r="A14" s="79">
        <v>12</v>
      </c>
      <c r="B14" s="79"/>
      <c r="C14" s="79"/>
      <c r="D14" s="82"/>
      <c r="E14" s="77"/>
      <c r="F14" s="77"/>
      <c r="G14" s="77"/>
      <c r="H14" s="77"/>
      <c r="I14" s="77"/>
      <c r="K14" s="78"/>
      <c r="L14" s="78"/>
    </row>
    <row r="15" spans="1:12" x14ac:dyDescent="0.3">
      <c r="A15" s="79">
        <v>13</v>
      </c>
      <c r="B15" s="79"/>
      <c r="C15" s="79"/>
      <c r="D15" s="82"/>
      <c r="E15" s="77"/>
      <c r="F15" s="77"/>
      <c r="G15" s="77"/>
      <c r="H15" s="77"/>
      <c r="I15" s="77"/>
      <c r="K15" s="78"/>
      <c r="L15" s="78"/>
    </row>
    <row r="16" spans="1:12" x14ac:dyDescent="0.3">
      <c r="A16" s="79">
        <v>14</v>
      </c>
      <c r="B16" s="79"/>
      <c r="C16" s="79"/>
      <c r="D16" s="82"/>
      <c r="E16" s="77"/>
      <c r="F16" s="77"/>
      <c r="G16" s="77"/>
      <c r="H16" s="77"/>
      <c r="I16" s="77"/>
      <c r="K16" s="78"/>
      <c r="L16" s="78"/>
    </row>
    <row r="17" spans="1:12" x14ac:dyDescent="0.3">
      <c r="A17" s="79">
        <v>15</v>
      </c>
      <c r="B17" s="79"/>
      <c r="C17" s="79"/>
      <c r="D17" s="82"/>
      <c r="E17" s="77"/>
      <c r="F17" s="77"/>
      <c r="G17" s="77"/>
      <c r="H17" s="77"/>
      <c r="I17" s="77"/>
      <c r="K17" s="78"/>
      <c r="L17" s="78"/>
    </row>
    <row r="18" spans="1:12" x14ac:dyDescent="0.3">
      <c r="A18" s="79">
        <v>16</v>
      </c>
      <c r="B18" s="79"/>
      <c r="C18" s="79"/>
      <c r="D18" s="82"/>
      <c r="E18" s="77"/>
      <c r="F18" s="77"/>
      <c r="G18" s="77"/>
      <c r="H18" s="77"/>
      <c r="I18" s="77"/>
      <c r="K18" s="78"/>
      <c r="L18" s="78"/>
    </row>
    <row r="19" spans="1:12" x14ac:dyDescent="0.3">
      <c r="A19" s="79">
        <v>17</v>
      </c>
      <c r="B19" s="79"/>
      <c r="C19" s="79"/>
      <c r="D19" s="82"/>
      <c r="E19" s="77"/>
      <c r="F19" s="77"/>
      <c r="G19" s="77"/>
      <c r="H19" s="77"/>
      <c r="I19" s="77"/>
      <c r="K19" s="78"/>
      <c r="L19" s="78"/>
    </row>
    <row r="20" spans="1:12" x14ac:dyDescent="0.3">
      <c r="A20" s="79">
        <v>18</v>
      </c>
      <c r="B20" s="79"/>
      <c r="C20" s="79"/>
      <c r="D20" s="82"/>
      <c r="E20" s="77"/>
      <c r="F20" s="77"/>
      <c r="G20" s="77"/>
      <c r="H20" s="77"/>
      <c r="I20" s="77"/>
      <c r="K20" s="78"/>
      <c r="L20" s="78"/>
    </row>
    <row r="21" spans="1:12" x14ac:dyDescent="0.3">
      <c r="A21" s="79">
        <v>19</v>
      </c>
      <c r="B21" s="79"/>
      <c r="C21" s="79"/>
      <c r="D21" s="82"/>
      <c r="E21" s="77"/>
      <c r="F21" s="77"/>
      <c r="G21" s="77"/>
      <c r="H21" s="77"/>
      <c r="I21" s="77"/>
      <c r="K21" s="78"/>
      <c r="L21" s="78"/>
    </row>
    <row r="22" spans="1:12" x14ac:dyDescent="0.3">
      <c r="A22" s="79">
        <v>20</v>
      </c>
      <c r="B22" s="79"/>
      <c r="C22" s="79"/>
      <c r="D22" s="82"/>
      <c r="E22" s="77"/>
      <c r="F22" s="77"/>
      <c r="G22" s="77"/>
      <c r="H22" s="77"/>
      <c r="I22" s="77"/>
      <c r="K22" s="78"/>
      <c r="L22" s="78"/>
    </row>
    <row r="23" spans="1:12" x14ac:dyDescent="0.3">
      <c r="A23" s="79">
        <v>21</v>
      </c>
      <c r="B23" s="79"/>
      <c r="C23" s="79"/>
      <c r="D23" s="82"/>
      <c r="E23" s="77"/>
      <c r="F23" s="77"/>
      <c r="G23" s="77"/>
      <c r="H23" s="77"/>
      <c r="I23" s="77"/>
      <c r="K23" s="78"/>
      <c r="L23" s="78"/>
    </row>
    <row r="24" spans="1:12" x14ac:dyDescent="0.3">
      <c r="A24" s="79">
        <v>22</v>
      </c>
      <c r="B24" s="79"/>
      <c r="C24" s="79"/>
      <c r="D24" s="82"/>
      <c r="E24" s="77"/>
      <c r="F24" s="77"/>
      <c r="G24" s="77"/>
      <c r="H24" s="77"/>
      <c r="I24" s="77"/>
      <c r="K24" s="78"/>
      <c r="L24" s="78"/>
    </row>
    <row r="25" spans="1:12" x14ac:dyDescent="0.3">
      <c r="A25" s="79">
        <v>23</v>
      </c>
      <c r="B25" s="79"/>
      <c r="C25" s="79"/>
      <c r="D25" s="82"/>
      <c r="E25" s="77"/>
      <c r="F25" s="77"/>
      <c r="G25" s="77"/>
      <c r="H25" s="77"/>
      <c r="I25" s="77"/>
      <c r="K25" s="78"/>
      <c r="L25" s="78"/>
    </row>
    <row r="26" spans="1:12" x14ac:dyDescent="0.3">
      <c r="A26" s="79">
        <v>24</v>
      </c>
      <c r="B26" s="79"/>
      <c r="C26" s="79"/>
      <c r="D26" s="82"/>
      <c r="E26" s="77"/>
      <c r="F26" s="77"/>
      <c r="G26" s="77"/>
      <c r="H26" s="77"/>
      <c r="I26" s="77"/>
      <c r="K26" s="78"/>
      <c r="L26" s="78"/>
    </row>
    <row r="27" spans="1:12" x14ac:dyDescent="0.3">
      <c r="A27" s="79">
        <v>25</v>
      </c>
      <c r="B27" s="79"/>
      <c r="C27" s="79"/>
      <c r="D27" s="82"/>
      <c r="E27" s="77"/>
      <c r="F27" s="77"/>
      <c r="G27" s="77"/>
      <c r="H27" s="77"/>
      <c r="I27" s="77"/>
      <c r="K27" s="78"/>
      <c r="L27" s="78"/>
    </row>
    <row r="28" spans="1:12" x14ac:dyDescent="0.3">
      <c r="A28" s="79">
        <v>26</v>
      </c>
      <c r="B28" s="79"/>
      <c r="C28" s="79"/>
      <c r="D28" s="82"/>
      <c r="E28" s="77"/>
      <c r="F28" s="77"/>
      <c r="G28" s="77"/>
      <c r="H28" s="77"/>
      <c r="I28" s="77"/>
      <c r="K28" s="78"/>
      <c r="L28" s="78"/>
    </row>
    <row r="29" spans="1:12" x14ac:dyDescent="0.3">
      <c r="A29" s="79">
        <v>27</v>
      </c>
      <c r="B29" s="79"/>
      <c r="C29" s="79"/>
      <c r="D29" s="82"/>
      <c r="E29" s="77"/>
      <c r="F29" s="77"/>
      <c r="G29" s="77"/>
      <c r="H29" s="77"/>
      <c r="I29" s="77"/>
      <c r="K29" s="78"/>
      <c r="L29" s="78"/>
    </row>
    <row r="30" spans="1:12" x14ac:dyDescent="0.3">
      <c r="A30" s="19">
        <v>28</v>
      </c>
      <c r="B30" s="19"/>
      <c r="C30" s="19"/>
      <c r="D30" s="82"/>
    </row>
    <row r="31" spans="1:12" x14ac:dyDescent="0.3">
      <c r="A31" s="19">
        <v>29</v>
      </c>
      <c r="B31" s="19"/>
      <c r="C31" s="19"/>
      <c r="D31" s="82"/>
    </row>
    <row r="32" spans="1:12" x14ac:dyDescent="0.3">
      <c r="A32" s="19">
        <v>30</v>
      </c>
      <c r="B32" s="19"/>
      <c r="C32" s="19"/>
      <c r="D32" s="82"/>
    </row>
    <row r="33" spans="1:4" x14ac:dyDescent="0.3">
      <c r="A33" s="19">
        <v>31</v>
      </c>
      <c r="B33" s="19"/>
      <c r="C33" s="19"/>
      <c r="D33" s="82"/>
    </row>
    <row r="34" spans="1:4" x14ac:dyDescent="0.3">
      <c r="A34" s="19">
        <v>32</v>
      </c>
      <c r="B34" s="19"/>
      <c r="C34" s="19"/>
      <c r="D34" s="82"/>
    </row>
    <row r="35" spans="1:4" x14ac:dyDescent="0.3">
      <c r="A35" s="19">
        <v>33</v>
      </c>
      <c r="B35" s="19"/>
      <c r="C35" s="19"/>
      <c r="D35" s="82"/>
    </row>
    <row r="36" spans="1:4" x14ac:dyDescent="0.3">
      <c r="A36" s="19">
        <v>34</v>
      </c>
      <c r="B36" s="19"/>
      <c r="C36" s="19"/>
      <c r="D36" s="82"/>
    </row>
    <row r="37" spans="1:4" x14ac:dyDescent="0.3">
      <c r="A37" s="19">
        <v>35</v>
      </c>
      <c r="B37" s="19"/>
      <c r="C37" s="19"/>
      <c r="D37" s="82"/>
    </row>
    <row r="38" spans="1:4" x14ac:dyDescent="0.3">
      <c r="A38" s="19">
        <v>36</v>
      </c>
      <c r="B38" s="19"/>
      <c r="C38" s="19"/>
      <c r="D38" s="82"/>
    </row>
    <row r="39" spans="1:4" x14ac:dyDescent="0.3">
      <c r="A39" s="19">
        <v>37</v>
      </c>
      <c r="B39" s="19"/>
      <c r="C39" s="19"/>
      <c r="D39" s="82"/>
    </row>
    <row r="40" spans="1:4" x14ac:dyDescent="0.3">
      <c r="A40" s="19">
        <v>38</v>
      </c>
      <c r="B40" s="19"/>
      <c r="C40" s="19"/>
      <c r="D40" s="82"/>
    </row>
    <row r="41" spans="1:4" x14ac:dyDescent="0.3">
      <c r="A41" s="19">
        <v>39</v>
      </c>
      <c r="B41" s="19"/>
      <c r="C41" s="19"/>
      <c r="D41" s="82"/>
    </row>
    <row r="42" spans="1:4" x14ac:dyDescent="0.3">
      <c r="A42" s="19">
        <v>40</v>
      </c>
      <c r="B42" s="19"/>
      <c r="C42" s="19"/>
      <c r="D42" s="82"/>
    </row>
    <row r="43" spans="1:4" x14ac:dyDescent="0.3">
      <c r="A43" s="19">
        <v>41</v>
      </c>
      <c r="B43" s="19"/>
      <c r="C43" s="19"/>
      <c r="D43" s="82"/>
    </row>
    <row r="44" spans="1:4" x14ac:dyDescent="0.3">
      <c r="A44" s="19">
        <v>42</v>
      </c>
      <c r="B44" s="19"/>
      <c r="C44" s="19"/>
      <c r="D44" s="82"/>
    </row>
    <row r="45" spans="1:4" x14ac:dyDescent="0.3">
      <c r="A45" s="19">
        <v>43</v>
      </c>
      <c r="B45" s="19"/>
      <c r="C45" s="19"/>
      <c r="D45" s="82"/>
    </row>
    <row r="46" spans="1:4" x14ac:dyDescent="0.3">
      <c r="A46" s="19">
        <v>44</v>
      </c>
      <c r="B46" s="19"/>
      <c r="C46" s="19"/>
      <c r="D46" s="82"/>
    </row>
    <row r="47" spans="1:4" x14ac:dyDescent="0.3">
      <c r="A47" s="19">
        <v>45</v>
      </c>
      <c r="B47" s="19"/>
      <c r="C47" s="19"/>
      <c r="D47" s="82"/>
    </row>
    <row r="48" spans="1:4" x14ac:dyDescent="0.3">
      <c r="A48" s="19">
        <v>46</v>
      </c>
      <c r="B48" s="19"/>
      <c r="C48" s="19"/>
      <c r="D48" s="82"/>
    </row>
    <row r="49" spans="1:4" x14ac:dyDescent="0.3">
      <c r="A49" s="19">
        <v>47</v>
      </c>
      <c r="B49" s="19"/>
      <c r="C49" s="19"/>
      <c r="D49" s="82"/>
    </row>
    <row r="50" spans="1:4" x14ac:dyDescent="0.3">
      <c r="A50" s="19">
        <v>48</v>
      </c>
      <c r="B50" s="19"/>
      <c r="C50" s="19"/>
      <c r="D50" s="82"/>
    </row>
    <row r="51" spans="1:4" x14ac:dyDescent="0.3">
      <c r="A51" s="19">
        <v>49</v>
      </c>
      <c r="B51" s="19"/>
      <c r="C51" s="19"/>
      <c r="D51" s="82"/>
    </row>
    <row r="52" spans="1:4" x14ac:dyDescent="0.3">
      <c r="A52" s="19">
        <v>50</v>
      </c>
      <c r="B52" s="19"/>
      <c r="C52" s="19"/>
      <c r="D52" s="82"/>
    </row>
    <row r="53" spans="1:4" x14ac:dyDescent="0.3">
      <c r="A53" s="19">
        <v>51</v>
      </c>
      <c r="B53" s="19"/>
      <c r="C53" s="19"/>
      <c r="D53" s="82"/>
    </row>
    <row r="54" spans="1:4" x14ac:dyDescent="0.3">
      <c r="A54" s="19">
        <v>52</v>
      </c>
      <c r="B54" s="19"/>
      <c r="C54" s="19"/>
      <c r="D54" s="82"/>
    </row>
    <row r="55" spans="1:4" x14ac:dyDescent="0.3">
      <c r="A55" s="19">
        <v>53</v>
      </c>
      <c r="B55" s="19"/>
      <c r="C55" s="19"/>
      <c r="D55" s="82"/>
    </row>
    <row r="56" spans="1:4" x14ac:dyDescent="0.3">
      <c r="A56" s="19">
        <v>54</v>
      </c>
      <c r="B56" s="19"/>
      <c r="C56" s="19"/>
      <c r="D56" s="82"/>
    </row>
    <row r="57" spans="1:4" x14ac:dyDescent="0.3">
      <c r="A57" s="19">
        <v>55</v>
      </c>
      <c r="B57" s="19"/>
      <c r="C57" s="19"/>
      <c r="D57" s="82"/>
    </row>
    <row r="58" spans="1:4" x14ac:dyDescent="0.3">
      <c r="A58" s="19">
        <v>56</v>
      </c>
      <c r="B58" s="19"/>
      <c r="C58" s="19"/>
      <c r="D58" s="82"/>
    </row>
    <row r="59" spans="1:4" x14ac:dyDescent="0.3">
      <c r="A59" s="19">
        <v>57</v>
      </c>
      <c r="B59" s="19"/>
      <c r="C59" s="19"/>
      <c r="D59" s="82"/>
    </row>
    <row r="60" spans="1:4" x14ac:dyDescent="0.3">
      <c r="A60" s="19">
        <v>58</v>
      </c>
      <c r="B60" s="19"/>
      <c r="C60" s="19"/>
      <c r="D60" s="82"/>
    </row>
    <row r="61" spans="1:4" x14ac:dyDescent="0.3">
      <c r="A61" s="19">
        <v>59</v>
      </c>
      <c r="B61" s="19"/>
      <c r="C61" s="19"/>
      <c r="D61" s="82"/>
    </row>
    <row r="500" spans="4:15" x14ac:dyDescent="0.3">
      <c r="D500" s="80">
        <v>1</v>
      </c>
      <c r="E500" s="18">
        <v>2</v>
      </c>
      <c r="F500" s="18">
        <v>3</v>
      </c>
      <c r="G500" s="18">
        <v>4</v>
      </c>
      <c r="H500" s="18">
        <v>5</v>
      </c>
      <c r="I500" s="18">
        <v>6</v>
      </c>
      <c r="J500" s="80">
        <v>7</v>
      </c>
      <c r="K500" s="18">
        <v>8</v>
      </c>
      <c r="L500" s="18">
        <v>9</v>
      </c>
      <c r="M500" s="77">
        <v>10</v>
      </c>
      <c r="N500" s="77">
        <v>11</v>
      </c>
      <c r="O500" s="77">
        <v>12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CD8F69-E855-42FA-8759-9F3CB95ADFB1}">
          <x14:formula1>
            <xm:f>GIOCATORI!$D$2:$N$2</xm:f>
          </x14:formula1>
          <xm:sqref>B2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08DCF-4723-4C34-BE3E-B456934431A7}">
  <sheetPr codeName="Foglio4"/>
  <dimension ref="A1:AJ301"/>
  <sheetViews>
    <sheetView workbookViewId="0">
      <selection activeCell="N16" sqref="N16"/>
    </sheetView>
  </sheetViews>
  <sheetFormatPr defaultRowHeight="14.4" x14ac:dyDescent="0.3"/>
  <cols>
    <col min="1" max="2" width="8.88671875" style="9"/>
    <col min="3" max="3" width="3.5546875" style="9" customWidth="1"/>
    <col min="4" max="4" width="8.88671875" style="9"/>
    <col min="5" max="5" width="4.21875" style="9" customWidth="1"/>
    <col min="6" max="6" width="9.33203125" style="9" bestFit="1" customWidth="1"/>
    <col min="7" max="7" width="4.6640625" style="9" customWidth="1"/>
    <col min="8" max="8" width="8.88671875" style="9"/>
    <col min="9" max="9" width="4.77734375" style="9" customWidth="1"/>
    <col min="10" max="11" width="8.88671875" style="9"/>
    <col min="12" max="12" width="4.6640625" style="9" customWidth="1"/>
    <col min="13" max="13" width="12.44140625" style="9" customWidth="1"/>
    <col min="14" max="14" width="3.33203125" style="9" customWidth="1"/>
    <col min="15" max="15" width="10" style="9" bestFit="1" customWidth="1"/>
    <col min="16" max="16" width="3" style="9" customWidth="1"/>
    <col min="17" max="17" width="8.88671875" style="9"/>
    <col min="18" max="18" width="3.21875" style="9" customWidth="1"/>
    <col min="19" max="19" width="8.88671875" style="9"/>
    <col min="20" max="20" width="8.44140625" style="9" customWidth="1"/>
    <col min="21" max="21" width="12.5546875" style="9" customWidth="1"/>
    <col min="22" max="22" width="3.33203125" style="9" customWidth="1"/>
    <col min="23" max="23" width="9.88671875" customWidth="1"/>
    <col min="24" max="24" width="3.88671875" customWidth="1"/>
    <col min="25" max="25" width="10.33203125" customWidth="1"/>
    <col min="26" max="26" width="3.21875" customWidth="1"/>
  </cols>
  <sheetData>
    <row r="1" spans="2:36" x14ac:dyDescent="0.3"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spans="2:36" x14ac:dyDescent="0.3">
      <c r="B2" s="133" t="str">
        <f>_xlfn.IFNA(_xlfn.XLOOKUP(F3,SQUADRE!BI4:BP4,SQUADRE!BI3:BP3),"svincolato")</f>
        <v>svincolato</v>
      </c>
      <c r="C2" s="133"/>
      <c r="D2" s="133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spans="2:36" x14ac:dyDescent="0.3">
      <c r="B3" s="133"/>
      <c r="C3" s="133"/>
      <c r="D3" s="133"/>
      <c r="F3" s="134" t="str">
        <f>_xlfn.XLOOKUP(M3,GIOCATORI!$B$3:$B$524,GIOCATORI!$C$3:$C$524)</f>
        <v/>
      </c>
      <c r="G3" s="135"/>
      <c r="H3" s="135"/>
      <c r="I3" s="135"/>
      <c r="J3" s="135"/>
      <c r="K3" s="136"/>
      <c r="M3" s="143" t="s">
        <v>190</v>
      </c>
      <c r="N3" s="144"/>
      <c r="O3" s="144"/>
      <c r="P3" s="144"/>
      <c r="Q3" s="144"/>
      <c r="R3" s="144"/>
      <c r="S3" s="144"/>
      <c r="T3" s="145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 spans="2:36" x14ac:dyDescent="0.3">
      <c r="B4" s="133"/>
      <c r="C4" s="133"/>
      <c r="D4" s="133"/>
      <c r="F4" s="137"/>
      <c r="G4" s="138"/>
      <c r="H4" s="138"/>
      <c r="I4" s="138"/>
      <c r="J4" s="138"/>
      <c r="K4" s="139"/>
      <c r="M4" s="146"/>
      <c r="N4" s="147"/>
      <c r="O4" s="147"/>
      <c r="P4" s="147"/>
      <c r="Q4" s="147"/>
      <c r="R4" s="147"/>
      <c r="S4" s="147"/>
      <c r="T4" s="148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2:36" ht="22.8" customHeight="1" x14ac:dyDescent="0.3">
      <c r="B5" s="133"/>
      <c r="C5" s="133"/>
      <c r="D5" s="133"/>
      <c r="F5" s="140"/>
      <c r="G5" s="141"/>
      <c r="H5" s="141"/>
      <c r="I5" s="141"/>
      <c r="J5" s="141"/>
      <c r="K5" s="142"/>
      <c r="M5" s="149"/>
      <c r="N5" s="150"/>
      <c r="O5" s="150"/>
      <c r="P5" s="150"/>
      <c r="Q5" s="150"/>
      <c r="R5" s="150"/>
      <c r="S5" s="150"/>
      <c r="T5" s="151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 spans="2:36" ht="15" customHeight="1" thickBot="1" x14ac:dyDescent="0.35">
      <c r="B6" s="133"/>
      <c r="C6" s="133"/>
      <c r="D6" s="133"/>
      <c r="M6" s="152" t="s">
        <v>438</v>
      </c>
      <c r="N6" s="152"/>
      <c r="O6" s="152"/>
      <c r="P6" s="152"/>
      <c r="Q6" s="152"/>
      <c r="R6" s="152"/>
      <c r="S6" s="152"/>
      <c r="T6" s="152"/>
      <c r="U6" s="153" t="s">
        <v>439</v>
      </c>
      <c r="V6" s="153"/>
      <c r="W6" s="153"/>
      <c r="X6" s="153"/>
      <c r="Y6" s="153"/>
      <c r="Z6" s="153"/>
      <c r="AA6" s="153"/>
      <c r="AB6" s="153"/>
      <c r="AC6" s="9"/>
      <c r="AD6" s="9"/>
      <c r="AE6" s="9"/>
      <c r="AF6" s="9"/>
      <c r="AG6" s="9"/>
      <c r="AH6" s="9"/>
      <c r="AI6" s="9"/>
      <c r="AJ6" s="9"/>
    </row>
    <row r="7" spans="2:36" ht="28.8" customHeight="1" thickBot="1" x14ac:dyDescent="0.35">
      <c r="B7" s="133"/>
      <c r="C7" s="133"/>
      <c r="D7" s="133"/>
      <c r="F7" s="41" t="s">
        <v>411</v>
      </c>
      <c r="G7" s="45"/>
      <c r="H7" s="42" t="s">
        <v>412</v>
      </c>
      <c r="I7" s="49"/>
      <c r="J7" s="42" t="s">
        <v>413</v>
      </c>
      <c r="K7" s="40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9"/>
      <c r="AD7" s="9"/>
      <c r="AE7" s="9"/>
      <c r="AF7" s="9"/>
      <c r="AG7" s="9"/>
      <c r="AH7" s="9"/>
      <c r="AI7" s="9"/>
      <c r="AJ7" s="9"/>
    </row>
    <row r="8" spans="2:36" ht="27.6" customHeight="1" thickTop="1" thickBot="1" x14ac:dyDescent="0.35">
      <c r="B8" s="133"/>
      <c r="C8" s="133"/>
      <c r="D8" s="133"/>
      <c r="F8" s="44">
        <f>_xlfn.XLOOKUP($M$3,GIOCATORI!$B$3:$B$534,GIOCATORI!$M$3:$M$534)</f>
        <v>6.0151515151515156</v>
      </c>
      <c r="G8" s="46"/>
      <c r="H8" s="44">
        <f>_xlfn.XLOOKUP($M$3,GIOCATORI!$B$3:$B$534,GIOCATORI!$N$3:$N$534)</f>
        <v>6.0757575757575761</v>
      </c>
      <c r="I8" s="46"/>
      <c r="J8" s="60">
        <f>_xlfn.XLOOKUP($M$3,GIOCATORI!$B$3:$B$534,GIOCATORI!$O$3:$O$534)</f>
        <v>200.5</v>
      </c>
      <c r="K8" s="40"/>
      <c r="M8" s="71" t="s">
        <v>429</v>
      </c>
      <c r="N8" s="40"/>
      <c r="O8" s="74" t="e">
        <f>_xlfn.XLOOKUP($M$3,GIOCATORI!$B:$B,GIOCATORI!Q:Q)</f>
        <v>#REF!</v>
      </c>
      <c r="P8" s="40"/>
      <c r="Q8" s="40" t="s">
        <v>28</v>
      </c>
      <c r="S8" s="73">
        <f>SUMIFS([1]!Tabella1[[Gol ]],[1]!Tabella1[Nome],$M$3,[1]!Tabella1[N° FantaTit],1)</f>
        <v>0</v>
      </c>
      <c r="T8" s="40"/>
      <c r="U8" s="40" t="s">
        <v>429</v>
      </c>
      <c r="W8" s="74" t="e">
        <f>_xlfn.XLOOKUP($M$3,GIOCATORI!$B:$B,GIOCATORI!R:R)</f>
        <v>#REF!</v>
      </c>
      <c r="X8" s="9"/>
      <c r="Y8" s="40" t="s">
        <v>28</v>
      </c>
      <c r="Z8" s="9"/>
      <c r="AA8" s="73">
        <f>SUMIFS([1]!Tabella1[[Gol ]],[1]!Tabella1[Nome],$M$3,[1]!Tabella1[N° FantaTit],1)</f>
        <v>0</v>
      </c>
      <c r="AB8" s="9"/>
      <c r="AC8" s="9"/>
      <c r="AD8" s="9"/>
      <c r="AE8" s="9"/>
      <c r="AF8" s="9"/>
      <c r="AG8" s="9"/>
      <c r="AH8" s="9"/>
      <c r="AI8" s="9"/>
      <c r="AJ8" s="9"/>
    </row>
    <row r="9" spans="2:36" ht="27.6" customHeight="1" thickTop="1" thickBot="1" x14ac:dyDescent="0.35">
      <c r="B9" s="133"/>
      <c r="C9" s="133"/>
      <c r="D9" s="133"/>
      <c r="F9" s="47">
        <f>_xlfn.RANK.EQ(_xlfn.XLOOKUP($M$3,GIOCATORI!$B:$B,GIOCATORI!M:M),GIOCATORI!M:M,0)</f>
        <v>182</v>
      </c>
      <c r="G9" s="47"/>
      <c r="H9" s="47">
        <f>_xlfn.RANK.EQ(_xlfn.XLOOKUP($M$3,GIOCATORI!$B:$B,GIOCATORI!N:N),GIOCATORI!N:N,0)</f>
        <v>229</v>
      </c>
      <c r="I9" s="47"/>
      <c r="J9" s="47">
        <f>_xlfn.RANK.EQ(_xlfn.XLOOKUP($M$3,GIOCATORI!B:B,GIOCATORI!O:O),GIOCATORI!O:O,0)</f>
        <v>67</v>
      </c>
      <c r="M9" s="71" t="s">
        <v>31</v>
      </c>
      <c r="O9" s="75">
        <f>_xlfn.XLOOKUP($M$3,GIOCATORI!$B:$B,GIOCATORI!M:M)</f>
        <v>6.0151515151515156</v>
      </c>
      <c r="Q9" s="40" t="s">
        <v>29</v>
      </c>
      <c r="S9" s="73">
        <f>SUMIFS([1]!Tabella1[Ass],[1]!Tabella1[Nome],M3,[1]!Tabella1[N° FantaTit],1)</f>
        <v>0</v>
      </c>
      <c r="U9" s="40" t="s">
        <v>31</v>
      </c>
      <c r="W9" s="75" t="e">
        <f>AVERAGEIFS([1]!Tabella1[Voto],[1]!Tabella1[Nome],$M$3,[1]!Tabella1[N° FantaTit],1)</f>
        <v>#DIV/0!</v>
      </c>
      <c r="X9" s="9"/>
      <c r="Y9" s="40" t="s">
        <v>29</v>
      </c>
      <c r="Z9" s="9"/>
      <c r="AA9" s="73">
        <f>SUMIFS([1]!Tabella1[Ass],[1]!Tabella1[Nome],$M$3,[1]!Tabella1[N° FantaTit],1)</f>
        <v>0</v>
      </c>
      <c r="AB9" s="9"/>
      <c r="AC9" s="9"/>
      <c r="AD9" s="9"/>
      <c r="AE9" s="9"/>
      <c r="AF9" s="9"/>
      <c r="AG9" s="9"/>
      <c r="AH9" s="9"/>
      <c r="AI9" s="9"/>
      <c r="AJ9" s="9"/>
    </row>
    <row r="10" spans="2:36" ht="27.6" customHeight="1" thickTop="1" thickBot="1" x14ac:dyDescent="0.55000000000000004">
      <c r="B10" s="133"/>
      <c r="C10" s="133"/>
      <c r="D10" s="133"/>
      <c r="F10" s="43" t="str">
        <f>F9&amp;"°"</f>
        <v>182°</v>
      </c>
      <c r="G10" s="48"/>
      <c r="H10" s="43" t="str">
        <f>H9&amp;"°"</f>
        <v>229°</v>
      </c>
      <c r="I10" s="50"/>
      <c r="J10" s="43" t="str">
        <f>J9&amp;"°"</f>
        <v>67°</v>
      </c>
      <c r="K10" s="40"/>
      <c r="M10" s="71" t="s">
        <v>49</v>
      </c>
      <c r="N10" s="40"/>
      <c r="O10" s="75">
        <f>_xlfn.XLOOKUP($M$3,GIOCATORI!$B:$B,GIOCATORI!N:N)</f>
        <v>6.0757575757575761</v>
      </c>
      <c r="P10" s="40"/>
      <c r="Q10" s="40" t="s">
        <v>431</v>
      </c>
      <c r="S10" s="73">
        <f>SUMIFS([1]!Tabella1[Rf],[1]!Tabella1[Nome],$M$3,[1]!Tabella1[N° FantaTit],1)</f>
        <v>0</v>
      </c>
      <c r="T10" s="40"/>
      <c r="U10" s="40" t="s">
        <v>49</v>
      </c>
      <c r="W10" s="75" t="str">
        <f>_xlfn.XLOOKUP($M$3,GIOCATORI!$B:$B,GIOCATORI!S:S)</f>
        <v/>
      </c>
      <c r="X10" s="9"/>
      <c r="Y10" s="40" t="s">
        <v>431</v>
      </c>
      <c r="Z10" s="9"/>
      <c r="AA10" s="73">
        <f>SUMIFS([1]!Tabella1[Rf],[1]!Tabella1[Nome],$M$3,[1]!Tabella1[N° FantaTit],1)</f>
        <v>0</v>
      </c>
      <c r="AB10" s="9"/>
      <c r="AC10" s="9"/>
      <c r="AD10" s="9"/>
      <c r="AE10" s="9"/>
      <c r="AF10" s="9"/>
      <c r="AG10" s="9"/>
      <c r="AH10" s="9"/>
      <c r="AI10" s="9"/>
      <c r="AJ10" s="9"/>
    </row>
    <row r="11" spans="2:36" ht="27.6" customHeight="1" thickTop="1" thickBot="1" x14ac:dyDescent="0.35">
      <c r="F11" s="40"/>
      <c r="G11" s="40"/>
      <c r="J11" s="40"/>
      <c r="K11" s="40"/>
      <c r="M11" s="71" t="s">
        <v>430</v>
      </c>
      <c r="N11" s="40"/>
      <c r="O11" s="75">
        <f>_xlfn.XLOOKUP($M$3,GIOCATORI!$B:$B,GIOCATORI!O:O)</f>
        <v>200.5</v>
      </c>
      <c r="P11" s="40"/>
      <c r="Q11" s="40" t="s">
        <v>432</v>
      </c>
      <c r="S11" s="73">
        <f>SUMIFS([1]!Tabella1[Rs],[1]!Tabella1[Nome],$M$3,[1]!Tabella1[N° FantaTit],1)</f>
        <v>0</v>
      </c>
      <c r="T11" s="40"/>
      <c r="U11" s="40" t="s">
        <v>430</v>
      </c>
      <c r="W11" s="75" t="str">
        <f>_xlfn.XLOOKUP($M$3,GIOCATORI!$B:$B,GIOCATORI!T:T)</f>
        <v/>
      </c>
      <c r="X11" s="9"/>
      <c r="Y11" s="40" t="s">
        <v>432</v>
      </c>
      <c r="Z11" s="9"/>
      <c r="AA11" s="73">
        <f>SUMIFS([1]!Tabella1[Rs],[1]!Tabella1[Nome],$M$3,[1]!Tabella1[N° FantaTit],1)</f>
        <v>0</v>
      </c>
      <c r="AB11" s="9"/>
      <c r="AC11" s="9"/>
      <c r="AD11" s="9"/>
      <c r="AE11" s="9"/>
      <c r="AF11" s="9"/>
      <c r="AG11" s="9"/>
      <c r="AH11" s="9"/>
      <c r="AI11" s="9"/>
      <c r="AJ11" s="9"/>
    </row>
    <row r="12" spans="2:36" ht="15.6" thickTop="1" thickBot="1" x14ac:dyDescent="0.35">
      <c r="F12" s="40"/>
      <c r="G12" s="40"/>
      <c r="J12" s="40"/>
      <c r="K12" s="40"/>
      <c r="M12" s="40"/>
      <c r="N12" s="40"/>
      <c r="P12" s="40"/>
      <c r="Q12" s="40"/>
      <c r="S12" s="40"/>
      <c r="T12" s="40"/>
      <c r="W12" s="9"/>
      <c r="X12" s="9"/>
      <c r="Y12" s="9"/>
      <c r="Z12" s="9"/>
      <c r="AA12" s="83"/>
      <c r="AB12" s="9"/>
      <c r="AC12" s="9"/>
      <c r="AD12" s="9"/>
      <c r="AE12" s="9"/>
      <c r="AF12" s="9"/>
      <c r="AG12" s="9"/>
      <c r="AH12" s="9"/>
      <c r="AI12" s="9"/>
      <c r="AJ12" s="9"/>
    </row>
    <row r="13" spans="2:36" ht="29.4" thickBot="1" x14ac:dyDescent="0.35">
      <c r="B13" s="42" t="s">
        <v>419</v>
      </c>
      <c r="D13" s="51" t="s">
        <v>35</v>
      </c>
      <c r="E13" s="58"/>
      <c r="F13" s="51" t="s">
        <v>36</v>
      </c>
      <c r="G13" s="30"/>
      <c r="H13" s="52" t="s">
        <v>28</v>
      </c>
      <c r="J13" s="53" t="s">
        <v>420</v>
      </c>
      <c r="M13" s="40"/>
      <c r="R13" s="72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 spans="2:36" ht="30" thickTop="1" thickBot="1" x14ac:dyDescent="0.35">
      <c r="B14" s="54" t="e">
        <f>_xlfn.XLOOKUP($M$3,GIOCATORI!$B$3:$B$534,GIOCATORI!$Q$3:$Q$534)</f>
        <v>#REF!</v>
      </c>
      <c r="D14" s="55">
        <f>_xlfn.XLOOKUP($M$3,GIOCATORI!$B$3:$B$534,GIOCATORI!$J$3:$J$534)</f>
        <v>4</v>
      </c>
      <c r="E14" s="59"/>
      <c r="F14" s="56">
        <f>_xlfn.XLOOKUP($M$3,GIOCATORI!$B$3:$B$534,GIOCATORI!$K$3:$K$534)</f>
        <v>0</v>
      </c>
      <c r="H14" s="57">
        <f>_xlfn.XLOOKUP($M$3,GIOCATORI!$B$3:$B$534,GIOCATORI!$D$3:$D$534)</f>
        <v>1</v>
      </c>
      <c r="J14" s="57">
        <f>_xlfn.XLOOKUP($M$3,GIOCATORI!$B$3:$B$534,GIOCATORI!$E$3:$E$534)</f>
        <v>1</v>
      </c>
      <c r="M14" s="40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 spans="2:36" x14ac:dyDescent="0.3">
      <c r="M15" s="40"/>
      <c r="N15" s="40"/>
      <c r="P15" s="40"/>
      <c r="Q15" s="40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 spans="2:36" x14ac:dyDescent="0.3">
      <c r="M16" s="40"/>
      <c r="N16" s="40"/>
      <c r="P16" s="40"/>
      <c r="Q16" s="40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spans="13:36" x14ac:dyDescent="0.3"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</row>
    <row r="18" spans="13:36" x14ac:dyDescent="0.3">
      <c r="M18" s="40"/>
      <c r="N18" s="40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</row>
    <row r="19" spans="13:36" x14ac:dyDescent="0.3">
      <c r="M19" s="40"/>
      <c r="N19" s="40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 spans="13:36" x14ac:dyDescent="0.3">
      <c r="M20" s="40"/>
      <c r="N20" s="40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 spans="13:36" x14ac:dyDescent="0.3"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r="22" spans="13:36" x14ac:dyDescent="0.3"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</row>
    <row r="23" spans="13:36" x14ac:dyDescent="0.3"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</row>
    <row r="24" spans="13:36" x14ac:dyDescent="0.3"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</row>
    <row r="25" spans="13:36" x14ac:dyDescent="0.3"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</row>
    <row r="26" spans="13:36" x14ac:dyDescent="0.3"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</row>
    <row r="27" spans="13:36" x14ac:dyDescent="0.3"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</row>
    <row r="28" spans="13:36" x14ac:dyDescent="0.3"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</row>
    <row r="29" spans="13:36" x14ac:dyDescent="0.3"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</row>
    <row r="30" spans="13:36" x14ac:dyDescent="0.3"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</row>
    <row r="31" spans="13:36" x14ac:dyDescent="0.3"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</row>
    <row r="32" spans="13:36" x14ac:dyDescent="0.3"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</row>
    <row r="33" spans="23:36" x14ac:dyDescent="0.3"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</row>
    <row r="34" spans="23:36" x14ac:dyDescent="0.3"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</row>
    <row r="35" spans="23:36" x14ac:dyDescent="0.3"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</row>
    <row r="36" spans="23:36" x14ac:dyDescent="0.3"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</row>
    <row r="37" spans="23:36" x14ac:dyDescent="0.3"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</row>
    <row r="38" spans="23:36" x14ac:dyDescent="0.3"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</row>
    <row r="39" spans="23:36" x14ac:dyDescent="0.3"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</row>
    <row r="40" spans="23:36" x14ac:dyDescent="0.3"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</row>
    <row r="41" spans="23:36" x14ac:dyDescent="0.3"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</row>
    <row r="42" spans="23:36" x14ac:dyDescent="0.3"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</row>
    <row r="43" spans="23:36" x14ac:dyDescent="0.3"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</row>
    <row r="44" spans="23:36" x14ac:dyDescent="0.3"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</row>
    <row r="45" spans="23:36" x14ac:dyDescent="0.3"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23:36" x14ac:dyDescent="0.3"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3:36" x14ac:dyDescent="0.3"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</row>
    <row r="48" spans="23:36" x14ac:dyDescent="0.3"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spans="23:36" x14ac:dyDescent="0.3"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</row>
    <row r="50" spans="23:36" x14ac:dyDescent="0.3"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spans="23:36" x14ac:dyDescent="0.3"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</row>
    <row r="52" spans="23:36" x14ac:dyDescent="0.3"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</row>
    <row r="53" spans="23:36" x14ac:dyDescent="0.3"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</row>
    <row r="54" spans="23:36" x14ac:dyDescent="0.3"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</row>
    <row r="55" spans="23:36" x14ac:dyDescent="0.3"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</row>
    <row r="56" spans="23:36" x14ac:dyDescent="0.3"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</row>
    <row r="57" spans="23:36" x14ac:dyDescent="0.3"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</row>
    <row r="58" spans="23:36" x14ac:dyDescent="0.3"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</row>
    <row r="59" spans="23:36" x14ac:dyDescent="0.3"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</row>
    <row r="60" spans="23:36" x14ac:dyDescent="0.3"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</row>
    <row r="61" spans="23:36" x14ac:dyDescent="0.3"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</row>
    <row r="62" spans="23:36" x14ac:dyDescent="0.3"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</row>
    <row r="63" spans="23:36" x14ac:dyDescent="0.3"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</row>
    <row r="64" spans="23:36" x14ac:dyDescent="0.3"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</row>
    <row r="65" spans="23:36" x14ac:dyDescent="0.3"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</row>
    <row r="66" spans="23:36" x14ac:dyDescent="0.3"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</row>
    <row r="67" spans="23:36" x14ac:dyDescent="0.3"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</row>
    <row r="68" spans="23:36" x14ac:dyDescent="0.3"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</row>
    <row r="69" spans="23:36" x14ac:dyDescent="0.3"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</row>
    <row r="70" spans="23:36" x14ac:dyDescent="0.3"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</row>
    <row r="71" spans="23:36" x14ac:dyDescent="0.3"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</row>
    <row r="72" spans="23:36" x14ac:dyDescent="0.3"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</row>
    <row r="73" spans="23:36" x14ac:dyDescent="0.3"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</row>
    <row r="74" spans="23:36" x14ac:dyDescent="0.3"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spans="23:36" x14ac:dyDescent="0.3"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</row>
    <row r="76" spans="23:36" x14ac:dyDescent="0.3"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</row>
    <row r="77" spans="23:36" x14ac:dyDescent="0.3"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</row>
    <row r="78" spans="23:36" x14ac:dyDescent="0.3"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spans="23:36" x14ac:dyDescent="0.3"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</row>
    <row r="80" spans="23:36" x14ac:dyDescent="0.3"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</row>
    <row r="81" spans="23:36" x14ac:dyDescent="0.3"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</row>
    <row r="82" spans="23:36" x14ac:dyDescent="0.3"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</row>
    <row r="83" spans="23:36" x14ac:dyDescent="0.3"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</row>
    <row r="84" spans="23:36" x14ac:dyDescent="0.3"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</row>
    <row r="85" spans="23:36" x14ac:dyDescent="0.3"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</row>
    <row r="86" spans="23:36" x14ac:dyDescent="0.3"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</row>
    <row r="87" spans="23:36" x14ac:dyDescent="0.3"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</row>
    <row r="88" spans="23:36" x14ac:dyDescent="0.3"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</row>
    <row r="89" spans="23:36" x14ac:dyDescent="0.3"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</row>
    <row r="90" spans="23:36" x14ac:dyDescent="0.3"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</row>
    <row r="91" spans="23:36" x14ac:dyDescent="0.3"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</row>
    <row r="92" spans="23:36" x14ac:dyDescent="0.3"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</row>
    <row r="93" spans="23:36" x14ac:dyDescent="0.3"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spans="23:36" x14ac:dyDescent="0.3"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</row>
    <row r="95" spans="23:36" x14ac:dyDescent="0.3"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spans="23:36" x14ac:dyDescent="0.3"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</row>
    <row r="97" spans="23:36" x14ac:dyDescent="0.3"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spans="23:36" x14ac:dyDescent="0.3"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</row>
    <row r="99" spans="23:36" x14ac:dyDescent="0.3"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spans="23:36" x14ac:dyDescent="0.3"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</row>
    <row r="101" spans="23:36" x14ac:dyDescent="0.3"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</row>
    <row r="102" spans="23:36" x14ac:dyDescent="0.3"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</row>
    <row r="103" spans="23:36" x14ac:dyDescent="0.3"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</row>
    <row r="104" spans="23:36" x14ac:dyDescent="0.3"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</row>
    <row r="105" spans="23:36" x14ac:dyDescent="0.3"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</row>
    <row r="106" spans="23:36" x14ac:dyDescent="0.3"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</row>
    <row r="107" spans="23:36" x14ac:dyDescent="0.3"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</row>
    <row r="108" spans="23:36" x14ac:dyDescent="0.3"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</row>
    <row r="109" spans="23:36" x14ac:dyDescent="0.3"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</row>
    <row r="110" spans="23:36" x14ac:dyDescent="0.3"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</row>
    <row r="111" spans="23:36" x14ac:dyDescent="0.3"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</row>
    <row r="112" spans="23:36" x14ac:dyDescent="0.3"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</row>
    <row r="113" spans="23:36" x14ac:dyDescent="0.3"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</row>
    <row r="114" spans="23:36" x14ac:dyDescent="0.3"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</row>
    <row r="115" spans="23:36" x14ac:dyDescent="0.3"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</row>
    <row r="116" spans="23:36" x14ac:dyDescent="0.3"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</row>
    <row r="117" spans="23:36" x14ac:dyDescent="0.3"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</row>
    <row r="118" spans="23:36" x14ac:dyDescent="0.3"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</row>
    <row r="119" spans="23:36" x14ac:dyDescent="0.3"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</row>
    <row r="120" spans="23:36" x14ac:dyDescent="0.3"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</row>
    <row r="121" spans="23:36" x14ac:dyDescent="0.3"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</row>
    <row r="122" spans="23:36" x14ac:dyDescent="0.3"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</row>
    <row r="123" spans="23:36" x14ac:dyDescent="0.3"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 spans="23:36" x14ac:dyDescent="0.3"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</row>
    <row r="125" spans="23:36" x14ac:dyDescent="0.3"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</row>
    <row r="126" spans="23:36" x14ac:dyDescent="0.3"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</row>
    <row r="127" spans="23:36" x14ac:dyDescent="0.3"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</row>
    <row r="128" spans="23:36" x14ac:dyDescent="0.3"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</row>
    <row r="129" spans="23:36" x14ac:dyDescent="0.3"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</row>
    <row r="130" spans="23:36" x14ac:dyDescent="0.3"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</row>
    <row r="131" spans="23:36" x14ac:dyDescent="0.3"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</row>
    <row r="132" spans="23:36" x14ac:dyDescent="0.3"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</row>
    <row r="133" spans="23:36" x14ac:dyDescent="0.3"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</row>
    <row r="134" spans="23:36" x14ac:dyDescent="0.3"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</row>
    <row r="135" spans="23:36" x14ac:dyDescent="0.3"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</row>
    <row r="136" spans="23:36" x14ac:dyDescent="0.3"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</row>
    <row r="137" spans="23:36" x14ac:dyDescent="0.3"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</row>
    <row r="138" spans="23:36" x14ac:dyDescent="0.3"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</row>
    <row r="139" spans="23:36" x14ac:dyDescent="0.3"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</row>
    <row r="140" spans="23:36" x14ac:dyDescent="0.3"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</row>
    <row r="141" spans="23:36" x14ac:dyDescent="0.3"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</row>
    <row r="142" spans="23:36" x14ac:dyDescent="0.3"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</row>
    <row r="143" spans="23:36" x14ac:dyDescent="0.3"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</row>
    <row r="144" spans="23:36" x14ac:dyDescent="0.3"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</row>
    <row r="145" spans="23:36" x14ac:dyDescent="0.3"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</row>
    <row r="146" spans="23:36" x14ac:dyDescent="0.3"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</row>
    <row r="147" spans="23:36" x14ac:dyDescent="0.3"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</row>
    <row r="148" spans="23:36" x14ac:dyDescent="0.3"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</row>
    <row r="149" spans="23:36" x14ac:dyDescent="0.3"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</row>
    <row r="150" spans="23:36" x14ac:dyDescent="0.3"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</row>
    <row r="151" spans="23:36" x14ac:dyDescent="0.3"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</row>
    <row r="152" spans="23:36" x14ac:dyDescent="0.3"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</row>
    <row r="153" spans="23:36" x14ac:dyDescent="0.3"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</row>
    <row r="154" spans="23:36" x14ac:dyDescent="0.3"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</row>
    <row r="155" spans="23:36" x14ac:dyDescent="0.3"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</row>
    <row r="156" spans="23:36" x14ac:dyDescent="0.3"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</row>
    <row r="157" spans="23:36" x14ac:dyDescent="0.3"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</row>
    <row r="158" spans="23:36" x14ac:dyDescent="0.3"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</row>
    <row r="159" spans="23:36" x14ac:dyDescent="0.3"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</row>
    <row r="160" spans="23:36" x14ac:dyDescent="0.3"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</row>
    <row r="161" spans="23:36" x14ac:dyDescent="0.3"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</row>
    <row r="162" spans="23:36" x14ac:dyDescent="0.3"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</row>
    <row r="163" spans="23:36" x14ac:dyDescent="0.3"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</row>
    <row r="164" spans="23:36" x14ac:dyDescent="0.3"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</row>
    <row r="165" spans="23:36" x14ac:dyDescent="0.3"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</row>
    <row r="166" spans="23:36" x14ac:dyDescent="0.3"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</row>
    <row r="167" spans="23:36" x14ac:dyDescent="0.3"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</row>
    <row r="168" spans="23:36" x14ac:dyDescent="0.3"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</row>
    <row r="169" spans="23:36" x14ac:dyDescent="0.3"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</row>
    <row r="170" spans="23:36" x14ac:dyDescent="0.3"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</row>
    <row r="171" spans="23:36" x14ac:dyDescent="0.3"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</row>
    <row r="172" spans="23:36" x14ac:dyDescent="0.3"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</row>
    <row r="173" spans="23:36" x14ac:dyDescent="0.3"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</row>
    <row r="174" spans="23:36" x14ac:dyDescent="0.3"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</row>
    <row r="175" spans="23:36" x14ac:dyDescent="0.3"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</row>
    <row r="176" spans="23:36" x14ac:dyDescent="0.3"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</row>
    <row r="177" spans="23:36" x14ac:dyDescent="0.3"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</row>
    <row r="178" spans="23:36" x14ac:dyDescent="0.3"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</row>
    <row r="179" spans="23:36" x14ac:dyDescent="0.3"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</row>
    <row r="180" spans="23:36" x14ac:dyDescent="0.3"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</row>
    <row r="181" spans="23:36" x14ac:dyDescent="0.3"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</row>
    <row r="182" spans="23:36" x14ac:dyDescent="0.3"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</row>
    <row r="183" spans="23:36" x14ac:dyDescent="0.3"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</row>
    <row r="184" spans="23:36" x14ac:dyDescent="0.3"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</row>
    <row r="185" spans="23:36" x14ac:dyDescent="0.3"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</row>
    <row r="186" spans="23:36" x14ac:dyDescent="0.3"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</row>
    <row r="187" spans="23:36" x14ac:dyDescent="0.3"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</row>
    <row r="188" spans="23:36" x14ac:dyDescent="0.3"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</row>
    <row r="189" spans="23:36" x14ac:dyDescent="0.3"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</row>
    <row r="190" spans="23:36" x14ac:dyDescent="0.3"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</row>
    <row r="191" spans="23:36" x14ac:dyDescent="0.3"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</row>
    <row r="192" spans="23:36" x14ac:dyDescent="0.3"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</row>
    <row r="193" spans="23:36" x14ac:dyDescent="0.3"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</row>
    <row r="194" spans="23:36" x14ac:dyDescent="0.3"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</row>
    <row r="195" spans="23:36" x14ac:dyDescent="0.3"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</row>
    <row r="196" spans="23:36" x14ac:dyDescent="0.3"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</row>
    <row r="197" spans="23:36" x14ac:dyDescent="0.3"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</row>
    <row r="198" spans="23:36" x14ac:dyDescent="0.3"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</row>
    <row r="199" spans="23:36" x14ac:dyDescent="0.3"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</row>
    <row r="200" spans="23:36" x14ac:dyDescent="0.3"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</row>
    <row r="201" spans="23:36" x14ac:dyDescent="0.3"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</row>
    <row r="202" spans="23:36" x14ac:dyDescent="0.3"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</row>
    <row r="203" spans="23:36" x14ac:dyDescent="0.3"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</row>
    <row r="204" spans="23:36" x14ac:dyDescent="0.3"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</row>
    <row r="205" spans="23:36" x14ac:dyDescent="0.3"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</row>
    <row r="206" spans="23:36" x14ac:dyDescent="0.3"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</row>
    <row r="207" spans="23:36" x14ac:dyDescent="0.3"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</row>
    <row r="208" spans="23:36" x14ac:dyDescent="0.3"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</row>
    <row r="209" spans="23:36" x14ac:dyDescent="0.3"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</row>
    <row r="210" spans="23:36" x14ac:dyDescent="0.3"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</row>
    <row r="211" spans="23:36" x14ac:dyDescent="0.3"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</row>
    <row r="212" spans="23:36" x14ac:dyDescent="0.3"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</row>
    <row r="213" spans="23:36" x14ac:dyDescent="0.3"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</row>
    <row r="214" spans="23:36" x14ac:dyDescent="0.3"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</row>
    <row r="215" spans="23:36" x14ac:dyDescent="0.3"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</row>
    <row r="216" spans="23:36" x14ac:dyDescent="0.3"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</row>
    <row r="217" spans="23:36" x14ac:dyDescent="0.3"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</row>
    <row r="218" spans="23:36" x14ac:dyDescent="0.3"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</row>
    <row r="219" spans="23:36" x14ac:dyDescent="0.3"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</row>
    <row r="220" spans="23:36" x14ac:dyDescent="0.3"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</row>
    <row r="221" spans="23:36" x14ac:dyDescent="0.3"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</row>
    <row r="222" spans="23:36" x14ac:dyDescent="0.3"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</row>
    <row r="223" spans="23:36" x14ac:dyDescent="0.3"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</row>
    <row r="224" spans="23:36" x14ac:dyDescent="0.3"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</row>
    <row r="225" spans="23:36" x14ac:dyDescent="0.3"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</row>
    <row r="226" spans="23:36" x14ac:dyDescent="0.3"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</row>
    <row r="227" spans="23:36" x14ac:dyDescent="0.3"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</row>
    <row r="228" spans="23:36" x14ac:dyDescent="0.3"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</row>
    <row r="229" spans="23:36" x14ac:dyDescent="0.3"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</row>
    <row r="230" spans="23:36" x14ac:dyDescent="0.3"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</row>
    <row r="231" spans="23:36" x14ac:dyDescent="0.3"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</row>
    <row r="232" spans="23:36" x14ac:dyDescent="0.3"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</row>
    <row r="233" spans="23:36" x14ac:dyDescent="0.3"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</row>
    <row r="234" spans="23:36" x14ac:dyDescent="0.3"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</row>
    <row r="235" spans="23:36" x14ac:dyDescent="0.3"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</row>
    <row r="236" spans="23:36" x14ac:dyDescent="0.3"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</row>
    <row r="237" spans="23:36" x14ac:dyDescent="0.3"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</row>
    <row r="238" spans="23:36" x14ac:dyDescent="0.3"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</row>
    <row r="239" spans="23:36" x14ac:dyDescent="0.3"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</row>
    <row r="240" spans="23:36" x14ac:dyDescent="0.3"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</row>
    <row r="241" spans="23:36" x14ac:dyDescent="0.3"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</row>
    <row r="242" spans="23:36" x14ac:dyDescent="0.3"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</row>
    <row r="243" spans="23:36" x14ac:dyDescent="0.3"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</row>
    <row r="244" spans="23:36" x14ac:dyDescent="0.3"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</row>
    <row r="245" spans="23:36" x14ac:dyDescent="0.3"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</row>
    <row r="246" spans="23:36" x14ac:dyDescent="0.3"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</row>
    <row r="247" spans="23:36" x14ac:dyDescent="0.3"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</row>
    <row r="248" spans="23:36" x14ac:dyDescent="0.3"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</row>
    <row r="249" spans="23:36" x14ac:dyDescent="0.3"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</row>
    <row r="250" spans="23:36" x14ac:dyDescent="0.3"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</row>
    <row r="251" spans="23:36" x14ac:dyDescent="0.3"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</row>
    <row r="252" spans="23:36" x14ac:dyDescent="0.3"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</row>
    <row r="253" spans="23:36" x14ac:dyDescent="0.3"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</row>
    <row r="254" spans="23:36" x14ac:dyDescent="0.3"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</row>
    <row r="255" spans="23:36" x14ac:dyDescent="0.3"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</row>
    <row r="256" spans="23:36" x14ac:dyDescent="0.3"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</row>
    <row r="257" spans="23:36" x14ac:dyDescent="0.3"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</row>
    <row r="258" spans="23:36" x14ac:dyDescent="0.3"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</row>
    <row r="259" spans="23:36" x14ac:dyDescent="0.3"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</row>
    <row r="260" spans="23:36" x14ac:dyDescent="0.3"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</row>
    <row r="261" spans="23:36" x14ac:dyDescent="0.3"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</row>
    <row r="262" spans="23:36" x14ac:dyDescent="0.3"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</row>
    <row r="263" spans="23:36" x14ac:dyDescent="0.3"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</row>
    <row r="264" spans="23:36" x14ac:dyDescent="0.3"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</row>
    <row r="265" spans="23:36" x14ac:dyDescent="0.3"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</row>
    <row r="266" spans="23:36" x14ac:dyDescent="0.3"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</row>
    <row r="267" spans="23:36" x14ac:dyDescent="0.3"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</row>
    <row r="268" spans="23:36" x14ac:dyDescent="0.3"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</row>
    <row r="269" spans="23:36" x14ac:dyDescent="0.3"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</row>
    <row r="270" spans="23:36" x14ac:dyDescent="0.3"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</row>
    <row r="271" spans="23:36" x14ac:dyDescent="0.3"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</row>
    <row r="272" spans="23:36" x14ac:dyDescent="0.3"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</row>
    <row r="273" spans="23:36" x14ac:dyDescent="0.3"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</row>
    <row r="274" spans="23:36" x14ac:dyDescent="0.3"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</row>
    <row r="275" spans="23:36" x14ac:dyDescent="0.3"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</row>
    <row r="276" spans="23:36" x14ac:dyDescent="0.3"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</row>
    <row r="277" spans="23:36" x14ac:dyDescent="0.3"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</row>
    <row r="278" spans="23:36" x14ac:dyDescent="0.3"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</row>
    <row r="279" spans="23:36" x14ac:dyDescent="0.3"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</row>
    <row r="280" spans="23:36" x14ac:dyDescent="0.3"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</row>
    <row r="281" spans="23:36" x14ac:dyDescent="0.3"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</row>
    <row r="282" spans="23:36" x14ac:dyDescent="0.3"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</row>
    <row r="283" spans="23:36" x14ac:dyDescent="0.3"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</row>
    <row r="284" spans="23:36" x14ac:dyDescent="0.3"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</row>
    <row r="285" spans="23:36" x14ac:dyDescent="0.3"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</row>
    <row r="286" spans="23:36" x14ac:dyDescent="0.3"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</row>
    <row r="287" spans="23:36" x14ac:dyDescent="0.3"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</row>
    <row r="288" spans="23:36" x14ac:dyDescent="0.3"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</row>
    <row r="289" spans="23:36" x14ac:dyDescent="0.3"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</row>
    <row r="290" spans="23:36" x14ac:dyDescent="0.3"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</row>
    <row r="291" spans="23:36" x14ac:dyDescent="0.3"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</row>
    <row r="292" spans="23:36" x14ac:dyDescent="0.3"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</row>
    <row r="293" spans="23:36" x14ac:dyDescent="0.3"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</row>
    <row r="294" spans="23:36" x14ac:dyDescent="0.3"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</row>
    <row r="295" spans="23:36" x14ac:dyDescent="0.3"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</row>
    <row r="296" spans="23:36" x14ac:dyDescent="0.3"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</row>
    <row r="297" spans="23:36" x14ac:dyDescent="0.3"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</row>
    <row r="298" spans="23:36" x14ac:dyDescent="0.3"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</row>
    <row r="299" spans="23:36" x14ac:dyDescent="0.3"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</row>
    <row r="300" spans="23:36" x14ac:dyDescent="0.3"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</row>
    <row r="301" spans="23:36" x14ac:dyDescent="0.3"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</row>
  </sheetData>
  <mergeCells count="5">
    <mergeCell ref="B2:D10"/>
    <mergeCell ref="F3:K5"/>
    <mergeCell ref="M3:T5"/>
    <mergeCell ref="M6:T7"/>
    <mergeCell ref="U6:AB7"/>
  </mergeCells>
  <conditionalFormatting sqref="H13">
    <cfRule type="expression" dxfId="12" priority="5">
      <formula>IF(A9="P",1)</formula>
    </cfRule>
    <cfRule type="expression" dxfId="11" priority="6">
      <formula>IF(XET11="P",1)</formula>
    </cfRule>
    <cfRule type="expression" dxfId="10" priority="7">
      <formula>IF(XFC11="P",1)</formula>
    </cfRule>
  </conditionalFormatting>
  <conditionalFormatting sqref="H13:H14">
    <cfRule type="expression" dxfId="9" priority="8">
      <formula>"f9=""P"""</formula>
    </cfRule>
    <cfRule type="expression" priority="9">
      <formula>"f9=""p"""</formula>
    </cfRule>
  </conditionalFormatting>
  <conditionalFormatting sqref="H14">
    <cfRule type="expression" dxfId="8" priority="4">
      <formula>IF(XET11="P",1)</formula>
    </cfRule>
    <cfRule type="expression" dxfId="7" priority="13">
      <formula>IF(A11="P",1)</formula>
    </cfRule>
    <cfRule type="expression" dxfId="6" priority="14">
      <formula>IF(XFC13="P",1)</formula>
    </cfRule>
    <cfRule type="expression" dxfId="5" priority="17">
      <formula>IF(XET13="P",1)</formula>
    </cfRule>
  </conditionalFormatting>
  <conditionalFormatting sqref="J13">
    <cfRule type="expression" dxfId="4" priority="10">
      <formula>IF(XEX11="P",1)</formula>
    </cfRule>
  </conditionalFormatting>
  <conditionalFormatting sqref="J13:J14">
    <cfRule type="expression" dxfId="3" priority="11">
      <formula>"f9=""P"""</formula>
    </cfRule>
    <cfRule type="expression" priority="12">
      <formula>"f9=""p"""</formula>
    </cfRule>
  </conditionalFormatting>
  <conditionalFormatting sqref="J14">
    <cfRule type="expression" dxfId="2" priority="1">
      <formula>IF(XEX11="P",1)</formula>
    </cfRule>
    <cfRule type="expression" dxfId="1" priority="2">
      <formula>IF(XEX11="P",1)</formula>
    </cfRule>
    <cfRule type="expression" dxfId="0" priority="18">
      <formula>IF(XEX13="P",1)</formula>
    </cfRule>
  </conditionalFormatting>
  <pageMargins left="0.7" right="0.7" top="0.75" bottom="0.75" header="0.3" footer="0.3"/>
  <pageSetup paperSize="9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EDF8A7-427A-445F-9DE6-74F393AB9335}">
          <x14:formula1>
            <xm:f>GIOCATORI!$B$3:$B$511</xm:f>
          </x14:formula1>
          <xm:sqref>M3:T5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4D32-6923-42AF-A8A3-9EF3C3FC9E93}">
  <sheetPr codeName="Foglio5"/>
  <dimension ref="A1:B31"/>
  <sheetViews>
    <sheetView workbookViewId="0">
      <selection activeCell="H16" sqref="H16"/>
    </sheetView>
  </sheetViews>
  <sheetFormatPr defaultRowHeight="14.4" x14ac:dyDescent="0.3"/>
  <cols>
    <col min="2" max="2" width="35.6640625" customWidth="1"/>
  </cols>
  <sheetData>
    <row r="1" spans="1:2" ht="15" customHeight="1" x14ac:dyDescent="0.3">
      <c r="A1">
        <v>1</v>
      </c>
      <c r="B1" s="26" t="s">
        <v>386</v>
      </c>
    </row>
    <row r="2" spans="1:2" ht="15" customHeight="1" x14ac:dyDescent="0.3">
      <c r="A2">
        <v>2</v>
      </c>
      <c r="B2" s="26" t="s">
        <v>42</v>
      </c>
    </row>
    <row r="3" spans="1:2" ht="15" customHeight="1" x14ac:dyDescent="0.3">
      <c r="A3">
        <v>3</v>
      </c>
      <c r="B3" s="26" t="s">
        <v>385</v>
      </c>
    </row>
    <row r="4" spans="1:2" ht="15" customHeight="1" x14ac:dyDescent="0.3">
      <c r="A4">
        <v>4</v>
      </c>
      <c r="B4" s="26" t="s">
        <v>23</v>
      </c>
    </row>
    <row r="5" spans="1:2" ht="15" customHeight="1" x14ac:dyDescent="0.3">
      <c r="A5">
        <v>5</v>
      </c>
      <c r="B5" s="26" t="s">
        <v>24</v>
      </c>
    </row>
    <row r="6" spans="1:2" ht="15" customHeight="1" x14ac:dyDescent="0.3">
      <c r="A6">
        <v>6</v>
      </c>
      <c r="B6" s="26" t="s">
        <v>48</v>
      </c>
    </row>
    <row r="7" spans="1:2" ht="15" customHeight="1" x14ac:dyDescent="0.3">
      <c r="A7">
        <v>7</v>
      </c>
      <c r="B7" s="7" t="s">
        <v>50</v>
      </c>
    </row>
    <row r="8" spans="1:2" ht="15" customHeight="1" x14ac:dyDescent="0.3">
      <c r="A8">
        <v>8</v>
      </c>
      <c r="B8" s="6" t="s">
        <v>32</v>
      </c>
    </row>
    <row r="9" spans="1:2" ht="15" customHeight="1" x14ac:dyDescent="0.3">
      <c r="A9">
        <v>9</v>
      </c>
      <c r="B9" s="27" t="s">
        <v>45</v>
      </c>
    </row>
    <row r="10" spans="1:2" ht="15" customHeight="1" x14ac:dyDescent="0.3">
      <c r="A10">
        <v>10</v>
      </c>
      <c r="B10" s="27" t="s">
        <v>33</v>
      </c>
    </row>
    <row r="11" spans="1:2" ht="15" customHeight="1" x14ac:dyDescent="0.3">
      <c r="A11">
        <v>11</v>
      </c>
      <c r="B11" s="8"/>
    </row>
    <row r="12" spans="1:2" ht="15" customHeight="1" x14ac:dyDescent="0.3">
      <c r="A12">
        <v>12</v>
      </c>
      <c r="B12" s="8" t="s">
        <v>46</v>
      </c>
    </row>
    <row r="13" spans="1:2" ht="15" customHeight="1" x14ac:dyDescent="0.3">
      <c r="A13">
        <v>13</v>
      </c>
      <c r="B13" s="8" t="s">
        <v>34</v>
      </c>
    </row>
    <row r="14" spans="1:2" ht="15" customHeight="1" x14ac:dyDescent="0.3">
      <c r="A14">
        <v>14</v>
      </c>
      <c r="B14" s="7" t="s">
        <v>51</v>
      </c>
    </row>
    <row r="15" spans="1:2" ht="15" customHeight="1" x14ac:dyDescent="0.3">
      <c r="A15">
        <v>15</v>
      </c>
      <c r="B15" s="7" t="s">
        <v>52</v>
      </c>
    </row>
    <row r="16" spans="1:2" ht="15" customHeight="1" x14ac:dyDescent="0.3">
      <c r="A16">
        <v>16</v>
      </c>
      <c r="B16" s="7" t="s">
        <v>53</v>
      </c>
    </row>
    <row r="17" spans="1:1" x14ac:dyDescent="0.3">
      <c r="A17">
        <v>17</v>
      </c>
    </row>
    <row r="18" spans="1:1" x14ac:dyDescent="0.3">
      <c r="A18">
        <v>18</v>
      </c>
    </row>
    <row r="19" spans="1:1" x14ac:dyDescent="0.3">
      <c r="A19">
        <v>19</v>
      </c>
    </row>
    <row r="20" spans="1:1" x14ac:dyDescent="0.3">
      <c r="A20">
        <v>20</v>
      </c>
    </row>
    <row r="21" spans="1:1" x14ac:dyDescent="0.3">
      <c r="A21">
        <v>21</v>
      </c>
    </row>
    <row r="22" spans="1:1" x14ac:dyDescent="0.3">
      <c r="A22">
        <v>22</v>
      </c>
    </row>
    <row r="23" spans="1:1" x14ac:dyDescent="0.3">
      <c r="A23">
        <v>23</v>
      </c>
    </row>
    <row r="24" spans="1:1" x14ac:dyDescent="0.3">
      <c r="A24">
        <v>24</v>
      </c>
    </row>
    <row r="25" spans="1:1" x14ac:dyDescent="0.3">
      <c r="A25">
        <v>25</v>
      </c>
    </row>
    <row r="26" spans="1:1" x14ac:dyDescent="0.3">
      <c r="A26">
        <v>26</v>
      </c>
    </row>
    <row r="27" spans="1:1" x14ac:dyDescent="0.3">
      <c r="A27">
        <v>27</v>
      </c>
    </row>
    <row r="28" spans="1:1" x14ac:dyDescent="0.3">
      <c r="A28">
        <v>28</v>
      </c>
    </row>
    <row r="29" spans="1:1" x14ac:dyDescent="0.3">
      <c r="A29">
        <v>29</v>
      </c>
    </row>
    <row r="30" spans="1:1" x14ac:dyDescent="0.3">
      <c r="A30">
        <v>30</v>
      </c>
    </row>
    <row r="31" spans="1:1" x14ac:dyDescent="0.3">
      <c r="A31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6320-AF4D-4195-A737-FCDDFC74356C}">
  <sheetPr codeName="Foglio6">
    <tabColor rgb="FFFFFF00"/>
  </sheetPr>
  <dimension ref="A1:AS662"/>
  <sheetViews>
    <sheetView workbookViewId="0">
      <pane ySplit="2" topLeftCell="A3" activePane="bottomLeft" state="frozen"/>
      <selection activeCell="AH4" sqref="AH4"/>
      <selection pane="bottomLeft" activeCell="M2" sqref="M2"/>
    </sheetView>
  </sheetViews>
  <sheetFormatPr defaultRowHeight="14.4" x14ac:dyDescent="0.3"/>
  <cols>
    <col min="1" max="1" width="9.21875" style="1" customWidth="1"/>
    <col min="2" max="2" width="17.21875" style="1" customWidth="1"/>
    <col min="3" max="3" width="17.33203125" style="1" customWidth="1"/>
    <col min="4" max="7" width="8.88671875" style="1"/>
    <col min="8" max="8" width="9.6640625" style="1" customWidth="1"/>
    <col min="9" max="9" width="9.88671875" style="1" customWidth="1"/>
    <col min="10" max="11" width="8.88671875" style="1"/>
    <col min="12" max="12" width="9.88671875" style="1" customWidth="1"/>
    <col min="13" max="13" width="12.109375" style="17" customWidth="1"/>
    <col min="14" max="14" width="6.77734375" style="17" customWidth="1"/>
    <col min="15" max="15" width="7.77734375" style="17" customWidth="1"/>
    <col min="16" max="16" width="7.109375" style="23" customWidth="1"/>
    <col min="17" max="17" width="7.6640625" style="64" customWidth="1"/>
    <col min="18" max="18" width="8.21875" style="64" customWidth="1"/>
    <col min="19" max="19" width="11.6640625" style="20" customWidth="1"/>
    <col min="20" max="20" width="10" style="5" customWidth="1"/>
    <col min="21" max="22" width="10.21875" style="5" customWidth="1"/>
    <col min="23" max="23" width="18.33203125" customWidth="1"/>
    <col min="24" max="24" width="5.77734375" customWidth="1"/>
    <col min="25" max="25" width="17.88671875" customWidth="1"/>
    <col min="28" max="28" width="18.6640625" customWidth="1"/>
    <col min="29" max="29" width="6.109375" customWidth="1"/>
    <col min="30" max="30" width="19.88671875" customWidth="1"/>
    <col min="33" max="33" width="18.109375" customWidth="1"/>
    <col min="34" max="34" width="6.109375" customWidth="1"/>
    <col min="35" max="35" width="19" customWidth="1"/>
    <col min="38" max="38" width="17" customWidth="1"/>
    <col min="39" max="39" width="8" customWidth="1"/>
    <col min="40" max="40" width="19" customWidth="1"/>
    <col min="43" max="43" width="17" customWidth="1"/>
    <col min="44" max="44" width="8" customWidth="1"/>
    <col min="45" max="45" width="19" customWidth="1"/>
  </cols>
  <sheetData>
    <row r="1" spans="1:45" ht="39" customHeight="1" x14ac:dyDescent="0.3">
      <c r="D1" s="1" t="e" vm="9">
        <v>#VALUE!</v>
      </c>
    </row>
    <row r="2" spans="1:45" s="3" customFormat="1" ht="29.4" customHeight="1" x14ac:dyDescent="0.3">
      <c r="A2" s="2" t="s">
        <v>25</v>
      </c>
      <c r="B2" s="2" t="s">
        <v>26</v>
      </c>
      <c r="C2" s="2" t="s">
        <v>27</v>
      </c>
      <c r="D2" s="67" t="s">
        <v>28</v>
      </c>
      <c r="E2" s="67" t="s">
        <v>29</v>
      </c>
      <c r="F2" s="67" t="s">
        <v>38</v>
      </c>
      <c r="G2" s="67" t="s">
        <v>39</v>
      </c>
      <c r="H2" s="2" t="s">
        <v>40</v>
      </c>
      <c r="I2" s="67" t="s">
        <v>30</v>
      </c>
      <c r="J2" s="67" t="s">
        <v>35</v>
      </c>
      <c r="K2" s="67" t="s">
        <v>36</v>
      </c>
      <c r="L2" s="2" t="s">
        <v>37</v>
      </c>
      <c r="M2" s="68" t="s">
        <v>346</v>
      </c>
      <c r="N2" s="68" t="s">
        <v>347</v>
      </c>
      <c r="O2" s="16" t="s">
        <v>414</v>
      </c>
      <c r="P2" s="70" t="s">
        <v>353</v>
      </c>
      <c r="Q2" s="61" t="s">
        <v>404</v>
      </c>
      <c r="R2" s="61" t="s">
        <v>421</v>
      </c>
      <c r="S2" s="65" t="s">
        <v>33</v>
      </c>
      <c r="T2" s="62" t="s">
        <v>422</v>
      </c>
      <c r="U2" s="62"/>
      <c r="V2" s="62"/>
      <c r="W2" s="154" t="s">
        <v>343</v>
      </c>
      <c r="X2" s="154"/>
      <c r="Y2" s="154"/>
      <c r="AB2" s="154" t="s">
        <v>345</v>
      </c>
      <c r="AC2" s="154"/>
      <c r="AD2" s="154"/>
      <c r="AG2" s="155" t="s">
        <v>348</v>
      </c>
      <c r="AH2" s="155"/>
      <c r="AI2" s="155"/>
      <c r="AL2" s="154" t="s">
        <v>352</v>
      </c>
      <c r="AM2" s="154"/>
      <c r="AN2" s="154"/>
      <c r="AQ2" s="154" t="s">
        <v>350</v>
      </c>
      <c r="AR2" s="154"/>
      <c r="AS2" s="154"/>
    </row>
    <row r="3" spans="1:45" x14ac:dyDescent="0.3">
      <c r="A3" s="1" t="s">
        <v>458</v>
      </c>
      <c r="B3" s="111" t="s">
        <v>217</v>
      </c>
      <c r="C3" s="1" t="str">
        <f>_xlfn.IFNA(_xlfn.XLOOKUP(B3,'[1]ROSE SQUADRE'!$N:$N,'[1]ROSE SQUADRE'!$O:$O),"")</f>
        <v>HERTHA VERNELLO</v>
      </c>
      <c r="D3" s="1">
        <f>_xlfn.XLOOKUP($B3,'[1]Pivot Gioc'!$B:$B,'[1]Pivot Gioc'!$Q:$Q,"")</f>
        <v>16</v>
      </c>
      <c r="E3" s="1">
        <f>_xlfn.XLOOKUP($B3,'[1]Pivot Gioc'!$B:$B,'[1]Pivot Gioc'!$N:$N,"")</f>
        <v>5</v>
      </c>
      <c r="F3" s="1">
        <f>_xlfn.XLOOKUP($B3,'[1]Pivot Gioc'!$B:$B,'[1]Pivot Gioc'!$J:$J,"")</f>
        <v>0</v>
      </c>
      <c r="G3" s="1">
        <f>_xlfn.XLOOKUP($B3,'[1]Pivot Gioc'!$B:$B,'[1]Pivot Gioc'!$I:$I,"")</f>
        <v>0</v>
      </c>
      <c r="H3" s="1">
        <f>_xlfn.XLOOKUP($B3,'[1]Pivot Gioc'!$B:$B,'[1]Pivot Gioc'!$H:$H,"")</f>
        <v>0</v>
      </c>
      <c r="I3" s="1">
        <f>_xlfn.XLOOKUP($B3,'[1]Pivot Gioc'!$B:$B,'[1]Pivot Gioc'!$P:$P,"")</f>
        <v>0</v>
      </c>
      <c r="J3" s="1">
        <f>_xlfn.XLOOKUP($B3,'[1]Pivot Gioc'!$B:$B,'[1]Pivot Gioc'!$L:$L,"")</f>
        <v>3</v>
      </c>
      <c r="K3" s="1">
        <f>_xlfn.XLOOKUP($B3,'[1]Pivot Gioc'!$B:$B,'[1]Pivot Gioc'!$M:$M,"")</f>
        <v>0</v>
      </c>
      <c r="L3" s="1">
        <f>_xlfn.XLOOKUP($B3,'[1]Pivot Gioc'!$B:$B,'[1]Pivot Gioc'!$K:$K,"")</f>
        <v>0</v>
      </c>
      <c r="M3" s="17">
        <f>_xlfn.XLOOKUP($B3,'[1]Pivot Gioc'!$B:$B,'[1]Pivot Gioc'!$C:$C,"")</f>
        <v>6.4107142857142856</v>
      </c>
      <c r="N3" s="17">
        <f>_xlfn.XLOOKUP($B3,'[1]Pivot Gioc'!$B:$B,'[1]Pivot Gioc'!$D:$D,"")</f>
        <v>8.6428571428571423</v>
      </c>
      <c r="O3" s="17">
        <f>_xlfn.XLOOKUP($B3,'[1]Pivot Gioc'!$B:$B,'[1]Pivot Gioc'!$E:$E,"")</f>
        <v>242</v>
      </c>
      <c r="P3" s="22" t="str">
        <f>IF(_xlfn.XLOOKUP($B3,'[1]Pivot Gioc'!$B:$B,'[1]Pivot Gioc'!$G:$G,"")=0,"",_xlfn.XLOOKUP($B3,'[1]Pivot Gioc'!$B:$B,'[1]Pivot Gioc'!$G:$G))</f>
        <v/>
      </c>
      <c r="Q3" s="63" t="e">
        <f>_xlfn.XLOOKUP(B3,[1]!Tabella4[nome],[1]!Tabella4[PRES])</f>
        <v>#REF!</v>
      </c>
      <c r="R3" s="63" t="e">
        <f>_xlfn.XLOOKUP($B3,[1]!Tabella4[nome],[1]!Tabella4[LEGA TIT])</f>
        <v>#REF!</v>
      </c>
      <c r="S3" s="66">
        <f>IF(_xlfn.XLOOKUP($B3,'[1]Pivot Gioc'!$B:$B,'[1]Pivot Gioc'!$S:$S)="0,00","",_xlfn.XLOOKUP($B3,'[1]Pivot Gioc'!$B:$B,'[1]Pivot Gioc'!$S:$S))</f>
        <v>8.6428571428571423</v>
      </c>
      <c r="T3" s="66">
        <f>IF(_xlfn.XLOOKUP($B3,'[1]Pivot Gioc'!$B:$B,'[1]Pivot Gioc'!$T:$T)=0,"",_xlfn.XLOOKUP($B3,'[1]Pivot Gioc'!$B:$B,'[1]Pivot Gioc'!$T:$T))</f>
        <v>242</v>
      </c>
      <c r="W3" t="str" cm="1">
        <f t="array" ref="W3:W12">INDEX(_xlfn._xlws.SORT($B$3:$N$508,12,-1),_xlfn.SEQUENCE(10),1)</f>
        <v>Lukaku</v>
      </c>
      <c r="X3" cm="1">
        <f t="array" ref="X3:X12">INDEX(_xlfn._xlws.SORT($B$3:$N$508,12,-1),_xlfn.SEQUENCE(10),12)</f>
        <v>7</v>
      </c>
      <c r="Y3" t="str" cm="1">
        <f t="array" ref="Y3:Y12">INDEX(_xlfn._xlws.SORT($B$3:$N$508,12,-1),_xlfn.SEQUENCE(10),2)</f>
        <v>SAN GRIA</v>
      </c>
      <c r="AB3" t="str" cm="1">
        <f t="array" ref="AB3:AB22">INDEX(_xlfn._xlws.SORT($B$3:$N$508,3,-1),_xlfn.SEQUENCE(20),1)</f>
        <v>Martinez L.</v>
      </c>
      <c r="AC3" cm="1">
        <f t="array" ref="AC3:AC22">INDEX(_xlfn._xlws.SORT($B$3:$N$508,3,-1),_xlfn.SEQUENCE(20),3)</f>
        <v>16</v>
      </c>
      <c r="AD3" t="str" cm="1">
        <f t="array" ref="AD3:AD22">INDEX(_xlfn._xlws.SORT($B$3:$N$508,3,-1),_xlfn.SEQUENCE(20),2)</f>
        <v>HERTHA VERNELLO</v>
      </c>
      <c r="AG3" s="12" t="str" cm="1">
        <f t="array" ref="AG3:AG12">INDEX(_xlfn._xlws.SORT($B$3:$N$508,9,-1),_xlfn.SEQUENCE(10),1)</f>
        <v>Malinovskyi</v>
      </c>
      <c r="AH3" s="12" cm="1">
        <f t="array" ref="AH3:AH12">INDEX(_xlfn._xlws.SORT($B$3:$N$508,9,-1),_xlfn.SEQUENCE(10),9)</f>
        <v>10</v>
      </c>
      <c r="AI3" s="12" t="str" cm="1">
        <f t="array" ref="AI3:AI12">INDEX(_xlfn._xlws.SORT($B$3:$N$508,9,-1),_xlfn.SEQUENCE(10),2)</f>
        <v>HERTHA VERNELLO</v>
      </c>
      <c r="AL3" t="str" cm="1">
        <f t="array" ref="AL3:AL12">INDEX(_xlfn._xlws.SORT($B$3:$N$508,8,-1),_xlfn.SEQUENCE(10),1)</f>
        <v>Butez</v>
      </c>
      <c r="AM3" cm="1">
        <f t="array" ref="AM3:AM12">INDEX(_xlfn._xlws.SORT($B$3:$N$508,8,-1),_xlfn.SEQUENCE(10),8)</f>
        <v>18</v>
      </c>
      <c r="AN3" t="str" cm="1">
        <f t="array" ref="AN3:AN12">INDEX(_xlfn._xlws.SORT($B$3:$N$508,8,-1),_xlfn.SEQUENCE(10),2)</f>
        <v>SAN GRIA</v>
      </c>
      <c r="AQ3" t="str" cm="1">
        <f t="array" ref="AQ3:AQ12">INDEX(_xlfn._xlws.SORT($B$3:$N$508,5,-1),_xlfn.SEQUENCE(10),1)</f>
        <v>Vlasic</v>
      </c>
      <c r="AR3" cm="1">
        <f t="array" ref="AR3:AR12">INDEX(_xlfn._xlws.SORT($B$3:$N$508,5,-1),_xlfn.SEQUENCE(10),5)</f>
        <v>5</v>
      </c>
      <c r="AS3" t="str" cm="1">
        <f t="array" ref="AS3:AS12">INDEX(_xlfn._xlws.SORT($B$3:$N$508,5,-1),_xlfn.SEQUENCE(10),2)</f>
        <v>PESCICULINI FC</v>
      </c>
    </row>
    <row r="4" spans="1:45" x14ac:dyDescent="0.3">
      <c r="A4" s="1" t="s">
        <v>459</v>
      </c>
      <c r="B4" s="95" t="s">
        <v>613</v>
      </c>
      <c r="C4" s="1" t="str">
        <f>_xlfn.IFNA(_xlfn.XLOOKUP(B4,'[1]ROSE SQUADRE'!$N:$N,'[1]ROSE SQUADRE'!$O:$O),"")</f>
        <v>APPAREGGIATO</v>
      </c>
      <c r="D4" s="1">
        <f>_xlfn.XLOOKUP($B4,'[1]Pivot Gioc'!$B:$B,'[1]Pivot Gioc'!$Q:$Q,"")</f>
        <v>14</v>
      </c>
      <c r="E4" s="1">
        <f>_xlfn.XLOOKUP($B4,'[1]Pivot Gioc'!$B:$B,'[1]Pivot Gioc'!$N:$N,"")</f>
        <v>2</v>
      </c>
      <c r="F4" s="1">
        <f>_xlfn.XLOOKUP($B4,'[1]Pivot Gioc'!$B:$B,'[1]Pivot Gioc'!$J:$J,"")</f>
        <v>3</v>
      </c>
      <c r="G4" s="1">
        <f>_xlfn.XLOOKUP($B4,'[1]Pivot Gioc'!$B:$B,'[1]Pivot Gioc'!$I:$I,"")</f>
        <v>1</v>
      </c>
      <c r="H4" s="1">
        <f>_xlfn.XLOOKUP($B4,'[1]Pivot Gioc'!$B:$B,'[1]Pivot Gioc'!$H:$H,"")</f>
        <v>0</v>
      </c>
      <c r="I4" s="1">
        <f>_xlfn.XLOOKUP($B4,'[1]Pivot Gioc'!$B:$B,'[1]Pivot Gioc'!$P:$P,"")</f>
        <v>0</v>
      </c>
      <c r="J4" s="1">
        <f>_xlfn.XLOOKUP($B4,'[1]Pivot Gioc'!$B:$B,'[1]Pivot Gioc'!$L:$L,"")</f>
        <v>1</v>
      </c>
      <c r="K4" s="1">
        <f>_xlfn.XLOOKUP($B4,'[1]Pivot Gioc'!$B:$B,'[1]Pivot Gioc'!$M:$M,"")</f>
        <v>0</v>
      </c>
      <c r="L4" s="1">
        <f>_xlfn.XLOOKUP($B4,'[1]Pivot Gioc'!$B:$B,'[1]Pivot Gioc'!$K:$K,"")</f>
        <v>0</v>
      </c>
      <c r="M4" s="17">
        <f>_xlfn.XLOOKUP($B4,'[1]Pivot Gioc'!$B:$B,'[1]Pivot Gioc'!$C:$C,"")</f>
        <v>6.7222222222222223</v>
      </c>
      <c r="N4" s="17">
        <f>_xlfn.XLOOKUP($B4,'[1]Pivot Gioc'!$B:$B,'[1]Pivot Gioc'!$D:$D,"")</f>
        <v>9.3055555555555554</v>
      </c>
      <c r="O4" s="17">
        <f>_xlfn.XLOOKUP($B4,'[1]Pivot Gioc'!$B:$B,'[1]Pivot Gioc'!$E:$E,"")</f>
        <v>167.5</v>
      </c>
      <c r="P4" s="22" t="str">
        <f>IF(_xlfn.XLOOKUP($B4,'[1]Pivot Gioc'!$B:$B,'[1]Pivot Gioc'!$G:$G,"")=0,"",_xlfn.XLOOKUP($B4,'[1]Pivot Gioc'!$B:$B,'[1]Pivot Gioc'!$G:$G))</f>
        <v/>
      </c>
      <c r="Q4" s="63" t="e">
        <f>_xlfn.XLOOKUP(B4,[1]!Tabella4[nome],[1]!Tabella4[PRES])</f>
        <v>#REF!</v>
      </c>
      <c r="R4" s="63" t="e">
        <f>_xlfn.XLOOKUP(B4,[1]!Tabella4[nome],[1]!Tabella4[LEGA TIT])</f>
        <v>#REF!</v>
      </c>
      <c r="S4" s="66">
        <f>IF(_xlfn.XLOOKUP($B4,'[1]Pivot Gioc'!$B:$B,'[1]Pivot Gioc'!$S:$S)="0,00","",_xlfn.XLOOKUP($B4,'[1]Pivot Gioc'!$B:$B,'[1]Pivot Gioc'!$S:$S))</f>
        <v>9.6999999999999993</v>
      </c>
      <c r="T4" s="66">
        <f>IF(_xlfn.XLOOKUP($B4,'[1]Pivot Gioc'!$B:$B,'[1]Pivot Gioc'!$T:$T)=0,"",_xlfn.XLOOKUP($B4,'[1]Pivot Gioc'!$B:$B,'[1]Pivot Gioc'!$T:$T))</f>
        <v>145.5</v>
      </c>
      <c r="W4" t="str">
        <v>Rinaldi</v>
      </c>
      <c r="X4">
        <v>7</v>
      </c>
      <c r="Y4" t="str">
        <v/>
      </c>
      <c r="AB4" t="str">
        <v>Malen</v>
      </c>
      <c r="AC4">
        <v>14</v>
      </c>
      <c r="AD4" t="str">
        <v>APPAREGGIATO</v>
      </c>
      <c r="AG4" s="12" t="str">
        <v>Caracciolo A.</v>
      </c>
      <c r="AH4" s="12">
        <v>10</v>
      </c>
      <c r="AI4" s="12" t="str">
        <v/>
      </c>
      <c r="AL4" t="str">
        <v>Svilar</v>
      </c>
      <c r="AM4">
        <v>16</v>
      </c>
      <c r="AN4" t="str">
        <v>HERTHA VERNELLO</v>
      </c>
      <c r="AQ4" t="str">
        <v>Nkunku</v>
      </c>
      <c r="AR4">
        <v>5</v>
      </c>
      <c r="AS4" t="str">
        <v>PARTIZAN DEGRADO</v>
      </c>
    </row>
    <row r="5" spans="1:45" x14ac:dyDescent="0.3">
      <c r="A5" s="1" t="s">
        <v>457</v>
      </c>
      <c r="B5" s="97" t="s">
        <v>140</v>
      </c>
      <c r="C5" s="1" t="str">
        <f>_xlfn.IFNA(_xlfn.XLOOKUP(B5,'[1]ROSE SQUADRE'!$N:$N,'[1]ROSE SQUADRE'!$O:$O),"")</f>
        <v>AC ASPARAGHESE</v>
      </c>
      <c r="D5" s="1">
        <f>_xlfn.XLOOKUP($B5,'[1]Pivot Gioc'!$B:$B,'[1]Pivot Gioc'!$Q:$Q,"")</f>
        <v>13</v>
      </c>
      <c r="E5" s="1">
        <f>_xlfn.XLOOKUP($B5,'[1]Pivot Gioc'!$B:$B,'[1]Pivot Gioc'!$N:$N,"")</f>
        <v>1</v>
      </c>
      <c r="F5" s="1">
        <f>_xlfn.XLOOKUP($B5,'[1]Pivot Gioc'!$B:$B,'[1]Pivot Gioc'!$J:$J,"")</f>
        <v>1</v>
      </c>
      <c r="G5" s="1">
        <f>_xlfn.XLOOKUP($B5,'[1]Pivot Gioc'!$B:$B,'[1]Pivot Gioc'!$I:$I,"")</f>
        <v>0</v>
      </c>
      <c r="H5" s="1">
        <f>_xlfn.XLOOKUP($B5,'[1]Pivot Gioc'!$B:$B,'[1]Pivot Gioc'!$H:$H,"")</f>
        <v>0</v>
      </c>
      <c r="I5" s="1">
        <f>_xlfn.XLOOKUP($B5,'[1]Pivot Gioc'!$B:$B,'[1]Pivot Gioc'!$P:$P,"")</f>
        <v>0</v>
      </c>
      <c r="J5" s="1">
        <f>_xlfn.XLOOKUP($B5,'[1]Pivot Gioc'!$B:$B,'[1]Pivot Gioc'!$L:$L,"")</f>
        <v>0</v>
      </c>
      <c r="K5" s="1">
        <f>_xlfn.XLOOKUP($B5,'[1]Pivot Gioc'!$B:$B,'[1]Pivot Gioc'!$M:$M,"")</f>
        <v>0</v>
      </c>
      <c r="L5" s="1">
        <f>_xlfn.XLOOKUP($B5,'[1]Pivot Gioc'!$B:$B,'[1]Pivot Gioc'!$K:$K,"")</f>
        <v>0</v>
      </c>
      <c r="M5" s="17">
        <f>_xlfn.XLOOKUP($B5,'[1]Pivot Gioc'!$B:$B,'[1]Pivot Gioc'!$C:$C,"")</f>
        <v>6.1764705882352944</v>
      </c>
      <c r="N5" s="17">
        <f>_xlfn.XLOOKUP($B5,'[1]Pivot Gioc'!$B:$B,'[1]Pivot Gioc'!$D:$D,"")</f>
        <v>7.5</v>
      </c>
      <c r="O5" s="17">
        <f>_xlfn.XLOOKUP($B5,'[1]Pivot Gioc'!$B:$B,'[1]Pivot Gioc'!$E:$E,"")</f>
        <v>255</v>
      </c>
      <c r="P5" s="22" t="str">
        <f>IF(_xlfn.XLOOKUP($B5,'[1]Pivot Gioc'!$B:$B,'[1]Pivot Gioc'!$G:$G,"")=0,"",_xlfn.XLOOKUP($B5,'[1]Pivot Gioc'!$B:$B,'[1]Pivot Gioc'!$G:$G))</f>
        <v/>
      </c>
      <c r="Q5" s="63" t="e">
        <f>_xlfn.XLOOKUP(B5,[1]!Tabella4[nome],[1]!Tabella4[PRES])</f>
        <v>#REF!</v>
      </c>
      <c r="R5" s="63" t="e">
        <f>_xlfn.XLOOKUP(B5,[1]!Tabella4[nome],[1]!Tabella4[LEGA TIT])</f>
        <v>#REF!</v>
      </c>
      <c r="S5" s="66">
        <f>IF(_xlfn.XLOOKUP($B5,'[1]Pivot Gioc'!$B:$B,'[1]Pivot Gioc'!$S:$S)="0,00","",_xlfn.XLOOKUP($B5,'[1]Pivot Gioc'!$B:$B,'[1]Pivot Gioc'!$S:$S))</f>
        <v>7.7592592592592595</v>
      </c>
      <c r="T5" s="66">
        <f>IF(_xlfn.XLOOKUP($B5,'[1]Pivot Gioc'!$B:$B,'[1]Pivot Gioc'!$T:$T)=0,"",_xlfn.XLOOKUP($B5,'[1]Pivot Gioc'!$B:$B,'[1]Pivot Gioc'!$T:$T))</f>
        <v>209.5</v>
      </c>
      <c r="W5" t="str">
        <v>Malen</v>
      </c>
      <c r="X5">
        <v>6.7222222222222223</v>
      </c>
      <c r="Y5" t="str">
        <v>APPAREGGIATO</v>
      </c>
      <c r="AB5" t="str">
        <v>Douvikas</v>
      </c>
      <c r="AC5">
        <v>13</v>
      </c>
      <c r="AD5" t="str">
        <v>AC ASPARAGHESE</v>
      </c>
      <c r="AG5" s="12" t="str">
        <v>Ramon</v>
      </c>
      <c r="AH5" s="12">
        <v>10</v>
      </c>
      <c r="AI5" s="12" t="str">
        <v>APPAREGGIATO</v>
      </c>
      <c r="AL5" t="str">
        <v>Sommer</v>
      </c>
      <c r="AM5">
        <v>15</v>
      </c>
      <c r="AN5" t="str">
        <v>SESTO ASENSIO</v>
      </c>
      <c r="AQ5" t="str">
        <v>Orsolini</v>
      </c>
      <c r="AR5">
        <v>4</v>
      </c>
      <c r="AS5" t="str">
        <v>PARTIZAN DEGRADO</v>
      </c>
    </row>
    <row r="6" spans="1:45" x14ac:dyDescent="0.3">
      <c r="A6" s="1" t="s">
        <v>457</v>
      </c>
      <c r="B6" s="97" t="s">
        <v>181</v>
      </c>
      <c r="C6" s="1" t="str">
        <f>_xlfn.IFNA(_xlfn.XLOOKUP(B6,'[1]ROSE SQUADRE'!$N:$N,'[1]ROSE SQUADRE'!$O:$O),"")</f>
        <v>SAN GRIA</v>
      </c>
      <c r="D6" s="1">
        <f>_xlfn.XLOOKUP($B6,'[1]Pivot Gioc'!$B:$B,'[1]Pivot Gioc'!$Q:$Q,"")</f>
        <v>12</v>
      </c>
      <c r="E6" s="1">
        <f>_xlfn.XLOOKUP($B6,'[1]Pivot Gioc'!$B:$B,'[1]Pivot Gioc'!$N:$N,"")</f>
        <v>5</v>
      </c>
      <c r="F6" s="1">
        <f>_xlfn.XLOOKUP($B6,'[1]Pivot Gioc'!$B:$B,'[1]Pivot Gioc'!$J:$J,"")</f>
        <v>1</v>
      </c>
      <c r="G6" s="1">
        <f>_xlfn.XLOOKUP($B6,'[1]Pivot Gioc'!$B:$B,'[1]Pivot Gioc'!$I:$I,"")</f>
        <v>0</v>
      </c>
      <c r="H6" s="1">
        <f>_xlfn.XLOOKUP($B6,'[1]Pivot Gioc'!$B:$B,'[1]Pivot Gioc'!$H:$H,"")</f>
        <v>0</v>
      </c>
      <c r="I6" s="1">
        <f>_xlfn.XLOOKUP($B6,'[1]Pivot Gioc'!$B:$B,'[1]Pivot Gioc'!$P:$P,"")</f>
        <v>0</v>
      </c>
      <c r="J6" s="1">
        <f>_xlfn.XLOOKUP($B6,'[1]Pivot Gioc'!$B:$B,'[1]Pivot Gioc'!$L:$L,"")</f>
        <v>1</v>
      </c>
      <c r="K6" s="1">
        <f>_xlfn.XLOOKUP($B6,'[1]Pivot Gioc'!$B:$B,'[1]Pivot Gioc'!$M:$M,"")</f>
        <v>0</v>
      </c>
      <c r="L6" s="1">
        <f>_xlfn.XLOOKUP($B6,'[1]Pivot Gioc'!$B:$B,'[1]Pivot Gioc'!$K:$K,"")</f>
        <v>0</v>
      </c>
      <c r="M6" s="17">
        <f>_xlfn.XLOOKUP($B6,'[1]Pivot Gioc'!$B:$B,'[1]Pivot Gioc'!$C:$C,"")</f>
        <v>6.2121212121212119</v>
      </c>
      <c r="N6" s="17">
        <f>_xlfn.XLOOKUP($B6,'[1]Pivot Gioc'!$B:$B,'[1]Pivot Gioc'!$D:$D,"")</f>
        <v>7.6212121212121211</v>
      </c>
      <c r="O6" s="17">
        <f>_xlfn.XLOOKUP($B6,'[1]Pivot Gioc'!$B:$B,'[1]Pivot Gioc'!$E:$E,"")</f>
        <v>251.5</v>
      </c>
      <c r="P6" s="22" t="str">
        <f>IF(_xlfn.XLOOKUP($B6,'[1]Pivot Gioc'!$B:$B,'[1]Pivot Gioc'!$G:$G,"")=0,"",_xlfn.XLOOKUP($B6,'[1]Pivot Gioc'!$B:$B,'[1]Pivot Gioc'!$G:$G))</f>
        <v/>
      </c>
      <c r="Q6" s="63" t="e">
        <f>_xlfn.XLOOKUP(B6,[1]!Tabella4[nome],[1]!Tabella4[PRES])</f>
        <v>#REF!</v>
      </c>
      <c r="R6" s="63" t="e">
        <f>_xlfn.XLOOKUP(B6,[1]!Tabella4[nome],[1]!Tabella4[LEGA TIT])</f>
        <v>#REF!</v>
      </c>
      <c r="S6" s="66">
        <f>IF(_xlfn.XLOOKUP($B6,'[1]Pivot Gioc'!$B:$B,'[1]Pivot Gioc'!$S:$S)="0,00","",_xlfn.XLOOKUP($B6,'[1]Pivot Gioc'!$B:$B,'[1]Pivot Gioc'!$S:$S))</f>
        <v>7.5</v>
      </c>
      <c r="T6" s="66">
        <f>IF(_xlfn.XLOOKUP($B6,'[1]Pivot Gioc'!$B:$B,'[1]Pivot Gioc'!$T:$T)=0,"",_xlfn.XLOOKUP($B6,'[1]Pivot Gioc'!$B:$B,'[1]Pivot Gioc'!$T:$T))</f>
        <v>240</v>
      </c>
      <c r="W6" t="str">
        <v>Dimarco</v>
      </c>
      <c r="X6">
        <v>6.6212121212121211</v>
      </c>
      <c r="Y6" t="str">
        <v>ATL IMPROVVISATO</v>
      </c>
      <c r="AB6" t="str">
        <v>Hojlund</v>
      </c>
      <c r="AC6">
        <v>12</v>
      </c>
      <c r="AD6" t="str">
        <v>SAN GRIA</v>
      </c>
      <c r="AG6" s="12" t="str">
        <v>Gagliardini</v>
      </c>
      <c r="AH6" s="12">
        <v>10</v>
      </c>
      <c r="AI6" s="12" t="str">
        <v/>
      </c>
      <c r="AL6" t="str">
        <v>Maignan</v>
      </c>
      <c r="AM6">
        <v>13</v>
      </c>
      <c r="AN6" t="str">
        <v>APPAREGGIATO</v>
      </c>
      <c r="AQ6" t="str">
        <v>Calhanoglu</v>
      </c>
      <c r="AR6">
        <v>4</v>
      </c>
      <c r="AS6" t="str">
        <v>SAN GRIA</v>
      </c>
    </row>
    <row r="7" spans="1:45" x14ac:dyDescent="0.3">
      <c r="B7" s="103" t="s">
        <v>259</v>
      </c>
      <c r="C7" s="1" t="str">
        <f>_xlfn.IFNA(_xlfn.XLOOKUP(B7,'[1]ROSE SQUADRE'!$N:$N,'[1]ROSE SQUADRE'!$O:$O),"")</f>
        <v>AC ASPARAGHESE</v>
      </c>
      <c r="D7" s="1">
        <f>_xlfn.XLOOKUP($B7,'[1]Pivot Gioc'!$B:$B,'[1]Pivot Gioc'!$Q:$Q,"")</f>
        <v>11</v>
      </c>
      <c r="E7" s="1">
        <f>_xlfn.XLOOKUP($B7,'[1]Pivot Gioc'!$B:$B,'[1]Pivot Gioc'!$N:$N,"")</f>
        <v>4</v>
      </c>
      <c r="F7" s="1">
        <f>_xlfn.XLOOKUP($B7,'[1]Pivot Gioc'!$B:$B,'[1]Pivot Gioc'!$J:$J,"")</f>
        <v>0</v>
      </c>
      <c r="G7" s="1">
        <f>_xlfn.XLOOKUP($B7,'[1]Pivot Gioc'!$B:$B,'[1]Pivot Gioc'!$I:$I,"")</f>
        <v>2</v>
      </c>
      <c r="H7" s="1">
        <f>_xlfn.XLOOKUP($B7,'[1]Pivot Gioc'!$B:$B,'[1]Pivot Gioc'!$H:$H,"")</f>
        <v>0</v>
      </c>
      <c r="I7" s="1">
        <f>_xlfn.XLOOKUP($B7,'[1]Pivot Gioc'!$B:$B,'[1]Pivot Gioc'!$P:$P,"")</f>
        <v>0</v>
      </c>
      <c r="J7" s="1">
        <f>_xlfn.XLOOKUP($B7,'[1]Pivot Gioc'!$B:$B,'[1]Pivot Gioc'!$L:$L,"")</f>
        <v>4</v>
      </c>
      <c r="K7" s="1">
        <f>_xlfn.XLOOKUP($B7,'[1]Pivot Gioc'!$B:$B,'[1]Pivot Gioc'!$M:$M,"")</f>
        <v>0</v>
      </c>
      <c r="L7" s="1">
        <f>_xlfn.XLOOKUP($B7,'[1]Pivot Gioc'!$B:$B,'[1]Pivot Gioc'!$K:$K,"")</f>
        <v>0</v>
      </c>
      <c r="M7" s="17">
        <f>_xlfn.XLOOKUP($B7,'[1]Pivot Gioc'!$B:$B,'[1]Pivot Gioc'!$C:$C,"")</f>
        <v>6.333333333333333</v>
      </c>
      <c r="N7" s="17">
        <f>_xlfn.XLOOKUP($B7,'[1]Pivot Gioc'!$B:$B,'[1]Pivot Gioc'!$D:$D,"")</f>
        <v>7.2424242424242422</v>
      </c>
      <c r="O7" s="17">
        <f>_xlfn.XLOOKUP($B7,'[1]Pivot Gioc'!$B:$B,'[1]Pivot Gioc'!$E:$E,"")</f>
        <v>239</v>
      </c>
      <c r="P7" s="22" t="str">
        <f>IF(_xlfn.XLOOKUP($B7,'[1]Pivot Gioc'!$B:$B,'[1]Pivot Gioc'!$G:$G,"")=0,"",_xlfn.XLOOKUP($B7,'[1]Pivot Gioc'!$B:$B,'[1]Pivot Gioc'!$G:$G))</f>
        <v/>
      </c>
      <c r="Q7" s="63" t="e">
        <f>_xlfn.XLOOKUP(B7,[1]!Tabella4[nome],[1]!Tabella4[PRES])</f>
        <v>#REF!</v>
      </c>
      <c r="R7" s="63" t="e">
        <f>_xlfn.XLOOKUP(B7,[1]!Tabella4[nome],[1]!Tabella4[LEGA TIT])</f>
        <v>#REF!</v>
      </c>
      <c r="S7" s="66">
        <f>IF(_xlfn.XLOOKUP($B7,'[1]Pivot Gioc'!$B:$B,'[1]Pivot Gioc'!$S:$S)="0,00","",_xlfn.XLOOKUP($B7,'[1]Pivot Gioc'!$B:$B,'[1]Pivot Gioc'!$S:$S))</f>
        <v>7.2424242424242422</v>
      </c>
      <c r="T7" s="66">
        <f>IF(_xlfn.XLOOKUP($B7,'[1]Pivot Gioc'!$B:$B,'[1]Pivot Gioc'!$T:$T)=0,"",_xlfn.XLOOKUP($B7,'[1]Pivot Gioc'!$B:$B,'[1]Pivot Gioc'!$T:$T))</f>
        <v>239</v>
      </c>
      <c r="W7" t="str">
        <v>Calhanoglu</v>
      </c>
      <c r="X7">
        <v>6.5952380952380949</v>
      </c>
      <c r="Y7" t="str">
        <v>SAN GRIA</v>
      </c>
      <c r="AB7" t="str">
        <v>Paz N.</v>
      </c>
      <c r="AC7">
        <v>11</v>
      </c>
      <c r="AD7" t="str">
        <v>AC ASPARAGHESE</v>
      </c>
      <c r="AG7" s="12" t="str">
        <v>Ramadani</v>
      </c>
      <c r="AH7" s="12">
        <v>10</v>
      </c>
      <c r="AI7" s="12" t="str">
        <v/>
      </c>
      <c r="AL7" t="str">
        <v>Carnesecchi</v>
      </c>
      <c r="AM7">
        <v>13</v>
      </c>
      <c r="AN7" t="str">
        <v>SAN GRIA</v>
      </c>
      <c r="AQ7" t="str">
        <v>Da Cunha</v>
      </c>
      <c r="AR7">
        <v>4</v>
      </c>
      <c r="AS7" t="str">
        <v>PARTIZAN DEGRADO</v>
      </c>
    </row>
    <row r="8" spans="1:45" x14ac:dyDescent="0.3">
      <c r="B8" s="103" t="s">
        <v>295</v>
      </c>
      <c r="C8" s="1" t="str">
        <f>_xlfn.IFNA(_xlfn.XLOOKUP(B8,'[1]ROSE SQUADRE'!$N:$N,'[1]ROSE SQUADRE'!$O:$O),"")</f>
        <v>APPAREGGIATO</v>
      </c>
      <c r="D8" s="1">
        <f>_xlfn.XLOOKUP($B8,'[1]Pivot Gioc'!$B:$B,'[1]Pivot Gioc'!$Q:$Q,"")</f>
        <v>11</v>
      </c>
      <c r="E8" s="1">
        <f>_xlfn.XLOOKUP($B8,'[1]Pivot Gioc'!$B:$B,'[1]Pivot Gioc'!$N:$N,"")</f>
        <v>0</v>
      </c>
      <c r="F8" s="1">
        <f>_xlfn.XLOOKUP($B8,'[1]Pivot Gioc'!$B:$B,'[1]Pivot Gioc'!$J:$J,"")</f>
        <v>0</v>
      </c>
      <c r="G8" s="1">
        <f>_xlfn.XLOOKUP($B8,'[1]Pivot Gioc'!$B:$B,'[1]Pivot Gioc'!$I:$I,"")</f>
        <v>0</v>
      </c>
      <c r="H8" s="1">
        <f>_xlfn.XLOOKUP($B8,'[1]Pivot Gioc'!$B:$B,'[1]Pivot Gioc'!$H:$H,"")</f>
        <v>0</v>
      </c>
      <c r="I8" s="1">
        <f>_xlfn.XLOOKUP($B8,'[1]Pivot Gioc'!$B:$B,'[1]Pivot Gioc'!$P:$P,"")</f>
        <v>0</v>
      </c>
      <c r="J8" s="1">
        <f>_xlfn.XLOOKUP($B8,'[1]Pivot Gioc'!$B:$B,'[1]Pivot Gioc'!$L:$L,"")</f>
        <v>1</v>
      </c>
      <c r="K8" s="1">
        <f>_xlfn.XLOOKUP($B8,'[1]Pivot Gioc'!$B:$B,'[1]Pivot Gioc'!$M:$M,"")</f>
        <v>0</v>
      </c>
      <c r="L8" s="1">
        <f>_xlfn.XLOOKUP($B8,'[1]Pivot Gioc'!$B:$B,'[1]Pivot Gioc'!$K:$K,"")</f>
        <v>0</v>
      </c>
      <c r="M8" s="17">
        <f>_xlfn.XLOOKUP($B8,'[1]Pivot Gioc'!$B:$B,'[1]Pivot Gioc'!$C:$C,"")</f>
        <v>6.1</v>
      </c>
      <c r="N8" s="17">
        <f>_xlfn.XLOOKUP($B8,'[1]Pivot Gioc'!$B:$B,'[1]Pivot Gioc'!$D:$D,"")</f>
        <v>7.3166666666666664</v>
      </c>
      <c r="O8" s="17">
        <f>_xlfn.XLOOKUP($B8,'[1]Pivot Gioc'!$B:$B,'[1]Pivot Gioc'!$E:$E,"")</f>
        <v>219.5</v>
      </c>
      <c r="P8" s="22" t="str">
        <f>IF(_xlfn.XLOOKUP($B8,'[1]Pivot Gioc'!$B:$B,'[1]Pivot Gioc'!$G:$G,"")=0,"",_xlfn.XLOOKUP($B8,'[1]Pivot Gioc'!$B:$B,'[1]Pivot Gioc'!$G:$G))</f>
        <v/>
      </c>
      <c r="Q8" s="63" t="e">
        <f>_xlfn.XLOOKUP(B8,[1]!Tabella4[nome],[1]!Tabella4[PRES])</f>
        <v>#REF!</v>
      </c>
      <c r="R8" s="63" t="e">
        <f>_xlfn.XLOOKUP(B8,[1]!Tabella4[nome],[1]!Tabella4[LEGA TIT])</f>
        <v>#REF!</v>
      </c>
      <c r="S8" s="66">
        <f>IF(_xlfn.XLOOKUP($B8,'[1]Pivot Gioc'!$B:$B,'[1]Pivot Gioc'!$S:$S)="0,00","",_xlfn.XLOOKUP($B8,'[1]Pivot Gioc'!$B:$B,'[1]Pivot Gioc'!$S:$S))</f>
        <v>7.04</v>
      </c>
      <c r="T8" s="66">
        <f>IF(_xlfn.XLOOKUP($B8,'[1]Pivot Gioc'!$B:$B,'[1]Pivot Gioc'!$T:$T)=0,"",_xlfn.XLOOKUP($B8,'[1]Pivot Gioc'!$B:$B,'[1]Pivot Gioc'!$T:$T))</f>
        <v>176</v>
      </c>
      <c r="W8" t="str">
        <v>Modric</v>
      </c>
      <c r="X8">
        <v>6.4516129032258061</v>
      </c>
      <c r="Y8" t="str">
        <v>SESTO ASENSIO</v>
      </c>
      <c r="AB8" t="str">
        <v>Simeone</v>
      </c>
      <c r="AC8">
        <v>11</v>
      </c>
      <c r="AD8" t="str">
        <v>APPAREGGIATO</v>
      </c>
      <c r="AG8" s="12" t="str">
        <v>Pongracic</v>
      </c>
      <c r="AH8" s="12">
        <v>10</v>
      </c>
      <c r="AI8" s="12" t="str">
        <v/>
      </c>
      <c r="AL8" t="str">
        <v>Di Gregorio</v>
      </c>
      <c r="AM8">
        <v>12</v>
      </c>
      <c r="AN8" t="str">
        <v>ATL IMPROVVISATO</v>
      </c>
      <c r="AQ8" t="str">
        <v>Malen</v>
      </c>
      <c r="AR8">
        <v>3</v>
      </c>
      <c r="AS8" t="str">
        <v>APPAREGGIATO</v>
      </c>
    </row>
    <row r="9" spans="1:45" x14ac:dyDescent="0.3">
      <c r="B9" s="103" t="s">
        <v>312</v>
      </c>
      <c r="C9" s="1" t="str">
        <f>_xlfn.IFNA(_xlfn.XLOOKUP(B9,'[1]ROSE SQUADRE'!$N:$N,'[1]ROSE SQUADRE'!$O:$O),"")</f>
        <v>PESCICULINI FC</v>
      </c>
      <c r="D9" s="1">
        <f>_xlfn.XLOOKUP($B9,'[1]Pivot Gioc'!$B:$B,'[1]Pivot Gioc'!$Q:$Q,"")</f>
        <v>11</v>
      </c>
      <c r="E9" s="1">
        <f>_xlfn.XLOOKUP($B9,'[1]Pivot Gioc'!$B:$B,'[1]Pivot Gioc'!$N:$N,"")</f>
        <v>5</v>
      </c>
      <c r="F9" s="1">
        <f>_xlfn.XLOOKUP($B9,'[1]Pivot Gioc'!$B:$B,'[1]Pivot Gioc'!$J:$J,"")</f>
        <v>0</v>
      </c>
      <c r="G9" s="1">
        <f>_xlfn.XLOOKUP($B9,'[1]Pivot Gioc'!$B:$B,'[1]Pivot Gioc'!$I:$I,"")</f>
        <v>0</v>
      </c>
      <c r="H9" s="1">
        <f>_xlfn.XLOOKUP($B9,'[1]Pivot Gioc'!$B:$B,'[1]Pivot Gioc'!$H:$H,"")</f>
        <v>0</v>
      </c>
      <c r="I9" s="1">
        <f>_xlfn.XLOOKUP($B9,'[1]Pivot Gioc'!$B:$B,'[1]Pivot Gioc'!$P:$P,"")</f>
        <v>0</v>
      </c>
      <c r="J9" s="1">
        <f>_xlfn.XLOOKUP($B9,'[1]Pivot Gioc'!$B:$B,'[1]Pivot Gioc'!$L:$L,"")</f>
        <v>2</v>
      </c>
      <c r="K9" s="1">
        <f>_xlfn.XLOOKUP($B9,'[1]Pivot Gioc'!$B:$B,'[1]Pivot Gioc'!$M:$M,"")</f>
        <v>0</v>
      </c>
      <c r="L9" s="1">
        <f>_xlfn.XLOOKUP($B9,'[1]Pivot Gioc'!$B:$B,'[1]Pivot Gioc'!$K:$K,"")</f>
        <v>0</v>
      </c>
      <c r="M9" s="17">
        <f>_xlfn.XLOOKUP($B9,'[1]Pivot Gioc'!$B:$B,'[1]Pivot Gioc'!$C:$C,"")</f>
        <v>6.3888888888888893</v>
      </c>
      <c r="N9" s="17">
        <f>_xlfn.XLOOKUP($B9,'[1]Pivot Gioc'!$B:$B,'[1]Pivot Gioc'!$D:$D,"")</f>
        <v>7.833333333333333</v>
      </c>
      <c r="O9" s="17">
        <f>_xlfn.XLOOKUP($B9,'[1]Pivot Gioc'!$B:$B,'[1]Pivot Gioc'!$E:$E,"")</f>
        <v>211.5</v>
      </c>
      <c r="P9" s="22" t="str">
        <f>IF(_xlfn.XLOOKUP($B9,'[1]Pivot Gioc'!$B:$B,'[1]Pivot Gioc'!$G:$G,"")=0,"",_xlfn.XLOOKUP($B9,'[1]Pivot Gioc'!$B:$B,'[1]Pivot Gioc'!$G:$G))</f>
        <v/>
      </c>
      <c r="Q9" s="63" t="e">
        <f>_xlfn.XLOOKUP(B9,[1]!Tabella4[nome],[1]!Tabella4[PRES])</f>
        <v>#REF!</v>
      </c>
      <c r="R9" s="63" t="e">
        <f>_xlfn.XLOOKUP(B9,[1]!Tabella4[nome],[1]!Tabella4[LEGA TIT])</f>
        <v>#REF!</v>
      </c>
      <c r="S9" s="66">
        <f>IF(_xlfn.XLOOKUP($B9,'[1]Pivot Gioc'!$B:$B,'[1]Pivot Gioc'!$S:$S)="0,00","",_xlfn.XLOOKUP($B9,'[1]Pivot Gioc'!$B:$B,'[1]Pivot Gioc'!$S:$S))</f>
        <v>7.833333333333333</v>
      </c>
      <c r="T9" s="66">
        <f>IF(_xlfn.XLOOKUP($B9,'[1]Pivot Gioc'!$B:$B,'[1]Pivot Gioc'!$T:$T)=0,"",_xlfn.XLOOKUP($B9,'[1]Pivot Gioc'!$B:$B,'[1]Pivot Gioc'!$T:$T))</f>
        <v>211.5</v>
      </c>
      <c r="W9" t="str">
        <v>Martinez L.</v>
      </c>
      <c r="X9">
        <v>6.4107142857142856</v>
      </c>
      <c r="Y9" t="str">
        <v>HERTHA VERNELLO</v>
      </c>
      <c r="AB9" t="str">
        <v>Thuram</v>
      </c>
      <c r="AC9">
        <v>11</v>
      </c>
      <c r="AD9" t="str">
        <v>PESCICULINI FC</v>
      </c>
      <c r="AG9" s="12" t="str">
        <v>Thorstvedt</v>
      </c>
      <c r="AH9" s="12">
        <v>9</v>
      </c>
      <c r="AI9" s="12" t="str">
        <v>AC ASPARAGHESE</v>
      </c>
      <c r="AL9" t="str">
        <v>Audero</v>
      </c>
      <c r="AM9">
        <v>11</v>
      </c>
      <c r="AN9" t="str">
        <v/>
      </c>
      <c r="AQ9" t="str">
        <v>Bonazzoli</v>
      </c>
      <c r="AR9">
        <v>3</v>
      </c>
      <c r="AS9" t="str">
        <v>APPAREGGIATO</v>
      </c>
    </row>
    <row r="10" spans="1:45" x14ac:dyDescent="0.3">
      <c r="A10" s="1" t="s">
        <v>457</v>
      </c>
      <c r="B10" s="98" t="s">
        <v>197</v>
      </c>
      <c r="C10" s="1" t="str">
        <f>_xlfn.IFNA(_xlfn.XLOOKUP(B10,'[1]ROSE SQUADRE'!$N:$N,'[1]ROSE SQUADRE'!$O:$O),"")</f>
        <v>PARTIZAN DEGRADO</v>
      </c>
      <c r="D10" s="1">
        <f>_xlfn.XLOOKUP($B10,'[1]Pivot Gioc'!$B:$B,'[1]Pivot Gioc'!$Q:$Q,"")</f>
        <v>10</v>
      </c>
      <c r="E10" s="1">
        <f>_xlfn.XLOOKUP($B10,'[1]Pivot Gioc'!$B:$B,'[1]Pivot Gioc'!$N:$N,"")</f>
        <v>4</v>
      </c>
      <c r="F10" s="1">
        <f>_xlfn.XLOOKUP($B10,'[1]Pivot Gioc'!$B:$B,'[1]Pivot Gioc'!$J:$J,"")</f>
        <v>0</v>
      </c>
      <c r="G10" s="1">
        <f>_xlfn.XLOOKUP($B10,'[1]Pivot Gioc'!$B:$B,'[1]Pivot Gioc'!$I:$I,"")</f>
        <v>0</v>
      </c>
      <c r="H10" s="1">
        <f>_xlfn.XLOOKUP($B10,'[1]Pivot Gioc'!$B:$B,'[1]Pivot Gioc'!$H:$H,"")</f>
        <v>0</v>
      </c>
      <c r="I10" s="1">
        <f>_xlfn.XLOOKUP($B10,'[1]Pivot Gioc'!$B:$B,'[1]Pivot Gioc'!$P:$P,"")</f>
        <v>0</v>
      </c>
      <c r="J10" s="1">
        <f>_xlfn.XLOOKUP($B10,'[1]Pivot Gioc'!$B:$B,'[1]Pivot Gioc'!$L:$L,"")</f>
        <v>4</v>
      </c>
      <c r="K10" s="1">
        <f>_xlfn.XLOOKUP($B10,'[1]Pivot Gioc'!$B:$B,'[1]Pivot Gioc'!$M:$M,"")</f>
        <v>0</v>
      </c>
      <c r="L10" s="1">
        <f>_xlfn.XLOOKUP($B10,'[1]Pivot Gioc'!$B:$B,'[1]Pivot Gioc'!$K:$K,"")</f>
        <v>0</v>
      </c>
      <c r="M10" s="17">
        <f>_xlfn.XLOOKUP($B10,'[1]Pivot Gioc'!$B:$B,'[1]Pivot Gioc'!$C:$C,"")</f>
        <v>6.166666666666667</v>
      </c>
      <c r="N10" s="17">
        <f>_xlfn.XLOOKUP($B10,'[1]Pivot Gioc'!$B:$B,'[1]Pivot Gioc'!$D:$D,"")</f>
        <v>7.3</v>
      </c>
      <c r="O10" s="17">
        <f>_xlfn.XLOOKUP($B10,'[1]Pivot Gioc'!$B:$B,'[1]Pivot Gioc'!$E:$E,"")</f>
        <v>219</v>
      </c>
      <c r="P10" s="22" t="str">
        <f>IF(_xlfn.XLOOKUP($B10,'[1]Pivot Gioc'!$B:$B,'[1]Pivot Gioc'!$G:$G,"")=0,"",_xlfn.XLOOKUP($B10,'[1]Pivot Gioc'!$B:$B,'[1]Pivot Gioc'!$G:$G))</f>
        <v/>
      </c>
      <c r="Q10" s="63" t="e">
        <f>_xlfn.XLOOKUP(B10,[1]!Tabella4[nome],[1]!Tabella4[PRES])</f>
        <v>#REF!</v>
      </c>
      <c r="R10" s="63" t="e">
        <f>_xlfn.XLOOKUP(B10,[1]!Tabella4[nome],[1]!Tabella4[LEGA TIT])</f>
        <v>#REF!</v>
      </c>
      <c r="S10" s="66">
        <f>IF(_xlfn.XLOOKUP($B10,'[1]Pivot Gioc'!$B:$B,'[1]Pivot Gioc'!$S:$S)="0,00","",_xlfn.XLOOKUP($B10,'[1]Pivot Gioc'!$B:$B,'[1]Pivot Gioc'!$S:$S))</f>
        <v>7.4782608695652177</v>
      </c>
      <c r="T10" s="66">
        <f>IF(_xlfn.XLOOKUP($B10,'[1]Pivot Gioc'!$B:$B,'[1]Pivot Gioc'!$T:$T)=0,"",_xlfn.XLOOKUP($B10,'[1]Pivot Gioc'!$B:$B,'[1]Pivot Gioc'!$T:$T))</f>
        <v>172</v>
      </c>
      <c r="W10" t="str">
        <v>Thuram</v>
      </c>
      <c r="X10">
        <v>6.3888888888888893</v>
      </c>
      <c r="Y10" t="str">
        <v>PESCICULINI FC</v>
      </c>
      <c r="AB10" t="str">
        <v>Krstovic</v>
      </c>
      <c r="AC10">
        <v>10</v>
      </c>
      <c r="AD10" t="str">
        <v>PARTIZAN DEGRADO</v>
      </c>
      <c r="AG10" s="12" t="str">
        <v>Hermoso</v>
      </c>
      <c r="AH10" s="12">
        <v>9</v>
      </c>
      <c r="AI10" s="12" t="str">
        <v>PESCICULINI FC</v>
      </c>
      <c r="AL10" t="str">
        <v>Provedel</v>
      </c>
      <c r="AM10">
        <v>11</v>
      </c>
      <c r="AN10" t="str">
        <v>AC ASPARAGHESE</v>
      </c>
      <c r="AQ10" t="str">
        <v>Davis K.</v>
      </c>
      <c r="AR10">
        <v>3</v>
      </c>
      <c r="AS10" t="str">
        <v>PARTIZAN DEGRADO</v>
      </c>
    </row>
    <row r="11" spans="1:45" x14ac:dyDescent="0.3">
      <c r="B11" s="103" t="s">
        <v>332</v>
      </c>
      <c r="C11" s="1" t="str">
        <f>_xlfn.IFNA(_xlfn.XLOOKUP(B11,'[1]ROSE SQUADRE'!$N:$N,'[1]ROSE SQUADRE'!$O:$O),"")</f>
        <v>SESTO ASENSIO</v>
      </c>
      <c r="D11" s="1">
        <f>_xlfn.XLOOKUP($B11,'[1]Pivot Gioc'!$B:$B,'[1]Pivot Gioc'!$Q:$Q,"")</f>
        <v>10</v>
      </c>
      <c r="E11" s="1">
        <f>_xlfn.XLOOKUP($B11,'[1]Pivot Gioc'!$B:$B,'[1]Pivot Gioc'!$N:$N,"")</f>
        <v>4</v>
      </c>
      <c r="F11" s="1">
        <f>_xlfn.XLOOKUP($B11,'[1]Pivot Gioc'!$B:$B,'[1]Pivot Gioc'!$J:$J,"")</f>
        <v>1</v>
      </c>
      <c r="G11" s="1">
        <f>_xlfn.XLOOKUP($B11,'[1]Pivot Gioc'!$B:$B,'[1]Pivot Gioc'!$I:$I,"")</f>
        <v>1</v>
      </c>
      <c r="H11" s="1">
        <f>_xlfn.XLOOKUP($B11,'[1]Pivot Gioc'!$B:$B,'[1]Pivot Gioc'!$H:$H,"")</f>
        <v>0</v>
      </c>
      <c r="I11" s="1">
        <f>_xlfn.XLOOKUP($B11,'[1]Pivot Gioc'!$B:$B,'[1]Pivot Gioc'!$P:$P,"")</f>
        <v>0</v>
      </c>
      <c r="J11" s="1">
        <f>_xlfn.XLOOKUP($B11,'[1]Pivot Gioc'!$B:$B,'[1]Pivot Gioc'!$L:$L,"")</f>
        <v>2</v>
      </c>
      <c r="K11" s="1">
        <f>_xlfn.XLOOKUP($B11,'[1]Pivot Gioc'!$B:$B,'[1]Pivot Gioc'!$M:$M,"")</f>
        <v>0</v>
      </c>
      <c r="L11" s="1">
        <f>_xlfn.XLOOKUP($B11,'[1]Pivot Gioc'!$B:$B,'[1]Pivot Gioc'!$K:$K,"")</f>
        <v>0</v>
      </c>
      <c r="M11" s="17">
        <f>_xlfn.XLOOKUP($B11,'[1]Pivot Gioc'!$B:$B,'[1]Pivot Gioc'!$C:$C,"")</f>
        <v>6.3636363636363633</v>
      </c>
      <c r="N11" s="17">
        <f>_xlfn.XLOOKUP($B11,'[1]Pivot Gioc'!$B:$B,'[1]Pivot Gioc'!$D:$D,"")</f>
        <v>7.3030303030303028</v>
      </c>
      <c r="O11" s="17">
        <f>_xlfn.XLOOKUP($B11,'[1]Pivot Gioc'!$B:$B,'[1]Pivot Gioc'!$E:$E,"")</f>
        <v>241</v>
      </c>
      <c r="P11" s="22" t="str">
        <f>IF(_xlfn.XLOOKUP($B11,'[1]Pivot Gioc'!$B:$B,'[1]Pivot Gioc'!$G:$G,"")=0,"",_xlfn.XLOOKUP($B11,'[1]Pivot Gioc'!$B:$B,'[1]Pivot Gioc'!$G:$G))</f>
        <v/>
      </c>
      <c r="Q11" s="63" t="e">
        <f>_xlfn.XLOOKUP(B11,[1]!Tabella4[nome],[1]!Tabella4[PRES])</f>
        <v>#REF!</v>
      </c>
      <c r="R11" s="63" t="e">
        <f>_xlfn.XLOOKUP(B11,[1]!Tabella4[nome],[1]!Tabella4[LEGA TIT])</f>
        <v>#REF!</v>
      </c>
      <c r="S11" s="66">
        <f>IF(_xlfn.XLOOKUP($B11,'[1]Pivot Gioc'!$B:$B,'[1]Pivot Gioc'!$S:$S)="0,00","",_xlfn.XLOOKUP($B11,'[1]Pivot Gioc'!$B:$B,'[1]Pivot Gioc'!$S:$S))</f>
        <v>7.3030303030303028</v>
      </c>
      <c r="T11" s="66">
        <f>IF(_xlfn.XLOOKUP($B11,'[1]Pivot Gioc'!$B:$B,'[1]Pivot Gioc'!$T:$T)=0,"",_xlfn.XLOOKUP($B11,'[1]Pivot Gioc'!$B:$B,'[1]Pivot Gioc'!$T:$T))</f>
        <v>241</v>
      </c>
      <c r="W11" t="str">
        <v>Falcone</v>
      </c>
      <c r="X11">
        <v>6.3888888888888893</v>
      </c>
      <c r="Y11" t="str">
        <v>AC ASPARAGHESE</v>
      </c>
      <c r="AB11" t="str">
        <v>Yildiz</v>
      </c>
      <c r="AC11">
        <v>10</v>
      </c>
      <c r="AD11" t="str">
        <v>SESTO ASENSIO</v>
      </c>
      <c r="AG11" s="12" t="str">
        <v>Akpa Akpro</v>
      </c>
      <c r="AH11" s="12">
        <v>9</v>
      </c>
      <c r="AI11" s="12" t="str">
        <v/>
      </c>
      <c r="AL11" t="str">
        <v>Okoye</v>
      </c>
      <c r="AM11">
        <v>11</v>
      </c>
      <c r="AN11" t="str">
        <v>PESCICULINI FC</v>
      </c>
      <c r="AQ11" t="str">
        <v>Malinovskyi</v>
      </c>
      <c r="AR11">
        <v>3</v>
      </c>
      <c r="AS11" t="str">
        <v>HERTHA VERNELLO</v>
      </c>
    </row>
    <row r="12" spans="1:45" x14ac:dyDescent="0.3">
      <c r="B12" s="103" t="s">
        <v>506</v>
      </c>
      <c r="C12" s="1" t="str">
        <f>_xlfn.IFNA(_xlfn.XLOOKUP(B12,'[1]ROSE SQUADRE'!$N:$N,'[1]ROSE SQUADRE'!$O:$O),"")</f>
        <v>AC ASPARAGHESE</v>
      </c>
      <c r="D12" s="1">
        <f>_xlfn.XLOOKUP($B12,'[1]Pivot Gioc'!$B:$B,'[1]Pivot Gioc'!$Q:$Q,"")</f>
        <v>9</v>
      </c>
      <c r="E12" s="1">
        <f>_xlfn.XLOOKUP($B12,'[1]Pivot Gioc'!$B:$B,'[1]Pivot Gioc'!$N:$N,"")</f>
        <v>1</v>
      </c>
      <c r="F12" s="1">
        <f>_xlfn.XLOOKUP($B12,'[1]Pivot Gioc'!$B:$B,'[1]Pivot Gioc'!$J:$J,"")</f>
        <v>2</v>
      </c>
      <c r="G12" s="1">
        <f>_xlfn.XLOOKUP($B12,'[1]Pivot Gioc'!$B:$B,'[1]Pivot Gioc'!$I:$I,"")</f>
        <v>0</v>
      </c>
      <c r="H12" s="1">
        <f>_xlfn.XLOOKUP($B12,'[1]Pivot Gioc'!$B:$B,'[1]Pivot Gioc'!$H:$H,"")</f>
        <v>0</v>
      </c>
      <c r="I12" s="1">
        <f>_xlfn.XLOOKUP($B12,'[1]Pivot Gioc'!$B:$B,'[1]Pivot Gioc'!$P:$P,"")</f>
        <v>0</v>
      </c>
      <c r="J12" s="1">
        <f>_xlfn.XLOOKUP($B12,'[1]Pivot Gioc'!$B:$B,'[1]Pivot Gioc'!$L:$L,"")</f>
        <v>2</v>
      </c>
      <c r="K12" s="1">
        <f>_xlfn.XLOOKUP($B12,'[1]Pivot Gioc'!$B:$B,'[1]Pivot Gioc'!$M:$M,"")</f>
        <v>0</v>
      </c>
      <c r="L12" s="1">
        <f>_xlfn.XLOOKUP($B12,'[1]Pivot Gioc'!$B:$B,'[1]Pivot Gioc'!$K:$K,"")</f>
        <v>0</v>
      </c>
      <c r="M12" s="17">
        <f>_xlfn.XLOOKUP($B12,'[1]Pivot Gioc'!$B:$B,'[1]Pivot Gioc'!$C:$C,"")</f>
        <v>6.15</v>
      </c>
      <c r="N12" s="17">
        <f>_xlfn.XLOOKUP($B12,'[1]Pivot Gioc'!$B:$B,'[1]Pivot Gioc'!$D:$D,"")</f>
        <v>7.6</v>
      </c>
      <c r="O12" s="17">
        <f>_xlfn.XLOOKUP($B12,'[1]Pivot Gioc'!$B:$B,'[1]Pivot Gioc'!$E:$E,"")</f>
        <v>152</v>
      </c>
      <c r="P12" s="22" t="str">
        <f>IF(_xlfn.XLOOKUP($B12,'[1]Pivot Gioc'!$B:$B,'[1]Pivot Gioc'!$G:$G,"")=0,"",_xlfn.XLOOKUP($B12,'[1]Pivot Gioc'!$B:$B,'[1]Pivot Gioc'!$G:$G))</f>
        <v/>
      </c>
      <c r="Q12" s="63" t="e">
        <f>_xlfn.XLOOKUP(B12,[1]!Tabella4[nome],[1]!Tabella4[PRES])</f>
        <v>#REF!</v>
      </c>
      <c r="R12" s="63" t="e">
        <f>_xlfn.XLOOKUP(B12,[1]!Tabella4[nome],[1]!Tabella4[LEGA TIT])</f>
        <v>#REF!</v>
      </c>
      <c r="S12" s="66">
        <f>IF(_xlfn.XLOOKUP($B12,'[1]Pivot Gioc'!$B:$B,'[1]Pivot Gioc'!$S:$S)="0,00","",_xlfn.XLOOKUP($B12,'[1]Pivot Gioc'!$B:$B,'[1]Pivot Gioc'!$S:$S))</f>
        <v>7.8214285714285712</v>
      </c>
      <c r="T12" s="66">
        <f>IF(_xlfn.XLOOKUP($B12,'[1]Pivot Gioc'!$B:$B,'[1]Pivot Gioc'!$T:$T)=0,"",_xlfn.XLOOKUP($B12,'[1]Pivot Gioc'!$B:$B,'[1]Pivot Gioc'!$T:$T))</f>
        <v>109.5</v>
      </c>
      <c r="W12" t="str">
        <v>Silvestri</v>
      </c>
      <c r="X12">
        <v>6.375</v>
      </c>
      <c r="Y12" t="str">
        <v/>
      </c>
      <c r="AB12" t="str">
        <v>Scamacca</v>
      </c>
      <c r="AC12">
        <v>9</v>
      </c>
      <c r="AD12" t="str">
        <v>AC ASPARAGHESE</v>
      </c>
      <c r="AG12" s="12" t="str">
        <v>Locatelli</v>
      </c>
      <c r="AH12" s="12">
        <v>9</v>
      </c>
      <c r="AI12" s="12" t="str">
        <v>ATL IMPROVVISATO</v>
      </c>
      <c r="AL12" t="str">
        <v>Milinkovic-Savic V.</v>
      </c>
      <c r="AM12">
        <v>11</v>
      </c>
      <c r="AN12" t="str">
        <v>SESTO ASENSIO</v>
      </c>
      <c r="AQ12" t="str">
        <v>Gudmundsson A.</v>
      </c>
      <c r="AR12">
        <v>3</v>
      </c>
      <c r="AS12" t="str">
        <v>APPAREGGIATO</v>
      </c>
    </row>
    <row r="13" spans="1:45" x14ac:dyDescent="0.3">
      <c r="A13" s="1" t="s">
        <v>456</v>
      </c>
      <c r="B13" s="95" t="s">
        <v>87</v>
      </c>
      <c r="C13" s="1" t="str">
        <f>_xlfn.IFNA(_xlfn.XLOOKUP(B13,'[1]ROSE SQUADRE'!$N:$N,'[1]ROSE SQUADRE'!$O:$O),"")</f>
        <v>APPAREGGIATO</v>
      </c>
      <c r="D13" s="1">
        <f>_xlfn.XLOOKUP($B13,'[1]Pivot Gioc'!$B:$B,'[1]Pivot Gioc'!$Q:$Q,"")</f>
        <v>9</v>
      </c>
      <c r="E13" s="1">
        <f>_xlfn.XLOOKUP($B13,'[1]Pivot Gioc'!$B:$B,'[1]Pivot Gioc'!$N:$N,"")</f>
        <v>2</v>
      </c>
      <c r="F13" s="1">
        <f>_xlfn.XLOOKUP($B13,'[1]Pivot Gioc'!$B:$B,'[1]Pivot Gioc'!$J:$J,"")</f>
        <v>3</v>
      </c>
      <c r="G13" s="1">
        <f>_xlfn.XLOOKUP($B13,'[1]Pivot Gioc'!$B:$B,'[1]Pivot Gioc'!$I:$I,"")</f>
        <v>0</v>
      </c>
      <c r="H13" s="1">
        <f>_xlfn.XLOOKUP($B13,'[1]Pivot Gioc'!$B:$B,'[1]Pivot Gioc'!$H:$H,"")</f>
        <v>0</v>
      </c>
      <c r="I13" s="1">
        <f>_xlfn.XLOOKUP($B13,'[1]Pivot Gioc'!$B:$B,'[1]Pivot Gioc'!$P:$P,"")</f>
        <v>0</v>
      </c>
      <c r="J13" s="1">
        <f>_xlfn.XLOOKUP($B13,'[1]Pivot Gioc'!$B:$B,'[1]Pivot Gioc'!$L:$L,"")</f>
        <v>4</v>
      </c>
      <c r="K13" s="1">
        <f>_xlfn.XLOOKUP($B13,'[1]Pivot Gioc'!$B:$B,'[1]Pivot Gioc'!$M:$M,"")</f>
        <v>0</v>
      </c>
      <c r="L13" s="1">
        <f>_xlfn.XLOOKUP($B13,'[1]Pivot Gioc'!$B:$B,'[1]Pivot Gioc'!$K:$K,"")</f>
        <v>0</v>
      </c>
      <c r="M13" s="17">
        <f>_xlfn.XLOOKUP($B13,'[1]Pivot Gioc'!$B:$B,'[1]Pivot Gioc'!$C:$C,"")</f>
        <v>6.117647058823529</v>
      </c>
      <c r="N13" s="17">
        <f>_xlfn.XLOOKUP($B13,'[1]Pivot Gioc'!$B:$B,'[1]Pivot Gioc'!$D:$D,"")</f>
        <v>6.9411764705882355</v>
      </c>
      <c r="O13" s="17">
        <f>_xlfn.XLOOKUP($B13,'[1]Pivot Gioc'!$B:$B,'[1]Pivot Gioc'!$E:$E,"")</f>
        <v>236</v>
      </c>
      <c r="P13" s="22" t="str">
        <f>IF(_xlfn.XLOOKUP($B13,'[1]Pivot Gioc'!$B:$B,'[1]Pivot Gioc'!$G:$G,"")=0,"",_xlfn.XLOOKUP($B13,'[1]Pivot Gioc'!$B:$B,'[1]Pivot Gioc'!$G:$G))</f>
        <v/>
      </c>
      <c r="Q13" s="63" t="e">
        <f>_xlfn.XLOOKUP(B13,[1]!Tabella4[nome],[1]!Tabella4[PRES])</f>
        <v>#REF!</v>
      </c>
      <c r="R13" s="63" t="e">
        <f>_xlfn.XLOOKUP(B13,[1]!Tabella4[nome],[1]!Tabella4[LEGA TIT])</f>
        <v>#REF!</v>
      </c>
      <c r="S13" s="66">
        <f>IF(_xlfn.XLOOKUP($B13,'[1]Pivot Gioc'!$B:$B,'[1]Pivot Gioc'!$S:$S)="0,00","",_xlfn.XLOOKUP($B13,'[1]Pivot Gioc'!$B:$B,'[1]Pivot Gioc'!$S:$S))</f>
        <v>7.6</v>
      </c>
      <c r="T13" s="66">
        <f>IF(_xlfn.XLOOKUP($B13,'[1]Pivot Gioc'!$B:$B,'[1]Pivot Gioc'!$T:$T)=0,"",_xlfn.XLOOKUP($B13,'[1]Pivot Gioc'!$B:$B,'[1]Pivot Gioc'!$T:$T))</f>
        <v>38</v>
      </c>
      <c r="AB13" t="str">
        <v>Bonazzoli</v>
      </c>
      <c r="AC13">
        <v>9</v>
      </c>
      <c r="AD13" t="str">
        <v>APPAREGGIATO</v>
      </c>
    </row>
    <row r="14" spans="1:45" x14ac:dyDescent="0.3">
      <c r="B14" s="103" t="s">
        <v>261</v>
      </c>
      <c r="C14" s="1" t="str">
        <f>_xlfn.IFNA(_xlfn.XLOOKUP(B14,'[1]ROSE SQUADRE'!$N:$N,'[1]ROSE SQUADRE'!$O:$O),"")</f>
        <v>APPAREGGIATO</v>
      </c>
      <c r="D14" s="1">
        <f>_xlfn.XLOOKUP($B14,'[1]Pivot Gioc'!$B:$B,'[1]Pivot Gioc'!$Q:$Q,"")</f>
        <v>9</v>
      </c>
      <c r="E14" s="1">
        <f>_xlfn.XLOOKUP($B14,'[1]Pivot Gioc'!$B:$B,'[1]Pivot Gioc'!$N:$N,"")</f>
        <v>0</v>
      </c>
      <c r="F14" s="1">
        <f>_xlfn.XLOOKUP($B14,'[1]Pivot Gioc'!$B:$B,'[1]Pivot Gioc'!$J:$J,"")</f>
        <v>1</v>
      </c>
      <c r="G14" s="1">
        <f>_xlfn.XLOOKUP($B14,'[1]Pivot Gioc'!$B:$B,'[1]Pivot Gioc'!$I:$I,"")</f>
        <v>0</v>
      </c>
      <c r="H14" s="1">
        <f>_xlfn.XLOOKUP($B14,'[1]Pivot Gioc'!$B:$B,'[1]Pivot Gioc'!$H:$H,"")</f>
        <v>0</v>
      </c>
      <c r="I14" s="1">
        <f>_xlfn.XLOOKUP($B14,'[1]Pivot Gioc'!$B:$B,'[1]Pivot Gioc'!$P:$P,"")</f>
        <v>0</v>
      </c>
      <c r="J14" s="1">
        <f>_xlfn.XLOOKUP($B14,'[1]Pivot Gioc'!$B:$B,'[1]Pivot Gioc'!$L:$L,"")</f>
        <v>5</v>
      </c>
      <c r="K14" s="1">
        <f>_xlfn.XLOOKUP($B14,'[1]Pivot Gioc'!$B:$B,'[1]Pivot Gioc'!$M:$M,"")</f>
        <v>0</v>
      </c>
      <c r="L14" s="1">
        <f>_xlfn.XLOOKUP($B14,'[1]Pivot Gioc'!$B:$B,'[1]Pivot Gioc'!$K:$K,"")</f>
        <v>0</v>
      </c>
      <c r="M14" s="17">
        <f>_xlfn.XLOOKUP($B14,'[1]Pivot Gioc'!$B:$B,'[1]Pivot Gioc'!$C:$C,"")</f>
        <v>5.9857142857142858</v>
      </c>
      <c r="N14" s="17">
        <f>_xlfn.XLOOKUP($B14,'[1]Pivot Gioc'!$B:$B,'[1]Pivot Gioc'!$D:$D,"")</f>
        <v>6.8</v>
      </c>
      <c r="O14" s="17">
        <f>_xlfn.XLOOKUP($B14,'[1]Pivot Gioc'!$B:$B,'[1]Pivot Gioc'!$E:$E,"")</f>
        <v>238</v>
      </c>
      <c r="P14" s="22" t="str">
        <f>IF(_xlfn.XLOOKUP($B14,'[1]Pivot Gioc'!$B:$B,'[1]Pivot Gioc'!$G:$G,"")=0,"",_xlfn.XLOOKUP($B14,'[1]Pivot Gioc'!$B:$B,'[1]Pivot Gioc'!$G:$G))</f>
        <v/>
      </c>
      <c r="Q14" s="63" t="e">
        <f>_xlfn.XLOOKUP(B14,[1]!Tabella4[nome],[1]!Tabella4[PRES])</f>
        <v>#REF!</v>
      </c>
      <c r="R14" s="63" t="e">
        <f>_xlfn.XLOOKUP(B14,[1]!Tabella4[nome],[1]!Tabella4[LEGA TIT])</f>
        <v>#REF!</v>
      </c>
      <c r="S14" s="66">
        <f>IF(_xlfn.XLOOKUP($B14,'[1]Pivot Gioc'!$B:$B,'[1]Pivot Gioc'!$S:$S)="0,00","",_xlfn.XLOOKUP($B14,'[1]Pivot Gioc'!$B:$B,'[1]Pivot Gioc'!$S:$S))</f>
        <v>6.8214285714285712</v>
      </c>
      <c r="T14" s="66">
        <f>IF(_xlfn.XLOOKUP($B14,'[1]Pivot Gioc'!$B:$B,'[1]Pivot Gioc'!$T:$T)=0,"",_xlfn.XLOOKUP($B14,'[1]Pivot Gioc'!$B:$B,'[1]Pivot Gioc'!$T:$T))</f>
        <v>95.5</v>
      </c>
      <c r="AB14" t="str">
        <v>Pellegrino M.</v>
      </c>
      <c r="AC14">
        <v>9</v>
      </c>
      <c r="AD14" t="str">
        <v>APPAREGGIATO</v>
      </c>
    </row>
    <row r="15" spans="1:45" x14ac:dyDescent="0.3">
      <c r="B15" s="97" t="s">
        <v>125</v>
      </c>
      <c r="C15" s="1" t="str">
        <f>_xlfn.IFNA(_xlfn.XLOOKUP(B15,'[1]ROSE SQUADRE'!$N:$N,'[1]ROSE SQUADRE'!$O:$O),"")</f>
        <v>PARTIZAN DEGRADO</v>
      </c>
      <c r="D15" s="1">
        <f>_xlfn.XLOOKUP($B15,'[1]Pivot Gioc'!$B:$B,'[1]Pivot Gioc'!$Q:$Q,"")</f>
        <v>9</v>
      </c>
      <c r="E15" s="1">
        <f>_xlfn.XLOOKUP($B15,'[1]Pivot Gioc'!$B:$B,'[1]Pivot Gioc'!$N:$N,"")</f>
        <v>3</v>
      </c>
      <c r="F15" s="1">
        <f>_xlfn.XLOOKUP($B15,'[1]Pivot Gioc'!$B:$B,'[1]Pivot Gioc'!$J:$J,"")</f>
        <v>3</v>
      </c>
      <c r="G15" s="1">
        <f>_xlfn.XLOOKUP($B15,'[1]Pivot Gioc'!$B:$B,'[1]Pivot Gioc'!$I:$I,"")</f>
        <v>0</v>
      </c>
      <c r="H15" s="1">
        <f>_xlfn.XLOOKUP($B15,'[1]Pivot Gioc'!$B:$B,'[1]Pivot Gioc'!$H:$H,"")</f>
        <v>0</v>
      </c>
      <c r="I15" s="1">
        <f>_xlfn.XLOOKUP($B15,'[1]Pivot Gioc'!$B:$B,'[1]Pivot Gioc'!$P:$P,"")</f>
        <v>0</v>
      </c>
      <c r="J15" s="1">
        <f>_xlfn.XLOOKUP($B15,'[1]Pivot Gioc'!$B:$B,'[1]Pivot Gioc'!$L:$L,"")</f>
        <v>4</v>
      </c>
      <c r="K15" s="1">
        <f>_xlfn.XLOOKUP($B15,'[1]Pivot Gioc'!$B:$B,'[1]Pivot Gioc'!$M:$M,"")</f>
        <v>0</v>
      </c>
      <c r="L15" s="1">
        <f>_xlfn.XLOOKUP($B15,'[1]Pivot Gioc'!$B:$B,'[1]Pivot Gioc'!$K:$K,"")</f>
        <v>0</v>
      </c>
      <c r="M15" s="17">
        <f>_xlfn.XLOOKUP($B15,'[1]Pivot Gioc'!$B:$B,'[1]Pivot Gioc'!$C:$C,"")</f>
        <v>6.2857142857142856</v>
      </c>
      <c r="N15" s="17">
        <f>_xlfn.XLOOKUP($B15,'[1]Pivot Gioc'!$B:$B,'[1]Pivot Gioc'!$D:$D,"")</f>
        <v>7.2857142857142856</v>
      </c>
      <c r="O15" s="17">
        <f>_xlfn.XLOOKUP($B15,'[1]Pivot Gioc'!$B:$B,'[1]Pivot Gioc'!$E:$E,"")</f>
        <v>204</v>
      </c>
      <c r="P15" s="22" t="str">
        <f>IF(_xlfn.XLOOKUP($B15,'[1]Pivot Gioc'!$B:$B,'[1]Pivot Gioc'!$G:$G,"")=0,"",_xlfn.XLOOKUP($B15,'[1]Pivot Gioc'!$B:$B,'[1]Pivot Gioc'!$G:$G))</f>
        <v/>
      </c>
      <c r="Q15" s="63" t="e">
        <f>_xlfn.XLOOKUP(B15,[1]!Tabella4[nome],[1]!Tabella4[PRES])</f>
        <v>#REF!</v>
      </c>
      <c r="R15" s="63" t="e">
        <f>_xlfn.XLOOKUP(B15,[1]!Tabella4[nome],[1]!Tabella4[LEGA TIT])</f>
        <v>#REF!</v>
      </c>
      <c r="S15" s="66">
        <f>IF(_xlfn.XLOOKUP($B15,'[1]Pivot Gioc'!$B:$B,'[1]Pivot Gioc'!$S:$S)="0,00","",_xlfn.XLOOKUP($B15,'[1]Pivot Gioc'!$B:$B,'[1]Pivot Gioc'!$S:$S))</f>
        <v>7.3125</v>
      </c>
      <c r="T15" s="66">
        <f>IF(_xlfn.XLOOKUP($B15,'[1]Pivot Gioc'!$B:$B,'[1]Pivot Gioc'!$T:$T)=0,"",_xlfn.XLOOKUP($B15,'[1]Pivot Gioc'!$B:$B,'[1]Pivot Gioc'!$T:$T))</f>
        <v>117</v>
      </c>
      <c r="W15" s="154" t="s">
        <v>344</v>
      </c>
      <c r="X15" s="154"/>
      <c r="Y15" s="154"/>
      <c r="AB15" t="str">
        <v>Davis K.</v>
      </c>
      <c r="AC15">
        <v>9</v>
      </c>
      <c r="AD15" t="str">
        <v>PARTIZAN DEGRADO</v>
      </c>
      <c r="AG15" s="156" t="s">
        <v>349</v>
      </c>
      <c r="AH15" s="156"/>
      <c r="AI15" s="156"/>
      <c r="AL15" s="154" t="s">
        <v>353</v>
      </c>
      <c r="AM15" s="154"/>
      <c r="AN15" s="154"/>
      <c r="AQ15" s="154" t="s">
        <v>351</v>
      </c>
      <c r="AR15" s="154"/>
      <c r="AS15" s="154"/>
    </row>
    <row r="16" spans="1:45" x14ac:dyDescent="0.3">
      <c r="B16" s="103" t="s">
        <v>254</v>
      </c>
      <c r="C16" s="1" t="str">
        <f>_xlfn.IFNA(_xlfn.XLOOKUP(B16,'[1]ROSE SQUADRE'!$N:$N,'[1]ROSE SQUADRE'!$O:$O),"")</f>
        <v>PARTIZAN DEGRADO</v>
      </c>
      <c r="D16" s="1">
        <f>_xlfn.XLOOKUP($B16,'[1]Pivot Gioc'!$B:$B,'[1]Pivot Gioc'!$Q:$Q,"")</f>
        <v>9</v>
      </c>
      <c r="E16" s="1">
        <f>_xlfn.XLOOKUP($B16,'[1]Pivot Gioc'!$B:$B,'[1]Pivot Gioc'!$N:$N,"")</f>
        <v>1</v>
      </c>
      <c r="F16" s="1">
        <f>_xlfn.XLOOKUP($B16,'[1]Pivot Gioc'!$B:$B,'[1]Pivot Gioc'!$J:$J,"")</f>
        <v>4</v>
      </c>
      <c r="G16" s="1">
        <f>_xlfn.XLOOKUP($B16,'[1]Pivot Gioc'!$B:$B,'[1]Pivot Gioc'!$I:$I,"")</f>
        <v>2</v>
      </c>
      <c r="H16" s="1">
        <f>_xlfn.XLOOKUP($B16,'[1]Pivot Gioc'!$B:$B,'[1]Pivot Gioc'!$H:$H,"")</f>
        <v>0</v>
      </c>
      <c r="I16" s="1">
        <f>_xlfn.XLOOKUP($B16,'[1]Pivot Gioc'!$B:$B,'[1]Pivot Gioc'!$P:$P,"")</f>
        <v>0</v>
      </c>
      <c r="J16" s="1">
        <f>_xlfn.XLOOKUP($B16,'[1]Pivot Gioc'!$B:$B,'[1]Pivot Gioc'!$L:$L,"")</f>
        <v>2</v>
      </c>
      <c r="K16" s="1">
        <f>_xlfn.XLOOKUP($B16,'[1]Pivot Gioc'!$B:$B,'[1]Pivot Gioc'!$M:$M,"")</f>
        <v>0</v>
      </c>
      <c r="L16" s="1">
        <f>_xlfn.XLOOKUP($B16,'[1]Pivot Gioc'!$B:$B,'[1]Pivot Gioc'!$K:$K,"")</f>
        <v>0</v>
      </c>
      <c r="M16" s="17">
        <f>_xlfn.XLOOKUP($B16,'[1]Pivot Gioc'!$B:$B,'[1]Pivot Gioc'!$C:$C,"")</f>
        <v>6.03125</v>
      </c>
      <c r="N16" s="17">
        <f>_xlfn.XLOOKUP($B16,'[1]Pivot Gioc'!$B:$B,'[1]Pivot Gioc'!$D:$D,"")</f>
        <v>6.75</v>
      </c>
      <c r="O16" s="17">
        <f>_xlfn.XLOOKUP($B16,'[1]Pivot Gioc'!$B:$B,'[1]Pivot Gioc'!$E:$E,"")</f>
        <v>216</v>
      </c>
      <c r="P16" s="22" t="str">
        <f>IF(_xlfn.XLOOKUP($B16,'[1]Pivot Gioc'!$B:$B,'[1]Pivot Gioc'!$G:$G,"")=0,"",_xlfn.XLOOKUP($B16,'[1]Pivot Gioc'!$B:$B,'[1]Pivot Gioc'!$G:$G))</f>
        <v/>
      </c>
      <c r="Q16" s="63" t="e">
        <f>_xlfn.XLOOKUP(B16,[1]!Tabella4[nome],[1]!Tabella4[PRES])</f>
        <v>#REF!</v>
      </c>
      <c r="R16" s="63" t="e">
        <f>_xlfn.XLOOKUP(B16,[1]!Tabella4[nome],[1]!Tabella4[LEGA TIT])</f>
        <v>#REF!</v>
      </c>
      <c r="S16" s="66">
        <f>IF(_xlfn.XLOOKUP($B16,'[1]Pivot Gioc'!$B:$B,'[1]Pivot Gioc'!$S:$S)="0,00","",_xlfn.XLOOKUP($B16,'[1]Pivot Gioc'!$B:$B,'[1]Pivot Gioc'!$S:$S))</f>
        <v>6.75</v>
      </c>
      <c r="T16" s="66">
        <f>IF(_xlfn.XLOOKUP($B16,'[1]Pivot Gioc'!$B:$B,'[1]Pivot Gioc'!$T:$T)=0,"",_xlfn.XLOOKUP($B16,'[1]Pivot Gioc'!$B:$B,'[1]Pivot Gioc'!$T:$T))</f>
        <v>216</v>
      </c>
      <c r="W16" t="str" cm="1">
        <f t="array" ref="W16:W25">INDEX(_xlfn._xlws.SORT($B$3:$N$508,13,-1),_xlfn.SEQUENCE(10),1)</f>
        <v>Lukaku</v>
      </c>
      <c r="X16" cm="1">
        <f t="array" ref="X16:X25">INDEX(_xlfn._xlws.SORT($B$3:$N$508,13,-1),_xlfn.SEQUENCE(10),13)</f>
        <v>10.5</v>
      </c>
      <c r="Y16" t="str" cm="1">
        <f t="array" ref="Y16:Y25">INDEX(_xlfn._xlws.SORT($B$3:$N$508,13,-1),_xlfn.SEQUENCE(10),2)</f>
        <v>SAN GRIA</v>
      </c>
      <c r="AB16" t="str">
        <v>Orsolini</v>
      </c>
      <c r="AC16">
        <v>9</v>
      </c>
      <c r="AD16" t="str">
        <v>PARTIZAN DEGRADO</v>
      </c>
      <c r="AG16" s="21" t="str" cm="1">
        <f t="array" ref="AG16:AG25">INDEX(_xlfn._xlws.SORT($B$3:$N$508,10,-1),_xlfn.SEQUENCE(10),1)</f>
        <v>Wesley</v>
      </c>
      <c r="AH16" s="21" cm="1">
        <f t="array" ref="AH16:AH25">INDEX(_xlfn._xlws.SORT($B$3:$N$508,10,-1),_xlfn.SEQUENCE(10),10)</f>
        <v>2</v>
      </c>
      <c r="AI16" s="21" t="str" cm="1">
        <f t="array" ref="AI16:AI25">INDEX(_xlfn._xlws.SORT($B$3:$N$508,10,-1),_xlfn.SEQUENCE(10),2)</f>
        <v>APPAREGGIATO</v>
      </c>
      <c r="AL16" t="e" cm="1">
        <f t="array" ref="AL16:AL25">INDEX(_xlfn._xlws.SORT(_xlfn._xlws.FILTER($B$3:$P$508,($A$3:$A$508="p")*($P$3:$P$508&lt;&gt;"")),14,-1),_xlfn.SEQUENCE(10),1)</f>
        <v>#N/A</v>
      </c>
      <c r="AM16" t="e" cm="1">
        <f t="array" ref="AM16:AM25">INDEX(_xlfn._xlws.SORT(_xlfn._xlws.FILTER($B$3:$P$508,($A$3:$A$508="p")*($P$3:$P$508&lt;&gt;"")),14,-1),_xlfn.SEQUENCE(10),14)</f>
        <v>#N/A</v>
      </c>
      <c r="AN16" t="e" cm="1">
        <f t="array" ref="AN16:AN25">INDEX(_xlfn._xlws.SORT(_xlfn._xlws.FILTER($B$3:$P$508,($A$3:$A$508="p")*($P$3:$P$508&lt;&gt;"")),14,-1),_xlfn.SEQUENCE(10),2)</f>
        <v>#N/A</v>
      </c>
      <c r="AQ16" t="str" cm="1">
        <f t="array" ref="AQ16:AQ25">INDEX(_xlfn._xlws.SORT($B$3:$N$508,6,-1),_xlfn.SEQUENCE(10),1)</f>
        <v>Paz N.</v>
      </c>
      <c r="AR16" cm="1">
        <f t="array" ref="AR16:AR25">INDEX(_xlfn._xlws.SORT($B$3:$N$508,6,-1),_xlfn.SEQUENCE(10),6)</f>
        <v>2</v>
      </c>
      <c r="AS16" t="str" cm="1">
        <f t="array" ref="AS16:AS25">INDEX(_xlfn._xlws.SORT($B$3:$N$508,6,-1),_xlfn.SEQUENCE(10),2)</f>
        <v>AC ASPARAGHESE</v>
      </c>
    </row>
    <row r="17" spans="1:45" x14ac:dyDescent="0.3">
      <c r="A17" s="1" t="s">
        <v>459</v>
      </c>
      <c r="B17" s="98" t="s">
        <v>99</v>
      </c>
      <c r="C17" s="1" t="str">
        <f>_xlfn.IFNA(_xlfn.XLOOKUP(B17,'[1]ROSE SQUADRE'!$N:$N,'[1]ROSE SQUADRE'!$O:$O),"")</f>
        <v>SAN GRIA</v>
      </c>
      <c r="D17" s="1">
        <f>_xlfn.XLOOKUP($B17,'[1]Pivot Gioc'!$B:$B,'[1]Pivot Gioc'!$Q:$Q,"")</f>
        <v>9</v>
      </c>
      <c r="E17" s="1">
        <f>_xlfn.XLOOKUP($B17,'[1]Pivot Gioc'!$B:$B,'[1]Pivot Gioc'!$N:$N,"")</f>
        <v>4</v>
      </c>
      <c r="F17" s="1">
        <f>_xlfn.XLOOKUP($B17,'[1]Pivot Gioc'!$B:$B,'[1]Pivot Gioc'!$J:$J,"")</f>
        <v>4</v>
      </c>
      <c r="G17" s="1">
        <f>_xlfn.XLOOKUP($B17,'[1]Pivot Gioc'!$B:$B,'[1]Pivot Gioc'!$I:$I,"")</f>
        <v>1</v>
      </c>
      <c r="H17" s="1">
        <f>_xlfn.XLOOKUP($B17,'[1]Pivot Gioc'!$B:$B,'[1]Pivot Gioc'!$H:$H,"")</f>
        <v>0</v>
      </c>
      <c r="I17" s="1">
        <f>_xlfn.XLOOKUP($B17,'[1]Pivot Gioc'!$B:$B,'[1]Pivot Gioc'!$P:$P,"")</f>
        <v>0</v>
      </c>
      <c r="J17" s="1">
        <f>_xlfn.XLOOKUP($B17,'[1]Pivot Gioc'!$B:$B,'[1]Pivot Gioc'!$L:$L,"")</f>
        <v>7</v>
      </c>
      <c r="K17" s="1">
        <f>_xlfn.XLOOKUP($B17,'[1]Pivot Gioc'!$B:$B,'[1]Pivot Gioc'!$M:$M,"")</f>
        <v>0</v>
      </c>
      <c r="L17" s="1">
        <f>_xlfn.XLOOKUP($B17,'[1]Pivot Gioc'!$B:$B,'[1]Pivot Gioc'!$K:$K,"")</f>
        <v>0</v>
      </c>
      <c r="M17" s="17">
        <f>_xlfn.XLOOKUP($B17,'[1]Pivot Gioc'!$B:$B,'[1]Pivot Gioc'!$C:$C,"")</f>
        <v>6.5952380952380949</v>
      </c>
      <c r="N17" s="17">
        <f>_xlfn.XLOOKUP($B17,'[1]Pivot Gioc'!$B:$B,'[1]Pivot Gioc'!$D:$D,"")</f>
        <v>7.8095238095238093</v>
      </c>
      <c r="O17" s="17">
        <f>_xlfn.XLOOKUP($B17,'[1]Pivot Gioc'!$B:$B,'[1]Pivot Gioc'!$E:$E,"")</f>
        <v>164</v>
      </c>
      <c r="P17" s="22" t="str">
        <f>IF(_xlfn.XLOOKUP($B17,'[1]Pivot Gioc'!$B:$B,'[1]Pivot Gioc'!$G:$G,"")=0,"",_xlfn.XLOOKUP($B17,'[1]Pivot Gioc'!$B:$B,'[1]Pivot Gioc'!$G:$G))</f>
        <v/>
      </c>
      <c r="Q17" s="63" t="e">
        <f>_xlfn.XLOOKUP(B17,[1]!Tabella4[nome],[1]!Tabella4[PRES])</f>
        <v>#REF!</v>
      </c>
      <c r="R17" s="63" t="e">
        <f>_xlfn.XLOOKUP(B17,[1]!Tabella4[nome],[1]!Tabella4[LEGA TIT])</f>
        <v>#REF!</v>
      </c>
      <c r="S17" s="66">
        <f>IF(_xlfn.XLOOKUP($B17,'[1]Pivot Gioc'!$B:$B,'[1]Pivot Gioc'!$S:$S)="0,00","",_xlfn.XLOOKUP($B17,'[1]Pivot Gioc'!$B:$B,'[1]Pivot Gioc'!$S:$S))</f>
        <v>7.8095238095238093</v>
      </c>
      <c r="T17" s="66">
        <f>IF(_xlfn.XLOOKUP($B17,'[1]Pivot Gioc'!$B:$B,'[1]Pivot Gioc'!$T:$T)=0,"",_xlfn.XLOOKUP($B17,'[1]Pivot Gioc'!$B:$B,'[1]Pivot Gioc'!$T:$T))</f>
        <v>164</v>
      </c>
      <c r="W17" t="str">
        <v>Malen</v>
      </c>
      <c r="X17">
        <v>9.3055555555555554</v>
      </c>
      <c r="Y17" t="str">
        <v>APPAREGGIATO</v>
      </c>
      <c r="AB17" t="str">
        <v>Calhanoglu</v>
      </c>
      <c r="AC17">
        <v>9</v>
      </c>
      <c r="AD17" t="str">
        <v>SAN GRIA</v>
      </c>
      <c r="AG17" s="21" t="str">
        <v>Troilo</v>
      </c>
      <c r="AH17" s="21">
        <v>2</v>
      </c>
      <c r="AI17" s="21" t="str">
        <v/>
      </c>
      <c r="AL17" t="e">
        <v>#N/A</v>
      </c>
      <c r="AM17" t="e">
        <v>#N/A</v>
      </c>
      <c r="AN17" t="e">
        <v>#N/A</v>
      </c>
      <c r="AQ17" t="str">
        <v>Orsolini</v>
      </c>
      <c r="AR17">
        <v>2</v>
      </c>
      <c r="AS17" t="str">
        <v>PARTIZAN DEGRADO</v>
      </c>
    </row>
    <row r="18" spans="1:45" x14ac:dyDescent="0.3">
      <c r="A18" s="1" t="s">
        <v>456</v>
      </c>
      <c r="B18" s="98" t="s">
        <v>511</v>
      </c>
      <c r="C18" s="1" t="str">
        <f>_xlfn.IFNA(_xlfn.XLOOKUP(B18,'[1]ROSE SQUADRE'!$N:$N,'[1]ROSE SQUADRE'!$O:$O),"")</f>
        <v>SAN GRIA</v>
      </c>
      <c r="D18" s="1">
        <f>_xlfn.XLOOKUP($B18,'[1]Pivot Gioc'!$B:$B,'[1]Pivot Gioc'!$Q:$Q,"")</f>
        <v>9</v>
      </c>
      <c r="E18" s="1">
        <f>_xlfn.XLOOKUP($B18,'[1]Pivot Gioc'!$B:$B,'[1]Pivot Gioc'!$N:$N,"")</f>
        <v>3</v>
      </c>
      <c r="F18" s="1">
        <f>_xlfn.XLOOKUP($B18,'[1]Pivot Gioc'!$B:$B,'[1]Pivot Gioc'!$J:$J,"")</f>
        <v>2</v>
      </c>
      <c r="G18" s="1">
        <f>_xlfn.XLOOKUP($B18,'[1]Pivot Gioc'!$B:$B,'[1]Pivot Gioc'!$I:$I,"")</f>
        <v>0</v>
      </c>
      <c r="H18" s="1">
        <f>_xlfn.XLOOKUP($B18,'[1]Pivot Gioc'!$B:$B,'[1]Pivot Gioc'!$H:$H,"")</f>
        <v>0</v>
      </c>
      <c r="I18" s="1">
        <f>_xlfn.XLOOKUP($B18,'[1]Pivot Gioc'!$B:$B,'[1]Pivot Gioc'!$P:$P,"")</f>
        <v>0</v>
      </c>
      <c r="J18" s="1">
        <f>_xlfn.XLOOKUP($B18,'[1]Pivot Gioc'!$B:$B,'[1]Pivot Gioc'!$L:$L,"")</f>
        <v>5</v>
      </c>
      <c r="K18" s="1">
        <f>_xlfn.XLOOKUP($B18,'[1]Pivot Gioc'!$B:$B,'[1]Pivot Gioc'!$M:$M,"")</f>
        <v>0</v>
      </c>
      <c r="L18" s="1">
        <f>_xlfn.XLOOKUP($B18,'[1]Pivot Gioc'!$B:$B,'[1]Pivot Gioc'!$K:$K,"")</f>
        <v>0</v>
      </c>
      <c r="M18" s="17">
        <f>_xlfn.XLOOKUP($B18,'[1]Pivot Gioc'!$B:$B,'[1]Pivot Gioc'!$C:$C,"")</f>
        <v>5.875</v>
      </c>
      <c r="N18" s="17">
        <f>_xlfn.XLOOKUP($B18,'[1]Pivot Gioc'!$B:$B,'[1]Pivot Gioc'!$D:$D,"")</f>
        <v>6.9642857142857144</v>
      </c>
      <c r="O18" s="17">
        <f>_xlfn.XLOOKUP($B18,'[1]Pivot Gioc'!$B:$B,'[1]Pivot Gioc'!$E:$E,"")</f>
        <v>195</v>
      </c>
      <c r="P18" s="22" t="str">
        <f>IF(_xlfn.XLOOKUP($B18,'[1]Pivot Gioc'!$B:$B,'[1]Pivot Gioc'!$G:$G,"")=0,"",_xlfn.XLOOKUP($B18,'[1]Pivot Gioc'!$B:$B,'[1]Pivot Gioc'!$G:$G))</f>
        <v/>
      </c>
      <c r="Q18" s="63" t="e">
        <f>_xlfn.XLOOKUP(B18,[1]!Tabella4[nome],[1]!Tabella4[PRES])</f>
        <v>#REF!</v>
      </c>
      <c r="R18" s="63" t="e">
        <f>_xlfn.XLOOKUP(B18,[1]!Tabella4[nome],[1]!Tabella4[LEGA TIT])</f>
        <v>#REF!</v>
      </c>
      <c r="S18" s="66">
        <f>IF(_xlfn.XLOOKUP($B18,'[1]Pivot Gioc'!$B:$B,'[1]Pivot Gioc'!$S:$S)="0,00","",_xlfn.XLOOKUP($B18,'[1]Pivot Gioc'!$B:$B,'[1]Pivot Gioc'!$S:$S))</f>
        <v>7</v>
      </c>
      <c r="T18" s="66">
        <f>IF(_xlfn.XLOOKUP($B18,'[1]Pivot Gioc'!$B:$B,'[1]Pivot Gioc'!$T:$T)=0,"",_xlfn.XLOOKUP($B18,'[1]Pivot Gioc'!$B:$B,'[1]Pivot Gioc'!$T:$T))</f>
        <v>189</v>
      </c>
      <c r="W18" t="str">
        <v>Martinez L.</v>
      </c>
      <c r="X18">
        <v>8.6428571428571423</v>
      </c>
      <c r="Y18" t="str">
        <v>HERTHA VERNELLO</v>
      </c>
      <c r="AB18" t="str">
        <v>Leao</v>
      </c>
      <c r="AC18">
        <v>9</v>
      </c>
      <c r="AD18" t="str">
        <v>SAN GRIA</v>
      </c>
      <c r="AG18" s="21" t="str">
        <v>Pinamonti</v>
      </c>
      <c r="AH18" s="21">
        <v>1</v>
      </c>
      <c r="AI18" s="21" t="str">
        <v>AC ASPARAGHESE</v>
      </c>
      <c r="AL18" t="e">
        <v>#N/A</v>
      </c>
      <c r="AM18" t="e">
        <v>#N/A</v>
      </c>
      <c r="AN18" t="e">
        <v>#N/A</v>
      </c>
      <c r="AQ18" t="str">
        <v>Malen</v>
      </c>
      <c r="AR18">
        <v>1</v>
      </c>
      <c r="AS18" t="str">
        <v>APPAREGGIATO</v>
      </c>
    </row>
    <row r="19" spans="1:45" x14ac:dyDescent="0.3">
      <c r="A19" s="1" t="s">
        <v>457</v>
      </c>
      <c r="B19" s="97" t="s">
        <v>223</v>
      </c>
      <c r="C19" s="1" t="str">
        <f>_xlfn.IFNA(_xlfn.XLOOKUP(B19,'[1]ROSE SQUADRE'!$N:$N,'[1]ROSE SQUADRE'!$O:$O),"")</f>
        <v>SAN GRIA</v>
      </c>
      <c r="D19" s="1">
        <f>_xlfn.XLOOKUP($B19,'[1]Pivot Gioc'!$B:$B,'[1]Pivot Gioc'!$Q:$Q,"")</f>
        <v>9</v>
      </c>
      <c r="E19" s="1">
        <f>_xlfn.XLOOKUP($B19,'[1]Pivot Gioc'!$B:$B,'[1]Pivot Gioc'!$N:$N,"")</f>
        <v>2</v>
      </c>
      <c r="F19" s="1">
        <f>_xlfn.XLOOKUP($B19,'[1]Pivot Gioc'!$B:$B,'[1]Pivot Gioc'!$J:$J,"")</f>
        <v>0</v>
      </c>
      <c r="G19" s="1">
        <f>_xlfn.XLOOKUP($B19,'[1]Pivot Gioc'!$B:$B,'[1]Pivot Gioc'!$I:$I,"")</f>
        <v>1</v>
      </c>
      <c r="H19" s="1">
        <f>_xlfn.XLOOKUP($B19,'[1]Pivot Gioc'!$B:$B,'[1]Pivot Gioc'!$H:$H,"")</f>
        <v>0</v>
      </c>
      <c r="I19" s="1">
        <f>_xlfn.XLOOKUP($B19,'[1]Pivot Gioc'!$B:$B,'[1]Pivot Gioc'!$P:$P,"")</f>
        <v>0</v>
      </c>
      <c r="J19" s="1">
        <f>_xlfn.XLOOKUP($B19,'[1]Pivot Gioc'!$B:$B,'[1]Pivot Gioc'!$L:$L,"")</f>
        <v>1</v>
      </c>
      <c r="K19" s="1">
        <f>_xlfn.XLOOKUP($B19,'[1]Pivot Gioc'!$B:$B,'[1]Pivot Gioc'!$M:$M,"")</f>
        <v>0</v>
      </c>
      <c r="L19" s="1">
        <f>_xlfn.XLOOKUP($B19,'[1]Pivot Gioc'!$B:$B,'[1]Pivot Gioc'!$K:$K,"")</f>
        <v>0</v>
      </c>
      <c r="M19" s="17">
        <f>_xlfn.XLOOKUP($B19,'[1]Pivot Gioc'!$B:$B,'[1]Pivot Gioc'!$C:$C,"")</f>
        <v>6.370967741935484</v>
      </c>
      <c r="N19" s="17">
        <f>_xlfn.XLOOKUP($B19,'[1]Pivot Gioc'!$B:$B,'[1]Pivot Gioc'!$D:$D,"")</f>
        <v>7.32258064516129</v>
      </c>
      <c r="O19" s="17">
        <f>_xlfn.XLOOKUP($B19,'[1]Pivot Gioc'!$B:$B,'[1]Pivot Gioc'!$E:$E,"")</f>
        <v>227</v>
      </c>
      <c r="P19" s="22" t="str">
        <f>IF(_xlfn.XLOOKUP($B19,'[1]Pivot Gioc'!$B:$B,'[1]Pivot Gioc'!$G:$G,"")=0,"",_xlfn.XLOOKUP($B19,'[1]Pivot Gioc'!$B:$B,'[1]Pivot Gioc'!$G:$G))</f>
        <v/>
      </c>
      <c r="Q19" s="63" t="e">
        <f>_xlfn.XLOOKUP(B19,[1]!Tabella4[nome],[1]!Tabella4[PRES])</f>
        <v>#REF!</v>
      </c>
      <c r="R19" s="63" t="e">
        <f>_xlfn.XLOOKUP(B19,[1]!Tabella4[nome],[1]!Tabella4[LEGA TIT])</f>
        <v>#REF!</v>
      </c>
      <c r="S19" s="66">
        <f>IF(_xlfn.XLOOKUP($B19,'[1]Pivot Gioc'!$B:$B,'[1]Pivot Gioc'!$S:$S)="0,00","",_xlfn.XLOOKUP($B19,'[1]Pivot Gioc'!$B:$B,'[1]Pivot Gioc'!$S:$S))</f>
        <v>7.3833333333333337</v>
      </c>
      <c r="T19" s="66">
        <f>IF(_xlfn.XLOOKUP($B19,'[1]Pivot Gioc'!$B:$B,'[1]Pivot Gioc'!$T:$T)=0,"",_xlfn.XLOOKUP($B19,'[1]Pivot Gioc'!$B:$B,'[1]Pivot Gioc'!$T:$T))</f>
        <v>221.5</v>
      </c>
      <c r="W19" t="str">
        <v>Belotti</v>
      </c>
      <c r="X19">
        <v>7.875</v>
      </c>
      <c r="Y19" t="str">
        <v/>
      </c>
      <c r="AB19" t="str">
        <v>McTominay</v>
      </c>
      <c r="AC19">
        <v>9</v>
      </c>
      <c r="AD19" t="str">
        <v>SAN GRIA</v>
      </c>
      <c r="AG19" s="21" t="str">
        <v>Berardi</v>
      </c>
      <c r="AH19" s="21">
        <v>1</v>
      </c>
      <c r="AI19" s="21" t="str">
        <v>HERTHA VERNELLO</v>
      </c>
      <c r="AL19" t="e">
        <v>#N/A</v>
      </c>
      <c r="AM19" t="e">
        <v>#N/A</v>
      </c>
      <c r="AN19" t="e">
        <v>#N/A</v>
      </c>
      <c r="AQ19" t="str">
        <v>Yildiz</v>
      </c>
      <c r="AR19">
        <v>1</v>
      </c>
      <c r="AS19" t="str">
        <v>SESTO ASENSIO</v>
      </c>
    </row>
    <row r="20" spans="1:45" x14ac:dyDescent="0.3">
      <c r="B20" s="103" t="s">
        <v>266</v>
      </c>
      <c r="C20" s="1" t="str">
        <f>_xlfn.IFNA(_xlfn.XLOOKUP(B20,'[1]ROSE SQUADRE'!$N:$N,'[1]ROSE SQUADRE'!$O:$O),"")</f>
        <v>AC ASPARAGHESE</v>
      </c>
      <c r="D20" s="1">
        <f>_xlfn.XLOOKUP($B20,'[1]Pivot Gioc'!$B:$B,'[1]Pivot Gioc'!$Q:$Q,"")</f>
        <v>8</v>
      </c>
      <c r="E20" s="1">
        <f>_xlfn.XLOOKUP($B20,'[1]Pivot Gioc'!$B:$B,'[1]Pivot Gioc'!$N:$N,"")</f>
        <v>3</v>
      </c>
      <c r="F20" s="1">
        <f>_xlfn.XLOOKUP($B20,'[1]Pivot Gioc'!$B:$B,'[1]Pivot Gioc'!$J:$J,"")</f>
        <v>0</v>
      </c>
      <c r="G20" s="1">
        <f>_xlfn.XLOOKUP($B20,'[1]Pivot Gioc'!$B:$B,'[1]Pivot Gioc'!$I:$I,"")</f>
        <v>1</v>
      </c>
      <c r="H20" s="1">
        <f>_xlfn.XLOOKUP($B20,'[1]Pivot Gioc'!$B:$B,'[1]Pivot Gioc'!$H:$H,"")</f>
        <v>0</v>
      </c>
      <c r="I20" s="1">
        <f>_xlfn.XLOOKUP($B20,'[1]Pivot Gioc'!$B:$B,'[1]Pivot Gioc'!$P:$P,"")</f>
        <v>0</v>
      </c>
      <c r="J20" s="1">
        <f>_xlfn.XLOOKUP($B20,'[1]Pivot Gioc'!$B:$B,'[1]Pivot Gioc'!$L:$L,"")</f>
        <v>2</v>
      </c>
      <c r="K20" s="1">
        <f>_xlfn.XLOOKUP($B20,'[1]Pivot Gioc'!$B:$B,'[1]Pivot Gioc'!$M:$M,"")</f>
        <v>1</v>
      </c>
      <c r="L20" s="1">
        <f>_xlfn.XLOOKUP($B20,'[1]Pivot Gioc'!$B:$B,'[1]Pivot Gioc'!$K:$K,"")</f>
        <v>0</v>
      </c>
      <c r="M20" s="17">
        <f>_xlfn.XLOOKUP($B20,'[1]Pivot Gioc'!$B:$B,'[1]Pivot Gioc'!$C:$C,"")</f>
        <v>5.875</v>
      </c>
      <c r="N20" s="17">
        <f>_xlfn.XLOOKUP($B20,'[1]Pivot Gioc'!$B:$B,'[1]Pivot Gioc'!$D:$D,"")</f>
        <v>6.6875</v>
      </c>
      <c r="O20" s="17">
        <f>_xlfn.XLOOKUP($B20,'[1]Pivot Gioc'!$B:$B,'[1]Pivot Gioc'!$E:$E,"")</f>
        <v>214</v>
      </c>
      <c r="P20" s="22" t="str">
        <f>IF(_xlfn.XLOOKUP($B20,'[1]Pivot Gioc'!$B:$B,'[1]Pivot Gioc'!$G:$G,"")=0,"",_xlfn.XLOOKUP($B20,'[1]Pivot Gioc'!$B:$B,'[1]Pivot Gioc'!$G:$G))</f>
        <v/>
      </c>
      <c r="Q20" s="63" t="e">
        <f>_xlfn.XLOOKUP(B20,[1]!Tabella4[nome],[1]!Tabella4[PRES])</f>
        <v>#REF!</v>
      </c>
      <c r="R20" s="63" t="e">
        <f>_xlfn.XLOOKUP(B20,[1]!Tabella4[nome],[1]!Tabella4[LEGA TIT])</f>
        <v>#REF!</v>
      </c>
      <c r="S20" s="66">
        <f>IF(_xlfn.XLOOKUP($B20,'[1]Pivot Gioc'!$B:$B,'[1]Pivot Gioc'!$S:$S)="0,00","",_xlfn.XLOOKUP($B20,'[1]Pivot Gioc'!$B:$B,'[1]Pivot Gioc'!$S:$S))</f>
        <v>6.9137931034482758</v>
      </c>
      <c r="T20" s="66">
        <f>IF(_xlfn.XLOOKUP($B20,'[1]Pivot Gioc'!$B:$B,'[1]Pivot Gioc'!$T:$T)=0,"",_xlfn.XLOOKUP($B20,'[1]Pivot Gioc'!$B:$B,'[1]Pivot Gioc'!$T:$T))</f>
        <v>200.5</v>
      </c>
      <c r="W20" t="str">
        <v>Thuram</v>
      </c>
      <c r="X20">
        <v>7.833333333333333</v>
      </c>
      <c r="Y20" t="str">
        <v>PESCICULINI FC</v>
      </c>
      <c r="AB20" t="str">
        <v>Pinamonti</v>
      </c>
      <c r="AC20">
        <v>8</v>
      </c>
      <c r="AD20" t="str">
        <v>AC ASPARAGHESE</v>
      </c>
      <c r="AG20" s="21" t="str">
        <v>Orban G.</v>
      </c>
      <c r="AH20" s="21">
        <v>1</v>
      </c>
      <c r="AI20" s="21" t="str">
        <v>SESTO ASENSIO</v>
      </c>
      <c r="AL20" t="e">
        <v>#N/A</v>
      </c>
      <c r="AM20" t="e">
        <v>#N/A</v>
      </c>
      <c r="AN20" t="e">
        <v>#N/A</v>
      </c>
      <c r="AQ20" t="str">
        <v>Calhanoglu</v>
      </c>
      <c r="AR20">
        <v>1</v>
      </c>
      <c r="AS20" t="str">
        <v>SAN GRIA</v>
      </c>
    </row>
    <row r="21" spans="1:45" x14ac:dyDescent="0.3">
      <c r="A21" s="1" t="s">
        <v>457</v>
      </c>
      <c r="B21" s="98" t="s">
        <v>189</v>
      </c>
      <c r="C21" s="1" t="str">
        <f>_xlfn.IFNA(_xlfn.XLOOKUP(B21,'[1]ROSE SQUADRE'!$N:$N,'[1]ROSE SQUADRE'!$O:$O),"")</f>
        <v>HERTHA VERNELLO</v>
      </c>
      <c r="D21" s="1">
        <f>_xlfn.XLOOKUP($B21,'[1]Pivot Gioc'!$B:$B,'[1]Pivot Gioc'!$Q:$Q,"")</f>
        <v>8</v>
      </c>
      <c r="E21" s="1">
        <f>_xlfn.XLOOKUP($B21,'[1]Pivot Gioc'!$B:$B,'[1]Pivot Gioc'!$N:$N,"")</f>
        <v>1</v>
      </c>
      <c r="F21" s="1">
        <f>_xlfn.XLOOKUP($B21,'[1]Pivot Gioc'!$B:$B,'[1]Pivot Gioc'!$J:$J,"")</f>
        <v>2</v>
      </c>
      <c r="G21" s="1">
        <f>_xlfn.XLOOKUP($B21,'[1]Pivot Gioc'!$B:$B,'[1]Pivot Gioc'!$I:$I,"")</f>
        <v>0</v>
      </c>
      <c r="H21" s="1">
        <f>_xlfn.XLOOKUP($B21,'[1]Pivot Gioc'!$B:$B,'[1]Pivot Gioc'!$H:$H,"")</f>
        <v>0</v>
      </c>
      <c r="I21" s="1">
        <f>_xlfn.XLOOKUP($B21,'[1]Pivot Gioc'!$B:$B,'[1]Pivot Gioc'!$P:$P,"")</f>
        <v>0</v>
      </c>
      <c r="J21" s="1">
        <f>_xlfn.XLOOKUP($B21,'[1]Pivot Gioc'!$B:$B,'[1]Pivot Gioc'!$L:$L,"")</f>
        <v>4</v>
      </c>
      <c r="K21" s="1">
        <f>_xlfn.XLOOKUP($B21,'[1]Pivot Gioc'!$B:$B,'[1]Pivot Gioc'!$M:$M,"")</f>
        <v>0</v>
      </c>
      <c r="L21" s="1">
        <f>_xlfn.XLOOKUP($B21,'[1]Pivot Gioc'!$B:$B,'[1]Pivot Gioc'!$K:$K,"")</f>
        <v>0</v>
      </c>
      <c r="M21" s="17">
        <f>_xlfn.XLOOKUP($B21,'[1]Pivot Gioc'!$B:$B,'[1]Pivot Gioc'!$C:$C,"")</f>
        <v>5.958333333333333</v>
      </c>
      <c r="N21" s="17">
        <f>_xlfn.XLOOKUP($B21,'[1]Pivot Gioc'!$B:$B,'[1]Pivot Gioc'!$D:$D,"")</f>
        <v>7.041666666666667</v>
      </c>
      <c r="O21" s="17">
        <f>_xlfn.XLOOKUP($B21,'[1]Pivot Gioc'!$B:$B,'[1]Pivot Gioc'!$E:$E,"")</f>
        <v>169</v>
      </c>
      <c r="P21" s="22" t="str">
        <f>IF(_xlfn.XLOOKUP($B21,'[1]Pivot Gioc'!$B:$B,'[1]Pivot Gioc'!$G:$G,"")=0,"",_xlfn.XLOOKUP($B21,'[1]Pivot Gioc'!$B:$B,'[1]Pivot Gioc'!$G:$G))</f>
        <v/>
      </c>
      <c r="Q21" s="63" t="e">
        <f>_xlfn.XLOOKUP(B21,[1]!Tabella4[nome],[1]!Tabella4[PRES])</f>
        <v>#REF!</v>
      </c>
      <c r="R21" s="63" t="e">
        <f>_xlfn.XLOOKUP(B21,[1]!Tabella4[nome],[1]!Tabella4[LEGA TIT])</f>
        <v>#REF!</v>
      </c>
      <c r="S21" s="66">
        <f>IF(_xlfn.XLOOKUP($B21,'[1]Pivot Gioc'!$B:$B,'[1]Pivot Gioc'!$S:$S)="0,00","",_xlfn.XLOOKUP($B21,'[1]Pivot Gioc'!$B:$B,'[1]Pivot Gioc'!$S:$S))</f>
        <v>6.8695652173913047</v>
      </c>
      <c r="T21" s="66">
        <f>IF(_xlfn.XLOOKUP($B21,'[1]Pivot Gioc'!$B:$B,'[1]Pivot Gioc'!$T:$T)=0,"",_xlfn.XLOOKUP($B21,'[1]Pivot Gioc'!$B:$B,'[1]Pivot Gioc'!$T:$T))</f>
        <v>158</v>
      </c>
      <c r="W21" t="str">
        <v>Calhanoglu</v>
      </c>
      <c r="X21">
        <v>7.8095238095238093</v>
      </c>
      <c r="Y21" t="str">
        <v>SAN GRIA</v>
      </c>
      <c r="AB21" t="str">
        <v>Kean</v>
      </c>
      <c r="AC21">
        <v>8</v>
      </c>
      <c r="AD21" t="str">
        <v>HERTHA VERNELLO</v>
      </c>
      <c r="AG21" s="21" t="str">
        <v>Rabiot</v>
      </c>
      <c r="AH21" s="21">
        <v>1</v>
      </c>
      <c r="AI21" s="21" t="str">
        <v>PARTIZAN DEGRADO</v>
      </c>
      <c r="AL21" t="e">
        <v>#N/A</v>
      </c>
      <c r="AM21" t="e">
        <v>#N/A</v>
      </c>
      <c r="AN21" t="e">
        <v>#N/A</v>
      </c>
      <c r="AQ21" t="str">
        <v>McTominay</v>
      </c>
      <c r="AR21">
        <v>1</v>
      </c>
      <c r="AS21" t="str">
        <v>SAN GRIA</v>
      </c>
    </row>
    <row r="22" spans="1:45" x14ac:dyDescent="0.3">
      <c r="B22" s="103" t="s">
        <v>326</v>
      </c>
      <c r="C22" s="1" t="str">
        <f>_xlfn.IFNA(_xlfn.XLOOKUP(B22,'[1]ROSE SQUADRE'!$N:$N,'[1]ROSE SQUADRE'!$O:$O),"")</f>
        <v>PESCICULINI FC</v>
      </c>
      <c r="D22" s="1">
        <f>_xlfn.XLOOKUP($B22,'[1]Pivot Gioc'!$B:$B,'[1]Pivot Gioc'!$Q:$Q,"")</f>
        <v>8</v>
      </c>
      <c r="E22" s="1">
        <f>_xlfn.XLOOKUP($B22,'[1]Pivot Gioc'!$B:$B,'[1]Pivot Gioc'!$N:$N,"")</f>
        <v>3</v>
      </c>
      <c r="F22" s="1">
        <f>_xlfn.XLOOKUP($B22,'[1]Pivot Gioc'!$B:$B,'[1]Pivot Gioc'!$J:$J,"")</f>
        <v>5</v>
      </c>
      <c r="G22" s="1">
        <f>_xlfn.XLOOKUP($B22,'[1]Pivot Gioc'!$B:$B,'[1]Pivot Gioc'!$I:$I,"")</f>
        <v>0</v>
      </c>
      <c r="H22" s="1">
        <f>_xlfn.XLOOKUP($B22,'[1]Pivot Gioc'!$B:$B,'[1]Pivot Gioc'!$H:$H,"")</f>
        <v>0</v>
      </c>
      <c r="I22" s="1">
        <f>_xlfn.XLOOKUP($B22,'[1]Pivot Gioc'!$B:$B,'[1]Pivot Gioc'!$P:$P,"")</f>
        <v>0</v>
      </c>
      <c r="J22" s="1">
        <f>_xlfn.XLOOKUP($B22,'[1]Pivot Gioc'!$B:$B,'[1]Pivot Gioc'!$L:$L,"")</f>
        <v>6</v>
      </c>
      <c r="K22" s="1">
        <f>_xlfn.XLOOKUP($B22,'[1]Pivot Gioc'!$B:$B,'[1]Pivot Gioc'!$M:$M,"")</f>
        <v>0</v>
      </c>
      <c r="L22" s="1">
        <f>_xlfn.XLOOKUP($B22,'[1]Pivot Gioc'!$B:$B,'[1]Pivot Gioc'!$K:$K,"")</f>
        <v>0</v>
      </c>
      <c r="M22" s="17">
        <f>_xlfn.XLOOKUP($B22,'[1]Pivot Gioc'!$B:$B,'[1]Pivot Gioc'!$C:$C,"")</f>
        <v>6.0428571428571427</v>
      </c>
      <c r="N22" s="17">
        <f>_xlfn.XLOOKUP($B22,'[1]Pivot Gioc'!$B:$B,'[1]Pivot Gioc'!$D:$D,"")</f>
        <v>6.7857142857142856</v>
      </c>
      <c r="O22" s="17">
        <f>_xlfn.XLOOKUP($B22,'[1]Pivot Gioc'!$B:$B,'[1]Pivot Gioc'!$E:$E,"")</f>
        <v>237.5</v>
      </c>
      <c r="P22" s="22" t="str">
        <f>IF(_xlfn.XLOOKUP($B22,'[1]Pivot Gioc'!$B:$B,'[1]Pivot Gioc'!$G:$G,"")=0,"",_xlfn.XLOOKUP($B22,'[1]Pivot Gioc'!$B:$B,'[1]Pivot Gioc'!$G:$G))</f>
        <v/>
      </c>
      <c r="Q22" s="63" t="e">
        <f>_xlfn.XLOOKUP(B22,[1]!Tabella4[nome],[1]!Tabella4[PRES])</f>
        <v>#REF!</v>
      </c>
      <c r="R22" s="63" t="e">
        <f>_xlfn.XLOOKUP(B22,[1]!Tabella4[nome],[1]!Tabella4[LEGA TIT])</f>
        <v>#REF!</v>
      </c>
      <c r="S22" s="66">
        <f>IF(_xlfn.XLOOKUP($B22,'[1]Pivot Gioc'!$B:$B,'[1]Pivot Gioc'!$S:$S)="0,00","",_xlfn.XLOOKUP($B22,'[1]Pivot Gioc'!$B:$B,'[1]Pivot Gioc'!$S:$S))</f>
        <v>6.578125</v>
      </c>
      <c r="T22" s="66">
        <f>IF(_xlfn.XLOOKUP($B22,'[1]Pivot Gioc'!$B:$B,'[1]Pivot Gioc'!$T:$T)=0,"",_xlfn.XLOOKUP($B22,'[1]Pivot Gioc'!$B:$B,'[1]Pivot Gioc'!$T:$T))</f>
        <v>210.5</v>
      </c>
      <c r="W22" t="str">
        <v>Dimarco</v>
      </c>
      <c r="X22">
        <v>7.7878787878787881</v>
      </c>
      <c r="Y22" t="str">
        <v>ATL IMPROVVISATO</v>
      </c>
      <c r="AB22" t="str">
        <v>Vlasic</v>
      </c>
      <c r="AC22">
        <v>8</v>
      </c>
      <c r="AD22" t="str">
        <v>PESCICULINI FC</v>
      </c>
      <c r="AG22" s="21" t="str">
        <v>Banda</v>
      </c>
      <c r="AH22" s="21">
        <v>1</v>
      </c>
      <c r="AI22" s="21" t="str">
        <v/>
      </c>
      <c r="AL22" t="e">
        <v>#N/A</v>
      </c>
      <c r="AM22" t="e">
        <v>#N/A</v>
      </c>
      <c r="AN22" t="e">
        <v>#N/A</v>
      </c>
      <c r="AQ22" t="str">
        <v>Pinamonti</v>
      </c>
      <c r="AR22">
        <v>1</v>
      </c>
      <c r="AS22" t="str">
        <v>AC ASPARAGHESE</v>
      </c>
    </row>
    <row r="23" spans="1:45" x14ac:dyDescent="0.3">
      <c r="A23" s="1" t="s">
        <v>457</v>
      </c>
      <c r="B23" s="95" t="s">
        <v>233</v>
      </c>
      <c r="C23" s="1" t="str">
        <f>_xlfn.IFNA(_xlfn.XLOOKUP(B23,'[1]ROSE SQUADRE'!$N:$N,'[1]ROSE SQUADRE'!$O:$O),"")</f>
        <v>AC ASPARAGHESE</v>
      </c>
      <c r="D23" s="1">
        <f>_xlfn.XLOOKUP($B23,'[1]Pivot Gioc'!$B:$B,'[1]Pivot Gioc'!$Q:$Q,"")</f>
        <v>7</v>
      </c>
      <c r="E23" s="1">
        <f>_xlfn.XLOOKUP($B23,'[1]Pivot Gioc'!$B:$B,'[1]Pivot Gioc'!$N:$N,"")</f>
        <v>0</v>
      </c>
      <c r="F23" s="1">
        <f>_xlfn.XLOOKUP($B23,'[1]Pivot Gioc'!$B:$B,'[1]Pivot Gioc'!$J:$J,"")</f>
        <v>2</v>
      </c>
      <c r="G23" s="1">
        <f>_xlfn.XLOOKUP($B23,'[1]Pivot Gioc'!$B:$B,'[1]Pivot Gioc'!$I:$I,"")</f>
        <v>0</v>
      </c>
      <c r="H23" s="1">
        <f>_xlfn.XLOOKUP($B23,'[1]Pivot Gioc'!$B:$B,'[1]Pivot Gioc'!$H:$H,"")</f>
        <v>0</v>
      </c>
      <c r="I23" s="1">
        <f>_xlfn.XLOOKUP($B23,'[1]Pivot Gioc'!$B:$B,'[1]Pivot Gioc'!$P:$P,"")</f>
        <v>0</v>
      </c>
      <c r="J23" s="1">
        <f>_xlfn.XLOOKUP($B23,'[1]Pivot Gioc'!$B:$B,'[1]Pivot Gioc'!$L:$L,"")</f>
        <v>2</v>
      </c>
      <c r="K23" s="1">
        <f>_xlfn.XLOOKUP($B23,'[1]Pivot Gioc'!$B:$B,'[1]Pivot Gioc'!$M:$M,"")</f>
        <v>0</v>
      </c>
      <c r="L23" s="1">
        <f>_xlfn.XLOOKUP($B23,'[1]Pivot Gioc'!$B:$B,'[1]Pivot Gioc'!$K:$K,"")</f>
        <v>0</v>
      </c>
      <c r="M23" s="17">
        <f>_xlfn.XLOOKUP($B23,'[1]Pivot Gioc'!$B:$B,'[1]Pivot Gioc'!$C:$C,"")</f>
        <v>5.9848484848484844</v>
      </c>
      <c r="N23" s="17">
        <f>_xlfn.XLOOKUP($B23,'[1]Pivot Gioc'!$B:$B,'[1]Pivot Gioc'!$D:$D,"")</f>
        <v>6.5909090909090908</v>
      </c>
      <c r="O23" s="17">
        <f>_xlfn.XLOOKUP($B23,'[1]Pivot Gioc'!$B:$B,'[1]Pivot Gioc'!$E:$E,"")</f>
        <v>217.5</v>
      </c>
      <c r="P23" s="22" t="str">
        <f>IF(_xlfn.XLOOKUP($B23,'[1]Pivot Gioc'!$B:$B,'[1]Pivot Gioc'!$G:$G,"")=0,"",_xlfn.XLOOKUP($B23,'[1]Pivot Gioc'!$B:$B,'[1]Pivot Gioc'!$G:$G))</f>
        <v/>
      </c>
      <c r="Q23" s="63" t="e">
        <f>_xlfn.XLOOKUP(B23,[1]!Tabella4[nome],[1]!Tabella4[PRES])</f>
        <v>#REF!</v>
      </c>
      <c r="R23" s="63" t="e">
        <f>_xlfn.XLOOKUP(B23,[1]!Tabella4[nome],[1]!Tabella4[LEGA TIT])</f>
        <v>#REF!</v>
      </c>
      <c r="S23" s="66">
        <f>IF(_xlfn.XLOOKUP($B23,'[1]Pivot Gioc'!$B:$B,'[1]Pivot Gioc'!$S:$S)="0,00","",_xlfn.XLOOKUP($B23,'[1]Pivot Gioc'!$B:$B,'[1]Pivot Gioc'!$S:$S))</f>
        <v>5</v>
      </c>
      <c r="T23" s="66">
        <f>IF(_xlfn.XLOOKUP($B23,'[1]Pivot Gioc'!$B:$B,'[1]Pivot Gioc'!$T:$T)=0,"",_xlfn.XLOOKUP($B23,'[1]Pivot Gioc'!$B:$B,'[1]Pivot Gioc'!$T:$T))</f>
        <v>5</v>
      </c>
      <c r="W23" t="str">
        <v>Hojlund</v>
      </c>
      <c r="X23">
        <v>7.6212121212121211</v>
      </c>
      <c r="Y23" t="str">
        <v>SAN GRIA</v>
      </c>
      <c r="AG23" s="21" t="str">
        <v>Gudmundsson A.</v>
      </c>
      <c r="AH23" s="21">
        <v>1</v>
      </c>
      <c r="AI23" s="21" t="str">
        <v>APPAREGGIATO</v>
      </c>
      <c r="AL23" t="e">
        <v>#N/A</v>
      </c>
      <c r="AM23" t="e">
        <v>#N/A</v>
      </c>
      <c r="AN23" t="e">
        <v>#N/A</v>
      </c>
      <c r="AQ23" t="str">
        <v>Berardi</v>
      </c>
      <c r="AR23">
        <v>1</v>
      </c>
      <c r="AS23" t="str">
        <v>HERTHA VERNELLO</v>
      </c>
    </row>
    <row r="24" spans="1:45" x14ac:dyDescent="0.3">
      <c r="A24" s="1" t="s">
        <v>457</v>
      </c>
      <c r="B24" s="97" t="s">
        <v>137</v>
      </c>
      <c r="C24" s="1" t="str">
        <f>_xlfn.IFNA(_xlfn.XLOOKUP(B24,'[1]ROSE SQUADRE'!$N:$N,'[1]ROSE SQUADRE'!$O:$O),"")</f>
        <v>ATL IMPROVVISATO</v>
      </c>
      <c r="D24" s="1">
        <f>_xlfn.XLOOKUP($B24,'[1]Pivot Gioc'!$B:$B,'[1]Pivot Gioc'!$Q:$Q,"")</f>
        <v>7</v>
      </c>
      <c r="E24" s="1">
        <f>_xlfn.XLOOKUP($B24,'[1]Pivot Gioc'!$B:$B,'[1]Pivot Gioc'!$N:$N,"")</f>
        <v>17</v>
      </c>
      <c r="F24" s="1">
        <f>_xlfn.XLOOKUP($B24,'[1]Pivot Gioc'!$B:$B,'[1]Pivot Gioc'!$J:$J,"")</f>
        <v>0</v>
      </c>
      <c r="G24" s="1">
        <f>_xlfn.XLOOKUP($B24,'[1]Pivot Gioc'!$B:$B,'[1]Pivot Gioc'!$I:$I,"")</f>
        <v>0</v>
      </c>
      <c r="H24" s="1">
        <f>_xlfn.XLOOKUP($B24,'[1]Pivot Gioc'!$B:$B,'[1]Pivot Gioc'!$H:$H,"")</f>
        <v>0</v>
      </c>
      <c r="I24" s="1">
        <f>_xlfn.XLOOKUP($B24,'[1]Pivot Gioc'!$B:$B,'[1]Pivot Gioc'!$P:$P,"")</f>
        <v>0</v>
      </c>
      <c r="J24" s="1">
        <f>_xlfn.XLOOKUP($B24,'[1]Pivot Gioc'!$B:$B,'[1]Pivot Gioc'!$L:$L,"")</f>
        <v>3</v>
      </c>
      <c r="K24" s="1">
        <f>_xlfn.XLOOKUP($B24,'[1]Pivot Gioc'!$B:$B,'[1]Pivot Gioc'!$M:$M,"")</f>
        <v>0</v>
      </c>
      <c r="L24" s="1">
        <f>_xlfn.XLOOKUP($B24,'[1]Pivot Gioc'!$B:$B,'[1]Pivot Gioc'!$K:$K,"")</f>
        <v>0</v>
      </c>
      <c r="M24" s="17">
        <f>_xlfn.XLOOKUP($B24,'[1]Pivot Gioc'!$B:$B,'[1]Pivot Gioc'!$C:$C,"")</f>
        <v>6.6212121212121211</v>
      </c>
      <c r="N24" s="17">
        <f>_xlfn.XLOOKUP($B24,'[1]Pivot Gioc'!$B:$B,'[1]Pivot Gioc'!$D:$D,"")</f>
        <v>7.7878787878787881</v>
      </c>
      <c r="O24" s="17">
        <f>_xlfn.XLOOKUP($B24,'[1]Pivot Gioc'!$B:$B,'[1]Pivot Gioc'!$E:$E,"")</f>
        <v>257</v>
      </c>
      <c r="P24" s="22" t="str">
        <f>IF(_xlfn.XLOOKUP($B24,'[1]Pivot Gioc'!$B:$B,'[1]Pivot Gioc'!$G:$G,"")=0,"",_xlfn.XLOOKUP($B24,'[1]Pivot Gioc'!$B:$B,'[1]Pivot Gioc'!$G:$G))</f>
        <v/>
      </c>
      <c r="Q24" s="63" t="e">
        <f>_xlfn.XLOOKUP(B24,[1]!Tabella4[nome],[1]!Tabella4[PRES])</f>
        <v>#REF!</v>
      </c>
      <c r="R24" s="63" t="e">
        <f>_xlfn.XLOOKUP(B24,[1]!Tabella4[nome],[1]!Tabella4[LEGA TIT])</f>
        <v>#REF!</v>
      </c>
      <c r="S24" s="66">
        <f>IF(_xlfn.XLOOKUP($B24,'[1]Pivot Gioc'!$B:$B,'[1]Pivot Gioc'!$S:$S)="0,00","",_xlfn.XLOOKUP($B24,'[1]Pivot Gioc'!$B:$B,'[1]Pivot Gioc'!$S:$S))</f>
        <v>7.828125</v>
      </c>
      <c r="T24" s="66">
        <f>IF(_xlfn.XLOOKUP($B24,'[1]Pivot Gioc'!$B:$B,'[1]Pivot Gioc'!$T:$T)=0,"",_xlfn.XLOOKUP($B24,'[1]Pivot Gioc'!$B:$B,'[1]Pivot Gioc'!$T:$T))</f>
        <v>250.5</v>
      </c>
      <c r="W24" t="str">
        <v>Scamacca</v>
      </c>
      <c r="X24">
        <v>7.6</v>
      </c>
      <c r="Y24" t="str">
        <v>AC ASPARAGHESE</v>
      </c>
      <c r="AB24" s="154" t="s">
        <v>6</v>
      </c>
      <c r="AC24" s="154"/>
      <c r="AD24" s="154"/>
      <c r="AG24" s="21" t="str">
        <v>Noslin</v>
      </c>
      <c r="AH24" s="21">
        <v>1</v>
      </c>
      <c r="AI24" s="21" t="str">
        <v/>
      </c>
      <c r="AL24" t="e">
        <v>#N/A</v>
      </c>
      <c r="AM24" t="e">
        <v>#N/A</v>
      </c>
      <c r="AN24" t="e">
        <v>#N/A</v>
      </c>
      <c r="AQ24" t="str">
        <v>Colombo</v>
      </c>
      <c r="AR24">
        <v>1</v>
      </c>
      <c r="AS24" t="str">
        <v>SAN GRIA</v>
      </c>
    </row>
    <row r="25" spans="1:45" x14ac:dyDescent="0.3">
      <c r="B25" s="103" t="s">
        <v>321</v>
      </c>
      <c r="C25" s="1" t="str">
        <f>_xlfn.IFNA(_xlfn.XLOOKUP(B25,'[1]ROSE SQUADRE'!$N:$N,'[1]ROSE SQUADRE'!$O:$O),"")</f>
        <v>ATL IMPROVVISATO</v>
      </c>
      <c r="D25" s="1">
        <f>_xlfn.XLOOKUP($B25,'[1]Pivot Gioc'!$B:$B,'[1]Pivot Gioc'!$Q:$Q,"")</f>
        <v>7</v>
      </c>
      <c r="E25" s="1">
        <f>_xlfn.XLOOKUP($B25,'[1]Pivot Gioc'!$B:$B,'[1]Pivot Gioc'!$N:$N,"")</f>
        <v>1</v>
      </c>
      <c r="F25" s="1">
        <f>_xlfn.XLOOKUP($B25,'[1]Pivot Gioc'!$B:$B,'[1]Pivot Gioc'!$J:$J,"")</f>
        <v>0</v>
      </c>
      <c r="G25" s="1">
        <f>_xlfn.XLOOKUP($B25,'[1]Pivot Gioc'!$B:$B,'[1]Pivot Gioc'!$I:$I,"")</f>
        <v>0</v>
      </c>
      <c r="H25" s="1">
        <f>_xlfn.XLOOKUP($B25,'[1]Pivot Gioc'!$B:$B,'[1]Pivot Gioc'!$H:$H,"")</f>
        <v>0</v>
      </c>
      <c r="I25" s="1">
        <f>_xlfn.XLOOKUP($B25,'[1]Pivot Gioc'!$B:$B,'[1]Pivot Gioc'!$P:$P,"")</f>
        <v>0</v>
      </c>
      <c r="J25" s="1">
        <f>_xlfn.XLOOKUP($B25,'[1]Pivot Gioc'!$B:$B,'[1]Pivot Gioc'!$L:$L,"")</f>
        <v>5</v>
      </c>
      <c r="K25" s="1">
        <f>_xlfn.XLOOKUP($B25,'[1]Pivot Gioc'!$B:$B,'[1]Pivot Gioc'!$M:$M,"")</f>
        <v>0</v>
      </c>
      <c r="L25" s="1">
        <f>_xlfn.XLOOKUP($B25,'[1]Pivot Gioc'!$B:$B,'[1]Pivot Gioc'!$K:$K,"")</f>
        <v>0</v>
      </c>
      <c r="M25" s="17">
        <f>_xlfn.XLOOKUP($B25,'[1]Pivot Gioc'!$B:$B,'[1]Pivot Gioc'!$C:$C,"")</f>
        <v>5.9482758620689653</v>
      </c>
      <c r="N25" s="17">
        <f>_xlfn.XLOOKUP($B25,'[1]Pivot Gioc'!$B:$B,'[1]Pivot Gioc'!$D:$D,"")</f>
        <v>6.6896551724137927</v>
      </c>
      <c r="O25" s="17">
        <f>_xlfn.XLOOKUP($B25,'[1]Pivot Gioc'!$B:$B,'[1]Pivot Gioc'!$E:$E,"")</f>
        <v>194</v>
      </c>
      <c r="P25" s="22" t="str">
        <f>IF(_xlfn.XLOOKUP($B25,'[1]Pivot Gioc'!$B:$B,'[1]Pivot Gioc'!$G:$G,"")=0,"",_xlfn.XLOOKUP($B25,'[1]Pivot Gioc'!$B:$B,'[1]Pivot Gioc'!$G:$G))</f>
        <v/>
      </c>
      <c r="Q25" s="63" t="e">
        <f>_xlfn.XLOOKUP(B25,[1]!Tabella4[nome],[1]!Tabella4[PRES])</f>
        <v>#REF!</v>
      </c>
      <c r="R25" s="63" t="e">
        <f>_xlfn.XLOOKUP(B25,[1]!Tabella4[nome],[1]!Tabella4[LEGA TIT])</f>
        <v>#REF!</v>
      </c>
      <c r="S25" s="66">
        <f>IF(_xlfn.XLOOKUP($B25,'[1]Pivot Gioc'!$B:$B,'[1]Pivot Gioc'!$S:$S)="0,00","",_xlfn.XLOOKUP($B25,'[1]Pivot Gioc'!$B:$B,'[1]Pivot Gioc'!$S:$S))</f>
        <v>6.75</v>
      </c>
      <c r="T25" s="66">
        <f>IF(_xlfn.XLOOKUP($B25,'[1]Pivot Gioc'!$B:$B,'[1]Pivot Gioc'!$T:$T)=0,"",_xlfn.XLOOKUP($B25,'[1]Pivot Gioc'!$B:$B,'[1]Pivot Gioc'!$T:$T))</f>
        <v>162</v>
      </c>
      <c r="W25" t="str">
        <v>Douvikas</v>
      </c>
      <c r="X25">
        <v>7.5</v>
      </c>
      <c r="Y25" t="str">
        <v>AC ASPARAGHESE</v>
      </c>
      <c r="AB25" t="str" cm="1">
        <f t="array" ref="AB25:AB34">INDEX(_xlfn._xlws.SORT($B$3:$N$508,4,-1),_xlfn.SEQUENCE(10),1)</f>
        <v>Dimarco</v>
      </c>
      <c r="AC25" cm="1">
        <f t="array" ref="AC25:AC34">INDEX(_xlfn._xlws.SORT($B$3:$N$508,4,-1),_xlfn.SEQUENCE(10),4)</f>
        <v>17</v>
      </c>
      <c r="AD25" t="str" cm="1">
        <f t="array" ref="AD25:AD34">INDEX(_xlfn._xlws.SORT($B$3:$N$508,4,-1),_xlfn.SEQUENCE(10),2)</f>
        <v>ATL IMPROVVISATO</v>
      </c>
      <c r="AG25" s="21" t="str">
        <v>Nzola</v>
      </c>
      <c r="AH25" s="21">
        <v>1</v>
      </c>
      <c r="AI25" s="21" t="str">
        <v/>
      </c>
      <c r="AL25" t="e">
        <v>#N/A</v>
      </c>
      <c r="AM25" t="e">
        <v>#N/A</v>
      </c>
      <c r="AN25" t="e">
        <v>#N/A</v>
      </c>
      <c r="AQ25" t="str">
        <v>Pulisic</v>
      </c>
      <c r="AR25">
        <v>1</v>
      </c>
      <c r="AS25" t="str">
        <v>SESTO ASENSIO</v>
      </c>
    </row>
    <row r="26" spans="1:45" x14ac:dyDescent="0.3">
      <c r="A26" s="1" t="s">
        <v>457</v>
      </c>
      <c r="B26" s="97" t="s">
        <v>79</v>
      </c>
      <c r="C26" s="1" t="str">
        <f>_xlfn.IFNA(_xlfn.XLOOKUP(B26,'[1]ROSE SQUADRE'!$N:$N,'[1]ROSE SQUADRE'!$O:$O),"")</f>
        <v>HERTHA VERNELLO</v>
      </c>
      <c r="D26" s="1">
        <f>_xlfn.XLOOKUP($B26,'[1]Pivot Gioc'!$B:$B,'[1]Pivot Gioc'!$Q:$Q,"")</f>
        <v>7</v>
      </c>
      <c r="E26" s="1">
        <f>_xlfn.XLOOKUP($B26,'[1]Pivot Gioc'!$B:$B,'[1]Pivot Gioc'!$N:$N,"")</f>
        <v>4</v>
      </c>
      <c r="F26" s="1">
        <f>_xlfn.XLOOKUP($B26,'[1]Pivot Gioc'!$B:$B,'[1]Pivot Gioc'!$J:$J,"")</f>
        <v>1</v>
      </c>
      <c r="G26" s="1">
        <f>_xlfn.XLOOKUP($B26,'[1]Pivot Gioc'!$B:$B,'[1]Pivot Gioc'!$I:$I,"")</f>
        <v>1</v>
      </c>
      <c r="H26" s="1">
        <f>_xlfn.XLOOKUP($B26,'[1]Pivot Gioc'!$B:$B,'[1]Pivot Gioc'!$H:$H,"")</f>
        <v>0</v>
      </c>
      <c r="I26" s="1">
        <f>_xlfn.XLOOKUP($B26,'[1]Pivot Gioc'!$B:$B,'[1]Pivot Gioc'!$P:$P,"")</f>
        <v>0</v>
      </c>
      <c r="J26" s="1">
        <f>_xlfn.XLOOKUP($B26,'[1]Pivot Gioc'!$B:$B,'[1]Pivot Gioc'!$L:$L,"")</f>
        <v>1</v>
      </c>
      <c r="K26" s="1">
        <f>_xlfn.XLOOKUP($B26,'[1]Pivot Gioc'!$B:$B,'[1]Pivot Gioc'!$M:$M,"")</f>
        <v>1</v>
      </c>
      <c r="L26" s="1">
        <f>_xlfn.XLOOKUP($B26,'[1]Pivot Gioc'!$B:$B,'[1]Pivot Gioc'!$K:$K,"")</f>
        <v>0</v>
      </c>
      <c r="M26" s="17">
        <f>_xlfn.XLOOKUP($B26,'[1]Pivot Gioc'!$B:$B,'[1]Pivot Gioc'!$C:$C,"")</f>
        <v>6.291666666666667</v>
      </c>
      <c r="N26" s="17">
        <f>_xlfn.XLOOKUP($B26,'[1]Pivot Gioc'!$B:$B,'[1]Pivot Gioc'!$D:$D,"")</f>
        <v>7.229166666666667</v>
      </c>
      <c r="O26" s="17">
        <f>_xlfn.XLOOKUP($B26,'[1]Pivot Gioc'!$B:$B,'[1]Pivot Gioc'!$E:$E,"")</f>
        <v>173.5</v>
      </c>
      <c r="P26" s="22" t="str">
        <f>IF(_xlfn.XLOOKUP($B26,'[1]Pivot Gioc'!$B:$B,'[1]Pivot Gioc'!$G:$G,"")=0,"",_xlfn.XLOOKUP($B26,'[1]Pivot Gioc'!$B:$B,'[1]Pivot Gioc'!$G:$G))</f>
        <v/>
      </c>
      <c r="Q26" s="63" t="e">
        <f>_xlfn.XLOOKUP(B26,[1]!Tabella4[nome],[1]!Tabella4[PRES])</f>
        <v>#REF!</v>
      </c>
      <c r="R26" s="63" t="e">
        <f>_xlfn.XLOOKUP(B26,[1]!Tabella4[nome],[1]!Tabella4[LEGA TIT])</f>
        <v>#REF!</v>
      </c>
      <c r="S26" s="66">
        <f>IF(_xlfn.XLOOKUP($B26,'[1]Pivot Gioc'!$B:$B,'[1]Pivot Gioc'!$S:$S)="0,00","",_xlfn.XLOOKUP($B26,'[1]Pivot Gioc'!$B:$B,'[1]Pivot Gioc'!$S:$S))</f>
        <v>7.1086956521739131</v>
      </c>
      <c r="T26" s="66">
        <f>IF(_xlfn.XLOOKUP($B26,'[1]Pivot Gioc'!$B:$B,'[1]Pivot Gioc'!$T:$T)=0,"",_xlfn.XLOOKUP($B26,'[1]Pivot Gioc'!$B:$B,'[1]Pivot Gioc'!$T:$T))</f>
        <v>163.5</v>
      </c>
      <c r="AB26" t="str">
        <v>Laurientè</v>
      </c>
      <c r="AC26">
        <v>9</v>
      </c>
      <c r="AD26" t="str">
        <v>PESCICULINI FC</v>
      </c>
    </row>
    <row r="27" spans="1:45" x14ac:dyDescent="0.3">
      <c r="A27" s="1" t="s">
        <v>456</v>
      </c>
      <c r="B27" s="95" t="s">
        <v>150</v>
      </c>
      <c r="C27" s="1" t="str">
        <f>_xlfn.IFNA(_xlfn.XLOOKUP(B27,'[1]ROSE SQUADRE'!$N:$N,'[1]ROSE SQUADRE'!$O:$O),"")</f>
        <v>HERTHA VERNELLO</v>
      </c>
      <c r="D27" s="1">
        <f>_xlfn.XLOOKUP($B27,'[1]Pivot Gioc'!$B:$B,'[1]Pivot Gioc'!$Q:$Q,"")</f>
        <v>7</v>
      </c>
      <c r="E27" s="1">
        <f>_xlfn.XLOOKUP($B27,'[1]Pivot Gioc'!$B:$B,'[1]Pivot Gioc'!$N:$N,"")</f>
        <v>4</v>
      </c>
      <c r="F27" s="1">
        <f>_xlfn.XLOOKUP($B27,'[1]Pivot Gioc'!$B:$B,'[1]Pivot Gioc'!$J:$J,"")</f>
        <v>1</v>
      </c>
      <c r="G27" s="1">
        <f>_xlfn.XLOOKUP($B27,'[1]Pivot Gioc'!$B:$B,'[1]Pivot Gioc'!$I:$I,"")</f>
        <v>0</v>
      </c>
      <c r="H27" s="1">
        <f>_xlfn.XLOOKUP($B27,'[1]Pivot Gioc'!$B:$B,'[1]Pivot Gioc'!$H:$H,"")</f>
        <v>0</v>
      </c>
      <c r="I27" s="1">
        <f>_xlfn.XLOOKUP($B27,'[1]Pivot Gioc'!$B:$B,'[1]Pivot Gioc'!$P:$P,"")</f>
        <v>0</v>
      </c>
      <c r="J27" s="1">
        <f>_xlfn.XLOOKUP($B27,'[1]Pivot Gioc'!$B:$B,'[1]Pivot Gioc'!$L:$L,"")</f>
        <v>6</v>
      </c>
      <c r="K27" s="1">
        <f>_xlfn.XLOOKUP($B27,'[1]Pivot Gioc'!$B:$B,'[1]Pivot Gioc'!$M:$M,"")</f>
        <v>0</v>
      </c>
      <c r="L27" s="1">
        <f>_xlfn.XLOOKUP($B27,'[1]Pivot Gioc'!$B:$B,'[1]Pivot Gioc'!$K:$K,"")</f>
        <v>0</v>
      </c>
      <c r="M27" s="17">
        <f>_xlfn.XLOOKUP($B27,'[1]Pivot Gioc'!$B:$B,'[1]Pivot Gioc'!$C:$C,"")</f>
        <v>6.2794117647058822</v>
      </c>
      <c r="N27" s="17">
        <f>_xlfn.XLOOKUP($B27,'[1]Pivot Gioc'!$B:$B,'[1]Pivot Gioc'!$D:$D,"")</f>
        <v>6.9558823529411766</v>
      </c>
      <c r="O27" s="17">
        <f>_xlfn.XLOOKUP($B27,'[1]Pivot Gioc'!$B:$B,'[1]Pivot Gioc'!$E:$E,"")</f>
        <v>236.5</v>
      </c>
      <c r="P27" s="22" t="str">
        <f>IF(_xlfn.XLOOKUP($B27,'[1]Pivot Gioc'!$B:$B,'[1]Pivot Gioc'!$G:$G,"")=0,"",_xlfn.XLOOKUP($B27,'[1]Pivot Gioc'!$B:$B,'[1]Pivot Gioc'!$G:$G))</f>
        <v/>
      </c>
      <c r="Q27" s="63" t="e">
        <f>_xlfn.XLOOKUP(B27,[1]!Tabella4[nome],[1]!Tabella4[PRES])</f>
        <v>#REF!</v>
      </c>
      <c r="R27" s="63" t="e">
        <f>_xlfn.XLOOKUP(B27,[1]!Tabella4[nome],[1]!Tabella4[LEGA TIT])</f>
        <v>#REF!</v>
      </c>
      <c r="S27" s="66">
        <f>IF(_xlfn.XLOOKUP($B27,'[1]Pivot Gioc'!$B:$B,'[1]Pivot Gioc'!$S:$S)="0,00","",_xlfn.XLOOKUP($B27,'[1]Pivot Gioc'!$B:$B,'[1]Pivot Gioc'!$S:$S))</f>
        <v>7.3</v>
      </c>
      <c r="T27" s="66">
        <f>IF(_xlfn.XLOOKUP($B27,'[1]Pivot Gioc'!$B:$B,'[1]Pivot Gioc'!$T:$T)=0,"",_xlfn.XLOOKUP($B27,'[1]Pivot Gioc'!$B:$B,'[1]Pivot Gioc'!$T:$T))</f>
        <v>73</v>
      </c>
      <c r="AB27" t="str">
        <v>Barella</v>
      </c>
      <c r="AC27">
        <v>8</v>
      </c>
      <c r="AD27" t="str">
        <v>PESCICULINI FC</v>
      </c>
    </row>
    <row r="28" spans="1:45" x14ac:dyDescent="0.3">
      <c r="B28" s="103" t="s">
        <v>504</v>
      </c>
      <c r="C28" s="1" t="str">
        <f>_xlfn.IFNA(_xlfn.XLOOKUP(B28,'[1]ROSE SQUADRE'!$N:$N,'[1]ROSE SQUADRE'!$O:$O),"")</f>
        <v>PARTIZAN DEGRADO</v>
      </c>
      <c r="D28" s="1">
        <f>_xlfn.XLOOKUP($B28,'[1]Pivot Gioc'!$B:$B,'[1]Pivot Gioc'!$Q:$Q,"")</f>
        <v>7</v>
      </c>
      <c r="E28" s="1">
        <f>_xlfn.XLOOKUP($B28,'[1]Pivot Gioc'!$B:$B,'[1]Pivot Gioc'!$N:$N,"")</f>
        <v>3</v>
      </c>
      <c r="F28" s="1">
        <f>_xlfn.XLOOKUP($B28,'[1]Pivot Gioc'!$B:$B,'[1]Pivot Gioc'!$J:$J,"")</f>
        <v>5</v>
      </c>
      <c r="G28" s="1">
        <f>_xlfn.XLOOKUP($B28,'[1]Pivot Gioc'!$B:$B,'[1]Pivot Gioc'!$I:$I,"")</f>
        <v>0</v>
      </c>
      <c r="H28" s="1">
        <f>_xlfn.XLOOKUP($B28,'[1]Pivot Gioc'!$B:$B,'[1]Pivot Gioc'!$H:$H,"")</f>
        <v>0</v>
      </c>
      <c r="I28" s="1">
        <f>_xlfn.XLOOKUP($B28,'[1]Pivot Gioc'!$B:$B,'[1]Pivot Gioc'!$P:$P,"")</f>
        <v>0</v>
      </c>
      <c r="J28" s="1">
        <f>_xlfn.XLOOKUP($B28,'[1]Pivot Gioc'!$B:$B,'[1]Pivot Gioc'!$L:$L,"")</f>
        <v>0</v>
      </c>
      <c r="K28" s="1">
        <f>_xlfn.XLOOKUP($B28,'[1]Pivot Gioc'!$B:$B,'[1]Pivot Gioc'!$M:$M,"")</f>
        <v>0</v>
      </c>
      <c r="L28" s="1">
        <f>_xlfn.XLOOKUP($B28,'[1]Pivot Gioc'!$B:$B,'[1]Pivot Gioc'!$K:$K,"")</f>
        <v>0</v>
      </c>
      <c r="M28" s="17">
        <f>_xlfn.XLOOKUP($B28,'[1]Pivot Gioc'!$B:$B,'[1]Pivot Gioc'!$C:$C,"")</f>
        <v>5.9423076923076925</v>
      </c>
      <c r="N28" s="17">
        <f>_xlfn.XLOOKUP($B28,'[1]Pivot Gioc'!$B:$B,'[1]Pivot Gioc'!$D:$D,"")</f>
        <v>6.865384615384615</v>
      </c>
      <c r="O28" s="17">
        <f>_xlfn.XLOOKUP($B28,'[1]Pivot Gioc'!$B:$B,'[1]Pivot Gioc'!$E:$E,"")</f>
        <v>178.5</v>
      </c>
      <c r="P28" s="22" t="str">
        <f>IF(_xlfn.XLOOKUP($B28,'[1]Pivot Gioc'!$B:$B,'[1]Pivot Gioc'!$G:$G,"")=0,"",_xlfn.XLOOKUP($B28,'[1]Pivot Gioc'!$B:$B,'[1]Pivot Gioc'!$G:$G))</f>
        <v/>
      </c>
      <c r="Q28" s="63" t="e">
        <f>_xlfn.XLOOKUP(B28,[1]!Tabella4[nome],[1]!Tabella4[PRES])</f>
        <v>#REF!</v>
      </c>
      <c r="R28" s="63" t="e">
        <f>_xlfn.XLOOKUP(B28,[1]!Tabella4[nome],[1]!Tabella4[LEGA TIT])</f>
        <v>#REF!</v>
      </c>
      <c r="S28" s="66">
        <f>IF(_xlfn.XLOOKUP($B28,'[1]Pivot Gioc'!$B:$B,'[1]Pivot Gioc'!$S:$S)="0,00","",_xlfn.XLOOKUP($B28,'[1]Pivot Gioc'!$B:$B,'[1]Pivot Gioc'!$S:$S))</f>
        <v>8.6999999999999993</v>
      </c>
      <c r="T28" s="66">
        <f>IF(_xlfn.XLOOKUP($B28,'[1]Pivot Gioc'!$B:$B,'[1]Pivot Gioc'!$T:$T)=0,"",_xlfn.XLOOKUP($B28,'[1]Pivot Gioc'!$B:$B,'[1]Pivot Gioc'!$T:$T))</f>
        <v>43.5</v>
      </c>
      <c r="AB28" t="str">
        <v>RodrIguez Je.</v>
      </c>
      <c r="AC28">
        <v>8</v>
      </c>
      <c r="AD28" t="str">
        <v>SESTO ASENSIO</v>
      </c>
      <c r="AL28" s="154" t="s">
        <v>353</v>
      </c>
      <c r="AM28" s="154"/>
      <c r="AN28" s="154"/>
    </row>
    <row r="29" spans="1:45" x14ac:dyDescent="0.3">
      <c r="A29" s="1" t="s">
        <v>456</v>
      </c>
      <c r="B29" s="97" t="s">
        <v>491</v>
      </c>
      <c r="C29" s="1" t="str">
        <f>_xlfn.IFNA(_xlfn.XLOOKUP(B29,'[1]ROSE SQUADRE'!$N:$N,'[1]ROSE SQUADRE'!$O:$O),"")</f>
        <v>PESCICULINI FC</v>
      </c>
      <c r="D29" s="1">
        <f>_xlfn.XLOOKUP($B29,'[1]Pivot Gioc'!$B:$B,'[1]Pivot Gioc'!$Q:$Q,"")</f>
        <v>7</v>
      </c>
      <c r="E29" s="1">
        <f>_xlfn.XLOOKUP($B29,'[1]Pivot Gioc'!$B:$B,'[1]Pivot Gioc'!$N:$N,"")</f>
        <v>3</v>
      </c>
      <c r="F29" s="1">
        <f>_xlfn.XLOOKUP($B29,'[1]Pivot Gioc'!$B:$B,'[1]Pivot Gioc'!$J:$J,"")</f>
        <v>0</v>
      </c>
      <c r="G29" s="1">
        <f>_xlfn.XLOOKUP($B29,'[1]Pivot Gioc'!$B:$B,'[1]Pivot Gioc'!$I:$I,"")</f>
        <v>0</v>
      </c>
      <c r="H29" s="1">
        <f>_xlfn.XLOOKUP($B29,'[1]Pivot Gioc'!$B:$B,'[1]Pivot Gioc'!$H:$H,"")</f>
        <v>0</v>
      </c>
      <c r="I29" s="1">
        <f>_xlfn.XLOOKUP($B29,'[1]Pivot Gioc'!$B:$B,'[1]Pivot Gioc'!$P:$P,"")</f>
        <v>0</v>
      </c>
      <c r="J29" s="1">
        <f>_xlfn.XLOOKUP($B29,'[1]Pivot Gioc'!$B:$B,'[1]Pivot Gioc'!$L:$L,"")</f>
        <v>1</v>
      </c>
      <c r="K29" s="1">
        <f>_xlfn.XLOOKUP($B29,'[1]Pivot Gioc'!$B:$B,'[1]Pivot Gioc'!$M:$M,"")</f>
        <v>0</v>
      </c>
      <c r="L29" s="1">
        <f>_xlfn.XLOOKUP($B29,'[1]Pivot Gioc'!$B:$B,'[1]Pivot Gioc'!$K:$K,"")</f>
        <v>0</v>
      </c>
      <c r="M29" s="17">
        <f>_xlfn.XLOOKUP($B29,'[1]Pivot Gioc'!$B:$B,'[1]Pivot Gioc'!$C:$C,"")</f>
        <v>6.2666666666666666</v>
      </c>
      <c r="N29" s="17">
        <f>_xlfn.XLOOKUP($B29,'[1]Pivot Gioc'!$B:$B,'[1]Pivot Gioc'!$D:$D,"")</f>
        <v>7.1166666666666663</v>
      </c>
      <c r="O29" s="17">
        <f>_xlfn.XLOOKUP($B29,'[1]Pivot Gioc'!$B:$B,'[1]Pivot Gioc'!$E:$E,"")</f>
        <v>213.5</v>
      </c>
      <c r="P29" s="22" t="str">
        <f>IF(_xlfn.XLOOKUP($B29,'[1]Pivot Gioc'!$B:$B,'[1]Pivot Gioc'!$G:$G,"")=0,"",_xlfn.XLOOKUP($B29,'[1]Pivot Gioc'!$B:$B,'[1]Pivot Gioc'!$G:$G))</f>
        <v/>
      </c>
      <c r="Q29" s="63" t="e">
        <f>_xlfn.XLOOKUP(B29,[1]!Tabella4[nome],[1]!Tabella4[PRES])</f>
        <v>#REF!</v>
      </c>
      <c r="R29" s="63" t="e">
        <f>_xlfn.XLOOKUP(B29,[1]!Tabella4[nome],[1]!Tabella4[LEGA TIT])</f>
        <v>#REF!</v>
      </c>
      <c r="S29" s="66">
        <f>IF(_xlfn.XLOOKUP($B29,'[1]Pivot Gioc'!$B:$B,'[1]Pivot Gioc'!$S:$S)="0,00","",_xlfn.XLOOKUP($B29,'[1]Pivot Gioc'!$B:$B,'[1]Pivot Gioc'!$S:$S))</f>
        <v>7.25</v>
      </c>
      <c r="T29" s="66">
        <f>IF(_xlfn.XLOOKUP($B29,'[1]Pivot Gioc'!$B:$B,'[1]Pivot Gioc'!$T:$T)=0,"",_xlfn.XLOOKUP($B29,'[1]Pivot Gioc'!$B:$B,'[1]Pivot Gioc'!$T:$T))</f>
        <v>130.5</v>
      </c>
      <c r="AB29" t="str">
        <v>Dybala</v>
      </c>
      <c r="AC29">
        <v>7</v>
      </c>
      <c r="AD29" t="str">
        <v>ATL IMPROVVISATO</v>
      </c>
      <c r="AL29" t="e" cm="1">
        <f t="array" ref="AL29:AL38">INDEX(_xlfn._xlws.SORT(_xlfn._xlws.FILTER($B$3:$P$508,($A$3:$A$508="p")*($P$3:$P$508&lt;&gt;"")),14,-1),_xlfn.SEQUENCE(10),1)</f>
        <v>#N/A</v>
      </c>
      <c r="AM29" t="e" cm="1">
        <f t="array" ref="AM29:AM38">INDEX(_xlfn._xlws.SORT(_xlfn._xlws.FILTER($B$3:$P$508,($A$3:$A$508="p")*($P$3:$P$508&lt;&gt;"")),14,-1),_xlfn.SEQUENCE(10),14)</f>
        <v>#N/A</v>
      </c>
      <c r="AN29" t="e" cm="1">
        <f t="array" ref="AN29:AN38">INDEX(_xlfn._xlws.SORT(_xlfn._xlws.FILTER($B$3:$P$508,($A$3:$A$508="p")*($P$3:$P$508&lt;&gt;"")),14,-1),_xlfn.SEQUENCE(10),2)</f>
        <v>#N/A</v>
      </c>
    </row>
    <row r="30" spans="1:45" x14ac:dyDescent="0.3">
      <c r="A30" s="1" t="s">
        <v>457</v>
      </c>
      <c r="B30" s="97" t="s">
        <v>199</v>
      </c>
      <c r="C30" s="1" t="str">
        <f>_xlfn.IFNA(_xlfn.XLOOKUP(B30,'[1]ROSE SQUADRE'!$N:$N,'[1]ROSE SQUADRE'!$O:$O),"")</f>
        <v>PESCICULINI FC</v>
      </c>
      <c r="D30" s="1">
        <f>_xlfn.XLOOKUP($B30,'[1]Pivot Gioc'!$B:$B,'[1]Pivot Gioc'!$Q:$Q,"")</f>
        <v>7</v>
      </c>
      <c r="E30" s="1">
        <f>_xlfn.XLOOKUP($B30,'[1]Pivot Gioc'!$B:$B,'[1]Pivot Gioc'!$N:$N,"")</f>
        <v>9</v>
      </c>
      <c r="F30" s="1">
        <f>_xlfn.XLOOKUP($B30,'[1]Pivot Gioc'!$B:$B,'[1]Pivot Gioc'!$J:$J,"")</f>
        <v>0</v>
      </c>
      <c r="G30" s="1">
        <f>_xlfn.XLOOKUP($B30,'[1]Pivot Gioc'!$B:$B,'[1]Pivot Gioc'!$I:$I,"")</f>
        <v>0</v>
      </c>
      <c r="H30" s="1">
        <f>_xlfn.XLOOKUP($B30,'[1]Pivot Gioc'!$B:$B,'[1]Pivot Gioc'!$H:$H,"")</f>
        <v>0</v>
      </c>
      <c r="I30" s="1">
        <f>_xlfn.XLOOKUP($B30,'[1]Pivot Gioc'!$B:$B,'[1]Pivot Gioc'!$P:$P,"")</f>
        <v>0</v>
      </c>
      <c r="J30" s="1">
        <f>_xlfn.XLOOKUP($B30,'[1]Pivot Gioc'!$B:$B,'[1]Pivot Gioc'!$L:$L,"")</f>
        <v>4</v>
      </c>
      <c r="K30" s="1">
        <f>_xlfn.XLOOKUP($B30,'[1]Pivot Gioc'!$B:$B,'[1]Pivot Gioc'!$M:$M,"")</f>
        <v>0</v>
      </c>
      <c r="L30" s="1">
        <f>_xlfn.XLOOKUP($B30,'[1]Pivot Gioc'!$B:$B,'[1]Pivot Gioc'!$K:$K,"")</f>
        <v>0</v>
      </c>
      <c r="M30" s="17">
        <f>_xlfn.XLOOKUP($B30,'[1]Pivot Gioc'!$B:$B,'[1]Pivot Gioc'!$C:$C,"")</f>
        <v>6.2714285714285714</v>
      </c>
      <c r="N30" s="17">
        <f>_xlfn.XLOOKUP($B30,'[1]Pivot Gioc'!$B:$B,'[1]Pivot Gioc'!$D:$D,"")</f>
        <v>7.0714285714285712</v>
      </c>
      <c r="O30" s="17">
        <f>_xlfn.XLOOKUP($B30,'[1]Pivot Gioc'!$B:$B,'[1]Pivot Gioc'!$E:$E,"")</f>
        <v>247.5</v>
      </c>
      <c r="P30" s="22" t="str">
        <f>IF(_xlfn.XLOOKUP($B30,'[1]Pivot Gioc'!$B:$B,'[1]Pivot Gioc'!$G:$G,"")=0,"",_xlfn.XLOOKUP($B30,'[1]Pivot Gioc'!$B:$B,'[1]Pivot Gioc'!$G:$G))</f>
        <v/>
      </c>
      <c r="Q30" s="63" t="e">
        <f>_xlfn.XLOOKUP(B30,[1]!Tabella4[nome],[1]!Tabella4[PRES])</f>
        <v>#REF!</v>
      </c>
      <c r="R30" s="63" t="e">
        <f>_xlfn.XLOOKUP($B30,[1]!Tabella4[nome],[1]!Tabella4[LEGA TIT])</f>
        <v>#REF!</v>
      </c>
      <c r="S30" s="66">
        <f>IF(_xlfn.XLOOKUP($B30,'[1]Pivot Gioc'!$B:$B,'[1]Pivot Gioc'!$S:$S)="0,00","",_xlfn.XLOOKUP($B30,'[1]Pivot Gioc'!$B:$B,'[1]Pivot Gioc'!$S:$S))</f>
        <v>6.85</v>
      </c>
      <c r="T30" s="66">
        <f>IF(_xlfn.XLOOKUP($B30,'[1]Pivot Gioc'!$B:$B,'[1]Pivot Gioc'!$T:$T)=0,"",_xlfn.XLOOKUP($B30,'[1]Pivot Gioc'!$B:$B,'[1]Pivot Gioc'!$T:$T))</f>
        <v>137</v>
      </c>
      <c r="AB30" t="str">
        <v>McKennie</v>
      </c>
      <c r="AC30">
        <v>6</v>
      </c>
      <c r="AD30" t="str">
        <v>APPAREGGIATO</v>
      </c>
      <c r="AL30" t="e">
        <v>#N/A</v>
      </c>
      <c r="AM30" t="e">
        <v>#N/A</v>
      </c>
      <c r="AN30" t="e">
        <v>#N/A</v>
      </c>
    </row>
    <row r="31" spans="1:45" x14ac:dyDescent="0.3">
      <c r="A31" s="1" t="s">
        <v>458</v>
      </c>
      <c r="B31" s="98" t="s">
        <v>117</v>
      </c>
      <c r="C31" s="1" t="str">
        <f>_xlfn.IFNA(_xlfn.XLOOKUP(B31,'[1]ROSE SQUADRE'!$N:$N,'[1]ROSE SQUADRE'!$O:$O),"")</f>
        <v>SAN GRIA</v>
      </c>
      <c r="D31" s="1">
        <f>_xlfn.XLOOKUP($B31,'[1]Pivot Gioc'!$B:$B,'[1]Pivot Gioc'!$Q:$Q,"")</f>
        <v>7</v>
      </c>
      <c r="E31" s="1">
        <f>_xlfn.XLOOKUP($B31,'[1]Pivot Gioc'!$B:$B,'[1]Pivot Gioc'!$N:$N,"")</f>
        <v>1</v>
      </c>
      <c r="F31" s="1">
        <f>_xlfn.XLOOKUP($B31,'[1]Pivot Gioc'!$B:$B,'[1]Pivot Gioc'!$J:$J,"")</f>
        <v>1</v>
      </c>
      <c r="G31" s="1">
        <f>_xlfn.XLOOKUP($B31,'[1]Pivot Gioc'!$B:$B,'[1]Pivot Gioc'!$I:$I,"")</f>
        <v>1</v>
      </c>
      <c r="H31" s="1">
        <f>_xlfn.XLOOKUP($B31,'[1]Pivot Gioc'!$B:$B,'[1]Pivot Gioc'!$H:$H,"")</f>
        <v>0</v>
      </c>
      <c r="I31" s="1">
        <f>_xlfn.XLOOKUP($B31,'[1]Pivot Gioc'!$B:$B,'[1]Pivot Gioc'!$P:$P,"")</f>
        <v>0</v>
      </c>
      <c r="J31" s="1">
        <f>_xlfn.XLOOKUP($B31,'[1]Pivot Gioc'!$B:$B,'[1]Pivot Gioc'!$L:$L,"")</f>
        <v>2</v>
      </c>
      <c r="K31" s="1">
        <f>_xlfn.XLOOKUP($B31,'[1]Pivot Gioc'!$B:$B,'[1]Pivot Gioc'!$M:$M,"")</f>
        <v>0</v>
      </c>
      <c r="L31" s="1">
        <f>_xlfn.XLOOKUP($B31,'[1]Pivot Gioc'!$B:$B,'[1]Pivot Gioc'!$K:$K,"")</f>
        <v>0</v>
      </c>
      <c r="M31" s="17">
        <f>_xlfn.XLOOKUP($B31,'[1]Pivot Gioc'!$B:$B,'[1]Pivot Gioc'!$C:$C,"")</f>
        <v>5.9571428571428573</v>
      </c>
      <c r="N31" s="17">
        <f>_xlfn.XLOOKUP($B31,'[1]Pivot Gioc'!$B:$B,'[1]Pivot Gioc'!$D:$D,"")</f>
        <v>6.5285714285714285</v>
      </c>
      <c r="O31" s="17">
        <f>_xlfn.XLOOKUP($B31,'[1]Pivot Gioc'!$B:$B,'[1]Pivot Gioc'!$E:$E,"")</f>
        <v>228.5</v>
      </c>
      <c r="P31" s="22" t="str">
        <f>IF(_xlfn.XLOOKUP($B31,'[1]Pivot Gioc'!$B:$B,'[1]Pivot Gioc'!$G:$G,"")=0,"",_xlfn.XLOOKUP($B31,'[1]Pivot Gioc'!$B:$B,'[1]Pivot Gioc'!$G:$G))</f>
        <v/>
      </c>
      <c r="Q31" s="63" t="e">
        <f>_xlfn.XLOOKUP(B31,[1]!Tabella4[nome],[1]!Tabella4[PRES])</f>
        <v>#REF!</v>
      </c>
      <c r="R31" s="63" t="e">
        <f>_xlfn.XLOOKUP(B31,[1]!Tabella4[nome],[1]!Tabella4[LEGA TIT])</f>
        <v>#REF!</v>
      </c>
      <c r="S31" s="66">
        <f>IF(_xlfn.XLOOKUP($B31,'[1]Pivot Gioc'!$B:$B,'[1]Pivot Gioc'!$S:$S)="0,00","",_xlfn.XLOOKUP($B31,'[1]Pivot Gioc'!$B:$B,'[1]Pivot Gioc'!$S:$S))</f>
        <v>6.52</v>
      </c>
      <c r="T31" s="66">
        <f>IF(_xlfn.XLOOKUP($B31,'[1]Pivot Gioc'!$B:$B,'[1]Pivot Gioc'!$T:$T)=0,"",_xlfn.XLOOKUP($B31,'[1]Pivot Gioc'!$B:$B,'[1]Pivot Gioc'!$T:$T))</f>
        <v>163</v>
      </c>
      <c r="AB31" t="str">
        <v>Martinez L.</v>
      </c>
      <c r="AC31">
        <v>5</v>
      </c>
      <c r="AD31" t="str">
        <v>HERTHA VERNELLO</v>
      </c>
      <c r="AL31" t="e">
        <v>#N/A</v>
      </c>
      <c r="AM31" t="e">
        <v>#N/A</v>
      </c>
      <c r="AN31" t="e">
        <v>#N/A</v>
      </c>
    </row>
    <row r="32" spans="1:45" x14ac:dyDescent="0.3">
      <c r="A32" s="1" t="s">
        <v>456</v>
      </c>
      <c r="B32" s="98" t="s">
        <v>112</v>
      </c>
      <c r="C32" s="1" t="str">
        <f>_xlfn.IFNA(_xlfn.XLOOKUP(B32,'[1]ROSE SQUADRE'!$N:$N,'[1]ROSE SQUADRE'!$O:$O),"")</f>
        <v>SESTO ASENSIO</v>
      </c>
      <c r="D32" s="1">
        <f>_xlfn.XLOOKUP($B32,'[1]Pivot Gioc'!$B:$B,'[1]Pivot Gioc'!$Q:$Q,"")</f>
        <v>7</v>
      </c>
      <c r="E32" s="1">
        <f>_xlfn.XLOOKUP($B32,'[1]Pivot Gioc'!$B:$B,'[1]Pivot Gioc'!$N:$N,"")</f>
        <v>0</v>
      </c>
      <c r="F32" s="1">
        <f>_xlfn.XLOOKUP($B32,'[1]Pivot Gioc'!$B:$B,'[1]Pivot Gioc'!$J:$J,"")</f>
        <v>0</v>
      </c>
      <c r="G32" s="1">
        <f>_xlfn.XLOOKUP($B32,'[1]Pivot Gioc'!$B:$B,'[1]Pivot Gioc'!$I:$I,"")</f>
        <v>0</v>
      </c>
      <c r="H32" s="1">
        <f>_xlfn.XLOOKUP($B32,'[1]Pivot Gioc'!$B:$B,'[1]Pivot Gioc'!$H:$H,"")</f>
        <v>0</v>
      </c>
      <c r="I32" s="1">
        <f>_xlfn.XLOOKUP($B32,'[1]Pivot Gioc'!$B:$B,'[1]Pivot Gioc'!$P:$P,"")</f>
        <v>0</v>
      </c>
      <c r="J32" s="1">
        <f>_xlfn.XLOOKUP($B32,'[1]Pivot Gioc'!$B:$B,'[1]Pivot Gioc'!$L:$L,"")</f>
        <v>3</v>
      </c>
      <c r="K32" s="1">
        <f>_xlfn.XLOOKUP($B32,'[1]Pivot Gioc'!$B:$B,'[1]Pivot Gioc'!$M:$M,"")</f>
        <v>0</v>
      </c>
      <c r="L32" s="1">
        <f>_xlfn.XLOOKUP($B32,'[1]Pivot Gioc'!$B:$B,'[1]Pivot Gioc'!$K:$K,"")</f>
        <v>0</v>
      </c>
      <c r="M32" s="17">
        <f>_xlfn.XLOOKUP($B32,'[1]Pivot Gioc'!$B:$B,'[1]Pivot Gioc'!$C:$C,"")</f>
        <v>5.8939393939393936</v>
      </c>
      <c r="N32" s="17">
        <f>_xlfn.XLOOKUP($B32,'[1]Pivot Gioc'!$B:$B,'[1]Pivot Gioc'!$D:$D,"")</f>
        <v>6.5757575757575761</v>
      </c>
      <c r="O32" s="17">
        <f>_xlfn.XLOOKUP($B32,'[1]Pivot Gioc'!$B:$B,'[1]Pivot Gioc'!$E:$E,"")</f>
        <v>217</v>
      </c>
      <c r="P32" s="22" t="str">
        <f>IF(_xlfn.XLOOKUP($B32,'[1]Pivot Gioc'!$B:$B,'[1]Pivot Gioc'!$G:$G,"")=0,"",_xlfn.XLOOKUP($B32,'[1]Pivot Gioc'!$B:$B,'[1]Pivot Gioc'!$G:$G))</f>
        <v/>
      </c>
      <c r="Q32" s="63" t="e">
        <f>_xlfn.XLOOKUP(B32,[1]!Tabella4[nome],[1]!Tabella4[PRES])</f>
        <v>#REF!</v>
      </c>
      <c r="R32" s="63" t="e">
        <f>_xlfn.XLOOKUP(B32,[1]!Tabella4[nome],[1]!Tabella4[LEGA TIT])</f>
        <v>#REF!</v>
      </c>
      <c r="S32" s="66">
        <f>IF(_xlfn.XLOOKUP($B32,'[1]Pivot Gioc'!$B:$B,'[1]Pivot Gioc'!$S:$S)="0,00","",_xlfn.XLOOKUP($B32,'[1]Pivot Gioc'!$B:$B,'[1]Pivot Gioc'!$S:$S))</f>
        <v>6.7166666666666668</v>
      </c>
      <c r="T32" s="66">
        <f>IF(_xlfn.XLOOKUP($B32,'[1]Pivot Gioc'!$B:$B,'[1]Pivot Gioc'!$T:$T)=0,"",_xlfn.XLOOKUP($B32,'[1]Pivot Gioc'!$B:$B,'[1]Pivot Gioc'!$T:$T))</f>
        <v>201.5</v>
      </c>
      <c r="AB32" t="str">
        <v>Hojlund</v>
      </c>
      <c r="AC32">
        <v>5</v>
      </c>
      <c r="AD32" t="str">
        <v>SAN GRIA</v>
      </c>
      <c r="AL32" t="e">
        <v>#N/A</v>
      </c>
      <c r="AM32" t="e">
        <v>#N/A</v>
      </c>
      <c r="AN32" t="e">
        <v>#N/A</v>
      </c>
    </row>
    <row r="33" spans="1:40" x14ac:dyDescent="0.3">
      <c r="B33" s="103" t="s">
        <v>251</v>
      </c>
      <c r="C33" s="1" t="str">
        <f>_xlfn.IFNA(_xlfn.XLOOKUP(B33,'[1]ROSE SQUADRE'!$N:$N,'[1]ROSE SQUADRE'!$O:$O),"")</f>
        <v>SESTO ASENSIO</v>
      </c>
      <c r="D33" s="1">
        <f>_xlfn.XLOOKUP($B33,'[1]Pivot Gioc'!$B:$B,'[1]Pivot Gioc'!$Q:$Q,"")</f>
        <v>7</v>
      </c>
      <c r="E33" s="1">
        <f>_xlfn.XLOOKUP($B33,'[1]Pivot Gioc'!$B:$B,'[1]Pivot Gioc'!$N:$N,"")</f>
        <v>2</v>
      </c>
      <c r="F33" s="1">
        <f>_xlfn.XLOOKUP($B33,'[1]Pivot Gioc'!$B:$B,'[1]Pivot Gioc'!$J:$J,"")</f>
        <v>2</v>
      </c>
      <c r="G33" s="1">
        <f>_xlfn.XLOOKUP($B33,'[1]Pivot Gioc'!$B:$B,'[1]Pivot Gioc'!$I:$I,"")</f>
        <v>0</v>
      </c>
      <c r="H33" s="1">
        <f>_xlfn.XLOOKUP($B33,'[1]Pivot Gioc'!$B:$B,'[1]Pivot Gioc'!$H:$H,"")</f>
        <v>0</v>
      </c>
      <c r="I33" s="1">
        <f>_xlfn.XLOOKUP($B33,'[1]Pivot Gioc'!$B:$B,'[1]Pivot Gioc'!$P:$P,"")</f>
        <v>0</v>
      </c>
      <c r="J33" s="1">
        <f>_xlfn.XLOOKUP($B33,'[1]Pivot Gioc'!$B:$B,'[1]Pivot Gioc'!$L:$L,"")</f>
        <v>4</v>
      </c>
      <c r="K33" s="1">
        <f>_xlfn.XLOOKUP($B33,'[1]Pivot Gioc'!$B:$B,'[1]Pivot Gioc'!$M:$M,"")</f>
        <v>1</v>
      </c>
      <c r="L33" s="1">
        <f>_xlfn.XLOOKUP($B33,'[1]Pivot Gioc'!$B:$B,'[1]Pivot Gioc'!$K:$K,"")</f>
        <v>0</v>
      </c>
      <c r="M33" s="17">
        <f>_xlfn.XLOOKUP($B33,'[1]Pivot Gioc'!$B:$B,'[1]Pivot Gioc'!$C:$C,"")</f>
        <v>5.8214285714285712</v>
      </c>
      <c r="N33" s="17">
        <f>_xlfn.XLOOKUP($B33,'[1]Pivot Gioc'!$B:$B,'[1]Pivot Gioc'!$D:$D,"")</f>
        <v>6.5714285714285712</v>
      </c>
      <c r="O33" s="17">
        <f>_xlfn.XLOOKUP($B33,'[1]Pivot Gioc'!$B:$B,'[1]Pivot Gioc'!$E:$E,"")</f>
        <v>184</v>
      </c>
      <c r="P33" s="22" t="str">
        <f>IF(_xlfn.XLOOKUP($B33,'[1]Pivot Gioc'!$B:$B,'[1]Pivot Gioc'!$G:$G,"")=0,"",_xlfn.XLOOKUP($B33,'[1]Pivot Gioc'!$B:$B,'[1]Pivot Gioc'!$G:$G))</f>
        <v/>
      </c>
      <c r="Q33" s="63" t="e">
        <f>_xlfn.XLOOKUP(B33,[1]!Tabella4[nome],[1]!Tabella4[PRES])</f>
        <v>#REF!</v>
      </c>
      <c r="R33" s="63" t="e">
        <f>_xlfn.XLOOKUP(B33,[1]!Tabella4[nome],[1]!Tabella4[LEGA TIT])</f>
        <v>#REF!</v>
      </c>
      <c r="S33" s="66">
        <f>IF(_xlfn.XLOOKUP($B33,'[1]Pivot Gioc'!$B:$B,'[1]Pivot Gioc'!$S:$S)="0,00","",_xlfn.XLOOKUP($B33,'[1]Pivot Gioc'!$B:$B,'[1]Pivot Gioc'!$S:$S))</f>
        <v>4.666666666666667</v>
      </c>
      <c r="T33" s="66">
        <f>IF(_xlfn.XLOOKUP($B33,'[1]Pivot Gioc'!$B:$B,'[1]Pivot Gioc'!$T:$T)=0,"",_xlfn.XLOOKUP($B33,'[1]Pivot Gioc'!$B:$B,'[1]Pivot Gioc'!$T:$T))</f>
        <v>14</v>
      </c>
      <c r="AB33" t="str">
        <v>Thuram</v>
      </c>
      <c r="AC33">
        <v>5</v>
      </c>
      <c r="AD33" t="str">
        <v>PESCICULINI FC</v>
      </c>
      <c r="AL33" t="e">
        <v>#N/A</v>
      </c>
      <c r="AM33" t="e">
        <v>#N/A</v>
      </c>
      <c r="AN33" t="e">
        <v>#N/A</v>
      </c>
    </row>
    <row r="34" spans="1:40" x14ac:dyDescent="0.3">
      <c r="B34" s="103" t="s">
        <v>273</v>
      </c>
      <c r="C34" s="1" t="str">
        <f>_xlfn.IFNA(_xlfn.XLOOKUP(B34,'[1]ROSE SQUADRE'!$N:$N,'[1]ROSE SQUADRE'!$O:$O),"")</f>
        <v>SESTO ASENSIO</v>
      </c>
      <c r="D34" s="1">
        <f>_xlfn.XLOOKUP($B34,'[1]Pivot Gioc'!$B:$B,'[1]Pivot Gioc'!$Q:$Q,"")</f>
        <v>7</v>
      </c>
      <c r="E34" s="1">
        <f>_xlfn.XLOOKUP($B34,'[1]Pivot Gioc'!$B:$B,'[1]Pivot Gioc'!$N:$N,"")</f>
        <v>4</v>
      </c>
      <c r="F34" s="1">
        <f>_xlfn.XLOOKUP($B34,'[1]Pivot Gioc'!$B:$B,'[1]Pivot Gioc'!$J:$J,"")</f>
        <v>0</v>
      </c>
      <c r="G34" s="1">
        <f>_xlfn.XLOOKUP($B34,'[1]Pivot Gioc'!$B:$B,'[1]Pivot Gioc'!$I:$I,"")</f>
        <v>1</v>
      </c>
      <c r="H34" s="1">
        <f>_xlfn.XLOOKUP($B34,'[1]Pivot Gioc'!$B:$B,'[1]Pivot Gioc'!$H:$H,"")</f>
        <v>0</v>
      </c>
      <c r="I34" s="1">
        <f>_xlfn.XLOOKUP($B34,'[1]Pivot Gioc'!$B:$B,'[1]Pivot Gioc'!$P:$P,"")</f>
        <v>0</v>
      </c>
      <c r="J34" s="1">
        <f>_xlfn.XLOOKUP($B34,'[1]Pivot Gioc'!$B:$B,'[1]Pivot Gioc'!$L:$L,"")</f>
        <v>0</v>
      </c>
      <c r="K34" s="1">
        <f>_xlfn.XLOOKUP($B34,'[1]Pivot Gioc'!$B:$B,'[1]Pivot Gioc'!$M:$M,"")</f>
        <v>0</v>
      </c>
      <c r="L34" s="1">
        <f>_xlfn.XLOOKUP($B34,'[1]Pivot Gioc'!$B:$B,'[1]Pivot Gioc'!$K:$K,"")</f>
        <v>0</v>
      </c>
      <c r="M34" s="17">
        <f>_xlfn.XLOOKUP($B34,'[1]Pivot Gioc'!$B:$B,'[1]Pivot Gioc'!$C:$C,"")</f>
        <v>6.12</v>
      </c>
      <c r="N34" s="17">
        <f>_xlfn.XLOOKUP($B34,'[1]Pivot Gioc'!$B:$B,'[1]Pivot Gioc'!$D:$D,"")</f>
        <v>7.2</v>
      </c>
      <c r="O34" s="17">
        <f>_xlfn.XLOOKUP($B34,'[1]Pivot Gioc'!$B:$B,'[1]Pivot Gioc'!$E:$E,"")</f>
        <v>180</v>
      </c>
      <c r="P34" s="22" t="str">
        <f>IF(_xlfn.XLOOKUP($B34,'[1]Pivot Gioc'!$B:$B,'[1]Pivot Gioc'!$G:$G,"")=0,"",_xlfn.XLOOKUP($B34,'[1]Pivot Gioc'!$B:$B,'[1]Pivot Gioc'!$G:$G))</f>
        <v/>
      </c>
      <c r="Q34" s="63" t="e">
        <f>_xlfn.XLOOKUP(B34,[1]!Tabella4[nome],[1]!Tabella4[PRES])</f>
        <v>#REF!</v>
      </c>
      <c r="R34" s="63" t="e">
        <f>_xlfn.XLOOKUP(B34,[1]!Tabella4[nome],[1]!Tabella4[LEGA TIT])</f>
        <v>#REF!</v>
      </c>
      <c r="S34" s="66">
        <f>IF(_xlfn.XLOOKUP($B34,'[1]Pivot Gioc'!$B:$B,'[1]Pivot Gioc'!$S:$S)="0,00","",_xlfn.XLOOKUP($B34,'[1]Pivot Gioc'!$B:$B,'[1]Pivot Gioc'!$S:$S))</f>
        <v>7.291666666666667</v>
      </c>
      <c r="T34" s="66">
        <f>IF(_xlfn.XLOOKUP($B34,'[1]Pivot Gioc'!$B:$B,'[1]Pivot Gioc'!$T:$T)=0,"",_xlfn.XLOOKUP($B34,'[1]Pivot Gioc'!$B:$B,'[1]Pivot Gioc'!$T:$T))</f>
        <v>175</v>
      </c>
      <c r="AB34" t="str">
        <v>Zaniolo</v>
      </c>
      <c r="AC34">
        <v>5</v>
      </c>
      <c r="AD34" t="str">
        <v>APPAREGGIATO</v>
      </c>
      <c r="AL34" t="e">
        <v>#N/A</v>
      </c>
      <c r="AM34" t="e">
        <v>#N/A</v>
      </c>
      <c r="AN34" t="e">
        <v>#N/A</v>
      </c>
    </row>
    <row r="35" spans="1:40" x14ac:dyDescent="0.3">
      <c r="B35" s="97" t="s">
        <v>110</v>
      </c>
      <c r="C35" s="1" t="str">
        <f>_xlfn.IFNA(_xlfn.XLOOKUP(B35,'[1]ROSE SQUADRE'!$N:$N,'[1]ROSE SQUADRE'!$O:$O),"")</f>
        <v/>
      </c>
      <c r="D35" s="1">
        <f>_xlfn.XLOOKUP($B35,'[1]Pivot Gioc'!$B:$B,'[1]Pivot Gioc'!$Q:$Q,"")</f>
        <v>6</v>
      </c>
      <c r="E35" s="1">
        <f>_xlfn.XLOOKUP($B35,'[1]Pivot Gioc'!$B:$B,'[1]Pivot Gioc'!$N:$N,"")</f>
        <v>0</v>
      </c>
      <c r="F35" s="1">
        <f>_xlfn.XLOOKUP($B35,'[1]Pivot Gioc'!$B:$B,'[1]Pivot Gioc'!$J:$J,"")</f>
        <v>0</v>
      </c>
      <c r="G35" s="1">
        <f>_xlfn.XLOOKUP($B35,'[1]Pivot Gioc'!$B:$B,'[1]Pivot Gioc'!$I:$I,"")</f>
        <v>0</v>
      </c>
      <c r="H35" s="1">
        <f>_xlfn.XLOOKUP($B35,'[1]Pivot Gioc'!$B:$B,'[1]Pivot Gioc'!$H:$H,"")</f>
        <v>0</v>
      </c>
      <c r="I35" s="1">
        <f>_xlfn.XLOOKUP($B35,'[1]Pivot Gioc'!$B:$B,'[1]Pivot Gioc'!$P:$P,"")</f>
        <v>0</v>
      </c>
      <c r="J35" s="1">
        <f>_xlfn.XLOOKUP($B35,'[1]Pivot Gioc'!$B:$B,'[1]Pivot Gioc'!$L:$L,"")</f>
        <v>5</v>
      </c>
      <c r="K35" s="1">
        <f>_xlfn.XLOOKUP($B35,'[1]Pivot Gioc'!$B:$B,'[1]Pivot Gioc'!$M:$M,"")</f>
        <v>0</v>
      </c>
      <c r="L35" s="1">
        <f>_xlfn.XLOOKUP($B35,'[1]Pivot Gioc'!$B:$B,'[1]Pivot Gioc'!$K:$K,"")</f>
        <v>0</v>
      </c>
      <c r="M35" s="17">
        <f>_xlfn.XLOOKUP($B35,'[1]Pivot Gioc'!$B:$B,'[1]Pivot Gioc'!$C:$C,"")</f>
        <v>5.9666666666666668</v>
      </c>
      <c r="N35" s="17">
        <f>_xlfn.XLOOKUP($B35,'[1]Pivot Gioc'!$B:$B,'[1]Pivot Gioc'!$D:$D,"")</f>
        <v>6.5166666666666666</v>
      </c>
      <c r="O35" s="17">
        <f>_xlfn.XLOOKUP($B35,'[1]Pivot Gioc'!$B:$B,'[1]Pivot Gioc'!$E:$E,"")</f>
        <v>195.5</v>
      </c>
      <c r="P35" s="22" t="str">
        <f>IF(_xlfn.XLOOKUP($B35,'[1]Pivot Gioc'!$B:$B,'[1]Pivot Gioc'!$G:$G,"")=0,"",_xlfn.XLOOKUP($B35,'[1]Pivot Gioc'!$B:$B,'[1]Pivot Gioc'!$G:$G))</f>
        <v/>
      </c>
      <c r="Q35" s="63" t="e">
        <f>_xlfn.XLOOKUP(B35,[1]!Tabella4[nome],[1]!Tabella4[PRES])</f>
        <v>#REF!</v>
      </c>
      <c r="R35" s="63" t="e">
        <f>_xlfn.XLOOKUP(B35,[1]!Tabella4[nome],[1]!Tabella4[LEGA TIT])</f>
        <v>#REF!</v>
      </c>
      <c r="S35" s="66">
        <f>IF(_xlfn.XLOOKUP($B35,'[1]Pivot Gioc'!$B:$B,'[1]Pivot Gioc'!$S:$S)="0,00","",_xlfn.XLOOKUP($B35,'[1]Pivot Gioc'!$B:$B,'[1]Pivot Gioc'!$S:$S))</f>
        <v>4.833333333333333</v>
      </c>
      <c r="T35" s="66">
        <f>IF(_xlfn.XLOOKUP($B35,'[1]Pivot Gioc'!$B:$B,'[1]Pivot Gioc'!$T:$T)=0,"",_xlfn.XLOOKUP($B35,'[1]Pivot Gioc'!$B:$B,'[1]Pivot Gioc'!$T:$T))</f>
        <v>14.5</v>
      </c>
      <c r="AL35" t="e">
        <v>#N/A</v>
      </c>
      <c r="AM35" t="e">
        <v>#N/A</v>
      </c>
      <c r="AN35" t="e">
        <v>#N/A</v>
      </c>
    </row>
    <row r="36" spans="1:40" x14ac:dyDescent="0.3">
      <c r="A36" s="1" t="s">
        <v>456</v>
      </c>
      <c r="B36" s="95" t="s">
        <v>214</v>
      </c>
      <c r="C36" s="1" t="str">
        <f>_xlfn.IFNA(_xlfn.XLOOKUP(B36,'[1]ROSE SQUADRE'!$N:$N,'[1]ROSE SQUADRE'!$O:$O),"")</f>
        <v>AC ASPARAGHESE</v>
      </c>
      <c r="D36" s="1">
        <f>_xlfn.XLOOKUP($B36,'[1]Pivot Gioc'!$B:$B,'[1]Pivot Gioc'!$Q:$Q,"")</f>
        <v>6</v>
      </c>
      <c r="E36" s="1">
        <f>_xlfn.XLOOKUP($B36,'[1]Pivot Gioc'!$B:$B,'[1]Pivot Gioc'!$N:$N,"")</f>
        <v>2</v>
      </c>
      <c r="F36" s="1">
        <f>_xlfn.XLOOKUP($B36,'[1]Pivot Gioc'!$B:$B,'[1]Pivot Gioc'!$J:$J,"")</f>
        <v>1</v>
      </c>
      <c r="G36" s="1">
        <f>_xlfn.XLOOKUP($B36,'[1]Pivot Gioc'!$B:$B,'[1]Pivot Gioc'!$I:$I,"")</f>
        <v>0</v>
      </c>
      <c r="H36" s="1">
        <f>_xlfn.XLOOKUP($B36,'[1]Pivot Gioc'!$B:$B,'[1]Pivot Gioc'!$H:$H,"")</f>
        <v>0</v>
      </c>
      <c r="I36" s="1">
        <f>_xlfn.XLOOKUP($B36,'[1]Pivot Gioc'!$B:$B,'[1]Pivot Gioc'!$P:$P,"")</f>
        <v>0</v>
      </c>
      <c r="J36" s="1">
        <f>_xlfn.XLOOKUP($B36,'[1]Pivot Gioc'!$B:$B,'[1]Pivot Gioc'!$L:$L,"")</f>
        <v>7</v>
      </c>
      <c r="K36" s="1">
        <f>_xlfn.XLOOKUP($B36,'[1]Pivot Gioc'!$B:$B,'[1]Pivot Gioc'!$M:$M,"")</f>
        <v>0</v>
      </c>
      <c r="L36" s="1">
        <f>_xlfn.XLOOKUP($B36,'[1]Pivot Gioc'!$B:$B,'[1]Pivot Gioc'!$K:$K,"")</f>
        <v>0</v>
      </c>
      <c r="M36" s="17">
        <f>_xlfn.XLOOKUP($B36,'[1]Pivot Gioc'!$B:$B,'[1]Pivot Gioc'!$C:$C,"")</f>
        <v>6.015625</v>
      </c>
      <c r="N36" s="17">
        <f>_xlfn.XLOOKUP($B36,'[1]Pivot Gioc'!$B:$B,'[1]Pivot Gioc'!$D:$D,"")</f>
        <v>6.53125</v>
      </c>
      <c r="O36" s="17">
        <f>_xlfn.XLOOKUP($B36,'[1]Pivot Gioc'!$B:$B,'[1]Pivot Gioc'!$E:$E,"")</f>
        <v>209</v>
      </c>
      <c r="P36" s="22" t="str">
        <f>IF(_xlfn.XLOOKUP($B36,'[1]Pivot Gioc'!$B:$B,'[1]Pivot Gioc'!$G:$G,"")=0,"",_xlfn.XLOOKUP($B36,'[1]Pivot Gioc'!$B:$B,'[1]Pivot Gioc'!$G:$G))</f>
        <v/>
      </c>
      <c r="Q36" s="63" t="e">
        <f>_xlfn.XLOOKUP(B36,[1]!Tabella4[nome],[1]!Tabella4[PRES])</f>
        <v>#REF!</v>
      </c>
      <c r="R36" s="63" t="e">
        <f>_xlfn.XLOOKUP(B36,[1]!Tabella4[nome],[1]!Tabella4[LEGA TIT])</f>
        <v>#REF!</v>
      </c>
      <c r="S36" s="66">
        <f>IF(_xlfn.XLOOKUP($B36,'[1]Pivot Gioc'!$B:$B,'[1]Pivot Gioc'!$S:$S)="0,00","",_xlfn.XLOOKUP($B36,'[1]Pivot Gioc'!$B:$B,'[1]Pivot Gioc'!$S:$S))</f>
        <v>6.7857142857142856</v>
      </c>
      <c r="T36" s="66">
        <f>IF(_xlfn.XLOOKUP($B36,'[1]Pivot Gioc'!$B:$B,'[1]Pivot Gioc'!$T:$T)=0,"",_xlfn.XLOOKUP($B36,'[1]Pivot Gioc'!$B:$B,'[1]Pivot Gioc'!$T:$T))</f>
        <v>47.5</v>
      </c>
      <c r="AL36" t="e">
        <v>#N/A</v>
      </c>
      <c r="AM36" t="e">
        <v>#N/A</v>
      </c>
      <c r="AN36" t="e">
        <v>#N/A</v>
      </c>
    </row>
    <row r="37" spans="1:40" x14ac:dyDescent="0.3">
      <c r="A37" s="1" t="s">
        <v>457</v>
      </c>
      <c r="B37" s="96" t="s">
        <v>212</v>
      </c>
      <c r="C37" s="1" t="str">
        <f>_xlfn.IFNA(_xlfn.XLOOKUP(B37,'[1]ROSE SQUADRE'!$N:$N,'[1]ROSE SQUADRE'!$O:$O),"")</f>
        <v>HERTHA VERNELLO</v>
      </c>
      <c r="D37" s="1">
        <f>_xlfn.XLOOKUP($B37,'[1]Pivot Gioc'!$B:$B,'[1]Pivot Gioc'!$Q:$Q,"")</f>
        <v>6</v>
      </c>
      <c r="E37" s="1">
        <f>_xlfn.XLOOKUP($B37,'[1]Pivot Gioc'!$B:$B,'[1]Pivot Gioc'!$N:$N,"")</f>
        <v>3</v>
      </c>
      <c r="F37" s="1">
        <f>_xlfn.XLOOKUP($B37,'[1]Pivot Gioc'!$B:$B,'[1]Pivot Gioc'!$J:$J,"")</f>
        <v>3</v>
      </c>
      <c r="G37" s="1">
        <f>_xlfn.XLOOKUP($B37,'[1]Pivot Gioc'!$B:$B,'[1]Pivot Gioc'!$I:$I,"")</f>
        <v>0</v>
      </c>
      <c r="H37" s="1">
        <f>_xlfn.XLOOKUP($B37,'[1]Pivot Gioc'!$B:$B,'[1]Pivot Gioc'!$H:$H,"")</f>
        <v>0</v>
      </c>
      <c r="I37" s="1">
        <f>_xlfn.XLOOKUP($B37,'[1]Pivot Gioc'!$B:$B,'[1]Pivot Gioc'!$P:$P,"")</f>
        <v>0</v>
      </c>
      <c r="J37" s="1">
        <f>_xlfn.XLOOKUP($B37,'[1]Pivot Gioc'!$B:$B,'[1]Pivot Gioc'!$L:$L,"")</f>
        <v>10</v>
      </c>
      <c r="K37" s="1">
        <f>_xlfn.XLOOKUP($B37,'[1]Pivot Gioc'!$B:$B,'[1]Pivot Gioc'!$M:$M,"")</f>
        <v>0</v>
      </c>
      <c r="L37" s="1">
        <f>_xlfn.XLOOKUP($B37,'[1]Pivot Gioc'!$B:$B,'[1]Pivot Gioc'!$K:$K,"")</f>
        <v>0</v>
      </c>
      <c r="M37" s="17">
        <f>_xlfn.XLOOKUP($B37,'[1]Pivot Gioc'!$B:$B,'[1]Pivot Gioc'!$C:$C,"")</f>
        <v>6.0757575757575761</v>
      </c>
      <c r="N37" s="17">
        <f>_xlfn.XLOOKUP($B37,'[1]Pivot Gioc'!$B:$B,'[1]Pivot Gioc'!$D:$D,"")</f>
        <v>6.5606060606060606</v>
      </c>
      <c r="O37" s="17">
        <f>_xlfn.XLOOKUP($B37,'[1]Pivot Gioc'!$B:$B,'[1]Pivot Gioc'!$E:$E,"")</f>
        <v>216.5</v>
      </c>
      <c r="P37" s="22" t="str">
        <f>IF(_xlfn.XLOOKUP($B37,'[1]Pivot Gioc'!$B:$B,'[1]Pivot Gioc'!$G:$G,"")=0,"",_xlfn.XLOOKUP($B37,'[1]Pivot Gioc'!$B:$B,'[1]Pivot Gioc'!$G:$G))</f>
        <v/>
      </c>
      <c r="Q37" s="63" t="e">
        <f>_xlfn.XLOOKUP(B37,[1]!Tabella4[nome],[1]!Tabella4[PRES])</f>
        <v>#REF!</v>
      </c>
      <c r="R37" s="63" t="e">
        <f>_xlfn.XLOOKUP(B37,[1]!Tabella4[nome],[1]!Tabella4[LEGA TIT])</f>
        <v>#REF!</v>
      </c>
      <c r="S37" s="66">
        <f>IF(_xlfn.XLOOKUP($B37,'[1]Pivot Gioc'!$B:$B,'[1]Pivot Gioc'!$S:$S)="0,00","",_xlfn.XLOOKUP($B37,'[1]Pivot Gioc'!$B:$B,'[1]Pivot Gioc'!$S:$S))</f>
        <v>6.4375</v>
      </c>
      <c r="T37" s="66">
        <f>IF(_xlfn.XLOOKUP($B37,'[1]Pivot Gioc'!$B:$B,'[1]Pivot Gioc'!$T:$T)=0,"",_xlfn.XLOOKUP($B37,'[1]Pivot Gioc'!$B:$B,'[1]Pivot Gioc'!$T:$T))</f>
        <v>51.5</v>
      </c>
      <c r="AL37" t="e">
        <v>#N/A</v>
      </c>
      <c r="AM37" t="e">
        <v>#N/A</v>
      </c>
      <c r="AN37" t="e">
        <v>#N/A</v>
      </c>
    </row>
    <row r="38" spans="1:40" x14ac:dyDescent="0.3">
      <c r="A38" s="1" t="s">
        <v>459</v>
      </c>
      <c r="B38" s="98" t="s">
        <v>123</v>
      </c>
      <c r="C38" s="1" t="str">
        <f>_xlfn.IFNA(_xlfn.XLOOKUP(B38,'[1]ROSE SQUADRE'!$N:$N,'[1]ROSE SQUADRE'!$O:$O),"")</f>
        <v>PARTIZAN DEGRADO</v>
      </c>
      <c r="D38" s="1">
        <f>_xlfn.XLOOKUP($B38,'[1]Pivot Gioc'!$B:$B,'[1]Pivot Gioc'!$Q:$Q,"")</f>
        <v>6</v>
      </c>
      <c r="E38" s="1">
        <f>_xlfn.XLOOKUP($B38,'[1]Pivot Gioc'!$B:$B,'[1]Pivot Gioc'!$N:$N,"")</f>
        <v>4</v>
      </c>
      <c r="F38" s="1">
        <f>_xlfn.XLOOKUP($B38,'[1]Pivot Gioc'!$B:$B,'[1]Pivot Gioc'!$J:$J,"")</f>
        <v>4</v>
      </c>
      <c r="G38" s="1">
        <f>_xlfn.XLOOKUP($B38,'[1]Pivot Gioc'!$B:$B,'[1]Pivot Gioc'!$I:$I,"")</f>
        <v>0</v>
      </c>
      <c r="H38" s="1">
        <f>_xlfn.XLOOKUP($B38,'[1]Pivot Gioc'!$B:$B,'[1]Pivot Gioc'!$H:$H,"")</f>
        <v>0</v>
      </c>
      <c r="I38" s="1">
        <f>_xlfn.XLOOKUP($B38,'[1]Pivot Gioc'!$B:$B,'[1]Pivot Gioc'!$P:$P,"")</f>
        <v>0</v>
      </c>
      <c r="J38" s="1">
        <f>_xlfn.XLOOKUP($B38,'[1]Pivot Gioc'!$B:$B,'[1]Pivot Gioc'!$L:$L,"")</f>
        <v>4</v>
      </c>
      <c r="K38" s="1">
        <f>_xlfn.XLOOKUP($B38,'[1]Pivot Gioc'!$B:$B,'[1]Pivot Gioc'!$M:$M,"")</f>
        <v>0</v>
      </c>
      <c r="L38" s="1">
        <f>_xlfn.XLOOKUP($B38,'[1]Pivot Gioc'!$B:$B,'[1]Pivot Gioc'!$K:$K,"")</f>
        <v>0</v>
      </c>
      <c r="M38" s="17">
        <f>_xlfn.XLOOKUP($B38,'[1]Pivot Gioc'!$B:$B,'[1]Pivot Gioc'!$C:$C,"")</f>
        <v>6.3484848484848486</v>
      </c>
      <c r="N38" s="17">
        <f>_xlfn.XLOOKUP($B38,'[1]Pivot Gioc'!$B:$B,'[1]Pivot Gioc'!$D:$D,"")</f>
        <v>7.0151515151515156</v>
      </c>
      <c r="O38" s="17">
        <f>_xlfn.XLOOKUP($B38,'[1]Pivot Gioc'!$B:$B,'[1]Pivot Gioc'!$E:$E,"")</f>
        <v>231.5</v>
      </c>
      <c r="P38" s="22" t="str">
        <f>IF(_xlfn.XLOOKUP($B38,'[1]Pivot Gioc'!$B:$B,'[1]Pivot Gioc'!$G:$G,"")=0,"",_xlfn.XLOOKUP($B38,'[1]Pivot Gioc'!$B:$B,'[1]Pivot Gioc'!$G:$G))</f>
        <v/>
      </c>
      <c r="Q38" s="63" t="e">
        <f>_xlfn.XLOOKUP(B38,[1]!Tabella4[nome],[1]!Tabella4[PRES])</f>
        <v>#REF!</v>
      </c>
      <c r="R38" s="63" t="e">
        <f>_xlfn.XLOOKUP(B38,[1]!Tabella4[nome],[1]!Tabella4[LEGA TIT])</f>
        <v>#REF!</v>
      </c>
      <c r="S38" s="66">
        <f>IF(_xlfn.XLOOKUP($B38,'[1]Pivot Gioc'!$B:$B,'[1]Pivot Gioc'!$S:$S)="0,00","",_xlfn.XLOOKUP($B38,'[1]Pivot Gioc'!$B:$B,'[1]Pivot Gioc'!$S:$S))</f>
        <v>7.1875</v>
      </c>
      <c r="T38" s="66">
        <f>IF(_xlfn.XLOOKUP($B38,'[1]Pivot Gioc'!$B:$B,'[1]Pivot Gioc'!$T:$T)=0,"",_xlfn.XLOOKUP($B38,'[1]Pivot Gioc'!$B:$B,'[1]Pivot Gioc'!$T:$T))</f>
        <v>115</v>
      </c>
      <c r="AL38" t="e">
        <v>#N/A</v>
      </c>
      <c r="AM38" t="e">
        <v>#N/A</v>
      </c>
      <c r="AN38" t="e">
        <v>#N/A</v>
      </c>
    </row>
    <row r="39" spans="1:40" x14ac:dyDescent="0.3">
      <c r="B39" s="103" t="s">
        <v>274</v>
      </c>
      <c r="C39" s="1" t="str">
        <f>_xlfn.IFNA(_xlfn.XLOOKUP(B39,'[1]ROSE SQUADRE'!$N:$N,'[1]ROSE SQUADRE'!$O:$O),"")</f>
        <v>PARTIZAN DEGRADO</v>
      </c>
      <c r="D39" s="1">
        <f>_xlfn.XLOOKUP($B39,'[1]Pivot Gioc'!$B:$B,'[1]Pivot Gioc'!$Q:$Q,"")</f>
        <v>6</v>
      </c>
      <c r="E39" s="1">
        <f>_xlfn.XLOOKUP($B39,'[1]Pivot Gioc'!$B:$B,'[1]Pivot Gioc'!$N:$N,"")</f>
        <v>4</v>
      </c>
      <c r="F39" s="1">
        <f>_xlfn.XLOOKUP($B39,'[1]Pivot Gioc'!$B:$B,'[1]Pivot Gioc'!$J:$J,"")</f>
        <v>0</v>
      </c>
      <c r="G39" s="1">
        <f>_xlfn.XLOOKUP($B39,'[1]Pivot Gioc'!$B:$B,'[1]Pivot Gioc'!$I:$I,"")</f>
        <v>0</v>
      </c>
      <c r="H39" s="1">
        <f>_xlfn.XLOOKUP($B39,'[1]Pivot Gioc'!$B:$B,'[1]Pivot Gioc'!$H:$H,"")</f>
        <v>0</v>
      </c>
      <c r="I39" s="1">
        <f>_xlfn.XLOOKUP($B39,'[1]Pivot Gioc'!$B:$B,'[1]Pivot Gioc'!$P:$P,"")</f>
        <v>0</v>
      </c>
      <c r="J39" s="1">
        <f>_xlfn.XLOOKUP($B39,'[1]Pivot Gioc'!$B:$B,'[1]Pivot Gioc'!$L:$L,"")</f>
        <v>4</v>
      </c>
      <c r="K39" s="1">
        <f>_xlfn.XLOOKUP($B39,'[1]Pivot Gioc'!$B:$B,'[1]Pivot Gioc'!$M:$M,"")</f>
        <v>1</v>
      </c>
      <c r="L39" s="1">
        <f>_xlfn.XLOOKUP($B39,'[1]Pivot Gioc'!$B:$B,'[1]Pivot Gioc'!$K:$K,"")</f>
        <v>0</v>
      </c>
      <c r="M39" s="17">
        <f>_xlfn.XLOOKUP($B39,'[1]Pivot Gioc'!$B:$B,'[1]Pivot Gioc'!$C:$C,"")</f>
        <v>6.3275862068965516</v>
      </c>
      <c r="N39" s="17">
        <f>_xlfn.XLOOKUP($B39,'[1]Pivot Gioc'!$B:$B,'[1]Pivot Gioc'!$D:$D,"")</f>
        <v>7.0517241379310347</v>
      </c>
      <c r="O39" s="17">
        <f>_xlfn.XLOOKUP($B39,'[1]Pivot Gioc'!$B:$B,'[1]Pivot Gioc'!$E:$E,"")</f>
        <v>204.5</v>
      </c>
      <c r="P39" s="22" t="str">
        <f>IF(_xlfn.XLOOKUP($B39,'[1]Pivot Gioc'!$B:$B,'[1]Pivot Gioc'!$G:$G,"")=0,"",_xlfn.XLOOKUP($B39,'[1]Pivot Gioc'!$B:$B,'[1]Pivot Gioc'!$G:$G))</f>
        <v/>
      </c>
      <c r="Q39" s="63" t="e">
        <f>_xlfn.XLOOKUP(B39,[1]!Tabella4[nome],[1]!Tabella4[PRES])</f>
        <v>#REF!</v>
      </c>
      <c r="R39" s="63" t="e">
        <f>_xlfn.XLOOKUP(B39,[1]!Tabella4[nome],[1]!Tabella4[LEGA TIT])</f>
        <v>#REF!</v>
      </c>
      <c r="S39" s="66">
        <f>IF(_xlfn.XLOOKUP($B39,'[1]Pivot Gioc'!$B:$B,'[1]Pivot Gioc'!$S:$S)="0,00","",_xlfn.XLOOKUP($B39,'[1]Pivot Gioc'!$B:$B,'[1]Pivot Gioc'!$S:$S))</f>
        <v>6.9814814814814818</v>
      </c>
      <c r="T39" s="66">
        <f>IF(_xlfn.XLOOKUP($B39,'[1]Pivot Gioc'!$B:$B,'[1]Pivot Gioc'!$T:$T)=0,"",_xlfn.XLOOKUP($B39,'[1]Pivot Gioc'!$B:$B,'[1]Pivot Gioc'!$T:$T))</f>
        <v>188.5</v>
      </c>
    </row>
    <row r="40" spans="1:40" x14ac:dyDescent="0.3">
      <c r="A40" s="1" t="s">
        <v>458</v>
      </c>
      <c r="B40" s="95" t="s">
        <v>56</v>
      </c>
      <c r="C40" s="1" t="str">
        <f>_xlfn.IFNA(_xlfn.XLOOKUP(B40,'[1]ROSE SQUADRE'!$N:$N,'[1]ROSE SQUADRE'!$O:$O),"")</f>
        <v>PESCICULINI FC</v>
      </c>
      <c r="D40" s="1">
        <f>_xlfn.XLOOKUP($B40,'[1]Pivot Gioc'!$B:$B,'[1]Pivot Gioc'!$Q:$Q,"")</f>
        <v>6</v>
      </c>
      <c r="E40" s="1">
        <f>_xlfn.XLOOKUP($B40,'[1]Pivot Gioc'!$B:$B,'[1]Pivot Gioc'!$N:$N,"")</f>
        <v>3</v>
      </c>
      <c r="F40" s="1">
        <f>_xlfn.XLOOKUP($B40,'[1]Pivot Gioc'!$B:$B,'[1]Pivot Gioc'!$J:$J,"")</f>
        <v>0</v>
      </c>
      <c r="G40" s="1">
        <f>_xlfn.XLOOKUP($B40,'[1]Pivot Gioc'!$B:$B,'[1]Pivot Gioc'!$I:$I,"")</f>
        <v>0</v>
      </c>
      <c r="H40" s="1">
        <f>_xlfn.XLOOKUP($B40,'[1]Pivot Gioc'!$B:$B,'[1]Pivot Gioc'!$H:$H,"")</f>
        <v>0</v>
      </c>
      <c r="I40" s="1">
        <f>_xlfn.XLOOKUP($B40,'[1]Pivot Gioc'!$B:$B,'[1]Pivot Gioc'!$P:$P,"")</f>
        <v>0</v>
      </c>
      <c r="J40" s="1">
        <f>_xlfn.XLOOKUP($B40,'[1]Pivot Gioc'!$B:$B,'[1]Pivot Gioc'!$L:$L,"")</f>
        <v>0</v>
      </c>
      <c r="K40" s="1">
        <f>_xlfn.XLOOKUP($B40,'[1]Pivot Gioc'!$B:$B,'[1]Pivot Gioc'!$M:$M,"")</f>
        <v>0</v>
      </c>
      <c r="L40" s="1">
        <f>_xlfn.XLOOKUP($B40,'[1]Pivot Gioc'!$B:$B,'[1]Pivot Gioc'!$K:$K,"")</f>
        <v>0</v>
      </c>
      <c r="M40" s="17">
        <f>_xlfn.XLOOKUP($B40,'[1]Pivot Gioc'!$B:$B,'[1]Pivot Gioc'!$C:$C,"")</f>
        <v>6.0166666666666666</v>
      </c>
      <c r="N40" s="17">
        <f>_xlfn.XLOOKUP($B40,'[1]Pivot Gioc'!$B:$B,'[1]Pivot Gioc'!$D:$D,"")</f>
        <v>6.7833333333333332</v>
      </c>
      <c r="O40" s="17">
        <f>_xlfn.XLOOKUP($B40,'[1]Pivot Gioc'!$B:$B,'[1]Pivot Gioc'!$E:$E,"")</f>
        <v>203.5</v>
      </c>
      <c r="P40" s="22" t="str">
        <f>IF(_xlfn.XLOOKUP($B40,'[1]Pivot Gioc'!$B:$B,'[1]Pivot Gioc'!$G:$G,"")=0,"",_xlfn.XLOOKUP($B40,'[1]Pivot Gioc'!$B:$B,'[1]Pivot Gioc'!$G:$G))</f>
        <v/>
      </c>
      <c r="Q40" s="63" t="e">
        <f>_xlfn.XLOOKUP(B40,[1]!Tabella4[nome],[1]!Tabella4[PRES])</f>
        <v>#REF!</v>
      </c>
      <c r="R40" s="63" t="e">
        <f>_xlfn.XLOOKUP(B40,[1]!Tabella4[nome],[1]!Tabella4[LEGA TIT])</f>
        <v>#REF!</v>
      </c>
      <c r="S40" s="66">
        <f>IF(_xlfn.XLOOKUP($B40,'[1]Pivot Gioc'!$B:$B,'[1]Pivot Gioc'!$S:$S)="0,00","",_xlfn.XLOOKUP($B40,'[1]Pivot Gioc'!$B:$B,'[1]Pivot Gioc'!$S:$S))</f>
        <v>5.833333333333333</v>
      </c>
      <c r="T40" s="66">
        <f>IF(_xlfn.XLOOKUP($B40,'[1]Pivot Gioc'!$B:$B,'[1]Pivot Gioc'!$T:$T)=0,"",_xlfn.XLOOKUP($B40,'[1]Pivot Gioc'!$B:$B,'[1]Pivot Gioc'!$T:$T))</f>
        <v>17.5</v>
      </c>
    </row>
    <row r="41" spans="1:40" x14ac:dyDescent="0.3">
      <c r="A41" s="1" t="s">
        <v>457</v>
      </c>
      <c r="B41" s="96" t="s">
        <v>192</v>
      </c>
      <c r="C41" s="1" t="str">
        <f>_xlfn.IFNA(_xlfn.XLOOKUP(B41,'[1]ROSE SQUADRE'!$N:$N,'[1]ROSE SQUADRE'!$O:$O),"")</f>
        <v>PESCICULINI FC</v>
      </c>
      <c r="D41" s="1">
        <f>_xlfn.XLOOKUP($B41,'[1]Pivot Gioc'!$B:$B,'[1]Pivot Gioc'!$Q:$Q,"")</f>
        <v>6</v>
      </c>
      <c r="E41" s="1">
        <f>_xlfn.XLOOKUP($B41,'[1]Pivot Gioc'!$B:$B,'[1]Pivot Gioc'!$N:$N,"")</f>
        <v>0</v>
      </c>
      <c r="F41" s="1">
        <f>_xlfn.XLOOKUP($B41,'[1]Pivot Gioc'!$B:$B,'[1]Pivot Gioc'!$J:$J,"")</f>
        <v>0</v>
      </c>
      <c r="G41" s="1">
        <f>_xlfn.XLOOKUP($B41,'[1]Pivot Gioc'!$B:$B,'[1]Pivot Gioc'!$I:$I,"")</f>
        <v>0</v>
      </c>
      <c r="H41" s="1">
        <f>_xlfn.XLOOKUP($B41,'[1]Pivot Gioc'!$B:$B,'[1]Pivot Gioc'!$H:$H,"")</f>
        <v>0</v>
      </c>
      <c r="I41" s="1">
        <f>_xlfn.XLOOKUP($B41,'[1]Pivot Gioc'!$B:$B,'[1]Pivot Gioc'!$P:$P,"")</f>
        <v>0</v>
      </c>
      <c r="J41" s="1">
        <f>_xlfn.XLOOKUP($B41,'[1]Pivot Gioc'!$B:$B,'[1]Pivot Gioc'!$L:$L,"")</f>
        <v>3</v>
      </c>
      <c r="K41" s="1">
        <f>_xlfn.XLOOKUP($B41,'[1]Pivot Gioc'!$B:$B,'[1]Pivot Gioc'!$M:$M,"")</f>
        <v>0</v>
      </c>
      <c r="L41" s="1">
        <f>_xlfn.XLOOKUP($B41,'[1]Pivot Gioc'!$B:$B,'[1]Pivot Gioc'!$K:$K,"")</f>
        <v>0</v>
      </c>
      <c r="M41" s="17">
        <f>_xlfn.XLOOKUP($B41,'[1]Pivot Gioc'!$B:$B,'[1]Pivot Gioc'!$C:$C,"")</f>
        <v>6.2352941176470589</v>
      </c>
      <c r="N41" s="17">
        <f>_xlfn.XLOOKUP($B41,'[1]Pivot Gioc'!$B:$B,'[1]Pivot Gioc'!$D:$D,"")</f>
        <v>6.75</v>
      </c>
      <c r="O41" s="17">
        <f>_xlfn.XLOOKUP($B41,'[1]Pivot Gioc'!$B:$B,'[1]Pivot Gioc'!$E:$E,"")</f>
        <v>229.5</v>
      </c>
      <c r="P41" s="22" t="str">
        <f>IF(_xlfn.XLOOKUP($B41,'[1]Pivot Gioc'!$B:$B,'[1]Pivot Gioc'!$G:$G,"")=0,"",_xlfn.XLOOKUP($B41,'[1]Pivot Gioc'!$B:$B,'[1]Pivot Gioc'!$G:$G))</f>
        <v/>
      </c>
      <c r="Q41" s="63" t="e">
        <f>_xlfn.XLOOKUP(B41,[1]!Tabella4[nome],[1]!Tabella4[PRES])</f>
        <v>#REF!</v>
      </c>
      <c r="R41" s="63" t="e">
        <f>_xlfn.XLOOKUP(B41,[1]!Tabella4[nome],[1]!Tabella4[LEGA TIT])</f>
        <v>#REF!</v>
      </c>
      <c r="S41" s="66">
        <f>IF(_xlfn.XLOOKUP($B41,'[1]Pivot Gioc'!$B:$B,'[1]Pivot Gioc'!$S:$S)="0,00","",_xlfn.XLOOKUP($B41,'[1]Pivot Gioc'!$B:$B,'[1]Pivot Gioc'!$S:$S))</f>
        <v>6.5714285714285712</v>
      </c>
      <c r="T41" s="66">
        <f>IF(_xlfn.XLOOKUP($B41,'[1]Pivot Gioc'!$B:$B,'[1]Pivot Gioc'!$T:$T)=0,"",_xlfn.XLOOKUP($B41,'[1]Pivot Gioc'!$B:$B,'[1]Pivot Gioc'!$T:$T))</f>
        <v>46</v>
      </c>
    </row>
    <row r="42" spans="1:40" x14ac:dyDescent="0.3">
      <c r="B42" s="103" t="s">
        <v>341</v>
      </c>
      <c r="C42" s="1" t="str">
        <f>_xlfn.IFNA(_xlfn.XLOOKUP(B42,'[1]ROSE SQUADRE'!$N:$N,'[1]ROSE SQUADRE'!$O:$O),"")</f>
        <v>PESCICULINI FC</v>
      </c>
      <c r="D42" s="1">
        <f>_xlfn.XLOOKUP($B42,'[1]Pivot Gioc'!$B:$B,'[1]Pivot Gioc'!$Q:$Q,"")</f>
        <v>6</v>
      </c>
      <c r="E42" s="1">
        <f>_xlfn.XLOOKUP($B42,'[1]Pivot Gioc'!$B:$B,'[1]Pivot Gioc'!$N:$N,"")</f>
        <v>2</v>
      </c>
      <c r="F42" s="1">
        <f>_xlfn.XLOOKUP($B42,'[1]Pivot Gioc'!$B:$B,'[1]Pivot Gioc'!$J:$J,"")</f>
        <v>1</v>
      </c>
      <c r="G42" s="1">
        <f>_xlfn.XLOOKUP($B42,'[1]Pivot Gioc'!$B:$B,'[1]Pivot Gioc'!$I:$I,"")</f>
        <v>0</v>
      </c>
      <c r="H42" s="1">
        <f>_xlfn.XLOOKUP($B42,'[1]Pivot Gioc'!$B:$B,'[1]Pivot Gioc'!$H:$H,"")</f>
        <v>0</v>
      </c>
      <c r="I42" s="1">
        <f>_xlfn.XLOOKUP($B42,'[1]Pivot Gioc'!$B:$B,'[1]Pivot Gioc'!$P:$P,"")</f>
        <v>0</v>
      </c>
      <c r="J42" s="1">
        <f>_xlfn.XLOOKUP($B42,'[1]Pivot Gioc'!$B:$B,'[1]Pivot Gioc'!$L:$L,"")</f>
        <v>3</v>
      </c>
      <c r="K42" s="1">
        <f>_xlfn.XLOOKUP($B42,'[1]Pivot Gioc'!$B:$B,'[1]Pivot Gioc'!$M:$M,"")</f>
        <v>0</v>
      </c>
      <c r="L42" s="1">
        <f>_xlfn.XLOOKUP($B42,'[1]Pivot Gioc'!$B:$B,'[1]Pivot Gioc'!$K:$K,"")</f>
        <v>1</v>
      </c>
      <c r="M42" s="17">
        <f>_xlfn.XLOOKUP($B42,'[1]Pivot Gioc'!$B:$B,'[1]Pivot Gioc'!$C:$C,"")</f>
        <v>6.25</v>
      </c>
      <c r="N42" s="17">
        <f>_xlfn.XLOOKUP($B42,'[1]Pivot Gioc'!$B:$B,'[1]Pivot Gioc'!$D:$D,"")</f>
        <v>6.833333333333333</v>
      </c>
      <c r="O42" s="17">
        <f>_xlfn.XLOOKUP($B42,'[1]Pivot Gioc'!$B:$B,'[1]Pivot Gioc'!$E:$E,"")</f>
        <v>205</v>
      </c>
      <c r="P42" s="22" t="str">
        <f>IF(_xlfn.XLOOKUP($B42,'[1]Pivot Gioc'!$B:$B,'[1]Pivot Gioc'!$G:$G,"")=0,"",_xlfn.XLOOKUP($B42,'[1]Pivot Gioc'!$B:$B,'[1]Pivot Gioc'!$G:$G))</f>
        <v/>
      </c>
      <c r="Q42" s="63" t="e">
        <f>_xlfn.XLOOKUP(B42,[1]!Tabella4[nome],[1]!Tabella4[PRES])</f>
        <v>#REF!</v>
      </c>
      <c r="R42" s="63" t="e">
        <f>_xlfn.XLOOKUP(B42,[1]!Tabella4[nome],[1]!Tabella4[LEGA TIT])</f>
        <v>#REF!</v>
      </c>
      <c r="S42" s="66">
        <f>IF(_xlfn.XLOOKUP($B42,'[1]Pivot Gioc'!$B:$B,'[1]Pivot Gioc'!$S:$S)="0,00","",_xlfn.XLOOKUP($B42,'[1]Pivot Gioc'!$B:$B,'[1]Pivot Gioc'!$S:$S))</f>
        <v>6.3571428571428568</v>
      </c>
      <c r="T42" s="66">
        <f>IF(_xlfn.XLOOKUP($B42,'[1]Pivot Gioc'!$B:$B,'[1]Pivot Gioc'!$T:$T)=0,"",_xlfn.XLOOKUP($B42,'[1]Pivot Gioc'!$B:$B,'[1]Pivot Gioc'!$T:$T))</f>
        <v>89</v>
      </c>
    </row>
    <row r="43" spans="1:40" x14ac:dyDescent="0.3">
      <c r="A43" s="1" t="s">
        <v>457</v>
      </c>
      <c r="B43" s="97" t="s">
        <v>509</v>
      </c>
      <c r="C43" s="1" t="str">
        <f>_xlfn.IFNA(_xlfn.XLOOKUP(B43,'[1]ROSE SQUADRE'!$N:$N,'[1]ROSE SQUADRE'!$O:$O),"")</f>
        <v>SAN GRIA</v>
      </c>
      <c r="D43" s="1">
        <f>_xlfn.XLOOKUP($B43,'[1]Pivot Gioc'!$B:$B,'[1]Pivot Gioc'!$Q:$Q,"")</f>
        <v>6</v>
      </c>
      <c r="E43" s="1">
        <f>_xlfn.XLOOKUP($B43,'[1]Pivot Gioc'!$B:$B,'[1]Pivot Gioc'!$N:$N,"")</f>
        <v>3</v>
      </c>
      <c r="F43" s="1">
        <f>_xlfn.XLOOKUP($B43,'[1]Pivot Gioc'!$B:$B,'[1]Pivot Gioc'!$J:$J,"")</f>
        <v>0</v>
      </c>
      <c r="G43" s="1">
        <f>_xlfn.XLOOKUP($B43,'[1]Pivot Gioc'!$B:$B,'[1]Pivot Gioc'!$I:$I,"")</f>
        <v>0</v>
      </c>
      <c r="H43" s="1">
        <f>_xlfn.XLOOKUP($B43,'[1]Pivot Gioc'!$B:$B,'[1]Pivot Gioc'!$H:$H,"")</f>
        <v>0</v>
      </c>
      <c r="I43" s="1">
        <f>_xlfn.XLOOKUP($B43,'[1]Pivot Gioc'!$B:$B,'[1]Pivot Gioc'!$P:$P,"")</f>
        <v>0</v>
      </c>
      <c r="J43" s="1">
        <f>_xlfn.XLOOKUP($B43,'[1]Pivot Gioc'!$B:$B,'[1]Pivot Gioc'!$L:$L,"")</f>
        <v>0</v>
      </c>
      <c r="K43" s="1">
        <f>_xlfn.XLOOKUP($B43,'[1]Pivot Gioc'!$B:$B,'[1]Pivot Gioc'!$M:$M,"")</f>
        <v>0</v>
      </c>
      <c r="L43" s="1">
        <f>_xlfn.XLOOKUP($B43,'[1]Pivot Gioc'!$B:$B,'[1]Pivot Gioc'!$K:$K,"")</f>
        <v>0</v>
      </c>
      <c r="M43" s="17">
        <f>_xlfn.XLOOKUP($B43,'[1]Pivot Gioc'!$B:$B,'[1]Pivot Gioc'!$C:$C,"")</f>
        <v>6.3</v>
      </c>
      <c r="N43" s="17">
        <f>_xlfn.XLOOKUP($B43,'[1]Pivot Gioc'!$B:$B,'[1]Pivot Gioc'!$D:$D,"")</f>
        <v>7.18</v>
      </c>
      <c r="O43" s="17">
        <f>_xlfn.XLOOKUP($B43,'[1]Pivot Gioc'!$B:$B,'[1]Pivot Gioc'!$E:$E,"")</f>
        <v>179.5</v>
      </c>
      <c r="P43" s="22" t="str">
        <f>IF(_xlfn.XLOOKUP($B43,'[1]Pivot Gioc'!$B:$B,'[1]Pivot Gioc'!$G:$G,"")=0,"",_xlfn.XLOOKUP($B43,'[1]Pivot Gioc'!$B:$B,'[1]Pivot Gioc'!$G:$G))</f>
        <v/>
      </c>
      <c r="Q43" s="63" t="e">
        <f>_xlfn.XLOOKUP(B43,[1]!Tabella4[nome],[1]!Tabella4[PRES])</f>
        <v>#REF!</v>
      </c>
      <c r="R43" s="63" t="e">
        <f>_xlfn.XLOOKUP(B43,[1]!Tabella4[nome],[1]!Tabella4[LEGA TIT])</f>
        <v>#REF!</v>
      </c>
      <c r="S43" s="66">
        <f>IF(_xlfn.XLOOKUP($B43,'[1]Pivot Gioc'!$B:$B,'[1]Pivot Gioc'!$S:$S)="0,00","",_xlfn.XLOOKUP($B43,'[1]Pivot Gioc'!$B:$B,'[1]Pivot Gioc'!$S:$S))</f>
        <v>7.5333333333333332</v>
      </c>
      <c r="T43" s="66">
        <f>IF(_xlfn.XLOOKUP($B43,'[1]Pivot Gioc'!$B:$B,'[1]Pivot Gioc'!$T:$T)=0,"",_xlfn.XLOOKUP($B43,'[1]Pivot Gioc'!$B:$B,'[1]Pivot Gioc'!$T:$T))</f>
        <v>113</v>
      </c>
    </row>
    <row r="44" spans="1:40" x14ac:dyDescent="0.3">
      <c r="A44" s="1" t="s">
        <v>457</v>
      </c>
      <c r="B44" s="95" t="s">
        <v>530</v>
      </c>
      <c r="C44" s="1" t="str">
        <f>_xlfn.IFNA(_xlfn.XLOOKUP(B44,'[1]ROSE SQUADRE'!$N:$N,'[1]ROSE SQUADRE'!$O:$O),"")</f>
        <v/>
      </c>
      <c r="D44" s="1">
        <f>_xlfn.XLOOKUP($B44,'[1]Pivot Gioc'!$B:$B,'[1]Pivot Gioc'!$Q:$Q,"")</f>
        <v>5</v>
      </c>
      <c r="E44" s="1">
        <f>_xlfn.XLOOKUP($B44,'[1]Pivot Gioc'!$B:$B,'[1]Pivot Gioc'!$N:$N,"")</f>
        <v>4</v>
      </c>
      <c r="F44" s="1">
        <f>_xlfn.XLOOKUP($B44,'[1]Pivot Gioc'!$B:$B,'[1]Pivot Gioc'!$J:$J,"")</f>
        <v>0</v>
      </c>
      <c r="G44" s="1">
        <f>_xlfn.XLOOKUP($B44,'[1]Pivot Gioc'!$B:$B,'[1]Pivot Gioc'!$I:$I,"")</f>
        <v>0</v>
      </c>
      <c r="H44" s="1">
        <f>_xlfn.XLOOKUP($B44,'[1]Pivot Gioc'!$B:$B,'[1]Pivot Gioc'!$H:$H,"")</f>
        <v>0</v>
      </c>
      <c r="I44" s="1">
        <f>_xlfn.XLOOKUP($B44,'[1]Pivot Gioc'!$B:$B,'[1]Pivot Gioc'!$P:$P,"")</f>
        <v>0</v>
      </c>
      <c r="J44" s="1">
        <f>_xlfn.XLOOKUP($B44,'[1]Pivot Gioc'!$B:$B,'[1]Pivot Gioc'!$L:$L,"")</f>
        <v>5</v>
      </c>
      <c r="K44" s="1">
        <f>_xlfn.XLOOKUP($B44,'[1]Pivot Gioc'!$B:$B,'[1]Pivot Gioc'!$M:$M,"")</f>
        <v>1</v>
      </c>
      <c r="L44" s="1">
        <f>_xlfn.XLOOKUP($B44,'[1]Pivot Gioc'!$B:$B,'[1]Pivot Gioc'!$K:$K,"")</f>
        <v>0</v>
      </c>
      <c r="M44" s="17">
        <f>_xlfn.XLOOKUP($B44,'[1]Pivot Gioc'!$B:$B,'[1]Pivot Gioc'!$C:$C,"")</f>
        <v>6.096774193548387</v>
      </c>
      <c r="N44" s="17">
        <f>_xlfn.XLOOKUP($B44,'[1]Pivot Gioc'!$B:$B,'[1]Pivot Gioc'!$D:$D,"")</f>
        <v>6.693548387096774</v>
      </c>
      <c r="O44" s="17">
        <f>_xlfn.XLOOKUP($B44,'[1]Pivot Gioc'!$B:$B,'[1]Pivot Gioc'!$E:$E,"")</f>
        <v>207.5</v>
      </c>
      <c r="P44" s="22" t="str">
        <f>IF(_xlfn.XLOOKUP($B44,'[1]Pivot Gioc'!$B:$B,'[1]Pivot Gioc'!$G:$G,"")=0,"",_xlfn.XLOOKUP($B44,'[1]Pivot Gioc'!$B:$B,'[1]Pivot Gioc'!$G:$G))</f>
        <v/>
      </c>
      <c r="Q44" s="63" t="e">
        <f>_xlfn.XLOOKUP(B44,[1]!Tabella4[nome],[1]!Tabella4[PRES])</f>
        <v>#REF!</v>
      </c>
      <c r="R44" s="63" t="e">
        <f>_xlfn.XLOOKUP(B44,[1]!Tabella4[nome],[1]!Tabella4[LEGA TIT])</f>
        <v>#REF!</v>
      </c>
      <c r="S44" s="66" t="str">
        <f>IF(_xlfn.XLOOKUP($B44,'[1]Pivot Gioc'!$B:$B,'[1]Pivot Gioc'!$S:$S)="0,00","",_xlfn.XLOOKUP($B44,'[1]Pivot Gioc'!$B:$B,'[1]Pivot Gioc'!$S:$S))</f>
        <v/>
      </c>
      <c r="T44" s="66" t="str">
        <f>IF(_xlfn.XLOOKUP($B44,'[1]Pivot Gioc'!$B:$B,'[1]Pivot Gioc'!$T:$T)=0,"",_xlfn.XLOOKUP($B44,'[1]Pivot Gioc'!$B:$B,'[1]Pivot Gioc'!$T:$T))</f>
        <v/>
      </c>
    </row>
    <row r="45" spans="1:40" x14ac:dyDescent="0.3">
      <c r="B45" s="95" t="s">
        <v>90</v>
      </c>
      <c r="C45" s="1" t="str">
        <f>_xlfn.IFNA(_xlfn.XLOOKUP(B45,'[1]ROSE SQUADRE'!$N:$N,'[1]ROSE SQUADRE'!$O:$O),"")</f>
        <v/>
      </c>
      <c r="D45" s="1">
        <f>_xlfn.XLOOKUP($B45,'[1]Pivot Gioc'!$B:$B,'[1]Pivot Gioc'!$Q:$Q,"")</f>
        <v>5</v>
      </c>
      <c r="E45" s="1">
        <f>_xlfn.XLOOKUP($B45,'[1]Pivot Gioc'!$B:$B,'[1]Pivot Gioc'!$N:$N,"")</f>
        <v>1</v>
      </c>
      <c r="F45" s="1">
        <f>_xlfn.XLOOKUP($B45,'[1]Pivot Gioc'!$B:$B,'[1]Pivot Gioc'!$J:$J,"")</f>
        <v>0</v>
      </c>
      <c r="G45" s="1">
        <f>_xlfn.XLOOKUP($B45,'[1]Pivot Gioc'!$B:$B,'[1]Pivot Gioc'!$I:$I,"")</f>
        <v>0</v>
      </c>
      <c r="H45" s="1">
        <f>_xlfn.XLOOKUP($B45,'[1]Pivot Gioc'!$B:$B,'[1]Pivot Gioc'!$H:$H,"")</f>
        <v>0</v>
      </c>
      <c r="I45" s="1">
        <f>_xlfn.XLOOKUP($B45,'[1]Pivot Gioc'!$B:$B,'[1]Pivot Gioc'!$P:$P,"")</f>
        <v>0</v>
      </c>
      <c r="J45" s="1">
        <f>_xlfn.XLOOKUP($B45,'[1]Pivot Gioc'!$B:$B,'[1]Pivot Gioc'!$L:$L,"")</f>
        <v>3</v>
      </c>
      <c r="K45" s="1">
        <f>_xlfn.XLOOKUP($B45,'[1]Pivot Gioc'!$B:$B,'[1]Pivot Gioc'!$M:$M,"")</f>
        <v>0</v>
      </c>
      <c r="L45" s="1">
        <f>_xlfn.XLOOKUP($B45,'[1]Pivot Gioc'!$B:$B,'[1]Pivot Gioc'!$K:$K,"")</f>
        <v>0</v>
      </c>
      <c r="M45" s="17">
        <f>_xlfn.XLOOKUP($B45,'[1]Pivot Gioc'!$B:$B,'[1]Pivot Gioc'!$C:$C,"")</f>
        <v>5.958333333333333</v>
      </c>
      <c r="N45" s="17">
        <f>_xlfn.XLOOKUP($B45,'[1]Pivot Gioc'!$B:$B,'[1]Pivot Gioc'!$D:$D,"")</f>
        <v>6.604166666666667</v>
      </c>
      <c r="O45" s="17">
        <f>_xlfn.XLOOKUP($B45,'[1]Pivot Gioc'!$B:$B,'[1]Pivot Gioc'!$E:$E,"")</f>
        <v>158.5</v>
      </c>
      <c r="P45" s="22" t="str">
        <f>IF(_xlfn.XLOOKUP($B45,'[1]Pivot Gioc'!$B:$B,'[1]Pivot Gioc'!$G:$G,"")=0,"",_xlfn.XLOOKUP($B45,'[1]Pivot Gioc'!$B:$B,'[1]Pivot Gioc'!$G:$G))</f>
        <v/>
      </c>
      <c r="Q45" s="63" t="e">
        <f>_xlfn.XLOOKUP(B45,[1]!Tabella4[nome],[1]!Tabella4[PRES])</f>
        <v>#REF!</v>
      </c>
      <c r="R45" s="63" t="e">
        <f>_xlfn.XLOOKUP(B45,[1]!Tabella4[nome],[1]!Tabella4[LEGA TIT])</f>
        <v>#REF!</v>
      </c>
      <c r="S45" s="66" t="str">
        <f>IF(_xlfn.XLOOKUP($B45,'[1]Pivot Gioc'!$B:$B,'[1]Pivot Gioc'!$S:$S)="0,00","",_xlfn.XLOOKUP($B45,'[1]Pivot Gioc'!$B:$B,'[1]Pivot Gioc'!$S:$S))</f>
        <v/>
      </c>
      <c r="T45" s="66" t="str">
        <f>IF(_xlfn.XLOOKUP($B45,'[1]Pivot Gioc'!$B:$B,'[1]Pivot Gioc'!$T:$T)=0,"",_xlfn.XLOOKUP($B45,'[1]Pivot Gioc'!$B:$B,'[1]Pivot Gioc'!$T:$T))</f>
        <v/>
      </c>
    </row>
    <row r="46" spans="1:40" x14ac:dyDescent="0.3">
      <c r="A46" s="1" t="s">
        <v>456</v>
      </c>
      <c r="B46" s="97" t="s">
        <v>124</v>
      </c>
      <c r="C46" s="1" t="str">
        <f>_xlfn.IFNA(_xlfn.XLOOKUP(B46,'[1]ROSE SQUADRE'!$N:$N,'[1]ROSE SQUADRE'!$O:$O),"")</f>
        <v>AC ASPARAGHESE</v>
      </c>
      <c r="D46" s="1">
        <f>_xlfn.XLOOKUP($B46,'[1]Pivot Gioc'!$B:$B,'[1]Pivot Gioc'!$Q:$Q,"")</f>
        <v>5</v>
      </c>
      <c r="E46" s="1">
        <f>_xlfn.XLOOKUP($B46,'[1]Pivot Gioc'!$B:$B,'[1]Pivot Gioc'!$N:$N,"")</f>
        <v>2</v>
      </c>
      <c r="F46" s="1">
        <f>_xlfn.XLOOKUP($B46,'[1]Pivot Gioc'!$B:$B,'[1]Pivot Gioc'!$J:$J,"")</f>
        <v>0</v>
      </c>
      <c r="G46" s="1">
        <f>_xlfn.XLOOKUP($B46,'[1]Pivot Gioc'!$B:$B,'[1]Pivot Gioc'!$I:$I,"")</f>
        <v>1</v>
      </c>
      <c r="H46" s="1">
        <f>_xlfn.XLOOKUP($B46,'[1]Pivot Gioc'!$B:$B,'[1]Pivot Gioc'!$H:$H,"")</f>
        <v>0</v>
      </c>
      <c r="I46" s="1">
        <f>_xlfn.XLOOKUP($B46,'[1]Pivot Gioc'!$B:$B,'[1]Pivot Gioc'!$P:$P,"")</f>
        <v>0</v>
      </c>
      <c r="J46" s="1">
        <f>_xlfn.XLOOKUP($B46,'[1]Pivot Gioc'!$B:$B,'[1]Pivot Gioc'!$L:$L,"")</f>
        <v>0</v>
      </c>
      <c r="K46" s="1">
        <f>_xlfn.XLOOKUP($B46,'[1]Pivot Gioc'!$B:$B,'[1]Pivot Gioc'!$M:$M,"")</f>
        <v>0</v>
      </c>
      <c r="L46" s="1">
        <f>_xlfn.XLOOKUP($B46,'[1]Pivot Gioc'!$B:$B,'[1]Pivot Gioc'!$K:$K,"")</f>
        <v>0</v>
      </c>
      <c r="M46" s="17">
        <f>_xlfn.XLOOKUP($B46,'[1]Pivot Gioc'!$B:$B,'[1]Pivot Gioc'!$C:$C,"")</f>
        <v>5.75</v>
      </c>
      <c r="N46" s="17">
        <f>_xlfn.XLOOKUP($B46,'[1]Pivot Gioc'!$B:$B,'[1]Pivot Gioc'!$D:$D,"")</f>
        <v>6.3214285714285712</v>
      </c>
      <c r="O46" s="17">
        <f>_xlfn.XLOOKUP($B46,'[1]Pivot Gioc'!$B:$B,'[1]Pivot Gioc'!$E:$E,"")</f>
        <v>177</v>
      </c>
      <c r="P46" s="22" t="str">
        <f>IF(_xlfn.XLOOKUP($B46,'[1]Pivot Gioc'!$B:$B,'[1]Pivot Gioc'!$G:$G,"")=0,"",_xlfn.XLOOKUP($B46,'[1]Pivot Gioc'!$B:$B,'[1]Pivot Gioc'!$G:$G))</f>
        <v/>
      </c>
      <c r="Q46" s="63" t="e">
        <f>_xlfn.XLOOKUP(B46,[1]!Tabella4[nome],[1]!Tabella4[PRES])</f>
        <v>#REF!</v>
      </c>
      <c r="R46" s="63" t="e">
        <f>_xlfn.XLOOKUP(B46,[1]!Tabella4[nome],[1]!Tabella4[LEGA TIT])</f>
        <v>#REF!</v>
      </c>
      <c r="S46" s="66">
        <f>IF(_xlfn.XLOOKUP($B46,'[1]Pivot Gioc'!$B:$B,'[1]Pivot Gioc'!$S:$S)="0,00","",_xlfn.XLOOKUP($B46,'[1]Pivot Gioc'!$B:$B,'[1]Pivot Gioc'!$S:$S))</f>
        <v>6.5</v>
      </c>
      <c r="T46" s="66">
        <f>IF(_xlfn.XLOOKUP($B46,'[1]Pivot Gioc'!$B:$B,'[1]Pivot Gioc'!$T:$T)=0,"",_xlfn.XLOOKUP($B46,'[1]Pivot Gioc'!$B:$B,'[1]Pivot Gioc'!$T:$T))</f>
        <v>104</v>
      </c>
    </row>
    <row r="47" spans="1:40" x14ac:dyDescent="0.3">
      <c r="A47" s="1" t="s">
        <v>456</v>
      </c>
      <c r="B47" s="96" t="s">
        <v>572</v>
      </c>
      <c r="C47" s="1" t="str">
        <f>_xlfn.IFNA(_xlfn.XLOOKUP(B47,'[1]ROSE SQUADRE'!$N:$N,'[1]ROSE SQUADRE'!$O:$O),"")</f>
        <v>AC ASPARAGHESE</v>
      </c>
      <c r="D47" s="1">
        <f>_xlfn.XLOOKUP($B47,'[1]Pivot Gioc'!$B:$B,'[1]Pivot Gioc'!$Q:$Q,"")</f>
        <v>5</v>
      </c>
      <c r="E47" s="1">
        <f>_xlfn.XLOOKUP($B47,'[1]Pivot Gioc'!$B:$B,'[1]Pivot Gioc'!$N:$N,"")</f>
        <v>3</v>
      </c>
      <c r="F47" s="1">
        <f>_xlfn.XLOOKUP($B47,'[1]Pivot Gioc'!$B:$B,'[1]Pivot Gioc'!$J:$J,"")</f>
        <v>0</v>
      </c>
      <c r="G47" s="1">
        <f>_xlfn.XLOOKUP($B47,'[1]Pivot Gioc'!$B:$B,'[1]Pivot Gioc'!$I:$I,"")</f>
        <v>0</v>
      </c>
      <c r="H47" s="1">
        <f>_xlfn.XLOOKUP($B47,'[1]Pivot Gioc'!$B:$B,'[1]Pivot Gioc'!$H:$H,"")</f>
        <v>0</v>
      </c>
      <c r="I47" s="1">
        <f>_xlfn.XLOOKUP($B47,'[1]Pivot Gioc'!$B:$B,'[1]Pivot Gioc'!$P:$P,"")</f>
        <v>0</v>
      </c>
      <c r="J47" s="1">
        <f>_xlfn.XLOOKUP($B47,'[1]Pivot Gioc'!$B:$B,'[1]Pivot Gioc'!$L:$L,"")</f>
        <v>1</v>
      </c>
      <c r="K47" s="1">
        <f>_xlfn.XLOOKUP($B47,'[1]Pivot Gioc'!$B:$B,'[1]Pivot Gioc'!$M:$M,"")</f>
        <v>0</v>
      </c>
      <c r="L47" s="1">
        <f>_xlfn.XLOOKUP($B47,'[1]Pivot Gioc'!$B:$B,'[1]Pivot Gioc'!$K:$K,"")</f>
        <v>0</v>
      </c>
      <c r="M47" s="17">
        <f>_xlfn.XLOOKUP($B47,'[1]Pivot Gioc'!$B:$B,'[1]Pivot Gioc'!$C:$C,"")</f>
        <v>6.05</v>
      </c>
      <c r="N47" s="17">
        <f>_xlfn.XLOOKUP($B47,'[1]Pivot Gioc'!$B:$B,'[1]Pivot Gioc'!$D:$D,"")</f>
        <v>6.7666666666666666</v>
      </c>
      <c r="O47" s="17">
        <f>_xlfn.XLOOKUP($B47,'[1]Pivot Gioc'!$B:$B,'[1]Pivot Gioc'!$E:$E,"")</f>
        <v>203</v>
      </c>
      <c r="P47" s="22" t="str">
        <f>IF(_xlfn.XLOOKUP($B47,'[1]Pivot Gioc'!$B:$B,'[1]Pivot Gioc'!$G:$G,"")=0,"",_xlfn.XLOOKUP($B47,'[1]Pivot Gioc'!$B:$B,'[1]Pivot Gioc'!$G:$G))</f>
        <v/>
      </c>
      <c r="Q47" s="63" t="e">
        <f>_xlfn.XLOOKUP(B47,[1]!Tabella4[nome],[1]!Tabella4[PRES])</f>
        <v>#REF!</v>
      </c>
      <c r="R47" s="63" t="e">
        <f>_xlfn.XLOOKUP(B47,[1]!Tabella4[nome],[1]!Tabella4[LEGA TIT])</f>
        <v>#REF!</v>
      </c>
      <c r="S47" s="66">
        <f>IF(_xlfn.XLOOKUP($B47,'[1]Pivot Gioc'!$B:$B,'[1]Pivot Gioc'!$S:$S)="0,00","",_xlfn.XLOOKUP($B47,'[1]Pivot Gioc'!$B:$B,'[1]Pivot Gioc'!$S:$S))</f>
        <v>7.375</v>
      </c>
      <c r="T47" s="66">
        <f>IF(_xlfn.XLOOKUP($B47,'[1]Pivot Gioc'!$B:$B,'[1]Pivot Gioc'!$T:$T)=0,"",_xlfn.XLOOKUP($B47,'[1]Pivot Gioc'!$B:$B,'[1]Pivot Gioc'!$T:$T))</f>
        <v>59</v>
      </c>
    </row>
    <row r="48" spans="1:40" x14ac:dyDescent="0.3">
      <c r="A48" s="1" t="s">
        <v>457</v>
      </c>
      <c r="B48" s="99" t="s">
        <v>460</v>
      </c>
      <c r="C48" s="1" t="str">
        <f>_xlfn.IFNA(_xlfn.XLOOKUP(B48,'[1]ROSE SQUADRE'!$N:$N,'[1]ROSE SQUADRE'!$O:$O),"")</f>
        <v>APPAREGGIATO</v>
      </c>
      <c r="D48" s="1">
        <f>_xlfn.XLOOKUP($B48,'[1]Pivot Gioc'!$B:$B,'[1]Pivot Gioc'!$Q:$Q,"")</f>
        <v>5</v>
      </c>
      <c r="E48" s="1">
        <f>_xlfn.XLOOKUP($B48,'[1]Pivot Gioc'!$B:$B,'[1]Pivot Gioc'!$N:$N,"")</f>
        <v>2</v>
      </c>
      <c r="F48" s="1">
        <f>_xlfn.XLOOKUP($B48,'[1]Pivot Gioc'!$B:$B,'[1]Pivot Gioc'!$J:$J,"")</f>
        <v>3</v>
      </c>
      <c r="G48" s="1">
        <f>_xlfn.XLOOKUP($B48,'[1]Pivot Gioc'!$B:$B,'[1]Pivot Gioc'!$I:$I,"")</f>
        <v>0</v>
      </c>
      <c r="H48" s="1">
        <f>_xlfn.XLOOKUP($B48,'[1]Pivot Gioc'!$B:$B,'[1]Pivot Gioc'!$H:$H,"")</f>
        <v>0</v>
      </c>
      <c r="I48" s="1">
        <f>_xlfn.XLOOKUP($B48,'[1]Pivot Gioc'!$B:$B,'[1]Pivot Gioc'!$P:$P,"")</f>
        <v>0</v>
      </c>
      <c r="J48" s="1">
        <f>_xlfn.XLOOKUP($B48,'[1]Pivot Gioc'!$B:$B,'[1]Pivot Gioc'!$L:$L,"")</f>
        <v>4</v>
      </c>
      <c r="K48" s="1">
        <f>_xlfn.XLOOKUP($B48,'[1]Pivot Gioc'!$B:$B,'[1]Pivot Gioc'!$M:$M,"")</f>
        <v>1</v>
      </c>
      <c r="L48" s="1">
        <f>_xlfn.XLOOKUP($B48,'[1]Pivot Gioc'!$B:$B,'[1]Pivot Gioc'!$K:$K,"")</f>
        <v>0</v>
      </c>
      <c r="M48" s="17">
        <f>_xlfn.XLOOKUP($B48,'[1]Pivot Gioc'!$B:$B,'[1]Pivot Gioc'!$C:$C,"")</f>
        <v>5.8833333333333337</v>
      </c>
      <c r="N48" s="17">
        <f>_xlfn.XLOOKUP($B48,'[1]Pivot Gioc'!$B:$B,'[1]Pivot Gioc'!$D:$D,"")</f>
        <v>6.3833333333333337</v>
      </c>
      <c r="O48" s="17">
        <f>_xlfn.XLOOKUP($B48,'[1]Pivot Gioc'!$B:$B,'[1]Pivot Gioc'!$E:$E,"")</f>
        <v>191.5</v>
      </c>
      <c r="P48" s="22" t="str">
        <f>IF(_xlfn.XLOOKUP($B48,'[1]Pivot Gioc'!$B:$B,'[1]Pivot Gioc'!$G:$G,"")=0,"",_xlfn.XLOOKUP($B48,'[1]Pivot Gioc'!$B:$B,'[1]Pivot Gioc'!$G:$G))</f>
        <v/>
      </c>
      <c r="Q48" s="63" t="e">
        <f>_xlfn.XLOOKUP(B48,[1]!Tabella4[nome],[1]!Tabella4[PRES])</f>
        <v>#REF!</v>
      </c>
      <c r="R48" s="63" t="e">
        <f>_xlfn.XLOOKUP(B48,[1]!Tabella4[nome],[1]!Tabella4[LEGA TIT])</f>
        <v>#REF!</v>
      </c>
      <c r="S48" s="66">
        <f>IF(_xlfn.XLOOKUP($B48,'[1]Pivot Gioc'!$B:$B,'[1]Pivot Gioc'!$S:$S)="0,00","",_xlfn.XLOOKUP($B48,'[1]Pivot Gioc'!$B:$B,'[1]Pivot Gioc'!$S:$S))</f>
        <v>6.6739130434782608</v>
      </c>
      <c r="T48" s="66">
        <f>IF(_xlfn.XLOOKUP($B48,'[1]Pivot Gioc'!$B:$B,'[1]Pivot Gioc'!$T:$T)=0,"",_xlfn.XLOOKUP($B48,'[1]Pivot Gioc'!$B:$B,'[1]Pivot Gioc'!$T:$T))</f>
        <v>153.5</v>
      </c>
    </row>
    <row r="49" spans="1:20" x14ac:dyDescent="0.3">
      <c r="A49" s="1" t="s">
        <v>456</v>
      </c>
      <c r="B49" s="95" t="s">
        <v>222</v>
      </c>
      <c r="C49" s="1" t="str">
        <f>_xlfn.IFNA(_xlfn.XLOOKUP(B49,'[1]ROSE SQUADRE'!$N:$N,'[1]ROSE SQUADRE'!$O:$O),"")</f>
        <v>APPAREGGIATO</v>
      </c>
      <c r="D49" s="1">
        <f>_xlfn.XLOOKUP($B49,'[1]Pivot Gioc'!$B:$B,'[1]Pivot Gioc'!$Q:$Q,"")</f>
        <v>5</v>
      </c>
      <c r="E49" s="1">
        <f>_xlfn.XLOOKUP($B49,'[1]Pivot Gioc'!$B:$B,'[1]Pivot Gioc'!$N:$N,"")</f>
        <v>6</v>
      </c>
      <c r="F49" s="1">
        <f>_xlfn.XLOOKUP($B49,'[1]Pivot Gioc'!$B:$B,'[1]Pivot Gioc'!$J:$J,"")</f>
        <v>0</v>
      </c>
      <c r="G49" s="1">
        <f>_xlfn.XLOOKUP($B49,'[1]Pivot Gioc'!$B:$B,'[1]Pivot Gioc'!$I:$I,"")</f>
        <v>0</v>
      </c>
      <c r="H49" s="1">
        <f>_xlfn.XLOOKUP($B49,'[1]Pivot Gioc'!$B:$B,'[1]Pivot Gioc'!$H:$H,"")</f>
        <v>0</v>
      </c>
      <c r="I49" s="1">
        <f>_xlfn.XLOOKUP($B49,'[1]Pivot Gioc'!$B:$B,'[1]Pivot Gioc'!$P:$P,"")</f>
        <v>0</v>
      </c>
      <c r="J49" s="1">
        <f>_xlfn.XLOOKUP($B49,'[1]Pivot Gioc'!$B:$B,'[1]Pivot Gioc'!$L:$L,"")</f>
        <v>5</v>
      </c>
      <c r="K49" s="1">
        <f>_xlfn.XLOOKUP($B49,'[1]Pivot Gioc'!$B:$B,'[1]Pivot Gioc'!$M:$M,"")</f>
        <v>0</v>
      </c>
      <c r="L49" s="1">
        <f>_xlfn.XLOOKUP($B49,'[1]Pivot Gioc'!$B:$B,'[1]Pivot Gioc'!$K:$K,"")</f>
        <v>0</v>
      </c>
      <c r="M49" s="17">
        <f>_xlfn.XLOOKUP($B49,'[1]Pivot Gioc'!$B:$B,'[1]Pivot Gioc'!$C:$C,"")</f>
        <v>6.132352941176471</v>
      </c>
      <c r="N49" s="17">
        <f>_xlfn.XLOOKUP($B49,'[1]Pivot Gioc'!$B:$B,'[1]Pivot Gioc'!$D:$D,"")</f>
        <v>6.7058823529411766</v>
      </c>
      <c r="O49" s="17">
        <f>_xlfn.XLOOKUP($B49,'[1]Pivot Gioc'!$B:$B,'[1]Pivot Gioc'!$E:$E,"")</f>
        <v>228</v>
      </c>
      <c r="P49" s="22" t="str">
        <f>IF(_xlfn.XLOOKUP($B49,'[1]Pivot Gioc'!$B:$B,'[1]Pivot Gioc'!$G:$G,"")=0,"",_xlfn.XLOOKUP($B49,'[1]Pivot Gioc'!$B:$B,'[1]Pivot Gioc'!$G:$G))</f>
        <v/>
      </c>
      <c r="Q49" s="63" t="e">
        <f>_xlfn.XLOOKUP(B49,[1]!Tabella4[nome],[1]!Tabella4[PRES])</f>
        <v>#REF!</v>
      </c>
      <c r="R49" s="63" t="e">
        <f>_xlfn.XLOOKUP(B49,[1]!Tabella4[nome],[1]!Tabella4[LEGA TIT])</f>
        <v>#REF!</v>
      </c>
      <c r="S49" s="66">
        <f>IF(_xlfn.XLOOKUP($B49,'[1]Pivot Gioc'!$B:$B,'[1]Pivot Gioc'!$S:$S)="0,00","",_xlfn.XLOOKUP($B49,'[1]Pivot Gioc'!$B:$B,'[1]Pivot Gioc'!$S:$S))</f>
        <v>6.75</v>
      </c>
      <c r="T49" s="66">
        <f>IF(_xlfn.XLOOKUP($B49,'[1]Pivot Gioc'!$B:$B,'[1]Pivot Gioc'!$T:$T)=0,"",_xlfn.XLOOKUP($B49,'[1]Pivot Gioc'!$B:$B,'[1]Pivot Gioc'!$T:$T))</f>
        <v>94.5</v>
      </c>
    </row>
    <row r="50" spans="1:20" x14ac:dyDescent="0.3">
      <c r="B50" s="103" t="s">
        <v>336</v>
      </c>
      <c r="C50" s="1" t="str">
        <f>_xlfn.IFNA(_xlfn.XLOOKUP(B50,'[1]ROSE SQUADRE'!$N:$N,'[1]ROSE SQUADRE'!$O:$O),"")</f>
        <v>APPAREGGIATO</v>
      </c>
      <c r="D50" s="1">
        <f>_xlfn.XLOOKUP($B50,'[1]Pivot Gioc'!$B:$B,'[1]Pivot Gioc'!$Q:$Q,"")</f>
        <v>5</v>
      </c>
      <c r="E50" s="1">
        <f>_xlfn.XLOOKUP($B50,'[1]Pivot Gioc'!$B:$B,'[1]Pivot Gioc'!$N:$N,"")</f>
        <v>5</v>
      </c>
      <c r="F50" s="1">
        <f>_xlfn.XLOOKUP($B50,'[1]Pivot Gioc'!$B:$B,'[1]Pivot Gioc'!$J:$J,"")</f>
        <v>0</v>
      </c>
      <c r="G50" s="1">
        <f>_xlfn.XLOOKUP($B50,'[1]Pivot Gioc'!$B:$B,'[1]Pivot Gioc'!$I:$I,"")</f>
        <v>0</v>
      </c>
      <c r="H50" s="1">
        <f>_xlfn.XLOOKUP($B50,'[1]Pivot Gioc'!$B:$B,'[1]Pivot Gioc'!$H:$H,"")</f>
        <v>0</v>
      </c>
      <c r="I50" s="1">
        <f>_xlfn.XLOOKUP($B50,'[1]Pivot Gioc'!$B:$B,'[1]Pivot Gioc'!$P:$P,"")</f>
        <v>0</v>
      </c>
      <c r="J50" s="1">
        <f>_xlfn.XLOOKUP($B50,'[1]Pivot Gioc'!$B:$B,'[1]Pivot Gioc'!$L:$L,"")</f>
        <v>8</v>
      </c>
      <c r="K50" s="1">
        <f>_xlfn.XLOOKUP($B50,'[1]Pivot Gioc'!$B:$B,'[1]Pivot Gioc'!$M:$M,"")</f>
        <v>0</v>
      </c>
      <c r="L50" s="1">
        <f>_xlfn.XLOOKUP($B50,'[1]Pivot Gioc'!$B:$B,'[1]Pivot Gioc'!$K:$K,"")</f>
        <v>0</v>
      </c>
      <c r="M50" s="17">
        <f>_xlfn.XLOOKUP($B50,'[1]Pivot Gioc'!$B:$B,'[1]Pivot Gioc'!$C:$C,"")</f>
        <v>6.258064516129032</v>
      </c>
      <c r="N50" s="17">
        <f>_xlfn.XLOOKUP($B50,'[1]Pivot Gioc'!$B:$B,'[1]Pivot Gioc'!$D:$D,"")</f>
        <v>6.838709677419355</v>
      </c>
      <c r="O50" s="17">
        <f>_xlfn.XLOOKUP($B50,'[1]Pivot Gioc'!$B:$B,'[1]Pivot Gioc'!$E:$E,"")</f>
        <v>212</v>
      </c>
      <c r="P50" s="22" t="str">
        <f>IF(_xlfn.XLOOKUP($B50,'[1]Pivot Gioc'!$B:$B,'[1]Pivot Gioc'!$G:$G,"")=0,"",_xlfn.XLOOKUP($B50,'[1]Pivot Gioc'!$B:$B,'[1]Pivot Gioc'!$G:$G))</f>
        <v/>
      </c>
      <c r="Q50" s="63" t="e">
        <f>_xlfn.XLOOKUP(B50,[1]!Tabella4[nome],[1]!Tabella4[PRES])</f>
        <v>#REF!</v>
      </c>
      <c r="R50" s="63" t="e">
        <f>_xlfn.XLOOKUP(B50,[1]!Tabella4[nome],[1]!Tabella4[LEGA TIT])</f>
        <v>#REF!</v>
      </c>
      <c r="S50" s="66">
        <f>IF(_xlfn.XLOOKUP($B50,'[1]Pivot Gioc'!$B:$B,'[1]Pivot Gioc'!$S:$S)="0,00","",_xlfn.XLOOKUP($B50,'[1]Pivot Gioc'!$B:$B,'[1]Pivot Gioc'!$S:$S))</f>
        <v>6.7619047619047619</v>
      </c>
      <c r="T50" s="66">
        <f>IF(_xlfn.XLOOKUP($B50,'[1]Pivot Gioc'!$B:$B,'[1]Pivot Gioc'!$T:$T)=0,"",_xlfn.XLOOKUP($B50,'[1]Pivot Gioc'!$B:$B,'[1]Pivot Gioc'!$T:$T))</f>
        <v>142</v>
      </c>
    </row>
    <row r="51" spans="1:20" x14ac:dyDescent="0.3">
      <c r="A51" s="1" t="s">
        <v>457</v>
      </c>
      <c r="B51" s="97" t="s">
        <v>498</v>
      </c>
      <c r="C51" s="1" t="str">
        <f>_xlfn.IFNA(_xlfn.XLOOKUP(B51,'[1]ROSE SQUADRE'!$N:$N,'[1]ROSE SQUADRE'!$O:$O),"")</f>
        <v>HERTHA VERNELLO</v>
      </c>
      <c r="D51" s="1">
        <f>_xlfn.XLOOKUP($B51,'[1]Pivot Gioc'!$B:$B,'[1]Pivot Gioc'!$Q:$Q,"")</f>
        <v>5</v>
      </c>
      <c r="E51" s="1">
        <f>_xlfn.XLOOKUP($B51,'[1]Pivot Gioc'!$B:$B,'[1]Pivot Gioc'!$N:$N,"")</f>
        <v>1</v>
      </c>
      <c r="F51" s="1">
        <f>_xlfn.XLOOKUP($B51,'[1]Pivot Gioc'!$B:$B,'[1]Pivot Gioc'!$J:$J,"")</f>
        <v>0</v>
      </c>
      <c r="G51" s="1">
        <f>_xlfn.XLOOKUP($B51,'[1]Pivot Gioc'!$B:$B,'[1]Pivot Gioc'!$I:$I,"")</f>
        <v>0</v>
      </c>
      <c r="H51" s="1">
        <f>_xlfn.XLOOKUP($B51,'[1]Pivot Gioc'!$B:$B,'[1]Pivot Gioc'!$H:$H,"")</f>
        <v>0</v>
      </c>
      <c r="I51" s="1">
        <f>_xlfn.XLOOKUP($B51,'[1]Pivot Gioc'!$B:$B,'[1]Pivot Gioc'!$P:$P,"")</f>
        <v>0</v>
      </c>
      <c r="J51" s="1">
        <f>_xlfn.XLOOKUP($B51,'[1]Pivot Gioc'!$B:$B,'[1]Pivot Gioc'!$L:$L,"")</f>
        <v>0</v>
      </c>
      <c r="K51" s="1">
        <f>_xlfn.XLOOKUP($B51,'[1]Pivot Gioc'!$B:$B,'[1]Pivot Gioc'!$M:$M,"")</f>
        <v>0</v>
      </c>
      <c r="L51" s="1">
        <f>_xlfn.XLOOKUP($B51,'[1]Pivot Gioc'!$B:$B,'[1]Pivot Gioc'!$K:$K,"")</f>
        <v>0</v>
      </c>
      <c r="M51" s="17">
        <f>_xlfn.XLOOKUP($B51,'[1]Pivot Gioc'!$B:$B,'[1]Pivot Gioc'!$C:$C,"")</f>
        <v>6.0370370370370372</v>
      </c>
      <c r="N51" s="17">
        <f>_xlfn.XLOOKUP($B51,'[1]Pivot Gioc'!$B:$B,'[1]Pivot Gioc'!$D:$D,"")</f>
        <v>6.7037037037037033</v>
      </c>
      <c r="O51" s="17">
        <f>_xlfn.XLOOKUP($B51,'[1]Pivot Gioc'!$B:$B,'[1]Pivot Gioc'!$E:$E,"")</f>
        <v>181</v>
      </c>
      <c r="P51" s="22" t="str">
        <f>IF(_xlfn.XLOOKUP($B51,'[1]Pivot Gioc'!$B:$B,'[1]Pivot Gioc'!$G:$G,"")=0,"",_xlfn.XLOOKUP($B51,'[1]Pivot Gioc'!$B:$B,'[1]Pivot Gioc'!$G:$G))</f>
        <v/>
      </c>
      <c r="Q51" s="63" t="e">
        <f>_xlfn.XLOOKUP(B51,[1]!Tabella4[nome],[1]!Tabella4[PRES])</f>
        <v>#REF!</v>
      </c>
      <c r="R51" s="63" t="e">
        <f>_xlfn.XLOOKUP(B51,[1]!Tabella4[nome],[1]!Tabella4[LEGA TIT])</f>
        <v>#REF!</v>
      </c>
      <c r="S51" s="66">
        <f>IF(_xlfn.XLOOKUP($B51,'[1]Pivot Gioc'!$B:$B,'[1]Pivot Gioc'!$S:$S)="0,00","",_xlfn.XLOOKUP($B51,'[1]Pivot Gioc'!$B:$B,'[1]Pivot Gioc'!$S:$S))</f>
        <v>6.78</v>
      </c>
      <c r="T51" s="66">
        <f>IF(_xlfn.XLOOKUP($B51,'[1]Pivot Gioc'!$B:$B,'[1]Pivot Gioc'!$T:$T)=0,"",_xlfn.XLOOKUP($B51,'[1]Pivot Gioc'!$B:$B,'[1]Pivot Gioc'!$T:$T))</f>
        <v>169.5</v>
      </c>
    </row>
    <row r="52" spans="1:20" x14ac:dyDescent="0.3">
      <c r="B52" s="103" t="s">
        <v>248</v>
      </c>
      <c r="C52" s="1" t="str">
        <f>_xlfn.IFNA(_xlfn.XLOOKUP(B52,'[1]ROSE SQUADRE'!$N:$N,'[1]ROSE SQUADRE'!$O:$O),"")</f>
        <v>PARTIZAN DEGRADO</v>
      </c>
      <c r="D52" s="1">
        <f>_xlfn.XLOOKUP($B52,'[1]Pivot Gioc'!$B:$B,'[1]Pivot Gioc'!$Q:$Q,"")</f>
        <v>5</v>
      </c>
      <c r="E52" s="1">
        <f>_xlfn.XLOOKUP($B52,'[1]Pivot Gioc'!$B:$B,'[1]Pivot Gioc'!$N:$N,"")</f>
        <v>1</v>
      </c>
      <c r="F52" s="1">
        <f>_xlfn.XLOOKUP($B52,'[1]Pivot Gioc'!$B:$B,'[1]Pivot Gioc'!$J:$J,"")</f>
        <v>0</v>
      </c>
      <c r="G52" s="1">
        <f>_xlfn.XLOOKUP($B52,'[1]Pivot Gioc'!$B:$B,'[1]Pivot Gioc'!$I:$I,"")</f>
        <v>0</v>
      </c>
      <c r="H52" s="1">
        <f>_xlfn.XLOOKUP($B52,'[1]Pivot Gioc'!$B:$B,'[1]Pivot Gioc'!$H:$H,"")</f>
        <v>0</v>
      </c>
      <c r="I52" s="1">
        <f>_xlfn.XLOOKUP($B52,'[1]Pivot Gioc'!$B:$B,'[1]Pivot Gioc'!$P:$P,"")</f>
        <v>0</v>
      </c>
      <c r="J52" s="1">
        <f>_xlfn.XLOOKUP($B52,'[1]Pivot Gioc'!$B:$B,'[1]Pivot Gioc'!$L:$L,"")</f>
        <v>1</v>
      </c>
      <c r="K52" s="1">
        <f>_xlfn.XLOOKUP($B52,'[1]Pivot Gioc'!$B:$B,'[1]Pivot Gioc'!$M:$M,"")</f>
        <v>0</v>
      </c>
      <c r="L52" s="1">
        <f>_xlfn.XLOOKUP($B52,'[1]Pivot Gioc'!$B:$B,'[1]Pivot Gioc'!$K:$K,"")</f>
        <v>0</v>
      </c>
      <c r="M52" s="17">
        <f>_xlfn.XLOOKUP($B52,'[1]Pivot Gioc'!$B:$B,'[1]Pivot Gioc'!$C:$C,"")</f>
        <v>5.95</v>
      </c>
      <c r="N52" s="17">
        <f>_xlfn.XLOOKUP($B52,'[1]Pivot Gioc'!$B:$B,'[1]Pivot Gioc'!$D:$D,"")</f>
        <v>6.7750000000000004</v>
      </c>
      <c r="O52" s="17">
        <f>_xlfn.XLOOKUP($B52,'[1]Pivot Gioc'!$B:$B,'[1]Pivot Gioc'!$E:$E,"")</f>
        <v>135.5</v>
      </c>
      <c r="P52" s="22" t="str">
        <f>IF(_xlfn.XLOOKUP($B52,'[1]Pivot Gioc'!$B:$B,'[1]Pivot Gioc'!$G:$G,"")=0,"",_xlfn.XLOOKUP($B52,'[1]Pivot Gioc'!$B:$B,'[1]Pivot Gioc'!$G:$G))</f>
        <v/>
      </c>
      <c r="Q52" s="63" t="e">
        <f>_xlfn.XLOOKUP(B52,[1]!Tabella4[nome],[1]!Tabella4[PRES])</f>
        <v>#REF!</v>
      </c>
      <c r="R52" s="63" t="e">
        <f>_xlfn.XLOOKUP(B52,[1]!Tabella4[nome],[1]!Tabella4[LEGA TIT])</f>
        <v>#REF!</v>
      </c>
      <c r="S52" s="66">
        <f>IF(_xlfn.XLOOKUP($B52,'[1]Pivot Gioc'!$B:$B,'[1]Pivot Gioc'!$S:$S)="0,00","",_xlfn.XLOOKUP($B52,'[1]Pivot Gioc'!$B:$B,'[1]Pivot Gioc'!$S:$S))</f>
        <v>7.0588235294117645</v>
      </c>
      <c r="T52" s="66">
        <f>IF(_xlfn.XLOOKUP($B52,'[1]Pivot Gioc'!$B:$B,'[1]Pivot Gioc'!$T:$T)=0,"",_xlfn.XLOOKUP($B52,'[1]Pivot Gioc'!$B:$B,'[1]Pivot Gioc'!$T:$T))</f>
        <v>120</v>
      </c>
    </row>
    <row r="53" spans="1:20" x14ac:dyDescent="0.3">
      <c r="B53" s="103" t="s">
        <v>302</v>
      </c>
      <c r="C53" s="1" t="str">
        <f>_xlfn.IFNA(_xlfn.XLOOKUP(B53,'[1]ROSE SQUADRE'!$N:$N,'[1]ROSE SQUADRE'!$O:$O),"")</f>
        <v>PARTIZAN DEGRADO</v>
      </c>
      <c r="D53" s="1">
        <f>_xlfn.XLOOKUP($B53,'[1]Pivot Gioc'!$B:$B,'[1]Pivot Gioc'!$Q:$Q,"")</f>
        <v>5</v>
      </c>
      <c r="E53" s="1">
        <f>_xlfn.XLOOKUP($B53,'[1]Pivot Gioc'!$B:$B,'[1]Pivot Gioc'!$N:$N,"")</f>
        <v>5</v>
      </c>
      <c r="F53" s="1">
        <f>_xlfn.XLOOKUP($B53,'[1]Pivot Gioc'!$B:$B,'[1]Pivot Gioc'!$J:$J,"")</f>
        <v>0</v>
      </c>
      <c r="G53" s="1">
        <f>_xlfn.XLOOKUP($B53,'[1]Pivot Gioc'!$B:$B,'[1]Pivot Gioc'!$I:$I,"")</f>
        <v>0</v>
      </c>
      <c r="H53" s="1">
        <f>_xlfn.XLOOKUP($B53,'[1]Pivot Gioc'!$B:$B,'[1]Pivot Gioc'!$H:$H,"")</f>
        <v>0</v>
      </c>
      <c r="I53" s="1">
        <f>_xlfn.XLOOKUP($B53,'[1]Pivot Gioc'!$B:$B,'[1]Pivot Gioc'!$P:$P,"")</f>
        <v>0</v>
      </c>
      <c r="J53" s="1">
        <f>_xlfn.XLOOKUP($B53,'[1]Pivot Gioc'!$B:$B,'[1]Pivot Gioc'!$L:$L,"")</f>
        <v>1</v>
      </c>
      <c r="K53" s="1">
        <f>_xlfn.XLOOKUP($B53,'[1]Pivot Gioc'!$B:$B,'[1]Pivot Gioc'!$M:$M,"")</f>
        <v>0</v>
      </c>
      <c r="L53" s="1">
        <f>_xlfn.XLOOKUP($B53,'[1]Pivot Gioc'!$B:$B,'[1]Pivot Gioc'!$K:$K,"")</f>
        <v>0</v>
      </c>
      <c r="M53" s="17">
        <f>_xlfn.XLOOKUP($B53,'[1]Pivot Gioc'!$B:$B,'[1]Pivot Gioc'!$C:$C,"")</f>
        <v>6.1333333333333337</v>
      </c>
      <c r="N53" s="17">
        <f>_xlfn.XLOOKUP($B53,'[1]Pivot Gioc'!$B:$B,'[1]Pivot Gioc'!$D:$D,"")</f>
        <v>6.7833333333333332</v>
      </c>
      <c r="O53" s="17">
        <f>_xlfn.XLOOKUP($B53,'[1]Pivot Gioc'!$B:$B,'[1]Pivot Gioc'!$E:$E,"")</f>
        <v>203.5</v>
      </c>
      <c r="P53" s="22" t="str">
        <f>IF(_xlfn.XLOOKUP($B53,'[1]Pivot Gioc'!$B:$B,'[1]Pivot Gioc'!$G:$G,"")=0,"",_xlfn.XLOOKUP($B53,'[1]Pivot Gioc'!$B:$B,'[1]Pivot Gioc'!$G:$G))</f>
        <v/>
      </c>
      <c r="Q53" s="63" t="e">
        <f>_xlfn.XLOOKUP(B53,[1]!Tabella4[nome],[1]!Tabella4[PRES])</f>
        <v>#REF!</v>
      </c>
      <c r="R53" s="63" t="e">
        <f>_xlfn.XLOOKUP(B53,[1]!Tabella4[nome],[1]!Tabella4[LEGA TIT])</f>
        <v>#REF!</v>
      </c>
      <c r="S53" s="66">
        <f>IF(_xlfn.XLOOKUP($B53,'[1]Pivot Gioc'!$B:$B,'[1]Pivot Gioc'!$S:$S)="0,00","",_xlfn.XLOOKUP($B53,'[1]Pivot Gioc'!$B:$B,'[1]Pivot Gioc'!$S:$S))</f>
        <v>7</v>
      </c>
      <c r="T53" s="66">
        <f>IF(_xlfn.XLOOKUP($B53,'[1]Pivot Gioc'!$B:$B,'[1]Pivot Gioc'!$T:$T)=0,"",_xlfn.XLOOKUP($B53,'[1]Pivot Gioc'!$B:$B,'[1]Pivot Gioc'!$T:$T))</f>
        <v>175</v>
      </c>
    </row>
    <row r="54" spans="1:20" x14ac:dyDescent="0.3">
      <c r="B54" s="103" t="s">
        <v>255</v>
      </c>
      <c r="C54" s="1" t="str">
        <f>_xlfn.IFNA(_xlfn.XLOOKUP(B54,'[1]ROSE SQUADRE'!$N:$N,'[1]ROSE SQUADRE'!$O:$O),"")</f>
        <v>PESCICULINI FC</v>
      </c>
      <c r="D54" s="1">
        <f>_xlfn.XLOOKUP($B54,'[1]Pivot Gioc'!$B:$B,'[1]Pivot Gioc'!$Q:$Q,"")</f>
        <v>5</v>
      </c>
      <c r="E54" s="1">
        <f>_xlfn.XLOOKUP($B54,'[1]Pivot Gioc'!$B:$B,'[1]Pivot Gioc'!$N:$N,"")</f>
        <v>0</v>
      </c>
      <c r="F54" s="1">
        <f>_xlfn.XLOOKUP($B54,'[1]Pivot Gioc'!$B:$B,'[1]Pivot Gioc'!$J:$J,"")</f>
        <v>0</v>
      </c>
      <c r="G54" s="1">
        <f>_xlfn.XLOOKUP($B54,'[1]Pivot Gioc'!$B:$B,'[1]Pivot Gioc'!$I:$I,"")</f>
        <v>0</v>
      </c>
      <c r="H54" s="1">
        <f>_xlfn.XLOOKUP($B54,'[1]Pivot Gioc'!$B:$B,'[1]Pivot Gioc'!$H:$H,"")</f>
        <v>0</v>
      </c>
      <c r="I54" s="1">
        <f>_xlfn.XLOOKUP($B54,'[1]Pivot Gioc'!$B:$B,'[1]Pivot Gioc'!$P:$P,"")</f>
        <v>0</v>
      </c>
      <c r="J54" s="1">
        <f>_xlfn.XLOOKUP($B54,'[1]Pivot Gioc'!$B:$B,'[1]Pivot Gioc'!$L:$L,"")</f>
        <v>6</v>
      </c>
      <c r="K54" s="1">
        <f>_xlfn.XLOOKUP($B54,'[1]Pivot Gioc'!$B:$B,'[1]Pivot Gioc'!$M:$M,"")</f>
        <v>0</v>
      </c>
      <c r="L54" s="1">
        <f>_xlfn.XLOOKUP($B54,'[1]Pivot Gioc'!$B:$B,'[1]Pivot Gioc'!$K:$K,"")</f>
        <v>0</v>
      </c>
      <c r="M54" s="17">
        <f>_xlfn.XLOOKUP($B54,'[1]Pivot Gioc'!$B:$B,'[1]Pivot Gioc'!$C:$C,"")</f>
        <v>6.1551724137931032</v>
      </c>
      <c r="N54" s="17">
        <f>_xlfn.XLOOKUP($B54,'[1]Pivot Gioc'!$B:$B,'[1]Pivot Gioc'!$D:$D,"")</f>
        <v>6.6034482758620694</v>
      </c>
      <c r="O54" s="17">
        <f>_xlfn.XLOOKUP($B54,'[1]Pivot Gioc'!$B:$B,'[1]Pivot Gioc'!$E:$E,"")</f>
        <v>191.5</v>
      </c>
      <c r="P54" s="22" t="str">
        <f>IF(_xlfn.XLOOKUP($B54,'[1]Pivot Gioc'!$B:$B,'[1]Pivot Gioc'!$G:$G,"")=0,"",_xlfn.XLOOKUP($B54,'[1]Pivot Gioc'!$B:$B,'[1]Pivot Gioc'!$G:$G))</f>
        <v/>
      </c>
      <c r="Q54" s="63" t="e">
        <f>_xlfn.XLOOKUP(B54,[1]!Tabella4[nome],[1]!Tabella4[PRES])</f>
        <v>#REF!</v>
      </c>
      <c r="R54" s="63" t="e">
        <f>_xlfn.XLOOKUP(B54,[1]!Tabella4[nome],[1]!Tabella4[LEGA TIT])</f>
        <v>#REF!</v>
      </c>
      <c r="S54" s="66">
        <f>IF(_xlfn.XLOOKUP($B54,'[1]Pivot Gioc'!$B:$B,'[1]Pivot Gioc'!$S:$S)="0,00","",_xlfn.XLOOKUP($B54,'[1]Pivot Gioc'!$B:$B,'[1]Pivot Gioc'!$S:$S))</f>
        <v>6.5</v>
      </c>
      <c r="T54" s="66">
        <f>IF(_xlfn.XLOOKUP($B54,'[1]Pivot Gioc'!$B:$B,'[1]Pivot Gioc'!$T:$T)=0,"",_xlfn.XLOOKUP($B54,'[1]Pivot Gioc'!$B:$B,'[1]Pivot Gioc'!$T:$T))</f>
        <v>6.5</v>
      </c>
    </row>
    <row r="55" spans="1:20" x14ac:dyDescent="0.3">
      <c r="B55" s="103" t="s">
        <v>688</v>
      </c>
      <c r="C55" s="1" t="str">
        <f>_xlfn.IFNA(_xlfn.XLOOKUP(B55,'[1]ROSE SQUADRE'!$N:$N,'[1]ROSE SQUADRE'!$O:$O),"")</f>
        <v>PESCICULINI FC</v>
      </c>
      <c r="D55" s="1">
        <f>_xlfn.XLOOKUP($B55,'[1]Pivot Gioc'!$B:$B,'[1]Pivot Gioc'!$Q:$Q,"")</f>
        <v>5</v>
      </c>
      <c r="E55" s="1">
        <f>_xlfn.XLOOKUP($B55,'[1]Pivot Gioc'!$B:$B,'[1]Pivot Gioc'!$N:$N,"")</f>
        <v>1</v>
      </c>
      <c r="F55" s="1">
        <f>_xlfn.XLOOKUP($B55,'[1]Pivot Gioc'!$B:$B,'[1]Pivot Gioc'!$J:$J,"")</f>
        <v>0</v>
      </c>
      <c r="G55" s="1">
        <f>_xlfn.XLOOKUP($B55,'[1]Pivot Gioc'!$B:$B,'[1]Pivot Gioc'!$I:$I,"")</f>
        <v>0</v>
      </c>
      <c r="H55" s="1">
        <f>_xlfn.XLOOKUP($B55,'[1]Pivot Gioc'!$B:$B,'[1]Pivot Gioc'!$H:$H,"")</f>
        <v>0</v>
      </c>
      <c r="I55" s="1">
        <f>_xlfn.XLOOKUP($B55,'[1]Pivot Gioc'!$B:$B,'[1]Pivot Gioc'!$P:$P,"")</f>
        <v>0</v>
      </c>
      <c r="J55" s="1">
        <f>_xlfn.XLOOKUP($B55,'[1]Pivot Gioc'!$B:$B,'[1]Pivot Gioc'!$L:$L,"")</f>
        <v>5</v>
      </c>
      <c r="K55" s="1">
        <f>_xlfn.XLOOKUP($B55,'[1]Pivot Gioc'!$B:$B,'[1]Pivot Gioc'!$M:$M,"")</f>
        <v>0</v>
      </c>
      <c r="L55" s="1">
        <f>_xlfn.XLOOKUP($B55,'[1]Pivot Gioc'!$B:$B,'[1]Pivot Gioc'!$K:$K,"")</f>
        <v>0</v>
      </c>
      <c r="M55" s="17">
        <f>_xlfn.XLOOKUP($B55,'[1]Pivot Gioc'!$B:$B,'[1]Pivot Gioc'!$C:$C,"")</f>
        <v>5.9516129032258061</v>
      </c>
      <c r="N55" s="17">
        <f>_xlfn.XLOOKUP($B55,'[1]Pivot Gioc'!$B:$B,'[1]Pivot Gioc'!$D:$D,"")</f>
        <v>6.419354838709677</v>
      </c>
      <c r="O55" s="17">
        <f>_xlfn.XLOOKUP($B55,'[1]Pivot Gioc'!$B:$B,'[1]Pivot Gioc'!$E:$E,"")</f>
        <v>199</v>
      </c>
      <c r="P55" s="22" t="str">
        <f>IF(_xlfn.XLOOKUP($B55,'[1]Pivot Gioc'!$B:$B,'[1]Pivot Gioc'!$G:$G,"")=0,"",_xlfn.XLOOKUP($B55,'[1]Pivot Gioc'!$B:$B,'[1]Pivot Gioc'!$G:$G))</f>
        <v/>
      </c>
      <c r="Q55" s="63" t="e">
        <f>_xlfn.XLOOKUP(B55,[1]!Tabella4[nome],[1]!Tabella4[PRES])</f>
        <v>#REF!</v>
      </c>
      <c r="R55" s="63" t="e">
        <f>_xlfn.XLOOKUP(B55,[1]!Tabella4[nome],[1]!Tabella4[LEGA TIT])</f>
        <v>#REF!</v>
      </c>
      <c r="S55" s="66">
        <f>IF(_xlfn.XLOOKUP($B55,'[1]Pivot Gioc'!$B:$B,'[1]Pivot Gioc'!$S:$S)="0,00","",_xlfn.XLOOKUP($B55,'[1]Pivot Gioc'!$B:$B,'[1]Pivot Gioc'!$S:$S))</f>
        <v>5.75</v>
      </c>
      <c r="T55" s="66">
        <f>IF(_xlfn.XLOOKUP($B55,'[1]Pivot Gioc'!$B:$B,'[1]Pivot Gioc'!$T:$T)=0,"",_xlfn.XLOOKUP($B55,'[1]Pivot Gioc'!$B:$B,'[1]Pivot Gioc'!$T:$T))</f>
        <v>11.5</v>
      </c>
    </row>
    <row r="56" spans="1:20" x14ac:dyDescent="0.3">
      <c r="B56" s="103" t="s">
        <v>260</v>
      </c>
      <c r="C56" s="1" t="str">
        <f>_xlfn.IFNA(_xlfn.XLOOKUP(B56,'[1]ROSE SQUADRE'!$N:$N,'[1]ROSE SQUADRE'!$O:$O),"")</f>
        <v>SESTO ASENSIO</v>
      </c>
      <c r="D56" s="1">
        <f>_xlfn.XLOOKUP($B56,'[1]Pivot Gioc'!$B:$B,'[1]Pivot Gioc'!$Q:$Q,"")</f>
        <v>5</v>
      </c>
      <c r="E56" s="1">
        <f>_xlfn.XLOOKUP($B56,'[1]Pivot Gioc'!$B:$B,'[1]Pivot Gioc'!$N:$N,"")</f>
        <v>2</v>
      </c>
      <c r="F56" s="1">
        <f>_xlfn.XLOOKUP($B56,'[1]Pivot Gioc'!$B:$B,'[1]Pivot Gioc'!$J:$J,"")</f>
        <v>2</v>
      </c>
      <c r="G56" s="1">
        <f>_xlfn.XLOOKUP($B56,'[1]Pivot Gioc'!$B:$B,'[1]Pivot Gioc'!$I:$I,"")</f>
        <v>0</v>
      </c>
      <c r="H56" s="1">
        <f>_xlfn.XLOOKUP($B56,'[1]Pivot Gioc'!$B:$B,'[1]Pivot Gioc'!$H:$H,"")</f>
        <v>0</v>
      </c>
      <c r="I56" s="1">
        <f>_xlfn.XLOOKUP($B56,'[1]Pivot Gioc'!$B:$B,'[1]Pivot Gioc'!$P:$P,"")</f>
        <v>0</v>
      </c>
      <c r="J56" s="1">
        <f>_xlfn.XLOOKUP($B56,'[1]Pivot Gioc'!$B:$B,'[1]Pivot Gioc'!$L:$L,"")</f>
        <v>4</v>
      </c>
      <c r="K56" s="1">
        <f>_xlfn.XLOOKUP($B56,'[1]Pivot Gioc'!$B:$B,'[1]Pivot Gioc'!$M:$M,"")</f>
        <v>0</v>
      </c>
      <c r="L56" s="1">
        <f>_xlfn.XLOOKUP($B56,'[1]Pivot Gioc'!$B:$B,'[1]Pivot Gioc'!$K:$K,"")</f>
        <v>0</v>
      </c>
      <c r="M56" s="17">
        <f>_xlfn.XLOOKUP($B56,'[1]Pivot Gioc'!$B:$B,'[1]Pivot Gioc'!$C:$C,"")</f>
        <v>6.166666666666667</v>
      </c>
      <c r="N56" s="17">
        <f>_xlfn.XLOOKUP($B56,'[1]Pivot Gioc'!$B:$B,'[1]Pivot Gioc'!$D:$D,"")</f>
        <v>6.9285714285714288</v>
      </c>
      <c r="O56" s="17">
        <f>_xlfn.XLOOKUP($B56,'[1]Pivot Gioc'!$B:$B,'[1]Pivot Gioc'!$E:$E,"")</f>
        <v>145.5</v>
      </c>
      <c r="P56" s="22" t="str">
        <f>IF(_xlfn.XLOOKUP($B56,'[1]Pivot Gioc'!$B:$B,'[1]Pivot Gioc'!$G:$G,"")=0,"",_xlfn.XLOOKUP($B56,'[1]Pivot Gioc'!$B:$B,'[1]Pivot Gioc'!$G:$G))</f>
        <v/>
      </c>
      <c r="Q56" s="63" t="e">
        <f>_xlfn.XLOOKUP(B56,[1]!Tabella4[nome],[1]!Tabella4[PRES])</f>
        <v>#REF!</v>
      </c>
      <c r="R56" s="63" t="e">
        <f>_xlfn.XLOOKUP(B56,[1]!Tabella4[nome],[1]!Tabella4[LEGA TIT])</f>
        <v>#REF!</v>
      </c>
      <c r="S56" s="66">
        <f>IF(_xlfn.XLOOKUP($B56,'[1]Pivot Gioc'!$B:$B,'[1]Pivot Gioc'!$S:$S)="0,00","",_xlfn.XLOOKUP($B56,'[1]Pivot Gioc'!$B:$B,'[1]Pivot Gioc'!$S:$S))</f>
        <v>6.9</v>
      </c>
      <c r="T56" s="66">
        <f>IF(_xlfn.XLOOKUP($B56,'[1]Pivot Gioc'!$B:$B,'[1]Pivot Gioc'!$T:$T)=0,"",_xlfn.XLOOKUP($B56,'[1]Pivot Gioc'!$B:$B,'[1]Pivot Gioc'!$T:$T))</f>
        <v>69</v>
      </c>
    </row>
    <row r="57" spans="1:20" x14ac:dyDescent="0.3">
      <c r="B57" s="103" t="s">
        <v>325</v>
      </c>
      <c r="C57" s="1" t="str">
        <f>_xlfn.IFNA(_xlfn.XLOOKUP(B57,'[1]ROSE SQUADRE'!$N:$N,'[1]ROSE SQUADRE'!$O:$O),"")</f>
        <v>SESTO ASENSIO</v>
      </c>
      <c r="D57" s="1">
        <f>_xlfn.XLOOKUP($B57,'[1]Pivot Gioc'!$B:$B,'[1]Pivot Gioc'!$Q:$Q,"")</f>
        <v>5</v>
      </c>
      <c r="E57" s="1">
        <f>_xlfn.XLOOKUP($B57,'[1]Pivot Gioc'!$B:$B,'[1]Pivot Gioc'!$N:$N,"")</f>
        <v>0</v>
      </c>
      <c r="F57" s="1">
        <f>_xlfn.XLOOKUP($B57,'[1]Pivot Gioc'!$B:$B,'[1]Pivot Gioc'!$J:$J,"")</f>
        <v>1</v>
      </c>
      <c r="G57" s="1">
        <f>_xlfn.XLOOKUP($B57,'[1]Pivot Gioc'!$B:$B,'[1]Pivot Gioc'!$I:$I,"")</f>
        <v>0</v>
      </c>
      <c r="H57" s="1">
        <f>_xlfn.XLOOKUP($B57,'[1]Pivot Gioc'!$B:$B,'[1]Pivot Gioc'!$H:$H,"")</f>
        <v>0</v>
      </c>
      <c r="I57" s="1">
        <f>_xlfn.XLOOKUP($B57,'[1]Pivot Gioc'!$B:$B,'[1]Pivot Gioc'!$P:$P,"")</f>
        <v>0</v>
      </c>
      <c r="J57" s="1">
        <f>_xlfn.XLOOKUP($B57,'[1]Pivot Gioc'!$B:$B,'[1]Pivot Gioc'!$L:$L,"")</f>
        <v>0</v>
      </c>
      <c r="K57" s="1">
        <f>_xlfn.XLOOKUP($B57,'[1]Pivot Gioc'!$B:$B,'[1]Pivot Gioc'!$M:$M,"")</f>
        <v>0</v>
      </c>
      <c r="L57" s="1">
        <f>_xlfn.XLOOKUP($B57,'[1]Pivot Gioc'!$B:$B,'[1]Pivot Gioc'!$K:$K,"")</f>
        <v>0</v>
      </c>
      <c r="M57" s="17">
        <f>_xlfn.XLOOKUP($B57,'[1]Pivot Gioc'!$B:$B,'[1]Pivot Gioc'!$C:$C,"")</f>
        <v>6.03125</v>
      </c>
      <c r="N57" s="17">
        <f>_xlfn.XLOOKUP($B57,'[1]Pivot Gioc'!$B:$B,'[1]Pivot Gioc'!$D:$D,"")</f>
        <v>7.03125</v>
      </c>
      <c r="O57" s="17">
        <f>_xlfn.XLOOKUP($B57,'[1]Pivot Gioc'!$B:$B,'[1]Pivot Gioc'!$E:$E,"")</f>
        <v>112.5</v>
      </c>
      <c r="P57" s="22" t="str">
        <f>IF(_xlfn.XLOOKUP($B57,'[1]Pivot Gioc'!$B:$B,'[1]Pivot Gioc'!$G:$G,"")=0,"",_xlfn.XLOOKUP($B57,'[1]Pivot Gioc'!$B:$B,'[1]Pivot Gioc'!$G:$G))</f>
        <v/>
      </c>
      <c r="Q57" s="63" t="e">
        <f>_xlfn.XLOOKUP(B57,[1]!Tabella4[nome],[1]!Tabella4[PRES])</f>
        <v>#REF!</v>
      </c>
      <c r="R57" s="63" t="e">
        <f>_xlfn.XLOOKUP(B57,[1]!Tabella4[nome],[1]!Tabella4[LEGA TIT])</f>
        <v>#REF!</v>
      </c>
      <c r="S57" s="66">
        <f>IF(_xlfn.XLOOKUP($B57,'[1]Pivot Gioc'!$B:$B,'[1]Pivot Gioc'!$S:$S)="0,00","",_xlfn.XLOOKUP($B57,'[1]Pivot Gioc'!$B:$B,'[1]Pivot Gioc'!$S:$S))</f>
        <v>6.55</v>
      </c>
      <c r="T57" s="66">
        <f>IF(_xlfn.XLOOKUP($B57,'[1]Pivot Gioc'!$B:$B,'[1]Pivot Gioc'!$T:$T)=0,"",_xlfn.XLOOKUP($B57,'[1]Pivot Gioc'!$B:$B,'[1]Pivot Gioc'!$T:$T))</f>
        <v>65.5</v>
      </c>
    </row>
    <row r="58" spans="1:20" x14ac:dyDescent="0.3">
      <c r="A58" s="1" t="s">
        <v>457</v>
      </c>
      <c r="B58" s="97" t="s">
        <v>81</v>
      </c>
      <c r="C58" s="1" t="str">
        <f>_xlfn.IFNA(_xlfn.XLOOKUP(B58,'[1]ROSE SQUADRE'!$N:$N,'[1]ROSE SQUADRE'!$O:$O),"")</f>
        <v/>
      </c>
      <c r="D58" s="1">
        <f>_xlfn.XLOOKUP($B58,'[1]Pivot Gioc'!$B:$B,'[1]Pivot Gioc'!$Q:$Q,"")</f>
        <v>4</v>
      </c>
      <c r="E58" s="1">
        <f>_xlfn.XLOOKUP($B58,'[1]Pivot Gioc'!$B:$B,'[1]Pivot Gioc'!$N:$N,"")</f>
        <v>2</v>
      </c>
      <c r="F58" s="1">
        <f>_xlfn.XLOOKUP($B58,'[1]Pivot Gioc'!$B:$B,'[1]Pivot Gioc'!$J:$J,"")</f>
        <v>1</v>
      </c>
      <c r="G58" s="1">
        <f>_xlfn.XLOOKUP($B58,'[1]Pivot Gioc'!$B:$B,'[1]Pivot Gioc'!$I:$I,"")</f>
        <v>0</v>
      </c>
      <c r="H58" s="1">
        <f>_xlfn.XLOOKUP($B58,'[1]Pivot Gioc'!$B:$B,'[1]Pivot Gioc'!$H:$H,"")</f>
        <v>0</v>
      </c>
      <c r="I58" s="1">
        <f>_xlfn.XLOOKUP($B58,'[1]Pivot Gioc'!$B:$B,'[1]Pivot Gioc'!$P:$P,"")</f>
        <v>0</v>
      </c>
      <c r="J58" s="1">
        <f>_xlfn.XLOOKUP($B58,'[1]Pivot Gioc'!$B:$B,'[1]Pivot Gioc'!$L:$L,"")</f>
        <v>3</v>
      </c>
      <c r="K58" s="1">
        <f>_xlfn.XLOOKUP($B58,'[1]Pivot Gioc'!$B:$B,'[1]Pivot Gioc'!$M:$M,"")</f>
        <v>0</v>
      </c>
      <c r="L58" s="1">
        <f>_xlfn.XLOOKUP($B58,'[1]Pivot Gioc'!$B:$B,'[1]Pivot Gioc'!$K:$K,"")</f>
        <v>0</v>
      </c>
      <c r="M58" s="17">
        <f>_xlfn.XLOOKUP($B58,'[1]Pivot Gioc'!$B:$B,'[1]Pivot Gioc'!$C:$C,"")</f>
        <v>6.041666666666667</v>
      </c>
      <c r="N58" s="17">
        <f>_xlfn.XLOOKUP($B58,'[1]Pivot Gioc'!$B:$B,'[1]Pivot Gioc'!$D:$D,"")</f>
        <v>6.604166666666667</v>
      </c>
      <c r="O58" s="17">
        <f>_xlfn.XLOOKUP($B58,'[1]Pivot Gioc'!$B:$B,'[1]Pivot Gioc'!$E:$E,"")</f>
        <v>158.5</v>
      </c>
      <c r="P58" s="22" t="str">
        <f>IF(_xlfn.XLOOKUP($B58,'[1]Pivot Gioc'!$B:$B,'[1]Pivot Gioc'!$G:$G,"")=0,"",_xlfn.XLOOKUP($B58,'[1]Pivot Gioc'!$B:$B,'[1]Pivot Gioc'!$G:$G))</f>
        <v/>
      </c>
      <c r="Q58" s="63" t="e">
        <f>_xlfn.XLOOKUP(B58,[1]!Tabella4[nome],[1]!Tabella4[PRES])</f>
        <v>#REF!</v>
      </c>
      <c r="R58" s="63" t="e">
        <f>_xlfn.XLOOKUP(B58,[1]!Tabella4[nome],[1]!Tabella4[LEGA TIT])</f>
        <v>#REF!</v>
      </c>
      <c r="S58" s="66">
        <f>IF(_xlfn.XLOOKUP($B58,'[1]Pivot Gioc'!$B:$B,'[1]Pivot Gioc'!$S:$S)="0,00","",_xlfn.XLOOKUP($B58,'[1]Pivot Gioc'!$B:$B,'[1]Pivot Gioc'!$S:$S))</f>
        <v>5.75</v>
      </c>
      <c r="T58" s="66">
        <f>IF(_xlfn.XLOOKUP($B58,'[1]Pivot Gioc'!$B:$B,'[1]Pivot Gioc'!$T:$T)=0,"",_xlfn.XLOOKUP($B58,'[1]Pivot Gioc'!$B:$B,'[1]Pivot Gioc'!$T:$T))</f>
        <v>11.5</v>
      </c>
    </row>
    <row r="59" spans="1:20" x14ac:dyDescent="0.3">
      <c r="A59" s="1" t="s">
        <v>458</v>
      </c>
      <c r="B59" s="95" t="s">
        <v>554</v>
      </c>
      <c r="C59" s="1" t="str">
        <f>_xlfn.IFNA(_xlfn.XLOOKUP(B59,'[1]ROSE SQUADRE'!$N:$N,'[1]ROSE SQUADRE'!$O:$O),"")</f>
        <v/>
      </c>
      <c r="D59" s="1">
        <f>_xlfn.XLOOKUP($B59,'[1]Pivot Gioc'!$B:$B,'[1]Pivot Gioc'!$Q:$Q,"")</f>
        <v>4</v>
      </c>
      <c r="E59" s="1">
        <f>_xlfn.XLOOKUP($B59,'[1]Pivot Gioc'!$B:$B,'[1]Pivot Gioc'!$N:$N,"")</f>
        <v>1</v>
      </c>
      <c r="F59" s="1">
        <f>_xlfn.XLOOKUP($B59,'[1]Pivot Gioc'!$B:$B,'[1]Pivot Gioc'!$J:$J,"")</f>
        <v>0</v>
      </c>
      <c r="G59" s="1">
        <f>_xlfn.XLOOKUP($B59,'[1]Pivot Gioc'!$B:$B,'[1]Pivot Gioc'!$I:$I,"")</f>
        <v>0</v>
      </c>
      <c r="H59" s="1">
        <f>_xlfn.XLOOKUP($B59,'[1]Pivot Gioc'!$B:$B,'[1]Pivot Gioc'!$H:$H,"")</f>
        <v>0</v>
      </c>
      <c r="I59" s="1">
        <f>_xlfn.XLOOKUP($B59,'[1]Pivot Gioc'!$B:$B,'[1]Pivot Gioc'!$P:$P,"")</f>
        <v>0</v>
      </c>
      <c r="J59" s="1">
        <f>_xlfn.XLOOKUP($B59,'[1]Pivot Gioc'!$B:$B,'[1]Pivot Gioc'!$L:$L,"")</f>
        <v>1</v>
      </c>
      <c r="K59" s="1">
        <f>_xlfn.XLOOKUP($B59,'[1]Pivot Gioc'!$B:$B,'[1]Pivot Gioc'!$M:$M,"")</f>
        <v>0</v>
      </c>
      <c r="L59" s="1">
        <f>_xlfn.XLOOKUP($B59,'[1]Pivot Gioc'!$B:$B,'[1]Pivot Gioc'!$K:$K,"")</f>
        <v>0</v>
      </c>
      <c r="M59" s="17">
        <f>_xlfn.XLOOKUP($B59,'[1]Pivot Gioc'!$B:$B,'[1]Pivot Gioc'!$C:$C,"")</f>
        <v>6.1923076923076925</v>
      </c>
      <c r="N59" s="17">
        <f>_xlfn.XLOOKUP($B59,'[1]Pivot Gioc'!$B:$B,'[1]Pivot Gioc'!$D:$D,"")</f>
        <v>7.3076923076923075</v>
      </c>
      <c r="O59" s="17">
        <f>_xlfn.XLOOKUP($B59,'[1]Pivot Gioc'!$B:$B,'[1]Pivot Gioc'!$E:$E,"")</f>
        <v>95</v>
      </c>
      <c r="P59" s="22" t="str">
        <f>IF(_xlfn.XLOOKUP($B59,'[1]Pivot Gioc'!$B:$B,'[1]Pivot Gioc'!$G:$G,"")=0,"",_xlfn.XLOOKUP($B59,'[1]Pivot Gioc'!$B:$B,'[1]Pivot Gioc'!$G:$G))</f>
        <v/>
      </c>
      <c r="Q59" s="63" t="e">
        <f>_xlfn.XLOOKUP(B59,[1]!Tabella4[nome],[1]!Tabella4[PRES])</f>
        <v>#REF!</v>
      </c>
      <c r="R59" s="63" t="e">
        <f>_xlfn.XLOOKUP(B59,[1]!Tabella4[nome],[1]!Tabella4[LEGA TIT])</f>
        <v>#REF!</v>
      </c>
      <c r="S59" s="66" t="str">
        <f>IF(_xlfn.XLOOKUP($B59,'[1]Pivot Gioc'!$B:$B,'[1]Pivot Gioc'!$S:$S)="0,00","",_xlfn.XLOOKUP($B59,'[1]Pivot Gioc'!$B:$B,'[1]Pivot Gioc'!$S:$S))</f>
        <v/>
      </c>
      <c r="T59" s="66" t="str">
        <f>IF(_xlfn.XLOOKUP($B59,'[1]Pivot Gioc'!$B:$B,'[1]Pivot Gioc'!$T:$T)=0,"",_xlfn.XLOOKUP($B59,'[1]Pivot Gioc'!$B:$B,'[1]Pivot Gioc'!$T:$T))</f>
        <v/>
      </c>
    </row>
    <row r="60" spans="1:20" x14ac:dyDescent="0.3">
      <c r="A60" s="1" t="s">
        <v>458</v>
      </c>
      <c r="B60" s="95" t="s">
        <v>555</v>
      </c>
      <c r="C60" s="1" t="str">
        <f>_xlfn.IFNA(_xlfn.XLOOKUP(B60,'[1]ROSE SQUADRE'!$N:$N,'[1]ROSE SQUADRE'!$O:$O),"")</f>
        <v/>
      </c>
      <c r="D60" s="1">
        <f>_xlfn.XLOOKUP($B60,'[1]Pivot Gioc'!$B:$B,'[1]Pivot Gioc'!$Q:$Q,"")</f>
        <v>4</v>
      </c>
      <c r="E60" s="1">
        <f>_xlfn.XLOOKUP($B60,'[1]Pivot Gioc'!$B:$B,'[1]Pivot Gioc'!$N:$N,"")</f>
        <v>0</v>
      </c>
      <c r="F60" s="1">
        <f>_xlfn.XLOOKUP($B60,'[1]Pivot Gioc'!$B:$B,'[1]Pivot Gioc'!$J:$J,"")</f>
        <v>0</v>
      </c>
      <c r="G60" s="1">
        <f>_xlfn.XLOOKUP($B60,'[1]Pivot Gioc'!$B:$B,'[1]Pivot Gioc'!$I:$I,"")</f>
        <v>0</v>
      </c>
      <c r="H60" s="1">
        <f>_xlfn.XLOOKUP($B60,'[1]Pivot Gioc'!$B:$B,'[1]Pivot Gioc'!$H:$H,"")</f>
        <v>0</v>
      </c>
      <c r="I60" s="1">
        <f>_xlfn.XLOOKUP($B60,'[1]Pivot Gioc'!$B:$B,'[1]Pivot Gioc'!$P:$P,"")</f>
        <v>0</v>
      </c>
      <c r="J60" s="1">
        <f>_xlfn.XLOOKUP($B60,'[1]Pivot Gioc'!$B:$B,'[1]Pivot Gioc'!$L:$L,"")</f>
        <v>1</v>
      </c>
      <c r="K60" s="1">
        <f>_xlfn.XLOOKUP($B60,'[1]Pivot Gioc'!$B:$B,'[1]Pivot Gioc'!$M:$M,"")</f>
        <v>0</v>
      </c>
      <c r="L60" s="1">
        <f>_xlfn.XLOOKUP($B60,'[1]Pivot Gioc'!$B:$B,'[1]Pivot Gioc'!$K:$K,"")</f>
        <v>0</v>
      </c>
      <c r="M60" s="17">
        <f>_xlfn.XLOOKUP($B60,'[1]Pivot Gioc'!$B:$B,'[1]Pivot Gioc'!$C:$C,"")</f>
        <v>5.9642857142857144</v>
      </c>
      <c r="N60" s="17">
        <f>_xlfn.XLOOKUP($B60,'[1]Pivot Gioc'!$B:$B,'[1]Pivot Gioc'!$D:$D,"")</f>
        <v>6.8571428571428568</v>
      </c>
      <c r="O60" s="17">
        <f>_xlfn.XLOOKUP($B60,'[1]Pivot Gioc'!$B:$B,'[1]Pivot Gioc'!$E:$E,"")</f>
        <v>96</v>
      </c>
      <c r="P60" s="22" t="str">
        <f>IF(_xlfn.XLOOKUP($B60,'[1]Pivot Gioc'!$B:$B,'[1]Pivot Gioc'!$G:$G,"")=0,"",_xlfn.XLOOKUP($B60,'[1]Pivot Gioc'!$B:$B,'[1]Pivot Gioc'!$G:$G))</f>
        <v/>
      </c>
      <c r="Q60" s="63" t="e">
        <f>_xlfn.XLOOKUP(B60,[1]!Tabella4[nome],[1]!Tabella4[PRES])</f>
        <v>#REF!</v>
      </c>
      <c r="R60" s="63" t="e">
        <f>_xlfn.XLOOKUP(B60,[1]!Tabella4[nome],[1]!Tabella4[LEGA TIT])</f>
        <v>#REF!</v>
      </c>
      <c r="S60" s="66" t="str">
        <f>IF(_xlfn.XLOOKUP($B60,'[1]Pivot Gioc'!$B:$B,'[1]Pivot Gioc'!$S:$S)="0,00","",_xlfn.XLOOKUP($B60,'[1]Pivot Gioc'!$B:$B,'[1]Pivot Gioc'!$S:$S))</f>
        <v/>
      </c>
      <c r="T60" s="66" t="str">
        <f>IF(_xlfn.XLOOKUP($B60,'[1]Pivot Gioc'!$B:$B,'[1]Pivot Gioc'!$T:$T)=0,"",_xlfn.XLOOKUP($B60,'[1]Pivot Gioc'!$B:$B,'[1]Pivot Gioc'!$T:$T))</f>
        <v/>
      </c>
    </row>
    <row r="61" spans="1:20" x14ac:dyDescent="0.3">
      <c r="A61" s="1" t="s">
        <v>457</v>
      </c>
      <c r="B61" s="95" t="s">
        <v>542</v>
      </c>
      <c r="C61" s="1" t="str">
        <f>_xlfn.IFNA(_xlfn.XLOOKUP(B61,'[1]ROSE SQUADRE'!$N:$N,'[1]ROSE SQUADRE'!$O:$O),"")</f>
        <v/>
      </c>
      <c r="D61" s="1">
        <f>_xlfn.XLOOKUP($B61,'[1]Pivot Gioc'!$B:$B,'[1]Pivot Gioc'!$Q:$Q,"")</f>
        <v>4</v>
      </c>
      <c r="E61" s="1">
        <f>_xlfn.XLOOKUP($B61,'[1]Pivot Gioc'!$B:$B,'[1]Pivot Gioc'!$N:$N,"")</f>
        <v>1</v>
      </c>
      <c r="F61" s="1">
        <f>_xlfn.XLOOKUP($B61,'[1]Pivot Gioc'!$B:$B,'[1]Pivot Gioc'!$J:$J,"")</f>
        <v>0</v>
      </c>
      <c r="G61" s="1">
        <f>_xlfn.XLOOKUP($B61,'[1]Pivot Gioc'!$B:$B,'[1]Pivot Gioc'!$I:$I,"")</f>
        <v>0</v>
      </c>
      <c r="H61" s="1">
        <f>_xlfn.XLOOKUP($B61,'[1]Pivot Gioc'!$B:$B,'[1]Pivot Gioc'!$H:$H,"")</f>
        <v>0</v>
      </c>
      <c r="I61" s="1">
        <f>_xlfn.XLOOKUP($B61,'[1]Pivot Gioc'!$B:$B,'[1]Pivot Gioc'!$P:$P,"")</f>
        <v>0</v>
      </c>
      <c r="J61" s="1">
        <f>_xlfn.XLOOKUP($B61,'[1]Pivot Gioc'!$B:$B,'[1]Pivot Gioc'!$L:$L,"")</f>
        <v>3</v>
      </c>
      <c r="K61" s="1">
        <f>_xlfn.XLOOKUP($B61,'[1]Pivot Gioc'!$B:$B,'[1]Pivot Gioc'!$M:$M,"")</f>
        <v>0</v>
      </c>
      <c r="L61" s="1">
        <f>_xlfn.XLOOKUP($B61,'[1]Pivot Gioc'!$B:$B,'[1]Pivot Gioc'!$K:$K,"")</f>
        <v>0</v>
      </c>
      <c r="M61" s="17">
        <f>_xlfn.XLOOKUP($B61,'[1]Pivot Gioc'!$B:$B,'[1]Pivot Gioc'!$C:$C,"")</f>
        <v>5.82</v>
      </c>
      <c r="N61" s="17">
        <f>_xlfn.XLOOKUP($B61,'[1]Pivot Gioc'!$B:$B,'[1]Pivot Gioc'!$D:$D,"")</f>
        <v>6.32</v>
      </c>
      <c r="O61" s="17">
        <f>_xlfn.XLOOKUP($B61,'[1]Pivot Gioc'!$B:$B,'[1]Pivot Gioc'!$E:$E,"")</f>
        <v>158</v>
      </c>
      <c r="P61" s="22" t="str">
        <f>IF(_xlfn.XLOOKUP($B61,'[1]Pivot Gioc'!$B:$B,'[1]Pivot Gioc'!$G:$G,"")=0,"",_xlfn.XLOOKUP($B61,'[1]Pivot Gioc'!$B:$B,'[1]Pivot Gioc'!$G:$G))</f>
        <v/>
      </c>
      <c r="Q61" s="63" t="e">
        <f>_xlfn.XLOOKUP(B61,[1]!Tabella4[nome],[1]!Tabella4[PRES])</f>
        <v>#REF!</v>
      </c>
      <c r="R61" s="63" t="e">
        <f>_xlfn.XLOOKUP(B61,[1]!Tabella4[nome],[1]!Tabella4[LEGA TIT])</f>
        <v>#REF!</v>
      </c>
      <c r="S61" s="66" t="str">
        <f>IF(_xlfn.XLOOKUP($B61,'[1]Pivot Gioc'!$B:$B,'[1]Pivot Gioc'!$S:$S)="0,00","",_xlfn.XLOOKUP($B61,'[1]Pivot Gioc'!$B:$B,'[1]Pivot Gioc'!$S:$S))</f>
        <v/>
      </c>
      <c r="T61" s="66" t="str">
        <f>IF(_xlfn.XLOOKUP($B61,'[1]Pivot Gioc'!$B:$B,'[1]Pivot Gioc'!$T:$T)=0,"",_xlfn.XLOOKUP($B61,'[1]Pivot Gioc'!$B:$B,'[1]Pivot Gioc'!$T:$T))</f>
        <v/>
      </c>
    </row>
    <row r="62" spans="1:20" x14ac:dyDescent="0.3">
      <c r="A62" s="1" t="s">
        <v>456</v>
      </c>
      <c r="B62" s="95" t="s">
        <v>145</v>
      </c>
      <c r="C62" s="1" t="str">
        <f>_xlfn.IFNA(_xlfn.XLOOKUP(B62,'[1]ROSE SQUADRE'!$N:$N,'[1]ROSE SQUADRE'!$O:$O),"")</f>
        <v/>
      </c>
      <c r="D62" s="1">
        <f>_xlfn.XLOOKUP($B62,'[1]Pivot Gioc'!$B:$B,'[1]Pivot Gioc'!$Q:$Q,"")</f>
        <v>4</v>
      </c>
      <c r="E62" s="1">
        <f>_xlfn.XLOOKUP($B62,'[1]Pivot Gioc'!$B:$B,'[1]Pivot Gioc'!$N:$N,"")</f>
        <v>1</v>
      </c>
      <c r="F62" s="1">
        <f>_xlfn.XLOOKUP($B62,'[1]Pivot Gioc'!$B:$B,'[1]Pivot Gioc'!$J:$J,"")</f>
        <v>0</v>
      </c>
      <c r="G62" s="1">
        <f>_xlfn.XLOOKUP($B62,'[1]Pivot Gioc'!$B:$B,'[1]Pivot Gioc'!$I:$I,"")</f>
        <v>0</v>
      </c>
      <c r="H62" s="1">
        <f>_xlfn.XLOOKUP($B62,'[1]Pivot Gioc'!$B:$B,'[1]Pivot Gioc'!$H:$H,"")</f>
        <v>0</v>
      </c>
      <c r="I62" s="1">
        <f>_xlfn.XLOOKUP($B62,'[1]Pivot Gioc'!$B:$B,'[1]Pivot Gioc'!$P:$P,"")</f>
        <v>0</v>
      </c>
      <c r="J62" s="1">
        <f>_xlfn.XLOOKUP($B62,'[1]Pivot Gioc'!$B:$B,'[1]Pivot Gioc'!$L:$L,"")</f>
        <v>0</v>
      </c>
      <c r="K62" s="1">
        <f>_xlfn.XLOOKUP($B62,'[1]Pivot Gioc'!$B:$B,'[1]Pivot Gioc'!$M:$M,"")</f>
        <v>0</v>
      </c>
      <c r="L62" s="1">
        <f>_xlfn.XLOOKUP($B62,'[1]Pivot Gioc'!$B:$B,'[1]Pivot Gioc'!$K:$K,"")</f>
        <v>0</v>
      </c>
      <c r="M62" s="17">
        <f>_xlfn.XLOOKUP($B62,'[1]Pivot Gioc'!$B:$B,'[1]Pivot Gioc'!$C:$C,"")</f>
        <v>5.9629629629629628</v>
      </c>
      <c r="N62" s="17">
        <f>_xlfn.XLOOKUP($B62,'[1]Pivot Gioc'!$B:$B,'[1]Pivot Gioc'!$D:$D,"")</f>
        <v>6.4814814814814818</v>
      </c>
      <c r="O62" s="17">
        <f>_xlfn.XLOOKUP($B62,'[1]Pivot Gioc'!$B:$B,'[1]Pivot Gioc'!$E:$E,"")</f>
        <v>175</v>
      </c>
      <c r="P62" s="22" t="str">
        <f>IF(_xlfn.XLOOKUP($B62,'[1]Pivot Gioc'!$B:$B,'[1]Pivot Gioc'!$G:$G,"")=0,"",_xlfn.XLOOKUP($B62,'[1]Pivot Gioc'!$B:$B,'[1]Pivot Gioc'!$G:$G))</f>
        <v/>
      </c>
      <c r="Q62" s="63" t="e">
        <f>_xlfn.XLOOKUP(B62,[1]!Tabella4[nome],[1]!Tabella4[PRES])</f>
        <v>#REF!</v>
      </c>
      <c r="R62" s="63" t="e">
        <f>_xlfn.XLOOKUP(B62,[1]!Tabella4[nome],[1]!Tabella4[LEGA TIT])</f>
        <v>#REF!</v>
      </c>
      <c r="S62" s="66" t="str">
        <f>IF(_xlfn.XLOOKUP($B62,'[1]Pivot Gioc'!$B:$B,'[1]Pivot Gioc'!$S:$S)="0,00","",_xlfn.XLOOKUP($B62,'[1]Pivot Gioc'!$B:$B,'[1]Pivot Gioc'!$S:$S))</f>
        <v/>
      </c>
      <c r="T62" s="66" t="str">
        <f>IF(_xlfn.XLOOKUP($B62,'[1]Pivot Gioc'!$B:$B,'[1]Pivot Gioc'!$T:$T)=0,"",_xlfn.XLOOKUP($B62,'[1]Pivot Gioc'!$B:$B,'[1]Pivot Gioc'!$T:$T))</f>
        <v/>
      </c>
    </row>
    <row r="63" spans="1:20" x14ac:dyDescent="0.3">
      <c r="A63" s="1" t="s">
        <v>457</v>
      </c>
      <c r="B63" s="96" t="s">
        <v>229</v>
      </c>
      <c r="C63" s="1" t="str">
        <f>_xlfn.IFNA(_xlfn.XLOOKUP(B63,'[1]ROSE SQUADRE'!$N:$N,'[1]ROSE SQUADRE'!$O:$O),"")</f>
        <v/>
      </c>
      <c r="D63" s="1">
        <f>_xlfn.XLOOKUP($B63,'[1]Pivot Gioc'!$B:$B,'[1]Pivot Gioc'!$Q:$Q,"")</f>
        <v>4</v>
      </c>
      <c r="E63" s="1">
        <f>_xlfn.XLOOKUP($B63,'[1]Pivot Gioc'!$B:$B,'[1]Pivot Gioc'!$N:$N,"")</f>
        <v>1</v>
      </c>
      <c r="F63" s="1">
        <f>_xlfn.XLOOKUP($B63,'[1]Pivot Gioc'!$B:$B,'[1]Pivot Gioc'!$J:$J,"")</f>
        <v>0</v>
      </c>
      <c r="G63" s="1">
        <f>_xlfn.XLOOKUP($B63,'[1]Pivot Gioc'!$B:$B,'[1]Pivot Gioc'!$I:$I,"")</f>
        <v>0</v>
      </c>
      <c r="H63" s="1">
        <f>_xlfn.XLOOKUP($B63,'[1]Pivot Gioc'!$B:$B,'[1]Pivot Gioc'!$H:$H,"")</f>
        <v>0</v>
      </c>
      <c r="I63" s="1">
        <f>_xlfn.XLOOKUP($B63,'[1]Pivot Gioc'!$B:$B,'[1]Pivot Gioc'!$P:$P,"")</f>
        <v>0</v>
      </c>
      <c r="J63" s="1">
        <f>_xlfn.XLOOKUP($B63,'[1]Pivot Gioc'!$B:$B,'[1]Pivot Gioc'!$L:$L,"")</f>
        <v>5</v>
      </c>
      <c r="K63" s="1">
        <f>_xlfn.XLOOKUP($B63,'[1]Pivot Gioc'!$B:$B,'[1]Pivot Gioc'!$M:$M,"")</f>
        <v>0</v>
      </c>
      <c r="L63" s="1">
        <f>_xlfn.XLOOKUP($B63,'[1]Pivot Gioc'!$B:$B,'[1]Pivot Gioc'!$K:$K,"")</f>
        <v>0</v>
      </c>
      <c r="M63" s="17">
        <f>_xlfn.XLOOKUP($B63,'[1]Pivot Gioc'!$B:$B,'[1]Pivot Gioc'!$C:$C,"")</f>
        <v>6.2307692307692308</v>
      </c>
      <c r="N63" s="17">
        <f>_xlfn.XLOOKUP($B63,'[1]Pivot Gioc'!$B:$B,'[1]Pivot Gioc'!$D:$D,"")</f>
        <v>6.6730769230769234</v>
      </c>
      <c r="O63" s="17">
        <f>_xlfn.XLOOKUP($B63,'[1]Pivot Gioc'!$B:$B,'[1]Pivot Gioc'!$E:$E,"")</f>
        <v>173.5</v>
      </c>
      <c r="P63" s="22" t="str">
        <f>IF(_xlfn.XLOOKUP($B63,'[1]Pivot Gioc'!$B:$B,'[1]Pivot Gioc'!$G:$G,"")=0,"",_xlfn.XLOOKUP($B63,'[1]Pivot Gioc'!$B:$B,'[1]Pivot Gioc'!$G:$G))</f>
        <v/>
      </c>
      <c r="Q63" s="63" t="e">
        <f>_xlfn.XLOOKUP(B63,[1]!Tabella4[nome],[1]!Tabella4[PRES])</f>
        <v>#REF!</v>
      </c>
      <c r="R63" s="63" t="e">
        <f>_xlfn.XLOOKUP(B63,[1]!Tabella4[nome],[1]!Tabella4[LEGA TIT])</f>
        <v>#REF!</v>
      </c>
      <c r="S63" s="66" t="str">
        <f>IF(_xlfn.XLOOKUP($B63,'[1]Pivot Gioc'!$B:$B,'[1]Pivot Gioc'!$S:$S)="0,00","",_xlfn.XLOOKUP($B63,'[1]Pivot Gioc'!$B:$B,'[1]Pivot Gioc'!$S:$S))</f>
        <v/>
      </c>
      <c r="T63" s="66" t="str">
        <f>IF(_xlfn.XLOOKUP($B63,'[1]Pivot Gioc'!$B:$B,'[1]Pivot Gioc'!$T:$T)=0,"",_xlfn.XLOOKUP($B63,'[1]Pivot Gioc'!$B:$B,'[1]Pivot Gioc'!$T:$T))</f>
        <v/>
      </c>
    </row>
    <row r="64" spans="1:20" x14ac:dyDescent="0.3">
      <c r="B64" s="103" t="s">
        <v>630</v>
      </c>
      <c r="C64" s="1" t="str">
        <f>_xlfn.IFNA(_xlfn.XLOOKUP(B64,'[1]ROSE SQUADRE'!$N:$N,'[1]ROSE SQUADRE'!$O:$O),"")</f>
        <v/>
      </c>
      <c r="D64" s="1">
        <f>_xlfn.XLOOKUP($B64,'[1]Pivot Gioc'!$B:$B,'[1]Pivot Gioc'!$Q:$Q,"")</f>
        <v>4</v>
      </c>
      <c r="E64" s="1">
        <f>_xlfn.XLOOKUP($B64,'[1]Pivot Gioc'!$B:$B,'[1]Pivot Gioc'!$N:$N,"")</f>
        <v>2</v>
      </c>
      <c r="F64" s="1">
        <f>_xlfn.XLOOKUP($B64,'[1]Pivot Gioc'!$B:$B,'[1]Pivot Gioc'!$J:$J,"")</f>
        <v>0</v>
      </c>
      <c r="G64" s="1">
        <f>_xlfn.XLOOKUP($B64,'[1]Pivot Gioc'!$B:$B,'[1]Pivot Gioc'!$I:$I,"")</f>
        <v>0</v>
      </c>
      <c r="H64" s="1">
        <f>_xlfn.XLOOKUP($B64,'[1]Pivot Gioc'!$B:$B,'[1]Pivot Gioc'!$H:$H,"")</f>
        <v>0</v>
      </c>
      <c r="I64" s="1">
        <f>_xlfn.XLOOKUP($B64,'[1]Pivot Gioc'!$B:$B,'[1]Pivot Gioc'!$P:$P,"")</f>
        <v>0</v>
      </c>
      <c r="J64" s="1">
        <f>_xlfn.XLOOKUP($B64,'[1]Pivot Gioc'!$B:$B,'[1]Pivot Gioc'!$L:$L,"")</f>
        <v>4</v>
      </c>
      <c r="K64" s="1">
        <f>_xlfn.XLOOKUP($B64,'[1]Pivot Gioc'!$B:$B,'[1]Pivot Gioc'!$M:$M,"")</f>
        <v>1</v>
      </c>
      <c r="L64" s="1">
        <f>_xlfn.XLOOKUP($B64,'[1]Pivot Gioc'!$B:$B,'[1]Pivot Gioc'!$K:$K,"")</f>
        <v>0</v>
      </c>
      <c r="M64" s="17">
        <f>_xlfn.XLOOKUP($B64,'[1]Pivot Gioc'!$B:$B,'[1]Pivot Gioc'!$C:$C,"")</f>
        <v>6.0217391304347823</v>
      </c>
      <c r="N64" s="17">
        <f>_xlfn.XLOOKUP($B64,'[1]Pivot Gioc'!$B:$B,'[1]Pivot Gioc'!$D:$D,"")</f>
        <v>6.5869565217391308</v>
      </c>
      <c r="O64" s="17">
        <f>_xlfn.XLOOKUP($B64,'[1]Pivot Gioc'!$B:$B,'[1]Pivot Gioc'!$E:$E,"")</f>
        <v>151.5</v>
      </c>
      <c r="P64" s="22" t="str">
        <f>IF(_xlfn.XLOOKUP($B64,'[1]Pivot Gioc'!$B:$B,'[1]Pivot Gioc'!$G:$G,"")=0,"",_xlfn.XLOOKUP($B64,'[1]Pivot Gioc'!$B:$B,'[1]Pivot Gioc'!$G:$G))</f>
        <v/>
      </c>
      <c r="Q64" s="63" t="e">
        <f>_xlfn.XLOOKUP(B64,[1]!Tabella4[nome],[1]!Tabella4[PRES])</f>
        <v>#REF!</v>
      </c>
      <c r="R64" s="63" t="e">
        <f>_xlfn.XLOOKUP(B64,[1]!Tabella4[nome],[1]!Tabella4[LEGA TIT])</f>
        <v>#REF!</v>
      </c>
      <c r="S64" s="66" t="str">
        <f>IF(_xlfn.XLOOKUP($B64,'[1]Pivot Gioc'!$B:$B,'[1]Pivot Gioc'!$S:$S)="0,00","",_xlfn.XLOOKUP($B64,'[1]Pivot Gioc'!$B:$B,'[1]Pivot Gioc'!$S:$S))</f>
        <v/>
      </c>
      <c r="T64" s="66" t="str">
        <f>IF(_xlfn.XLOOKUP($B64,'[1]Pivot Gioc'!$B:$B,'[1]Pivot Gioc'!$T:$T)=0,"",_xlfn.XLOOKUP($B64,'[1]Pivot Gioc'!$B:$B,'[1]Pivot Gioc'!$T:$T))</f>
        <v/>
      </c>
    </row>
    <row r="65" spans="1:20" x14ac:dyDescent="0.3">
      <c r="B65" s="103" t="s">
        <v>246</v>
      </c>
      <c r="C65" s="1" t="str">
        <f>_xlfn.IFNA(_xlfn.XLOOKUP(B65,'[1]ROSE SQUADRE'!$N:$N,'[1]ROSE SQUADRE'!$O:$O),"")</f>
        <v/>
      </c>
      <c r="D65" s="1">
        <f>_xlfn.XLOOKUP($B65,'[1]Pivot Gioc'!$B:$B,'[1]Pivot Gioc'!$Q:$Q,"")</f>
        <v>4</v>
      </c>
      <c r="E65" s="1">
        <f>_xlfn.XLOOKUP($B65,'[1]Pivot Gioc'!$B:$B,'[1]Pivot Gioc'!$N:$N,"")</f>
        <v>1</v>
      </c>
      <c r="F65" s="1">
        <f>_xlfn.XLOOKUP($B65,'[1]Pivot Gioc'!$B:$B,'[1]Pivot Gioc'!$J:$J,"")</f>
        <v>2</v>
      </c>
      <c r="G65" s="1">
        <f>_xlfn.XLOOKUP($B65,'[1]Pivot Gioc'!$B:$B,'[1]Pivot Gioc'!$I:$I,"")</f>
        <v>1</v>
      </c>
      <c r="H65" s="1">
        <f>_xlfn.XLOOKUP($B65,'[1]Pivot Gioc'!$B:$B,'[1]Pivot Gioc'!$H:$H,"")</f>
        <v>0</v>
      </c>
      <c r="I65" s="1">
        <f>_xlfn.XLOOKUP($B65,'[1]Pivot Gioc'!$B:$B,'[1]Pivot Gioc'!$P:$P,"")</f>
        <v>0</v>
      </c>
      <c r="J65" s="1">
        <f>_xlfn.XLOOKUP($B65,'[1]Pivot Gioc'!$B:$B,'[1]Pivot Gioc'!$L:$L,"")</f>
        <v>2</v>
      </c>
      <c r="K65" s="1">
        <f>_xlfn.XLOOKUP($B65,'[1]Pivot Gioc'!$B:$B,'[1]Pivot Gioc'!$M:$M,"")</f>
        <v>1</v>
      </c>
      <c r="L65" s="1">
        <f>_xlfn.XLOOKUP($B65,'[1]Pivot Gioc'!$B:$B,'[1]Pivot Gioc'!$K:$K,"")</f>
        <v>0</v>
      </c>
      <c r="M65" s="17">
        <f>_xlfn.XLOOKUP($B65,'[1]Pivot Gioc'!$B:$B,'[1]Pivot Gioc'!$C:$C,"")</f>
        <v>5.98</v>
      </c>
      <c r="N65" s="17">
        <f>_xlfn.XLOOKUP($B65,'[1]Pivot Gioc'!$B:$B,'[1]Pivot Gioc'!$D:$D,"")</f>
        <v>6.34</v>
      </c>
      <c r="O65" s="17">
        <f>_xlfn.XLOOKUP($B65,'[1]Pivot Gioc'!$B:$B,'[1]Pivot Gioc'!$E:$E,"")</f>
        <v>158.5</v>
      </c>
      <c r="P65" s="22" t="str">
        <f>IF(_xlfn.XLOOKUP($B65,'[1]Pivot Gioc'!$B:$B,'[1]Pivot Gioc'!$G:$G,"")=0,"",_xlfn.XLOOKUP($B65,'[1]Pivot Gioc'!$B:$B,'[1]Pivot Gioc'!$G:$G))</f>
        <v/>
      </c>
      <c r="Q65" s="63" t="e">
        <f>_xlfn.XLOOKUP(B65,[1]!Tabella4[nome],[1]!Tabella4[PRES])</f>
        <v>#REF!</v>
      </c>
      <c r="R65" s="63" t="e">
        <f>_xlfn.XLOOKUP(B65,[1]!Tabella4[nome],[1]!Tabella4[LEGA TIT])</f>
        <v>#REF!</v>
      </c>
      <c r="S65" s="66" t="str">
        <f>IF(_xlfn.XLOOKUP($B65,'[1]Pivot Gioc'!$B:$B,'[1]Pivot Gioc'!$S:$S)="0,00","",_xlfn.XLOOKUP($B65,'[1]Pivot Gioc'!$B:$B,'[1]Pivot Gioc'!$S:$S))</f>
        <v/>
      </c>
      <c r="T65" s="66" t="str">
        <f>IF(_xlfn.XLOOKUP($B65,'[1]Pivot Gioc'!$B:$B,'[1]Pivot Gioc'!$T:$T)=0,"",_xlfn.XLOOKUP($B65,'[1]Pivot Gioc'!$B:$B,'[1]Pivot Gioc'!$T:$T))</f>
        <v/>
      </c>
    </row>
    <row r="66" spans="1:20" x14ac:dyDescent="0.3">
      <c r="B66" s="103" t="s">
        <v>664</v>
      </c>
      <c r="C66" s="1" t="str">
        <f>_xlfn.IFNA(_xlfn.XLOOKUP(B66,'[1]ROSE SQUADRE'!$N:$N,'[1]ROSE SQUADRE'!$O:$O),"")</f>
        <v/>
      </c>
      <c r="D66" s="1">
        <f>_xlfn.XLOOKUP($B66,'[1]Pivot Gioc'!$B:$B,'[1]Pivot Gioc'!$Q:$Q,"")</f>
        <v>4</v>
      </c>
      <c r="E66" s="1">
        <f>_xlfn.XLOOKUP($B66,'[1]Pivot Gioc'!$B:$B,'[1]Pivot Gioc'!$N:$N,"")</f>
        <v>0</v>
      </c>
      <c r="F66" s="1">
        <f>_xlfn.XLOOKUP($B66,'[1]Pivot Gioc'!$B:$B,'[1]Pivot Gioc'!$J:$J,"")</f>
        <v>0</v>
      </c>
      <c r="G66" s="1">
        <f>_xlfn.XLOOKUP($B66,'[1]Pivot Gioc'!$B:$B,'[1]Pivot Gioc'!$I:$I,"")</f>
        <v>0</v>
      </c>
      <c r="H66" s="1">
        <f>_xlfn.XLOOKUP($B66,'[1]Pivot Gioc'!$B:$B,'[1]Pivot Gioc'!$H:$H,"")</f>
        <v>0</v>
      </c>
      <c r="I66" s="1">
        <f>_xlfn.XLOOKUP($B66,'[1]Pivot Gioc'!$B:$B,'[1]Pivot Gioc'!$P:$P,"")</f>
        <v>0</v>
      </c>
      <c r="J66" s="1">
        <f>_xlfn.XLOOKUP($B66,'[1]Pivot Gioc'!$B:$B,'[1]Pivot Gioc'!$L:$L,"")</f>
        <v>1</v>
      </c>
      <c r="K66" s="1">
        <f>_xlfn.XLOOKUP($B66,'[1]Pivot Gioc'!$B:$B,'[1]Pivot Gioc'!$M:$M,"")</f>
        <v>0</v>
      </c>
      <c r="L66" s="1">
        <f>_xlfn.XLOOKUP($B66,'[1]Pivot Gioc'!$B:$B,'[1]Pivot Gioc'!$K:$K,"")</f>
        <v>0</v>
      </c>
      <c r="M66" s="17">
        <f>_xlfn.XLOOKUP($B66,'[1]Pivot Gioc'!$B:$B,'[1]Pivot Gioc'!$C:$C,"")</f>
        <v>6.3461538461538458</v>
      </c>
      <c r="N66" s="17">
        <f>_xlfn.XLOOKUP($B66,'[1]Pivot Gioc'!$B:$B,'[1]Pivot Gioc'!$D:$D,"")</f>
        <v>7.2307692307692308</v>
      </c>
      <c r="O66" s="17">
        <f>_xlfn.XLOOKUP($B66,'[1]Pivot Gioc'!$B:$B,'[1]Pivot Gioc'!$E:$E,"")</f>
        <v>94</v>
      </c>
      <c r="P66" s="22" t="str">
        <f>IF(_xlfn.XLOOKUP($B66,'[1]Pivot Gioc'!$B:$B,'[1]Pivot Gioc'!$G:$G,"")=0,"",_xlfn.XLOOKUP($B66,'[1]Pivot Gioc'!$B:$B,'[1]Pivot Gioc'!$G:$G))</f>
        <v/>
      </c>
      <c r="Q66" s="63" t="e">
        <f>_xlfn.XLOOKUP(B66,[1]!Tabella4[nome],[1]!Tabella4[PRES])</f>
        <v>#REF!</v>
      </c>
      <c r="R66" s="63" t="e">
        <f>_xlfn.XLOOKUP(B66,[1]!Tabella4[nome],[1]!Tabella4[LEGA TIT])</f>
        <v>#REF!</v>
      </c>
      <c r="S66" s="66" t="str">
        <f>IF(_xlfn.XLOOKUP($B66,'[1]Pivot Gioc'!$B:$B,'[1]Pivot Gioc'!$S:$S)="0,00","",_xlfn.XLOOKUP($B66,'[1]Pivot Gioc'!$B:$B,'[1]Pivot Gioc'!$S:$S))</f>
        <v/>
      </c>
      <c r="T66" s="66" t="str">
        <f>IF(_xlfn.XLOOKUP($B66,'[1]Pivot Gioc'!$B:$B,'[1]Pivot Gioc'!$T:$T)=0,"",_xlfn.XLOOKUP($B66,'[1]Pivot Gioc'!$B:$B,'[1]Pivot Gioc'!$T:$T))</f>
        <v/>
      </c>
    </row>
    <row r="67" spans="1:20" x14ac:dyDescent="0.3">
      <c r="B67" s="103" t="s">
        <v>304</v>
      </c>
      <c r="C67" s="1" t="str">
        <f>_xlfn.IFNA(_xlfn.XLOOKUP(B67,'[1]ROSE SQUADRE'!$N:$N,'[1]ROSE SQUADRE'!$O:$O),"")</f>
        <v/>
      </c>
      <c r="D67" s="1">
        <f>_xlfn.XLOOKUP($B67,'[1]Pivot Gioc'!$B:$B,'[1]Pivot Gioc'!$Q:$Q,"")</f>
        <v>4</v>
      </c>
      <c r="E67" s="1">
        <f>_xlfn.XLOOKUP($B67,'[1]Pivot Gioc'!$B:$B,'[1]Pivot Gioc'!$N:$N,"")</f>
        <v>0</v>
      </c>
      <c r="F67" s="1">
        <f>_xlfn.XLOOKUP($B67,'[1]Pivot Gioc'!$B:$B,'[1]Pivot Gioc'!$J:$J,"")</f>
        <v>1</v>
      </c>
      <c r="G67" s="1">
        <f>_xlfn.XLOOKUP($B67,'[1]Pivot Gioc'!$B:$B,'[1]Pivot Gioc'!$I:$I,"")</f>
        <v>0</v>
      </c>
      <c r="H67" s="1">
        <f>_xlfn.XLOOKUP($B67,'[1]Pivot Gioc'!$B:$B,'[1]Pivot Gioc'!$H:$H,"")</f>
        <v>0</v>
      </c>
      <c r="I67" s="1">
        <f>_xlfn.XLOOKUP($B67,'[1]Pivot Gioc'!$B:$B,'[1]Pivot Gioc'!$P:$P,"")</f>
        <v>0</v>
      </c>
      <c r="J67" s="1">
        <f>_xlfn.XLOOKUP($B67,'[1]Pivot Gioc'!$B:$B,'[1]Pivot Gioc'!$L:$L,"")</f>
        <v>1</v>
      </c>
      <c r="K67" s="1">
        <f>_xlfn.XLOOKUP($B67,'[1]Pivot Gioc'!$B:$B,'[1]Pivot Gioc'!$M:$M,"")</f>
        <v>0</v>
      </c>
      <c r="L67" s="1">
        <f>_xlfn.XLOOKUP($B67,'[1]Pivot Gioc'!$B:$B,'[1]Pivot Gioc'!$K:$K,"")</f>
        <v>0</v>
      </c>
      <c r="M67" s="17">
        <f>_xlfn.XLOOKUP($B67,'[1]Pivot Gioc'!$B:$B,'[1]Pivot Gioc'!$C:$C,"")</f>
        <v>5.7413793103448274</v>
      </c>
      <c r="N67" s="17">
        <f>_xlfn.XLOOKUP($B67,'[1]Pivot Gioc'!$B:$B,'[1]Pivot Gioc'!$D:$D,"")</f>
        <v>6.2413793103448274</v>
      </c>
      <c r="O67" s="17">
        <f>_xlfn.XLOOKUP($B67,'[1]Pivot Gioc'!$B:$B,'[1]Pivot Gioc'!$E:$E,"")</f>
        <v>181</v>
      </c>
      <c r="P67" s="22" t="str">
        <f>IF(_xlfn.XLOOKUP($B67,'[1]Pivot Gioc'!$B:$B,'[1]Pivot Gioc'!$G:$G,"")=0,"",_xlfn.XLOOKUP($B67,'[1]Pivot Gioc'!$B:$B,'[1]Pivot Gioc'!$G:$G))</f>
        <v/>
      </c>
      <c r="Q67" s="63" t="e">
        <f>_xlfn.XLOOKUP(B67,[1]!Tabella4[nome],[1]!Tabella4[PRES])</f>
        <v>#REF!</v>
      </c>
      <c r="R67" s="63" t="e">
        <f>_xlfn.XLOOKUP(B67,[1]!Tabella4[nome],[1]!Tabella4[LEGA TIT])</f>
        <v>#REF!</v>
      </c>
      <c r="S67" s="66">
        <f>IF(_xlfn.XLOOKUP($B67,'[1]Pivot Gioc'!$B:$B,'[1]Pivot Gioc'!$S:$S)="0,00","",_xlfn.XLOOKUP($B67,'[1]Pivot Gioc'!$B:$B,'[1]Pivot Gioc'!$S:$S))</f>
        <v>5.625</v>
      </c>
      <c r="T67" s="66">
        <f>IF(_xlfn.XLOOKUP($B67,'[1]Pivot Gioc'!$B:$B,'[1]Pivot Gioc'!$T:$T)=0,"",_xlfn.XLOOKUP($B67,'[1]Pivot Gioc'!$B:$B,'[1]Pivot Gioc'!$T:$T))</f>
        <v>22.5</v>
      </c>
    </row>
    <row r="68" spans="1:20" x14ac:dyDescent="0.3">
      <c r="A68" s="1" t="s">
        <v>457</v>
      </c>
      <c r="B68" s="98" t="s">
        <v>213</v>
      </c>
      <c r="C68" s="1" t="str">
        <f>_xlfn.IFNA(_xlfn.XLOOKUP(B68,'[1]ROSE SQUADRE'!$N:$N,'[1]ROSE SQUADRE'!$O:$O),"")</f>
        <v>AC ASPARAGHESE</v>
      </c>
      <c r="D68" s="1">
        <f>_xlfn.XLOOKUP($B68,'[1]Pivot Gioc'!$B:$B,'[1]Pivot Gioc'!$Q:$Q,"")</f>
        <v>4</v>
      </c>
      <c r="E68" s="1">
        <f>_xlfn.XLOOKUP($B68,'[1]Pivot Gioc'!$B:$B,'[1]Pivot Gioc'!$N:$N,"")</f>
        <v>2</v>
      </c>
      <c r="F68" s="1">
        <f>_xlfn.XLOOKUP($B68,'[1]Pivot Gioc'!$B:$B,'[1]Pivot Gioc'!$J:$J,"")</f>
        <v>0</v>
      </c>
      <c r="G68" s="1">
        <f>_xlfn.XLOOKUP($B68,'[1]Pivot Gioc'!$B:$B,'[1]Pivot Gioc'!$I:$I,"")</f>
        <v>0</v>
      </c>
      <c r="H68" s="1">
        <f>_xlfn.XLOOKUP($B68,'[1]Pivot Gioc'!$B:$B,'[1]Pivot Gioc'!$H:$H,"")</f>
        <v>0</v>
      </c>
      <c r="I68" s="1">
        <f>_xlfn.XLOOKUP($B68,'[1]Pivot Gioc'!$B:$B,'[1]Pivot Gioc'!$P:$P,"")</f>
        <v>0</v>
      </c>
      <c r="J68" s="1">
        <f>_xlfn.XLOOKUP($B68,'[1]Pivot Gioc'!$B:$B,'[1]Pivot Gioc'!$L:$L,"")</f>
        <v>8</v>
      </c>
      <c r="K68" s="1">
        <f>_xlfn.XLOOKUP($B68,'[1]Pivot Gioc'!$B:$B,'[1]Pivot Gioc'!$M:$M,"")</f>
        <v>0</v>
      </c>
      <c r="L68" s="1">
        <f>_xlfn.XLOOKUP($B68,'[1]Pivot Gioc'!$B:$B,'[1]Pivot Gioc'!$K:$K,"")</f>
        <v>0</v>
      </c>
      <c r="M68" s="17">
        <f>_xlfn.XLOOKUP($B68,'[1]Pivot Gioc'!$B:$B,'[1]Pivot Gioc'!$C:$C,"")</f>
        <v>6.25</v>
      </c>
      <c r="N68" s="17">
        <f>_xlfn.XLOOKUP($B68,'[1]Pivot Gioc'!$B:$B,'[1]Pivot Gioc'!$D:$D,"")</f>
        <v>6.6029411764705879</v>
      </c>
      <c r="O68" s="17">
        <f>_xlfn.XLOOKUP($B68,'[1]Pivot Gioc'!$B:$B,'[1]Pivot Gioc'!$E:$E,"")</f>
        <v>224.5</v>
      </c>
      <c r="P68" s="22" t="str">
        <f>IF(_xlfn.XLOOKUP($B68,'[1]Pivot Gioc'!$B:$B,'[1]Pivot Gioc'!$G:$G,"")=0,"",_xlfn.XLOOKUP($B68,'[1]Pivot Gioc'!$B:$B,'[1]Pivot Gioc'!$G:$G))</f>
        <v/>
      </c>
      <c r="Q68" s="63" t="e">
        <f>_xlfn.XLOOKUP(B68,[1]!Tabella4[nome],[1]!Tabella4[PRES])</f>
        <v>#REF!</v>
      </c>
      <c r="R68" s="63" t="e">
        <f>_xlfn.XLOOKUP(B68,[1]!Tabella4[nome],[1]!Tabella4[LEGA TIT])</f>
        <v>#REF!</v>
      </c>
      <c r="S68" s="66">
        <f>IF(_xlfn.XLOOKUP($B68,'[1]Pivot Gioc'!$B:$B,'[1]Pivot Gioc'!$S:$S)="0,00","",_xlfn.XLOOKUP($B68,'[1]Pivot Gioc'!$B:$B,'[1]Pivot Gioc'!$S:$S))</f>
        <v>6.645161290322581</v>
      </c>
      <c r="T68" s="66">
        <f>IF(_xlfn.XLOOKUP($B68,'[1]Pivot Gioc'!$B:$B,'[1]Pivot Gioc'!$T:$T)=0,"",_xlfn.XLOOKUP($B68,'[1]Pivot Gioc'!$B:$B,'[1]Pivot Gioc'!$T:$T))</f>
        <v>206</v>
      </c>
    </row>
    <row r="69" spans="1:20" x14ac:dyDescent="0.3">
      <c r="B69" s="103" t="s">
        <v>505</v>
      </c>
      <c r="C69" s="1" t="str">
        <f>_xlfn.IFNA(_xlfn.XLOOKUP(B69,'[1]ROSE SQUADRE'!$N:$N,'[1]ROSE SQUADRE'!$O:$O),"")</f>
        <v>AC ASPARAGHESE</v>
      </c>
      <c r="D69" s="1">
        <f>_xlfn.XLOOKUP($B69,'[1]Pivot Gioc'!$B:$B,'[1]Pivot Gioc'!$Q:$Q,"")</f>
        <v>4</v>
      </c>
      <c r="E69" s="1">
        <f>_xlfn.XLOOKUP($B69,'[1]Pivot Gioc'!$B:$B,'[1]Pivot Gioc'!$N:$N,"")</f>
        <v>3</v>
      </c>
      <c r="F69" s="1">
        <f>_xlfn.XLOOKUP($B69,'[1]Pivot Gioc'!$B:$B,'[1]Pivot Gioc'!$J:$J,"")</f>
        <v>0</v>
      </c>
      <c r="G69" s="1">
        <f>_xlfn.XLOOKUP($B69,'[1]Pivot Gioc'!$B:$B,'[1]Pivot Gioc'!$I:$I,"")</f>
        <v>0</v>
      </c>
      <c r="H69" s="1">
        <f>_xlfn.XLOOKUP($B69,'[1]Pivot Gioc'!$B:$B,'[1]Pivot Gioc'!$H:$H,"")</f>
        <v>0</v>
      </c>
      <c r="I69" s="1">
        <f>_xlfn.XLOOKUP($B69,'[1]Pivot Gioc'!$B:$B,'[1]Pivot Gioc'!$P:$P,"")</f>
        <v>0</v>
      </c>
      <c r="J69" s="1">
        <f>_xlfn.XLOOKUP($B69,'[1]Pivot Gioc'!$B:$B,'[1]Pivot Gioc'!$L:$L,"")</f>
        <v>9</v>
      </c>
      <c r="K69" s="1">
        <f>_xlfn.XLOOKUP($B69,'[1]Pivot Gioc'!$B:$B,'[1]Pivot Gioc'!$M:$M,"")</f>
        <v>0</v>
      </c>
      <c r="L69" s="1">
        <f>_xlfn.XLOOKUP($B69,'[1]Pivot Gioc'!$B:$B,'[1]Pivot Gioc'!$K:$K,"")</f>
        <v>0</v>
      </c>
      <c r="M69" s="17">
        <f>_xlfn.XLOOKUP($B69,'[1]Pivot Gioc'!$B:$B,'[1]Pivot Gioc'!$C:$C,"")</f>
        <v>6.145161290322581</v>
      </c>
      <c r="N69" s="17">
        <f>_xlfn.XLOOKUP($B69,'[1]Pivot Gioc'!$B:$B,'[1]Pivot Gioc'!$D:$D,"")</f>
        <v>6.5161290322580649</v>
      </c>
      <c r="O69" s="17">
        <f>_xlfn.XLOOKUP($B69,'[1]Pivot Gioc'!$B:$B,'[1]Pivot Gioc'!$E:$E,"")</f>
        <v>202</v>
      </c>
      <c r="P69" s="22" t="str">
        <f>IF(_xlfn.XLOOKUP($B69,'[1]Pivot Gioc'!$B:$B,'[1]Pivot Gioc'!$G:$G,"")=0,"",_xlfn.XLOOKUP($B69,'[1]Pivot Gioc'!$B:$B,'[1]Pivot Gioc'!$G:$G))</f>
        <v/>
      </c>
      <c r="Q69" s="63" t="e">
        <f>_xlfn.XLOOKUP(B69,[1]!Tabella4[nome],[1]!Tabella4[PRES])</f>
        <v>#REF!</v>
      </c>
      <c r="R69" s="63" t="e">
        <f>_xlfn.XLOOKUP(B69,[1]!Tabella4[nome],[1]!Tabella4[LEGA TIT])</f>
        <v>#REF!</v>
      </c>
      <c r="S69" s="66">
        <f>IF(_xlfn.XLOOKUP($B69,'[1]Pivot Gioc'!$B:$B,'[1]Pivot Gioc'!$S:$S)="0,00","",_xlfn.XLOOKUP($B69,'[1]Pivot Gioc'!$B:$B,'[1]Pivot Gioc'!$S:$S))</f>
        <v>6.2272727272727275</v>
      </c>
      <c r="T69" s="66">
        <f>IF(_xlfn.XLOOKUP($B69,'[1]Pivot Gioc'!$B:$B,'[1]Pivot Gioc'!$T:$T)=0,"",_xlfn.XLOOKUP($B69,'[1]Pivot Gioc'!$B:$B,'[1]Pivot Gioc'!$T:$T))</f>
        <v>68.5</v>
      </c>
    </row>
    <row r="70" spans="1:20" x14ac:dyDescent="0.3">
      <c r="A70" s="1" t="s">
        <v>456</v>
      </c>
      <c r="B70" s="116" t="s">
        <v>126</v>
      </c>
      <c r="C70" s="1" t="str">
        <f>_xlfn.IFNA(_xlfn.XLOOKUP(B70,'[1]ROSE SQUADRE'!$N:$N,'[1]ROSE SQUADRE'!$O:$O),"")</f>
        <v>APPAREGGIATO</v>
      </c>
      <c r="D70" s="1">
        <f>_xlfn.XLOOKUP($B70,'[1]Pivot Gioc'!$B:$B,'[1]Pivot Gioc'!$Q:$Q,"")</f>
        <v>4</v>
      </c>
      <c r="E70" s="1">
        <f>_xlfn.XLOOKUP($B70,'[1]Pivot Gioc'!$B:$B,'[1]Pivot Gioc'!$N:$N,"")</f>
        <v>2</v>
      </c>
      <c r="F70" s="1">
        <f>_xlfn.XLOOKUP($B70,'[1]Pivot Gioc'!$B:$B,'[1]Pivot Gioc'!$J:$J,"")</f>
        <v>3</v>
      </c>
      <c r="G70" s="1">
        <f>_xlfn.XLOOKUP($B70,'[1]Pivot Gioc'!$B:$B,'[1]Pivot Gioc'!$I:$I,"")</f>
        <v>0</v>
      </c>
      <c r="H70" s="1">
        <f>_xlfn.XLOOKUP($B70,'[1]Pivot Gioc'!$B:$B,'[1]Pivot Gioc'!$H:$H,"")</f>
        <v>0</v>
      </c>
      <c r="I70" s="1">
        <f>_xlfn.XLOOKUP($B70,'[1]Pivot Gioc'!$B:$B,'[1]Pivot Gioc'!$P:$P,"")</f>
        <v>0</v>
      </c>
      <c r="J70" s="1">
        <f>_xlfn.XLOOKUP($B70,'[1]Pivot Gioc'!$B:$B,'[1]Pivot Gioc'!$L:$L,"")</f>
        <v>0</v>
      </c>
      <c r="K70" s="1">
        <f>_xlfn.XLOOKUP($B70,'[1]Pivot Gioc'!$B:$B,'[1]Pivot Gioc'!$M:$M,"")</f>
        <v>0</v>
      </c>
      <c r="L70" s="1">
        <f>_xlfn.XLOOKUP($B70,'[1]Pivot Gioc'!$B:$B,'[1]Pivot Gioc'!$K:$K,"")</f>
        <v>0</v>
      </c>
      <c r="M70" s="17">
        <f>_xlfn.XLOOKUP($B70,'[1]Pivot Gioc'!$B:$B,'[1]Pivot Gioc'!$C:$C,"")</f>
        <v>6.2666666666666666</v>
      </c>
      <c r="N70" s="17">
        <f>_xlfn.XLOOKUP($B70,'[1]Pivot Gioc'!$B:$B,'[1]Pivot Gioc'!$D:$D,"")</f>
        <v>7.2</v>
      </c>
      <c r="O70" s="17">
        <f>_xlfn.XLOOKUP($B70,'[1]Pivot Gioc'!$B:$B,'[1]Pivot Gioc'!$E:$E,"")</f>
        <v>108</v>
      </c>
      <c r="P70" s="22" t="str">
        <f>IF(_xlfn.XLOOKUP($B70,'[1]Pivot Gioc'!$B:$B,'[1]Pivot Gioc'!$G:$G,"")=0,"",_xlfn.XLOOKUP($B70,'[1]Pivot Gioc'!$B:$B,'[1]Pivot Gioc'!$G:$G))</f>
        <v/>
      </c>
      <c r="Q70" s="63" t="e">
        <f>_xlfn.XLOOKUP(B70,[1]!Tabella4[nome],[1]!Tabella4[PRES])</f>
        <v>#REF!</v>
      </c>
      <c r="R70" s="63" t="e">
        <f>_xlfn.XLOOKUP(B70,[1]!Tabella4[nome],[1]!Tabella4[LEGA TIT])</f>
        <v>#REF!</v>
      </c>
      <c r="S70" s="66">
        <f>IF(_xlfn.XLOOKUP($B70,'[1]Pivot Gioc'!$B:$B,'[1]Pivot Gioc'!$S:$S)="0,00","",_xlfn.XLOOKUP($B70,'[1]Pivot Gioc'!$B:$B,'[1]Pivot Gioc'!$S:$S))</f>
        <v>7.3571428571428568</v>
      </c>
      <c r="T70" s="66">
        <f>IF(_xlfn.XLOOKUP($B70,'[1]Pivot Gioc'!$B:$B,'[1]Pivot Gioc'!$T:$T)=0,"",_xlfn.XLOOKUP($B70,'[1]Pivot Gioc'!$B:$B,'[1]Pivot Gioc'!$T:$T))</f>
        <v>103</v>
      </c>
    </row>
    <row r="71" spans="1:20" x14ac:dyDescent="0.3">
      <c r="A71" s="1" t="s">
        <v>457</v>
      </c>
      <c r="B71" s="95" t="s">
        <v>598</v>
      </c>
      <c r="C71" s="1" t="str">
        <f>_xlfn.IFNA(_xlfn.XLOOKUP(B71,'[1]ROSE SQUADRE'!$N:$N,'[1]ROSE SQUADRE'!$O:$O),"")</f>
        <v>APPAREGGIATO</v>
      </c>
      <c r="D71" s="1">
        <f>_xlfn.XLOOKUP($B71,'[1]Pivot Gioc'!$B:$B,'[1]Pivot Gioc'!$Q:$Q,"")</f>
        <v>4</v>
      </c>
      <c r="E71" s="1">
        <f>_xlfn.XLOOKUP($B71,'[1]Pivot Gioc'!$B:$B,'[1]Pivot Gioc'!$N:$N,"")</f>
        <v>0</v>
      </c>
      <c r="F71" s="1">
        <f>_xlfn.XLOOKUP($B71,'[1]Pivot Gioc'!$B:$B,'[1]Pivot Gioc'!$J:$J,"")</f>
        <v>0</v>
      </c>
      <c r="G71" s="1">
        <f>_xlfn.XLOOKUP($B71,'[1]Pivot Gioc'!$B:$B,'[1]Pivot Gioc'!$I:$I,"")</f>
        <v>0</v>
      </c>
      <c r="H71" s="1">
        <f>_xlfn.XLOOKUP($B71,'[1]Pivot Gioc'!$B:$B,'[1]Pivot Gioc'!$H:$H,"")</f>
        <v>0</v>
      </c>
      <c r="I71" s="1">
        <f>_xlfn.XLOOKUP($B71,'[1]Pivot Gioc'!$B:$B,'[1]Pivot Gioc'!$P:$P,"")</f>
        <v>0</v>
      </c>
      <c r="J71" s="1">
        <f>_xlfn.XLOOKUP($B71,'[1]Pivot Gioc'!$B:$B,'[1]Pivot Gioc'!$L:$L,"")</f>
        <v>0</v>
      </c>
      <c r="K71" s="1">
        <f>_xlfn.XLOOKUP($B71,'[1]Pivot Gioc'!$B:$B,'[1]Pivot Gioc'!$M:$M,"")</f>
        <v>0</v>
      </c>
      <c r="L71" s="1">
        <f>_xlfn.XLOOKUP($B71,'[1]Pivot Gioc'!$B:$B,'[1]Pivot Gioc'!$K:$K,"")</f>
        <v>0</v>
      </c>
      <c r="M71" s="17">
        <f>_xlfn.XLOOKUP($B71,'[1]Pivot Gioc'!$B:$B,'[1]Pivot Gioc'!$C:$C,"")</f>
        <v>6.03125</v>
      </c>
      <c r="N71" s="17">
        <f>_xlfn.XLOOKUP($B71,'[1]Pivot Gioc'!$B:$B,'[1]Pivot Gioc'!$D:$D,"")</f>
        <v>6.84375</v>
      </c>
      <c r="O71" s="17">
        <f>_xlfn.XLOOKUP($B71,'[1]Pivot Gioc'!$B:$B,'[1]Pivot Gioc'!$E:$E,"")</f>
        <v>109.5</v>
      </c>
      <c r="P71" s="22" t="str">
        <f>IF(_xlfn.XLOOKUP($B71,'[1]Pivot Gioc'!$B:$B,'[1]Pivot Gioc'!$G:$G,"")=0,"",_xlfn.XLOOKUP($B71,'[1]Pivot Gioc'!$B:$B,'[1]Pivot Gioc'!$G:$G))</f>
        <v/>
      </c>
      <c r="Q71" s="63" t="e">
        <f>_xlfn.XLOOKUP(B71,[1]!Tabella4[nome],[1]!Tabella4[PRES])</f>
        <v>#REF!</v>
      </c>
      <c r="R71" s="63" t="e">
        <f>_xlfn.XLOOKUP(B71,[1]!Tabella4[nome],[1]!Tabella4[LEGA TIT])</f>
        <v>#REF!</v>
      </c>
      <c r="S71" s="66">
        <f>IF(_xlfn.XLOOKUP($B71,'[1]Pivot Gioc'!$B:$B,'[1]Pivot Gioc'!$S:$S)="0,00","",_xlfn.XLOOKUP($B71,'[1]Pivot Gioc'!$B:$B,'[1]Pivot Gioc'!$S:$S))</f>
        <v>5.4</v>
      </c>
      <c r="T71" s="66">
        <f>IF(_xlfn.XLOOKUP($B71,'[1]Pivot Gioc'!$B:$B,'[1]Pivot Gioc'!$T:$T)=0,"",_xlfn.XLOOKUP($B71,'[1]Pivot Gioc'!$B:$B,'[1]Pivot Gioc'!$T:$T))</f>
        <v>27</v>
      </c>
    </row>
    <row r="72" spans="1:20" x14ac:dyDescent="0.3">
      <c r="B72" s="103" t="s">
        <v>331</v>
      </c>
      <c r="C72" s="1" t="str">
        <f>_xlfn.IFNA(_xlfn.XLOOKUP(B72,'[1]ROSE SQUADRE'!$N:$N,'[1]ROSE SQUADRE'!$O:$O),"")</f>
        <v>APPAREGGIATO</v>
      </c>
      <c r="D72" s="1">
        <f>_xlfn.XLOOKUP($B72,'[1]Pivot Gioc'!$B:$B,'[1]Pivot Gioc'!$Q:$Q,"")</f>
        <v>4</v>
      </c>
      <c r="E72" s="1">
        <f>_xlfn.XLOOKUP($B72,'[1]Pivot Gioc'!$B:$B,'[1]Pivot Gioc'!$N:$N,"")</f>
        <v>0</v>
      </c>
      <c r="F72" s="1">
        <f>_xlfn.XLOOKUP($B72,'[1]Pivot Gioc'!$B:$B,'[1]Pivot Gioc'!$J:$J,"")</f>
        <v>0</v>
      </c>
      <c r="G72" s="1">
        <f>_xlfn.XLOOKUP($B72,'[1]Pivot Gioc'!$B:$B,'[1]Pivot Gioc'!$I:$I,"")</f>
        <v>0</v>
      </c>
      <c r="H72" s="1">
        <f>_xlfn.XLOOKUP($B72,'[1]Pivot Gioc'!$B:$B,'[1]Pivot Gioc'!$H:$H,"")</f>
        <v>0</v>
      </c>
      <c r="I72" s="1">
        <f>_xlfn.XLOOKUP($B72,'[1]Pivot Gioc'!$B:$B,'[1]Pivot Gioc'!$P:$P,"")</f>
        <v>0</v>
      </c>
      <c r="J72" s="1">
        <f>_xlfn.XLOOKUP($B72,'[1]Pivot Gioc'!$B:$B,'[1]Pivot Gioc'!$L:$L,"")</f>
        <v>5</v>
      </c>
      <c r="K72" s="1">
        <f>_xlfn.XLOOKUP($B72,'[1]Pivot Gioc'!$B:$B,'[1]Pivot Gioc'!$M:$M,"")</f>
        <v>2</v>
      </c>
      <c r="L72" s="1">
        <f>_xlfn.XLOOKUP($B72,'[1]Pivot Gioc'!$B:$B,'[1]Pivot Gioc'!$K:$K,"")</f>
        <v>0</v>
      </c>
      <c r="M72" s="17">
        <f>_xlfn.XLOOKUP($B72,'[1]Pivot Gioc'!$B:$B,'[1]Pivot Gioc'!$C:$C,"")</f>
        <v>6.0892857142857144</v>
      </c>
      <c r="N72" s="17">
        <f>_xlfn.XLOOKUP($B72,'[1]Pivot Gioc'!$B:$B,'[1]Pivot Gioc'!$D:$D,"")</f>
        <v>6.3928571428571432</v>
      </c>
      <c r="O72" s="17">
        <f>_xlfn.XLOOKUP($B72,'[1]Pivot Gioc'!$B:$B,'[1]Pivot Gioc'!$E:$E,"")</f>
        <v>179</v>
      </c>
      <c r="P72" s="22" t="str">
        <f>IF(_xlfn.XLOOKUP($B72,'[1]Pivot Gioc'!$B:$B,'[1]Pivot Gioc'!$G:$G,"")=0,"",_xlfn.XLOOKUP($B72,'[1]Pivot Gioc'!$B:$B,'[1]Pivot Gioc'!$G:$G))</f>
        <v/>
      </c>
      <c r="Q72" s="63" t="e">
        <f>_xlfn.XLOOKUP(B72,[1]!Tabella4[nome],[1]!Tabella4[PRES])</f>
        <v>#REF!</v>
      </c>
      <c r="R72" s="63" t="e">
        <f>_xlfn.XLOOKUP(B72,[1]!Tabella4[nome],[1]!Tabella4[LEGA TIT])</f>
        <v>#REF!</v>
      </c>
      <c r="S72" s="66">
        <f>IF(_xlfn.XLOOKUP($B72,'[1]Pivot Gioc'!$B:$B,'[1]Pivot Gioc'!$S:$S)="0,00","",_xlfn.XLOOKUP($B72,'[1]Pivot Gioc'!$B:$B,'[1]Pivot Gioc'!$S:$S))</f>
        <v>6.4074074074074074</v>
      </c>
      <c r="T72" s="66">
        <f>IF(_xlfn.XLOOKUP($B72,'[1]Pivot Gioc'!$B:$B,'[1]Pivot Gioc'!$T:$T)=0,"",_xlfn.XLOOKUP($B72,'[1]Pivot Gioc'!$B:$B,'[1]Pivot Gioc'!$T:$T))</f>
        <v>173</v>
      </c>
    </row>
    <row r="73" spans="1:20" x14ac:dyDescent="0.3">
      <c r="A73" s="1" t="s">
        <v>456</v>
      </c>
      <c r="B73" s="97" t="s">
        <v>102</v>
      </c>
      <c r="C73" s="1" t="str">
        <f>_xlfn.IFNA(_xlfn.XLOOKUP(B73,'[1]ROSE SQUADRE'!$N:$N,'[1]ROSE SQUADRE'!$O:$O),"")</f>
        <v>ATL IMPROVVISATO</v>
      </c>
      <c r="D73" s="1">
        <f>_xlfn.XLOOKUP($B73,'[1]Pivot Gioc'!$B:$B,'[1]Pivot Gioc'!$Q:$Q,"")</f>
        <v>4</v>
      </c>
      <c r="E73" s="1">
        <f>_xlfn.XLOOKUP($B73,'[1]Pivot Gioc'!$B:$B,'[1]Pivot Gioc'!$N:$N,"")</f>
        <v>1</v>
      </c>
      <c r="F73" s="1">
        <f>_xlfn.XLOOKUP($B73,'[1]Pivot Gioc'!$B:$B,'[1]Pivot Gioc'!$J:$J,"")</f>
        <v>0</v>
      </c>
      <c r="G73" s="1">
        <f>_xlfn.XLOOKUP($B73,'[1]Pivot Gioc'!$B:$B,'[1]Pivot Gioc'!$I:$I,"")</f>
        <v>0</v>
      </c>
      <c r="H73" s="1">
        <f>_xlfn.XLOOKUP($B73,'[1]Pivot Gioc'!$B:$B,'[1]Pivot Gioc'!$H:$H,"")</f>
        <v>0</v>
      </c>
      <c r="I73" s="1">
        <f>_xlfn.XLOOKUP($B73,'[1]Pivot Gioc'!$B:$B,'[1]Pivot Gioc'!$P:$P,"")</f>
        <v>0</v>
      </c>
      <c r="J73" s="1">
        <f>_xlfn.XLOOKUP($B73,'[1]Pivot Gioc'!$B:$B,'[1]Pivot Gioc'!$L:$L,"")</f>
        <v>6</v>
      </c>
      <c r="K73" s="1">
        <f>_xlfn.XLOOKUP($B73,'[1]Pivot Gioc'!$B:$B,'[1]Pivot Gioc'!$M:$M,"")</f>
        <v>0</v>
      </c>
      <c r="L73" s="1">
        <f>_xlfn.XLOOKUP($B73,'[1]Pivot Gioc'!$B:$B,'[1]Pivot Gioc'!$K:$K,"")</f>
        <v>0</v>
      </c>
      <c r="M73" s="17">
        <f>_xlfn.XLOOKUP($B73,'[1]Pivot Gioc'!$B:$B,'[1]Pivot Gioc'!$C:$C,"")</f>
        <v>5.9423076923076925</v>
      </c>
      <c r="N73" s="17">
        <f>_xlfn.XLOOKUP($B73,'[1]Pivot Gioc'!$B:$B,'[1]Pivot Gioc'!$D:$D,"")</f>
        <v>6.4038461538461542</v>
      </c>
      <c r="O73" s="17">
        <f>_xlfn.XLOOKUP($B73,'[1]Pivot Gioc'!$B:$B,'[1]Pivot Gioc'!$E:$E,"")</f>
        <v>166.5</v>
      </c>
      <c r="P73" s="22" t="str">
        <f>IF(_xlfn.XLOOKUP($B73,'[1]Pivot Gioc'!$B:$B,'[1]Pivot Gioc'!$G:$G,"")=0,"",_xlfn.XLOOKUP($B73,'[1]Pivot Gioc'!$B:$B,'[1]Pivot Gioc'!$G:$G))</f>
        <v/>
      </c>
      <c r="Q73" s="63" t="e">
        <f>_xlfn.XLOOKUP(B73,[1]!Tabella4[nome],[1]!Tabella4[PRES])</f>
        <v>#REF!</v>
      </c>
      <c r="R73" s="63" t="e">
        <f>_xlfn.XLOOKUP(B73,[1]!Tabella4[nome],[1]!Tabella4[LEGA TIT])</f>
        <v>#REF!</v>
      </c>
      <c r="S73" s="66">
        <f>IF(_xlfn.XLOOKUP($B73,'[1]Pivot Gioc'!$B:$B,'[1]Pivot Gioc'!$S:$S)="0,00","",_xlfn.XLOOKUP($B73,'[1]Pivot Gioc'!$B:$B,'[1]Pivot Gioc'!$S:$S))</f>
        <v>6</v>
      </c>
      <c r="T73" s="66">
        <f>IF(_xlfn.XLOOKUP($B73,'[1]Pivot Gioc'!$B:$B,'[1]Pivot Gioc'!$T:$T)=0,"",_xlfn.XLOOKUP($B73,'[1]Pivot Gioc'!$B:$B,'[1]Pivot Gioc'!$T:$T))</f>
        <v>90</v>
      </c>
    </row>
    <row r="74" spans="1:20" x14ac:dyDescent="0.3">
      <c r="B74" s="103" t="s">
        <v>258</v>
      </c>
      <c r="C74" s="1" t="str">
        <f>_xlfn.IFNA(_xlfn.XLOOKUP(B74,'[1]ROSE SQUADRE'!$N:$N,'[1]ROSE SQUADRE'!$O:$O),"")</f>
        <v>ATL IMPROVVISATO</v>
      </c>
      <c r="D74" s="1">
        <f>_xlfn.XLOOKUP($B74,'[1]Pivot Gioc'!$B:$B,'[1]Pivot Gioc'!$Q:$Q,"")</f>
        <v>4</v>
      </c>
      <c r="E74" s="1">
        <f>_xlfn.XLOOKUP($B74,'[1]Pivot Gioc'!$B:$B,'[1]Pivot Gioc'!$N:$N,"")</f>
        <v>0</v>
      </c>
      <c r="F74" s="1">
        <f>_xlfn.XLOOKUP($B74,'[1]Pivot Gioc'!$B:$B,'[1]Pivot Gioc'!$J:$J,"")</f>
        <v>0</v>
      </c>
      <c r="G74" s="1">
        <f>_xlfn.XLOOKUP($B74,'[1]Pivot Gioc'!$B:$B,'[1]Pivot Gioc'!$I:$I,"")</f>
        <v>0</v>
      </c>
      <c r="H74" s="1">
        <f>_xlfn.XLOOKUP($B74,'[1]Pivot Gioc'!$B:$B,'[1]Pivot Gioc'!$H:$H,"")</f>
        <v>0</v>
      </c>
      <c r="I74" s="1">
        <f>_xlfn.XLOOKUP($B74,'[1]Pivot Gioc'!$B:$B,'[1]Pivot Gioc'!$P:$P,"")</f>
        <v>0</v>
      </c>
      <c r="J74" s="1">
        <f>_xlfn.XLOOKUP($B74,'[1]Pivot Gioc'!$B:$B,'[1]Pivot Gioc'!$L:$L,"")</f>
        <v>4</v>
      </c>
      <c r="K74" s="1">
        <f>_xlfn.XLOOKUP($B74,'[1]Pivot Gioc'!$B:$B,'[1]Pivot Gioc'!$M:$M,"")</f>
        <v>0</v>
      </c>
      <c r="L74" s="1">
        <f>_xlfn.XLOOKUP($B74,'[1]Pivot Gioc'!$B:$B,'[1]Pivot Gioc'!$K:$K,"")</f>
        <v>0</v>
      </c>
      <c r="M74" s="17">
        <f>_xlfn.XLOOKUP($B74,'[1]Pivot Gioc'!$B:$B,'[1]Pivot Gioc'!$C:$C,"")</f>
        <v>6.21875</v>
      </c>
      <c r="N74" s="17">
        <f>_xlfn.XLOOKUP($B74,'[1]Pivot Gioc'!$B:$B,'[1]Pivot Gioc'!$D:$D,"")</f>
        <v>6.59375</v>
      </c>
      <c r="O74" s="17">
        <f>_xlfn.XLOOKUP($B74,'[1]Pivot Gioc'!$B:$B,'[1]Pivot Gioc'!$E:$E,"")</f>
        <v>211</v>
      </c>
      <c r="P74" s="22" t="str">
        <f>IF(_xlfn.XLOOKUP($B74,'[1]Pivot Gioc'!$B:$B,'[1]Pivot Gioc'!$G:$G,"")=0,"",_xlfn.XLOOKUP($B74,'[1]Pivot Gioc'!$B:$B,'[1]Pivot Gioc'!$G:$G))</f>
        <v/>
      </c>
      <c r="Q74" s="63" t="e">
        <f>_xlfn.XLOOKUP(B74,[1]!Tabella4[nome],[1]!Tabella4[PRES])</f>
        <v>#REF!</v>
      </c>
      <c r="R74" s="63" t="e">
        <f>_xlfn.XLOOKUP(B74,[1]!Tabella4[nome],[1]!Tabella4[LEGA TIT])</f>
        <v>#REF!</v>
      </c>
      <c r="S74" s="66">
        <f>IF(_xlfn.XLOOKUP($B74,'[1]Pivot Gioc'!$B:$B,'[1]Pivot Gioc'!$S:$S)="0,00","",_xlfn.XLOOKUP($B74,'[1]Pivot Gioc'!$B:$B,'[1]Pivot Gioc'!$S:$S))</f>
        <v>6.52</v>
      </c>
      <c r="T74" s="66">
        <f>IF(_xlfn.XLOOKUP($B74,'[1]Pivot Gioc'!$B:$B,'[1]Pivot Gioc'!$T:$T)=0,"",_xlfn.XLOOKUP($B74,'[1]Pivot Gioc'!$B:$B,'[1]Pivot Gioc'!$T:$T))</f>
        <v>163</v>
      </c>
    </row>
    <row r="75" spans="1:20" x14ac:dyDescent="0.3">
      <c r="B75" s="103" t="s">
        <v>264</v>
      </c>
      <c r="C75" s="1" t="str">
        <f>_xlfn.IFNA(_xlfn.XLOOKUP(B75,'[1]ROSE SQUADRE'!$N:$N,'[1]ROSE SQUADRE'!$O:$O),"")</f>
        <v>HERTHA VERNELLO</v>
      </c>
      <c r="D75" s="1">
        <f>_xlfn.XLOOKUP($B75,'[1]Pivot Gioc'!$B:$B,'[1]Pivot Gioc'!$Q:$Q,"")</f>
        <v>4</v>
      </c>
      <c r="E75" s="1">
        <f>_xlfn.XLOOKUP($B75,'[1]Pivot Gioc'!$B:$B,'[1]Pivot Gioc'!$N:$N,"")</f>
        <v>1</v>
      </c>
      <c r="F75" s="1">
        <f>_xlfn.XLOOKUP($B75,'[1]Pivot Gioc'!$B:$B,'[1]Pivot Gioc'!$J:$J,"")</f>
        <v>0</v>
      </c>
      <c r="G75" s="1">
        <f>_xlfn.XLOOKUP($B75,'[1]Pivot Gioc'!$B:$B,'[1]Pivot Gioc'!$I:$I,"")</f>
        <v>0</v>
      </c>
      <c r="H75" s="1">
        <f>_xlfn.XLOOKUP($B75,'[1]Pivot Gioc'!$B:$B,'[1]Pivot Gioc'!$H:$H,"")</f>
        <v>0</v>
      </c>
      <c r="I75" s="1">
        <f>_xlfn.XLOOKUP($B75,'[1]Pivot Gioc'!$B:$B,'[1]Pivot Gioc'!$P:$P,"")</f>
        <v>0</v>
      </c>
      <c r="J75" s="1">
        <f>_xlfn.XLOOKUP($B75,'[1]Pivot Gioc'!$B:$B,'[1]Pivot Gioc'!$L:$L,"")</f>
        <v>1</v>
      </c>
      <c r="K75" s="1">
        <f>_xlfn.XLOOKUP($B75,'[1]Pivot Gioc'!$B:$B,'[1]Pivot Gioc'!$M:$M,"")</f>
        <v>0</v>
      </c>
      <c r="L75" s="1">
        <f>_xlfn.XLOOKUP($B75,'[1]Pivot Gioc'!$B:$B,'[1]Pivot Gioc'!$K:$K,"")</f>
        <v>0</v>
      </c>
      <c r="M75" s="17">
        <f>_xlfn.XLOOKUP($B75,'[1]Pivot Gioc'!$B:$B,'[1]Pivot Gioc'!$C:$C,"")</f>
        <v>5.7692307692307692</v>
      </c>
      <c r="N75" s="17">
        <f>_xlfn.XLOOKUP($B75,'[1]Pivot Gioc'!$B:$B,'[1]Pivot Gioc'!$D:$D,"")</f>
        <v>6.3269230769230766</v>
      </c>
      <c r="O75" s="17">
        <f>_xlfn.XLOOKUP($B75,'[1]Pivot Gioc'!$B:$B,'[1]Pivot Gioc'!$E:$E,"")</f>
        <v>164.5</v>
      </c>
      <c r="P75" s="22" t="str">
        <f>IF(_xlfn.XLOOKUP($B75,'[1]Pivot Gioc'!$B:$B,'[1]Pivot Gioc'!$G:$G,"")=0,"",_xlfn.XLOOKUP($B75,'[1]Pivot Gioc'!$B:$B,'[1]Pivot Gioc'!$G:$G))</f>
        <v/>
      </c>
      <c r="Q75" s="63" t="e">
        <f>_xlfn.XLOOKUP(B75,[1]!Tabella4[nome],[1]!Tabella4[PRES])</f>
        <v>#REF!</v>
      </c>
      <c r="R75" s="63" t="e">
        <f>_xlfn.XLOOKUP(B75,[1]!Tabella4[nome],[1]!Tabella4[LEGA TIT])</f>
        <v>#REF!</v>
      </c>
      <c r="S75" s="66">
        <f>IF(_xlfn.XLOOKUP($B75,'[1]Pivot Gioc'!$B:$B,'[1]Pivot Gioc'!$S:$S)="0,00","",_xlfn.XLOOKUP($B75,'[1]Pivot Gioc'!$B:$B,'[1]Pivot Gioc'!$S:$S))</f>
        <v>6.083333333333333</v>
      </c>
      <c r="T75" s="66">
        <f>IF(_xlfn.XLOOKUP($B75,'[1]Pivot Gioc'!$B:$B,'[1]Pivot Gioc'!$T:$T)=0,"",_xlfn.XLOOKUP($B75,'[1]Pivot Gioc'!$B:$B,'[1]Pivot Gioc'!$T:$T))</f>
        <v>36.5</v>
      </c>
    </row>
    <row r="76" spans="1:20" x14ac:dyDescent="0.3">
      <c r="A76" s="1" t="s">
        <v>456</v>
      </c>
      <c r="B76" s="95" t="s">
        <v>191</v>
      </c>
      <c r="C76" s="1" t="str">
        <f>_xlfn.IFNA(_xlfn.XLOOKUP(B76,'[1]ROSE SQUADRE'!$N:$N,'[1]ROSE SQUADRE'!$O:$O),"")</f>
        <v>PARTIZAN DEGRADO</v>
      </c>
      <c r="D76" s="1">
        <f>_xlfn.XLOOKUP($B76,'[1]Pivot Gioc'!$B:$B,'[1]Pivot Gioc'!$Q:$Q,"")</f>
        <v>4</v>
      </c>
      <c r="E76" s="1">
        <f>_xlfn.XLOOKUP($B76,'[1]Pivot Gioc'!$B:$B,'[1]Pivot Gioc'!$N:$N,"")</f>
        <v>1</v>
      </c>
      <c r="F76" s="1">
        <f>_xlfn.XLOOKUP($B76,'[1]Pivot Gioc'!$B:$B,'[1]Pivot Gioc'!$J:$J,"")</f>
        <v>0</v>
      </c>
      <c r="G76" s="1">
        <f>_xlfn.XLOOKUP($B76,'[1]Pivot Gioc'!$B:$B,'[1]Pivot Gioc'!$I:$I,"")</f>
        <v>0</v>
      </c>
      <c r="H76" s="1">
        <f>_xlfn.XLOOKUP($B76,'[1]Pivot Gioc'!$B:$B,'[1]Pivot Gioc'!$H:$H,"")</f>
        <v>0</v>
      </c>
      <c r="I76" s="1">
        <f>_xlfn.XLOOKUP($B76,'[1]Pivot Gioc'!$B:$B,'[1]Pivot Gioc'!$P:$P,"")</f>
        <v>0</v>
      </c>
      <c r="J76" s="1">
        <f>_xlfn.XLOOKUP($B76,'[1]Pivot Gioc'!$B:$B,'[1]Pivot Gioc'!$L:$L,"")</f>
        <v>3</v>
      </c>
      <c r="K76" s="1">
        <f>_xlfn.XLOOKUP($B76,'[1]Pivot Gioc'!$B:$B,'[1]Pivot Gioc'!$M:$M,"")</f>
        <v>0</v>
      </c>
      <c r="L76" s="1">
        <f>_xlfn.XLOOKUP($B76,'[1]Pivot Gioc'!$B:$B,'[1]Pivot Gioc'!$K:$K,"")</f>
        <v>0</v>
      </c>
      <c r="M76" s="17">
        <f>_xlfn.XLOOKUP($B76,'[1]Pivot Gioc'!$B:$B,'[1]Pivot Gioc'!$C:$C,"")</f>
        <v>6.1296296296296298</v>
      </c>
      <c r="N76" s="17">
        <f>_xlfn.XLOOKUP($B76,'[1]Pivot Gioc'!$B:$B,'[1]Pivot Gioc'!$D:$D,"")</f>
        <v>6.5925925925925926</v>
      </c>
      <c r="O76" s="17">
        <f>_xlfn.XLOOKUP($B76,'[1]Pivot Gioc'!$B:$B,'[1]Pivot Gioc'!$E:$E,"")</f>
        <v>178</v>
      </c>
      <c r="P76" s="22" t="str">
        <f>IF(_xlfn.XLOOKUP($B76,'[1]Pivot Gioc'!$B:$B,'[1]Pivot Gioc'!$G:$G,"")=0,"",_xlfn.XLOOKUP($B76,'[1]Pivot Gioc'!$B:$B,'[1]Pivot Gioc'!$G:$G))</f>
        <v/>
      </c>
      <c r="Q76" s="63" t="e">
        <f>_xlfn.XLOOKUP(B76,[1]!Tabella4[nome],[1]!Tabella4[PRES])</f>
        <v>#REF!</v>
      </c>
      <c r="R76" s="63" t="e">
        <f>_xlfn.XLOOKUP(B76,[1]!Tabella4[nome],[1]!Tabella4[LEGA TIT])</f>
        <v>#REF!</v>
      </c>
      <c r="S76" s="66">
        <f>IF(_xlfn.XLOOKUP($B76,'[1]Pivot Gioc'!$B:$B,'[1]Pivot Gioc'!$S:$S)="0,00","",_xlfn.XLOOKUP($B76,'[1]Pivot Gioc'!$B:$B,'[1]Pivot Gioc'!$S:$S))</f>
        <v>6.333333333333333</v>
      </c>
      <c r="T76" s="66">
        <f>IF(_xlfn.XLOOKUP($B76,'[1]Pivot Gioc'!$B:$B,'[1]Pivot Gioc'!$T:$T)=0,"",_xlfn.XLOOKUP($B76,'[1]Pivot Gioc'!$B:$B,'[1]Pivot Gioc'!$T:$T))</f>
        <v>38</v>
      </c>
    </row>
    <row r="77" spans="1:20" x14ac:dyDescent="0.3">
      <c r="A77" s="1" t="s">
        <v>457</v>
      </c>
      <c r="B77" s="98" t="s">
        <v>89</v>
      </c>
      <c r="C77" s="1" t="str">
        <f>_xlfn.IFNA(_xlfn.XLOOKUP(B77,'[1]ROSE SQUADRE'!$N:$N,'[1]ROSE SQUADRE'!$O:$O),"")</f>
        <v>PESCICULINI FC</v>
      </c>
      <c r="D77" s="1">
        <f>_xlfn.XLOOKUP($B77,'[1]Pivot Gioc'!$B:$B,'[1]Pivot Gioc'!$Q:$Q,"")</f>
        <v>4</v>
      </c>
      <c r="E77" s="1">
        <f>_xlfn.XLOOKUP($B77,'[1]Pivot Gioc'!$B:$B,'[1]Pivot Gioc'!$N:$N,"")</f>
        <v>4</v>
      </c>
      <c r="F77" s="1">
        <f>_xlfn.XLOOKUP($B77,'[1]Pivot Gioc'!$B:$B,'[1]Pivot Gioc'!$J:$J,"")</f>
        <v>0</v>
      </c>
      <c r="G77" s="1">
        <f>_xlfn.XLOOKUP($B77,'[1]Pivot Gioc'!$B:$B,'[1]Pivot Gioc'!$I:$I,"")</f>
        <v>0</v>
      </c>
      <c r="H77" s="1">
        <f>_xlfn.XLOOKUP($B77,'[1]Pivot Gioc'!$B:$B,'[1]Pivot Gioc'!$H:$H,"")</f>
        <v>0</v>
      </c>
      <c r="I77" s="1">
        <f>_xlfn.XLOOKUP($B77,'[1]Pivot Gioc'!$B:$B,'[1]Pivot Gioc'!$P:$P,"")</f>
        <v>0</v>
      </c>
      <c r="J77" s="1">
        <f>_xlfn.XLOOKUP($B77,'[1]Pivot Gioc'!$B:$B,'[1]Pivot Gioc'!$L:$L,"")</f>
        <v>1</v>
      </c>
      <c r="K77" s="1">
        <f>_xlfn.XLOOKUP($B77,'[1]Pivot Gioc'!$B:$B,'[1]Pivot Gioc'!$M:$M,"")</f>
        <v>0</v>
      </c>
      <c r="L77" s="1">
        <f>_xlfn.XLOOKUP($B77,'[1]Pivot Gioc'!$B:$B,'[1]Pivot Gioc'!$K:$K,"")</f>
        <v>0</v>
      </c>
      <c r="M77" s="17">
        <f>_xlfn.XLOOKUP($B77,'[1]Pivot Gioc'!$B:$B,'[1]Pivot Gioc'!$C:$C,"")</f>
        <v>6.115384615384615</v>
      </c>
      <c r="N77" s="17">
        <f>_xlfn.XLOOKUP($B77,'[1]Pivot Gioc'!$B:$B,'[1]Pivot Gioc'!$D:$D,"")</f>
        <v>6.7884615384615383</v>
      </c>
      <c r="O77" s="17">
        <f>_xlfn.XLOOKUP($B77,'[1]Pivot Gioc'!$B:$B,'[1]Pivot Gioc'!$E:$E,"")</f>
        <v>176.5</v>
      </c>
      <c r="P77" s="22" t="str">
        <f>IF(_xlfn.XLOOKUP($B77,'[1]Pivot Gioc'!$B:$B,'[1]Pivot Gioc'!$G:$G,"")=0,"",_xlfn.XLOOKUP($B77,'[1]Pivot Gioc'!$B:$B,'[1]Pivot Gioc'!$G:$G))</f>
        <v/>
      </c>
      <c r="Q77" s="63" t="e">
        <f>_xlfn.XLOOKUP(B77,[1]!Tabella4[nome],[1]!Tabella4[PRES])</f>
        <v>#REF!</v>
      </c>
      <c r="R77" s="63" t="e">
        <f>_xlfn.XLOOKUP(B77,[1]!Tabella4[nome],[1]!Tabella4[LEGA TIT])</f>
        <v>#REF!</v>
      </c>
      <c r="S77" s="66">
        <f>IF(_xlfn.XLOOKUP($B77,'[1]Pivot Gioc'!$B:$B,'[1]Pivot Gioc'!$S:$S)="0,00","",_xlfn.XLOOKUP($B77,'[1]Pivot Gioc'!$B:$B,'[1]Pivot Gioc'!$S:$S))</f>
        <v>6.7954545454545459</v>
      </c>
      <c r="T77" s="66">
        <f>IF(_xlfn.XLOOKUP($B77,'[1]Pivot Gioc'!$B:$B,'[1]Pivot Gioc'!$T:$T)=0,"",_xlfn.XLOOKUP($B77,'[1]Pivot Gioc'!$B:$B,'[1]Pivot Gioc'!$T:$T))</f>
        <v>149.5</v>
      </c>
    </row>
    <row r="78" spans="1:20" x14ac:dyDescent="0.3">
      <c r="B78" s="97" t="s">
        <v>68</v>
      </c>
      <c r="C78" s="1" t="str">
        <f>_xlfn.IFNA(_xlfn.XLOOKUP(B78,'[1]ROSE SQUADRE'!$N:$N,'[1]ROSE SQUADRE'!$O:$O),"")</f>
        <v>SAN GRIA</v>
      </c>
      <c r="D78" s="1">
        <f>_xlfn.XLOOKUP($B78,'[1]Pivot Gioc'!$B:$B,'[1]Pivot Gioc'!$Q:$Q,"")</f>
        <v>4</v>
      </c>
      <c r="E78" s="1">
        <f>_xlfn.XLOOKUP($B78,'[1]Pivot Gioc'!$B:$B,'[1]Pivot Gioc'!$N:$N,"")</f>
        <v>3</v>
      </c>
      <c r="F78" s="1">
        <f>_xlfn.XLOOKUP($B78,'[1]Pivot Gioc'!$B:$B,'[1]Pivot Gioc'!$J:$J,"")</f>
        <v>0</v>
      </c>
      <c r="G78" s="1">
        <f>_xlfn.XLOOKUP($B78,'[1]Pivot Gioc'!$B:$B,'[1]Pivot Gioc'!$I:$I,"")</f>
        <v>0</v>
      </c>
      <c r="H78" s="1">
        <f>_xlfn.XLOOKUP($B78,'[1]Pivot Gioc'!$B:$B,'[1]Pivot Gioc'!$H:$H,"")</f>
        <v>0</v>
      </c>
      <c r="I78" s="1">
        <f>_xlfn.XLOOKUP($B78,'[1]Pivot Gioc'!$B:$B,'[1]Pivot Gioc'!$P:$P,"")</f>
        <v>0</v>
      </c>
      <c r="J78" s="1">
        <f>_xlfn.XLOOKUP($B78,'[1]Pivot Gioc'!$B:$B,'[1]Pivot Gioc'!$L:$L,"")</f>
        <v>3</v>
      </c>
      <c r="K78" s="1">
        <f>_xlfn.XLOOKUP($B78,'[1]Pivot Gioc'!$B:$B,'[1]Pivot Gioc'!$M:$M,"")</f>
        <v>0</v>
      </c>
      <c r="L78" s="1">
        <f>_xlfn.XLOOKUP($B78,'[1]Pivot Gioc'!$B:$B,'[1]Pivot Gioc'!$K:$K,"")</f>
        <v>0</v>
      </c>
      <c r="M78" s="17">
        <f>_xlfn.XLOOKUP($B78,'[1]Pivot Gioc'!$B:$B,'[1]Pivot Gioc'!$C:$C,"")</f>
        <v>6.333333333333333</v>
      </c>
      <c r="N78" s="17">
        <f>_xlfn.XLOOKUP($B78,'[1]Pivot Gioc'!$B:$B,'[1]Pivot Gioc'!$D:$D,"")</f>
        <v>6.7833333333333332</v>
      </c>
      <c r="O78" s="17">
        <f>_xlfn.XLOOKUP($B78,'[1]Pivot Gioc'!$B:$B,'[1]Pivot Gioc'!$E:$E,"")</f>
        <v>203.5</v>
      </c>
      <c r="P78" s="22" t="str">
        <f>IF(_xlfn.XLOOKUP($B78,'[1]Pivot Gioc'!$B:$B,'[1]Pivot Gioc'!$G:$G,"")=0,"",_xlfn.XLOOKUP($B78,'[1]Pivot Gioc'!$B:$B,'[1]Pivot Gioc'!$G:$G))</f>
        <v/>
      </c>
      <c r="Q78" s="63" t="e">
        <f>_xlfn.XLOOKUP(B78,[1]!Tabella4[nome],[1]!Tabella4[PRES])</f>
        <v>#REF!</v>
      </c>
      <c r="R78" s="63" t="e">
        <f>_xlfn.XLOOKUP(B78,[1]!Tabella4[nome],[1]!Tabella4[LEGA TIT])</f>
        <v>#REF!</v>
      </c>
      <c r="S78" s="66">
        <f>IF(_xlfn.XLOOKUP($B78,'[1]Pivot Gioc'!$B:$B,'[1]Pivot Gioc'!$S:$S)="0,00","",_xlfn.XLOOKUP($B78,'[1]Pivot Gioc'!$B:$B,'[1]Pivot Gioc'!$S:$S))</f>
        <v>6.865384615384615</v>
      </c>
      <c r="T78" s="66">
        <f>IF(_xlfn.XLOOKUP($B78,'[1]Pivot Gioc'!$B:$B,'[1]Pivot Gioc'!$T:$T)=0,"",_xlfn.XLOOKUP($B78,'[1]Pivot Gioc'!$B:$B,'[1]Pivot Gioc'!$T:$T))</f>
        <v>178.5</v>
      </c>
    </row>
    <row r="79" spans="1:20" x14ac:dyDescent="0.3">
      <c r="B79" s="98" t="s">
        <v>93</v>
      </c>
      <c r="C79" s="1" t="str">
        <f>_xlfn.IFNA(_xlfn.XLOOKUP(B79,'[1]ROSE SQUADRE'!$N:$N,'[1]ROSE SQUADRE'!$O:$O),"")</f>
        <v>SAN GRIA</v>
      </c>
      <c r="D79" s="1">
        <f>_xlfn.XLOOKUP($B79,'[1]Pivot Gioc'!$B:$B,'[1]Pivot Gioc'!$Q:$Q,"")</f>
        <v>4</v>
      </c>
      <c r="E79" s="1">
        <f>_xlfn.XLOOKUP($B79,'[1]Pivot Gioc'!$B:$B,'[1]Pivot Gioc'!$N:$N,"")</f>
        <v>3</v>
      </c>
      <c r="F79" s="1">
        <f>_xlfn.XLOOKUP($B79,'[1]Pivot Gioc'!$B:$B,'[1]Pivot Gioc'!$J:$J,"")</f>
        <v>0</v>
      </c>
      <c r="G79" s="1">
        <f>_xlfn.XLOOKUP($B79,'[1]Pivot Gioc'!$B:$B,'[1]Pivot Gioc'!$I:$I,"")</f>
        <v>0</v>
      </c>
      <c r="H79" s="1">
        <f>_xlfn.XLOOKUP($B79,'[1]Pivot Gioc'!$B:$B,'[1]Pivot Gioc'!$H:$H,"")</f>
        <v>0</v>
      </c>
      <c r="I79" s="1">
        <f>_xlfn.XLOOKUP($B79,'[1]Pivot Gioc'!$B:$B,'[1]Pivot Gioc'!$P:$P,"")</f>
        <v>0</v>
      </c>
      <c r="J79" s="1">
        <f>_xlfn.XLOOKUP($B79,'[1]Pivot Gioc'!$B:$B,'[1]Pivot Gioc'!$L:$L,"")</f>
        <v>5</v>
      </c>
      <c r="K79" s="1">
        <f>_xlfn.XLOOKUP($B79,'[1]Pivot Gioc'!$B:$B,'[1]Pivot Gioc'!$M:$M,"")</f>
        <v>0</v>
      </c>
      <c r="L79" s="1">
        <f>_xlfn.XLOOKUP($B79,'[1]Pivot Gioc'!$B:$B,'[1]Pivot Gioc'!$K:$K,"")</f>
        <v>0</v>
      </c>
      <c r="M79" s="17">
        <f>_xlfn.XLOOKUP($B79,'[1]Pivot Gioc'!$B:$B,'[1]Pivot Gioc'!$C:$C,"")</f>
        <v>6.333333333333333</v>
      </c>
      <c r="N79" s="17">
        <f>_xlfn.XLOOKUP($B79,'[1]Pivot Gioc'!$B:$B,'[1]Pivot Gioc'!$D:$D,"")</f>
        <v>6.9375</v>
      </c>
      <c r="O79" s="17">
        <f>_xlfn.XLOOKUP($B79,'[1]Pivot Gioc'!$B:$B,'[1]Pivot Gioc'!$E:$E,"")</f>
        <v>166.5</v>
      </c>
      <c r="P79" s="22" t="str">
        <f>IF(_xlfn.XLOOKUP($B79,'[1]Pivot Gioc'!$B:$B,'[1]Pivot Gioc'!$G:$G,"")=0,"",_xlfn.XLOOKUP($B79,'[1]Pivot Gioc'!$B:$B,'[1]Pivot Gioc'!$G:$G))</f>
        <v/>
      </c>
      <c r="Q79" s="63" t="e">
        <f>_xlfn.XLOOKUP(B79,[1]!Tabella4[nome],[1]!Tabella4[PRES])</f>
        <v>#REF!</v>
      </c>
      <c r="R79" s="63" t="e">
        <f>_xlfn.XLOOKUP(B79,[1]!Tabella4[nome],[1]!Tabella4[LEGA TIT])</f>
        <v>#REF!</v>
      </c>
      <c r="S79" s="66">
        <f>IF(_xlfn.XLOOKUP($B79,'[1]Pivot Gioc'!$B:$B,'[1]Pivot Gioc'!$S:$S)="0,00","",_xlfn.XLOOKUP($B79,'[1]Pivot Gioc'!$B:$B,'[1]Pivot Gioc'!$S:$S))</f>
        <v>6.6818181818181817</v>
      </c>
      <c r="T79" s="66">
        <f>IF(_xlfn.XLOOKUP($B79,'[1]Pivot Gioc'!$B:$B,'[1]Pivot Gioc'!$T:$T)=0,"",_xlfn.XLOOKUP($B79,'[1]Pivot Gioc'!$B:$B,'[1]Pivot Gioc'!$T:$T))</f>
        <v>147</v>
      </c>
    </row>
    <row r="80" spans="1:20" x14ac:dyDescent="0.3">
      <c r="B80" s="103" t="s">
        <v>510</v>
      </c>
      <c r="C80" s="1" t="str">
        <f>_xlfn.IFNA(_xlfn.XLOOKUP(B80,'[1]ROSE SQUADRE'!$N:$N,'[1]ROSE SQUADRE'!$O:$O),"")</f>
        <v>SAN GRIA</v>
      </c>
      <c r="D80" s="1">
        <f>_xlfn.XLOOKUP($B80,'[1]Pivot Gioc'!$B:$B,'[1]Pivot Gioc'!$Q:$Q,"")</f>
        <v>4</v>
      </c>
      <c r="E80" s="1">
        <f>_xlfn.XLOOKUP($B80,'[1]Pivot Gioc'!$B:$B,'[1]Pivot Gioc'!$N:$N,"")</f>
        <v>2</v>
      </c>
      <c r="F80" s="1">
        <f>_xlfn.XLOOKUP($B80,'[1]Pivot Gioc'!$B:$B,'[1]Pivot Gioc'!$J:$J,"")</f>
        <v>2</v>
      </c>
      <c r="G80" s="1">
        <f>_xlfn.XLOOKUP($B80,'[1]Pivot Gioc'!$B:$B,'[1]Pivot Gioc'!$I:$I,"")</f>
        <v>0</v>
      </c>
      <c r="H80" s="1">
        <f>_xlfn.XLOOKUP($B80,'[1]Pivot Gioc'!$B:$B,'[1]Pivot Gioc'!$H:$H,"")</f>
        <v>0</v>
      </c>
      <c r="I80" s="1">
        <f>_xlfn.XLOOKUP($B80,'[1]Pivot Gioc'!$B:$B,'[1]Pivot Gioc'!$P:$P,"")</f>
        <v>0</v>
      </c>
      <c r="J80" s="1">
        <f>_xlfn.XLOOKUP($B80,'[1]Pivot Gioc'!$B:$B,'[1]Pivot Gioc'!$L:$L,"")</f>
        <v>2</v>
      </c>
      <c r="K80" s="1">
        <f>_xlfn.XLOOKUP($B80,'[1]Pivot Gioc'!$B:$B,'[1]Pivot Gioc'!$M:$M,"")</f>
        <v>0</v>
      </c>
      <c r="L80" s="1">
        <f>_xlfn.XLOOKUP($B80,'[1]Pivot Gioc'!$B:$B,'[1]Pivot Gioc'!$K:$K,"")</f>
        <v>0</v>
      </c>
      <c r="M80" s="17">
        <f>_xlfn.XLOOKUP($B80,'[1]Pivot Gioc'!$B:$B,'[1]Pivot Gioc'!$C:$C,"")</f>
        <v>6.041666666666667</v>
      </c>
      <c r="N80" s="17">
        <f>_xlfn.XLOOKUP($B80,'[1]Pivot Gioc'!$B:$B,'[1]Pivot Gioc'!$D:$D,"")</f>
        <v>6.625</v>
      </c>
      <c r="O80" s="17">
        <f>_xlfn.XLOOKUP($B80,'[1]Pivot Gioc'!$B:$B,'[1]Pivot Gioc'!$E:$E,"")</f>
        <v>159</v>
      </c>
      <c r="P80" s="22" t="str">
        <f>IF(_xlfn.XLOOKUP($B80,'[1]Pivot Gioc'!$B:$B,'[1]Pivot Gioc'!$G:$G,"")=0,"",_xlfn.XLOOKUP($B80,'[1]Pivot Gioc'!$B:$B,'[1]Pivot Gioc'!$G:$G))</f>
        <v/>
      </c>
      <c r="Q80" s="63" t="e">
        <f>_xlfn.XLOOKUP(B80,[1]!Tabella4[nome],[1]!Tabella4[PRES])</f>
        <v>#REF!</v>
      </c>
      <c r="R80" s="63" t="e">
        <f>_xlfn.XLOOKUP(B80,[1]!Tabella4[nome],[1]!Tabella4[LEGA TIT])</f>
        <v>#REF!</v>
      </c>
      <c r="S80" s="66">
        <f>IF(_xlfn.XLOOKUP($B80,'[1]Pivot Gioc'!$B:$B,'[1]Pivot Gioc'!$S:$S)="0,00","",_xlfn.XLOOKUP($B80,'[1]Pivot Gioc'!$B:$B,'[1]Pivot Gioc'!$S:$S))</f>
        <v>6.3250000000000002</v>
      </c>
      <c r="T80" s="66">
        <f>IF(_xlfn.XLOOKUP($B80,'[1]Pivot Gioc'!$B:$B,'[1]Pivot Gioc'!$T:$T)=0,"",_xlfn.XLOOKUP($B80,'[1]Pivot Gioc'!$B:$B,'[1]Pivot Gioc'!$T:$T))</f>
        <v>126.5</v>
      </c>
    </row>
    <row r="81" spans="1:20" x14ac:dyDescent="0.3">
      <c r="A81" s="1" t="s">
        <v>458</v>
      </c>
      <c r="B81" s="95" t="s">
        <v>57</v>
      </c>
      <c r="C81" s="1" t="str">
        <f>_xlfn.IFNA(_xlfn.XLOOKUP(B81,'[1]ROSE SQUADRE'!$N:$N,'[1]ROSE SQUADRE'!$O:$O),"")</f>
        <v/>
      </c>
      <c r="D81" s="1">
        <f>_xlfn.XLOOKUP($B81,'[1]Pivot Gioc'!$B:$B,'[1]Pivot Gioc'!$Q:$Q,"")</f>
        <v>3</v>
      </c>
      <c r="E81" s="1">
        <f>_xlfn.XLOOKUP($B81,'[1]Pivot Gioc'!$B:$B,'[1]Pivot Gioc'!$N:$N,"")</f>
        <v>0</v>
      </c>
      <c r="F81" s="1">
        <f>_xlfn.XLOOKUP($B81,'[1]Pivot Gioc'!$B:$B,'[1]Pivot Gioc'!$J:$J,"")</f>
        <v>0</v>
      </c>
      <c r="G81" s="1">
        <f>_xlfn.XLOOKUP($B81,'[1]Pivot Gioc'!$B:$B,'[1]Pivot Gioc'!$I:$I,"")</f>
        <v>0</v>
      </c>
      <c r="H81" s="1">
        <f>_xlfn.XLOOKUP($B81,'[1]Pivot Gioc'!$B:$B,'[1]Pivot Gioc'!$H:$H,"")</f>
        <v>0</v>
      </c>
      <c r="I81" s="1">
        <f>_xlfn.XLOOKUP($B81,'[1]Pivot Gioc'!$B:$B,'[1]Pivot Gioc'!$P:$P,"")</f>
        <v>0</v>
      </c>
      <c r="J81" s="1">
        <f>_xlfn.XLOOKUP($B81,'[1]Pivot Gioc'!$B:$B,'[1]Pivot Gioc'!$L:$L,"")</f>
        <v>4</v>
      </c>
      <c r="K81" s="1">
        <f>_xlfn.XLOOKUP($B81,'[1]Pivot Gioc'!$B:$B,'[1]Pivot Gioc'!$M:$M,"")</f>
        <v>0</v>
      </c>
      <c r="L81" s="1">
        <f>_xlfn.XLOOKUP($B81,'[1]Pivot Gioc'!$B:$B,'[1]Pivot Gioc'!$K:$K,"")</f>
        <v>0</v>
      </c>
      <c r="M81" s="17">
        <f>_xlfn.XLOOKUP($B81,'[1]Pivot Gioc'!$B:$B,'[1]Pivot Gioc'!$C:$C,"")</f>
        <v>5.958333333333333</v>
      </c>
      <c r="N81" s="17">
        <f>_xlfn.XLOOKUP($B81,'[1]Pivot Gioc'!$B:$B,'[1]Pivot Gioc'!$D:$D,"")</f>
        <v>6.708333333333333</v>
      </c>
      <c r="O81" s="17">
        <f>_xlfn.XLOOKUP($B81,'[1]Pivot Gioc'!$B:$B,'[1]Pivot Gioc'!$E:$E,"")</f>
        <v>80.5</v>
      </c>
      <c r="P81" s="22" t="str">
        <f>IF(_xlfn.XLOOKUP($B81,'[1]Pivot Gioc'!$B:$B,'[1]Pivot Gioc'!$G:$G,"")=0,"",_xlfn.XLOOKUP($B81,'[1]Pivot Gioc'!$B:$B,'[1]Pivot Gioc'!$G:$G))</f>
        <v/>
      </c>
      <c r="Q81" s="63" t="e">
        <f>_xlfn.XLOOKUP(B81,[1]!Tabella4[nome],[1]!Tabella4[PRES])</f>
        <v>#REF!</v>
      </c>
      <c r="R81" s="63" t="e">
        <f>_xlfn.XLOOKUP(B81,[1]!Tabella4[nome],[1]!Tabella4[LEGA TIT])</f>
        <v>#REF!</v>
      </c>
      <c r="S81" s="66" t="str">
        <f>IF(_xlfn.XLOOKUP($B81,'[1]Pivot Gioc'!$B:$B,'[1]Pivot Gioc'!$S:$S)="0,00","",_xlfn.XLOOKUP($B81,'[1]Pivot Gioc'!$B:$B,'[1]Pivot Gioc'!$S:$S))</f>
        <v/>
      </c>
      <c r="T81" s="66" t="str">
        <f>IF(_xlfn.XLOOKUP($B81,'[1]Pivot Gioc'!$B:$B,'[1]Pivot Gioc'!$T:$T)=0,"",_xlfn.XLOOKUP($B81,'[1]Pivot Gioc'!$B:$B,'[1]Pivot Gioc'!$T:$T))</f>
        <v/>
      </c>
    </row>
    <row r="82" spans="1:20" x14ac:dyDescent="0.3">
      <c r="A82" s="1" t="s">
        <v>458</v>
      </c>
      <c r="B82" s="95" t="s">
        <v>95</v>
      </c>
      <c r="C82" s="1" t="str">
        <f>_xlfn.IFNA(_xlfn.XLOOKUP(B82,'[1]ROSE SQUADRE'!$N:$N,'[1]ROSE SQUADRE'!$O:$O),"")</f>
        <v/>
      </c>
      <c r="D82" s="1">
        <f>_xlfn.XLOOKUP($B82,'[1]Pivot Gioc'!$B:$B,'[1]Pivot Gioc'!$Q:$Q,"")</f>
        <v>3</v>
      </c>
      <c r="E82" s="1">
        <f>_xlfn.XLOOKUP($B82,'[1]Pivot Gioc'!$B:$B,'[1]Pivot Gioc'!$N:$N,"")</f>
        <v>0</v>
      </c>
      <c r="F82" s="1">
        <f>_xlfn.XLOOKUP($B82,'[1]Pivot Gioc'!$B:$B,'[1]Pivot Gioc'!$J:$J,"")</f>
        <v>0</v>
      </c>
      <c r="G82" s="1">
        <f>_xlfn.XLOOKUP($B82,'[1]Pivot Gioc'!$B:$B,'[1]Pivot Gioc'!$I:$I,"")</f>
        <v>0</v>
      </c>
      <c r="H82" s="1">
        <f>_xlfn.XLOOKUP($B82,'[1]Pivot Gioc'!$B:$B,'[1]Pivot Gioc'!$H:$H,"")</f>
        <v>0</v>
      </c>
      <c r="I82" s="1">
        <f>_xlfn.XLOOKUP($B82,'[1]Pivot Gioc'!$B:$B,'[1]Pivot Gioc'!$P:$P,"")</f>
        <v>0</v>
      </c>
      <c r="J82" s="1">
        <f>_xlfn.XLOOKUP($B82,'[1]Pivot Gioc'!$B:$B,'[1]Pivot Gioc'!$L:$L,"")</f>
        <v>3</v>
      </c>
      <c r="K82" s="1">
        <f>_xlfn.XLOOKUP($B82,'[1]Pivot Gioc'!$B:$B,'[1]Pivot Gioc'!$M:$M,"")</f>
        <v>0</v>
      </c>
      <c r="L82" s="1">
        <f>_xlfn.XLOOKUP($B82,'[1]Pivot Gioc'!$B:$B,'[1]Pivot Gioc'!$K:$K,"")</f>
        <v>0</v>
      </c>
      <c r="M82" s="17">
        <f>_xlfn.XLOOKUP($B82,'[1]Pivot Gioc'!$B:$B,'[1]Pivot Gioc'!$C:$C,"")</f>
        <v>5.875</v>
      </c>
      <c r="N82" s="17">
        <f>_xlfn.XLOOKUP($B82,'[1]Pivot Gioc'!$B:$B,'[1]Pivot Gioc'!$D:$D,"")</f>
        <v>6.3</v>
      </c>
      <c r="O82" s="17">
        <f>_xlfn.XLOOKUP($B82,'[1]Pivot Gioc'!$B:$B,'[1]Pivot Gioc'!$E:$E,"")</f>
        <v>126</v>
      </c>
      <c r="P82" s="22" t="str">
        <f>IF(_xlfn.XLOOKUP($B82,'[1]Pivot Gioc'!$B:$B,'[1]Pivot Gioc'!$G:$G,"")=0,"",_xlfn.XLOOKUP($B82,'[1]Pivot Gioc'!$B:$B,'[1]Pivot Gioc'!$G:$G))</f>
        <v/>
      </c>
      <c r="Q82" s="63" t="e">
        <f>_xlfn.XLOOKUP(B82,[1]!Tabella4[nome],[1]!Tabella4[PRES])</f>
        <v>#REF!</v>
      </c>
      <c r="R82" s="63" t="e">
        <f>_xlfn.XLOOKUP(B82,[1]!Tabella4[nome],[1]!Tabella4[LEGA TIT])</f>
        <v>#REF!</v>
      </c>
      <c r="S82" s="66" t="str">
        <f>IF(_xlfn.XLOOKUP($B82,'[1]Pivot Gioc'!$B:$B,'[1]Pivot Gioc'!$S:$S)="0,00","",_xlfn.XLOOKUP($B82,'[1]Pivot Gioc'!$B:$B,'[1]Pivot Gioc'!$S:$S))</f>
        <v/>
      </c>
      <c r="T82" s="66" t="str">
        <f>IF(_xlfn.XLOOKUP($B82,'[1]Pivot Gioc'!$B:$B,'[1]Pivot Gioc'!$T:$T)=0,"",_xlfn.XLOOKUP($B82,'[1]Pivot Gioc'!$B:$B,'[1]Pivot Gioc'!$T:$T))</f>
        <v/>
      </c>
    </row>
    <row r="83" spans="1:20" x14ac:dyDescent="0.3">
      <c r="A83" s="1" t="s">
        <v>456</v>
      </c>
      <c r="B83" s="96" t="s">
        <v>119</v>
      </c>
      <c r="C83" s="1" t="str">
        <f>_xlfn.IFNA(_xlfn.XLOOKUP(B83,'[1]ROSE SQUADRE'!$N:$N,'[1]ROSE SQUADRE'!$O:$O),"")</f>
        <v/>
      </c>
      <c r="D83" s="1">
        <f>_xlfn.XLOOKUP($B83,'[1]Pivot Gioc'!$B:$B,'[1]Pivot Gioc'!$Q:$Q,"")</f>
        <v>3</v>
      </c>
      <c r="E83" s="1">
        <f>_xlfn.XLOOKUP($B83,'[1]Pivot Gioc'!$B:$B,'[1]Pivot Gioc'!$N:$N,"")</f>
        <v>1</v>
      </c>
      <c r="F83" s="1">
        <f>_xlfn.XLOOKUP($B83,'[1]Pivot Gioc'!$B:$B,'[1]Pivot Gioc'!$J:$J,"")</f>
        <v>0</v>
      </c>
      <c r="G83" s="1">
        <f>_xlfn.XLOOKUP($B83,'[1]Pivot Gioc'!$B:$B,'[1]Pivot Gioc'!$I:$I,"")</f>
        <v>0</v>
      </c>
      <c r="H83" s="1">
        <f>_xlfn.XLOOKUP($B83,'[1]Pivot Gioc'!$B:$B,'[1]Pivot Gioc'!$H:$H,"")</f>
        <v>0</v>
      </c>
      <c r="I83" s="1">
        <f>_xlfn.XLOOKUP($B83,'[1]Pivot Gioc'!$B:$B,'[1]Pivot Gioc'!$P:$P,"")</f>
        <v>0</v>
      </c>
      <c r="J83" s="1">
        <f>_xlfn.XLOOKUP($B83,'[1]Pivot Gioc'!$B:$B,'[1]Pivot Gioc'!$L:$L,"")</f>
        <v>4</v>
      </c>
      <c r="K83" s="1">
        <f>_xlfn.XLOOKUP($B83,'[1]Pivot Gioc'!$B:$B,'[1]Pivot Gioc'!$M:$M,"")</f>
        <v>0</v>
      </c>
      <c r="L83" s="1">
        <f>_xlfn.XLOOKUP($B83,'[1]Pivot Gioc'!$B:$B,'[1]Pivot Gioc'!$K:$K,"")</f>
        <v>0</v>
      </c>
      <c r="M83" s="17">
        <f>_xlfn.XLOOKUP($B83,'[1]Pivot Gioc'!$B:$B,'[1]Pivot Gioc'!$C:$C,"")</f>
        <v>6.032258064516129</v>
      </c>
      <c r="N83" s="17">
        <f>_xlfn.XLOOKUP($B83,'[1]Pivot Gioc'!$B:$B,'[1]Pivot Gioc'!$D:$D,"")</f>
        <v>6.290322580645161</v>
      </c>
      <c r="O83" s="17">
        <f>_xlfn.XLOOKUP($B83,'[1]Pivot Gioc'!$B:$B,'[1]Pivot Gioc'!$E:$E,"")</f>
        <v>195</v>
      </c>
      <c r="P83" s="22" t="str">
        <f>IF(_xlfn.XLOOKUP($B83,'[1]Pivot Gioc'!$B:$B,'[1]Pivot Gioc'!$G:$G,"")=0,"",_xlfn.XLOOKUP($B83,'[1]Pivot Gioc'!$B:$B,'[1]Pivot Gioc'!$G:$G))</f>
        <v/>
      </c>
      <c r="Q83" s="63" t="e">
        <f>_xlfn.XLOOKUP(B83,[1]!Tabella4[nome],[1]!Tabella4[PRES])</f>
        <v>#REF!</v>
      </c>
      <c r="R83" s="63" t="e">
        <f>_xlfn.XLOOKUP(B83,[1]!Tabella4[nome],[1]!Tabella4[LEGA TIT])</f>
        <v>#REF!</v>
      </c>
      <c r="S83" s="66" t="str">
        <f>IF(_xlfn.XLOOKUP($B83,'[1]Pivot Gioc'!$B:$B,'[1]Pivot Gioc'!$S:$S)="0,00","",_xlfn.XLOOKUP($B83,'[1]Pivot Gioc'!$B:$B,'[1]Pivot Gioc'!$S:$S))</f>
        <v/>
      </c>
      <c r="T83" s="66" t="str">
        <f>IF(_xlfn.XLOOKUP($B83,'[1]Pivot Gioc'!$B:$B,'[1]Pivot Gioc'!$T:$T)=0,"",_xlfn.XLOOKUP($B83,'[1]Pivot Gioc'!$B:$B,'[1]Pivot Gioc'!$T:$T))</f>
        <v/>
      </c>
    </row>
    <row r="84" spans="1:20" x14ac:dyDescent="0.3">
      <c r="A84" s="1" t="s">
        <v>456</v>
      </c>
      <c r="B84" s="98" t="s">
        <v>503</v>
      </c>
      <c r="C84" s="1" t="str">
        <f>_xlfn.IFNA(_xlfn.XLOOKUP(B84,'[1]ROSE SQUADRE'!$N:$N,'[1]ROSE SQUADRE'!$O:$O),"")</f>
        <v/>
      </c>
      <c r="D84" s="1">
        <f>_xlfn.XLOOKUP($B84,'[1]Pivot Gioc'!$B:$B,'[1]Pivot Gioc'!$Q:$Q,"")</f>
        <v>3</v>
      </c>
      <c r="E84" s="1">
        <f>_xlfn.XLOOKUP($B84,'[1]Pivot Gioc'!$B:$B,'[1]Pivot Gioc'!$N:$N,"")</f>
        <v>1</v>
      </c>
      <c r="F84" s="1">
        <f>_xlfn.XLOOKUP($B84,'[1]Pivot Gioc'!$B:$B,'[1]Pivot Gioc'!$J:$J,"")</f>
        <v>0</v>
      </c>
      <c r="G84" s="1">
        <f>_xlfn.XLOOKUP($B84,'[1]Pivot Gioc'!$B:$B,'[1]Pivot Gioc'!$I:$I,"")</f>
        <v>0</v>
      </c>
      <c r="H84" s="1">
        <f>_xlfn.XLOOKUP($B84,'[1]Pivot Gioc'!$B:$B,'[1]Pivot Gioc'!$H:$H,"")</f>
        <v>0</v>
      </c>
      <c r="I84" s="1">
        <f>_xlfn.XLOOKUP($B84,'[1]Pivot Gioc'!$B:$B,'[1]Pivot Gioc'!$P:$P,"")</f>
        <v>0</v>
      </c>
      <c r="J84" s="1">
        <f>_xlfn.XLOOKUP($B84,'[1]Pivot Gioc'!$B:$B,'[1]Pivot Gioc'!$L:$L,"")</f>
        <v>0</v>
      </c>
      <c r="K84" s="1">
        <f>_xlfn.XLOOKUP($B84,'[1]Pivot Gioc'!$B:$B,'[1]Pivot Gioc'!$M:$M,"")</f>
        <v>0</v>
      </c>
      <c r="L84" s="1">
        <f>_xlfn.XLOOKUP($B84,'[1]Pivot Gioc'!$B:$B,'[1]Pivot Gioc'!$K:$K,"")</f>
        <v>0</v>
      </c>
      <c r="M84" s="17">
        <f>_xlfn.XLOOKUP($B84,'[1]Pivot Gioc'!$B:$B,'[1]Pivot Gioc'!$C:$C,"")</f>
        <v>6.0909090909090908</v>
      </c>
      <c r="N84" s="17">
        <f>_xlfn.XLOOKUP($B84,'[1]Pivot Gioc'!$B:$B,'[1]Pivot Gioc'!$D:$D,"")</f>
        <v>7.1818181818181817</v>
      </c>
      <c r="O84" s="17">
        <f>_xlfn.XLOOKUP($B84,'[1]Pivot Gioc'!$B:$B,'[1]Pivot Gioc'!$E:$E,"")</f>
        <v>79</v>
      </c>
      <c r="P84" s="22" t="str">
        <f>IF(_xlfn.XLOOKUP($B84,'[1]Pivot Gioc'!$B:$B,'[1]Pivot Gioc'!$G:$G,"")=0,"",_xlfn.XLOOKUP($B84,'[1]Pivot Gioc'!$B:$B,'[1]Pivot Gioc'!$G:$G))</f>
        <v/>
      </c>
      <c r="Q84" s="63" t="e">
        <f>_xlfn.XLOOKUP(B84,[1]!Tabella4[nome],[1]!Tabella4[PRES])</f>
        <v>#REF!</v>
      </c>
      <c r="R84" s="63" t="e">
        <f>_xlfn.XLOOKUP(B84,[1]!Tabella4[nome],[1]!Tabella4[LEGA TIT])</f>
        <v>#REF!</v>
      </c>
      <c r="S84" s="66">
        <f>IF(_xlfn.XLOOKUP($B84,'[1]Pivot Gioc'!$B:$B,'[1]Pivot Gioc'!$S:$S)="0,00","",_xlfn.XLOOKUP($B84,'[1]Pivot Gioc'!$B:$B,'[1]Pivot Gioc'!$S:$S))</f>
        <v>8.1666666666666661</v>
      </c>
      <c r="T84" s="66">
        <f>IF(_xlfn.XLOOKUP($B84,'[1]Pivot Gioc'!$B:$B,'[1]Pivot Gioc'!$T:$T)=0,"",_xlfn.XLOOKUP($B84,'[1]Pivot Gioc'!$B:$B,'[1]Pivot Gioc'!$T:$T))</f>
        <v>49</v>
      </c>
    </row>
    <row r="85" spans="1:20" x14ac:dyDescent="0.3">
      <c r="A85" s="1" t="s">
        <v>458</v>
      </c>
      <c r="B85" s="95" t="s">
        <v>571</v>
      </c>
      <c r="C85" s="1" t="str">
        <f>_xlfn.IFNA(_xlfn.XLOOKUP(B85,'[1]ROSE SQUADRE'!$N:$N,'[1]ROSE SQUADRE'!$O:$O),"")</f>
        <v/>
      </c>
      <c r="D85" s="1">
        <f>_xlfn.XLOOKUP($B85,'[1]Pivot Gioc'!$B:$B,'[1]Pivot Gioc'!$Q:$Q,"")</f>
        <v>3</v>
      </c>
      <c r="E85" s="1">
        <f>_xlfn.XLOOKUP($B85,'[1]Pivot Gioc'!$B:$B,'[1]Pivot Gioc'!$N:$N,"")</f>
        <v>0</v>
      </c>
      <c r="F85" s="1">
        <f>_xlfn.XLOOKUP($B85,'[1]Pivot Gioc'!$B:$B,'[1]Pivot Gioc'!$J:$J,"")</f>
        <v>0</v>
      </c>
      <c r="G85" s="1">
        <f>_xlfn.XLOOKUP($B85,'[1]Pivot Gioc'!$B:$B,'[1]Pivot Gioc'!$I:$I,"")</f>
        <v>0</v>
      </c>
      <c r="H85" s="1">
        <f>_xlfn.XLOOKUP($B85,'[1]Pivot Gioc'!$B:$B,'[1]Pivot Gioc'!$H:$H,"")</f>
        <v>0</v>
      </c>
      <c r="I85" s="1">
        <f>_xlfn.XLOOKUP($B85,'[1]Pivot Gioc'!$B:$B,'[1]Pivot Gioc'!$P:$P,"")</f>
        <v>0</v>
      </c>
      <c r="J85" s="1">
        <f>_xlfn.XLOOKUP($B85,'[1]Pivot Gioc'!$B:$B,'[1]Pivot Gioc'!$L:$L,"")</f>
        <v>1</v>
      </c>
      <c r="K85" s="1">
        <f>_xlfn.XLOOKUP($B85,'[1]Pivot Gioc'!$B:$B,'[1]Pivot Gioc'!$M:$M,"")</f>
        <v>0</v>
      </c>
      <c r="L85" s="1">
        <f>_xlfn.XLOOKUP($B85,'[1]Pivot Gioc'!$B:$B,'[1]Pivot Gioc'!$K:$K,"")</f>
        <v>0</v>
      </c>
      <c r="M85" s="17">
        <f>_xlfn.XLOOKUP($B85,'[1]Pivot Gioc'!$B:$B,'[1]Pivot Gioc'!$C:$C,"")</f>
        <v>5.979166666666667</v>
      </c>
      <c r="N85" s="17">
        <f>_xlfn.XLOOKUP($B85,'[1]Pivot Gioc'!$B:$B,'[1]Pivot Gioc'!$D:$D,"")</f>
        <v>6.333333333333333</v>
      </c>
      <c r="O85" s="17">
        <f>_xlfn.XLOOKUP($B85,'[1]Pivot Gioc'!$B:$B,'[1]Pivot Gioc'!$E:$E,"")</f>
        <v>152</v>
      </c>
      <c r="P85" s="22" t="str">
        <f>IF(_xlfn.XLOOKUP($B85,'[1]Pivot Gioc'!$B:$B,'[1]Pivot Gioc'!$G:$G,"")=0,"",_xlfn.XLOOKUP($B85,'[1]Pivot Gioc'!$B:$B,'[1]Pivot Gioc'!$G:$G))</f>
        <v/>
      </c>
      <c r="Q85" s="63" t="e">
        <f>_xlfn.XLOOKUP(B85,[1]!Tabella4[nome],[1]!Tabella4[PRES])</f>
        <v>#REF!</v>
      </c>
      <c r="R85" s="63" t="e">
        <f>_xlfn.XLOOKUP(B85,[1]!Tabella4[nome],[1]!Tabella4[LEGA TIT])</f>
        <v>#REF!</v>
      </c>
      <c r="S85" s="66" t="str">
        <f>IF(_xlfn.XLOOKUP($B85,'[1]Pivot Gioc'!$B:$B,'[1]Pivot Gioc'!$S:$S)="0,00","",_xlfn.XLOOKUP($B85,'[1]Pivot Gioc'!$B:$B,'[1]Pivot Gioc'!$S:$S))</f>
        <v/>
      </c>
      <c r="T85" s="66" t="str">
        <f>IF(_xlfn.XLOOKUP($B85,'[1]Pivot Gioc'!$B:$B,'[1]Pivot Gioc'!$T:$T)=0,"",_xlfn.XLOOKUP($B85,'[1]Pivot Gioc'!$B:$B,'[1]Pivot Gioc'!$T:$T))</f>
        <v/>
      </c>
    </row>
    <row r="86" spans="1:20" x14ac:dyDescent="0.3">
      <c r="A86" s="1" t="s">
        <v>457</v>
      </c>
      <c r="B86" s="99" t="s">
        <v>173</v>
      </c>
      <c r="C86" s="1" t="str">
        <f>_xlfn.IFNA(_xlfn.XLOOKUP(B86,'[1]ROSE SQUADRE'!$N:$N,'[1]ROSE SQUADRE'!$O:$O),"")</f>
        <v/>
      </c>
      <c r="D86" s="1">
        <f>_xlfn.XLOOKUP($B86,'[1]Pivot Gioc'!$B:$B,'[1]Pivot Gioc'!$Q:$Q,"")</f>
        <v>3</v>
      </c>
      <c r="E86" s="1">
        <f>_xlfn.XLOOKUP($B86,'[1]Pivot Gioc'!$B:$B,'[1]Pivot Gioc'!$N:$N,"")</f>
        <v>5</v>
      </c>
      <c r="F86" s="1">
        <f>_xlfn.XLOOKUP($B86,'[1]Pivot Gioc'!$B:$B,'[1]Pivot Gioc'!$J:$J,"")</f>
        <v>0</v>
      </c>
      <c r="G86" s="1">
        <f>_xlfn.XLOOKUP($B86,'[1]Pivot Gioc'!$B:$B,'[1]Pivot Gioc'!$I:$I,"")</f>
        <v>0</v>
      </c>
      <c r="H86" s="1">
        <f>_xlfn.XLOOKUP($B86,'[1]Pivot Gioc'!$B:$B,'[1]Pivot Gioc'!$H:$H,"")</f>
        <v>0</v>
      </c>
      <c r="I86" s="1">
        <f>_xlfn.XLOOKUP($B86,'[1]Pivot Gioc'!$B:$B,'[1]Pivot Gioc'!$P:$P,"")</f>
        <v>0</v>
      </c>
      <c r="J86" s="1">
        <f>_xlfn.XLOOKUP($B86,'[1]Pivot Gioc'!$B:$B,'[1]Pivot Gioc'!$L:$L,"")</f>
        <v>2</v>
      </c>
      <c r="K86" s="1">
        <f>_xlfn.XLOOKUP($B86,'[1]Pivot Gioc'!$B:$B,'[1]Pivot Gioc'!$M:$M,"")</f>
        <v>0</v>
      </c>
      <c r="L86" s="1">
        <f>_xlfn.XLOOKUP($B86,'[1]Pivot Gioc'!$B:$B,'[1]Pivot Gioc'!$K:$K,"")</f>
        <v>0</v>
      </c>
      <c r="M86" s="17">
        <f>_xlfn.XLOOKUP($B86,'[1]Pivot Gioc'!$B:$B,'[1]Pivot Gioc'!$C:$C,"")</f>
        <v>5.9655172413793105</v>
      </c>
      <c r="N86" s="17">
        <f>_xlfn.XLOOKUP($B86,'[1]Pivot Gioc'!$B:$B,'[1]Pivot Gioc'!$D:$D,"")</f>
        <v>6.4482758620689653</v>
      </c>
      <c r="O86" s="17">
        <f>_xlfn.XLOOKUP($B86,'[1]Pivot Gioc'!$B:$B,'[1]Pivot Gioc'!$E:$E,"")</f>
        <v>187</v>
      </c>
      <c r="P86" s="22" t="str">
        <f>IF(_xlfn.XLOOKUP($B86,'[1]Pivot Gioc'!$B:$B,'[1]Pivot Gioc'!$G:$G,"")=0,"",_xlfn.XLOOKUP($B86,'[1]Pivot Gioc'!$B:$B,'[1]Pivot Gioc'!$G:$G))</f>
        <v/>
      </c>
      <c r="Q86" s="63" t="e">
        <f>_xlfn.XLOOKUP(B86,[1]!Tabella4[nome],[1]!Tabella4[PRES])</f>
        <v>#REF!</v>
      </c>
      <c r="R86" s="63" t="e">
        <f>_xlfn.XLOOKUP(B86,[1]!Tabella4[nome],[1]!Tabella4[LEGA TIT])</f>
        <v>#REF!</v>
      </c>
      <c r="S86" s="66">
        <f>IF(_xlfn.XLOOKUP($B86,'[1]Pivot Gioc'!$B:$B,'[1]Pivot Gioc'!$S:$S)="0,00","",_xlfn.XLOOKUP($B86,'[1]Pivot Gioc'!$B:$B,'[1]Pivot Gioc'!$S:$S))</f>
        <v>6.1428571428571432</v>
      </c>
      <c r="T86" s="66">
        <f>IF(_xlfn.XLOOKUP($B86,'[1]Pivot Gioc'!$B:$B,'[1]Pivot Gioc'!$T:$T)=0,"",_xlfn.XLOOKUP($B86,'[1]Pivot Gioc'!$B:$B,'[1]Pivot Gioc'!$T:$T))</f>
        <v>43</v>
      </c>
    </row>
    <row r="87" spans="1:20" x14ac:dyDescent="0.3">
      <c r="A87" s="1" t="s">
        <v>456</v>
      </c>
      <c r="B87" s="95" t="s">
        <v>595</v>
      </c>
      <c r="C87" s="1" t="str">
        <f>_xlfn.IFNA(_xlfn.XLOOKUP(B87,'[1]ROSE SQUADRE'!$N:$N,'[1]ROSE SQUADRE'!$O:$O),"")</f>
        <v/>
      </c>
      <c r="D87" s="1">
        <f>_xlfn.XLOOKUP($B87,'[1]Pivot Gioc'!$B:$B,'[1]Pivot Gioc'!$Q:$Q,"")</f>
        <v>3</v>
      </c>
      <c r="E87" s="1">
        <f>_xlfn.XLOOKUP($B87,'[1]Pivot Gioc'!$B:$B,'[1]Pivot Gioc'!$N:$N,"")</f>
        <v>0</v>
      </c>
      <c r="F87" s="1">
        <f>_xlfn.XLOOKUP($B87,'[1]Pivot Gioc'!$B:$B,'[1]Pivot Gioc'!$J:$J,"")</f>
        <v>0</v>
      </c>
      <c r="G87" s="1">
        <f>_xlfn.XLOOKUP($B87,'[1]Pivot Gioc'!$B:$B,'[1]Pivot Gioc'!$I:$I,"")</f>
        <v>0</v>
      </c>
      <c r="H87" s="1">
        <f>_xlfn.XLOOKUP($B87,'[1]Pivot Gioc'!$B:$B,'[1]Pivot Gioc'!$H:$H,"")</f>
        <v>0</v>
      </c>
      <c r="I87" s="1">
        <f>_xlfn.XLOOKUP($B87,'[1]Pivot Gioc'!$B:$B,'[1]Pivot Gioc'!$P:$P,"")</f>
        <v>0</v>
      </c>
      <c r="J87" s="1">
        <f>_xlfn.XLOOKUP($B87,'[1]Pivot Gioc'!$B:$B,'[1]Pivot Gioc'!$L:$L,"")</f>
        <v>5</v>
      </c>
      <c r="K87" s="1">
        <f>_xlfn.XLOOKUP($B87,'[1]Pivot Gioc'!$B:$B,'[1]Pivot Gioc'!$M:$M,"")</f>
        <v>1</v>
      </c>
      <c r="L87" s="1">
        <f>_xlfn.XLOOKUP($B87,'[1]Pivot Gioc'!$B:$B,'[1]Pivot Gioc'!$K:$K,"")</f>
        <v>0</v>
      </c>
      <c r="M87" s="17">
        <f>_xlfn.XLOOKUP($B87,'[1]Pivot Gioc'!$B:$B,'[1]Pivot Gioc'!$C:$C,"")</f>
        <v>5.9821428571428568</v>
      </c>
      <c r="N87" s="17">
        <f>_xlfn.XLOOKUP($B87,'[1]Pivot Gioc'!$B:$B,'[1]Pivot Gioc'!$D:$D,"")</f>
        <v>6.2142857142857144</v>
      </c>
      <c r="O87" s="17">
        <f>_xlfn.XLOOKUP($B87,'[1]Pivot Gioc'!$B:$B,'[1]Pivot Gioc'!$E:$E,"")</f>
        <v>174</v>
      </c>
      <c r="P87" s="22" t="str">
        <f>IF(_xlfn.XLOOKUP($B87,'[1]Pivot Gioc'!$B:$B,'[1]Pivot Gioc'!$G:$G,"")=0,"",_xlfn.XLOOKUP($B87,'[1]Pivot Gioc'!$B:$B,'[1]Pivot Gioc'!$G:$G))</f>
        <v/>
      </c>
      <c r="Q87" s="63" t="e">
        <f>_xlfn.XLOOKUP(B87,[1]!Tabella4[nome],[1]!Tabella4[PRES])</f>
        <v>#REF!</v>
      </c>
      <c r="R87" s="63" t="e">
        <f>_xlfn.XLOOKUP(B87,[1]!Tabella4[nome],[1]!Tabella4[LEGA TIT])</f>
        <v>#REF!</v>
      </c>
      <c r="S87" s="66" t="str">
        <f>IF(_xlfn.XLOOKUP($B87,'[1]Pivot Gioc'!$B:$B,'[1]Pivot Gioc'!$S:$S)="0,00","",_xlfn.XLOOKUP($B87,'[1]Pivot Gioc'!$B:$B,'[1]Pivot Gioc'!$S:$S))</f>
        <v/>
      </c>
      <c r="T87" s="66" t="str">
        <f>IF(_xlfn.XLOOKUP($B87,'[1]Pivot Gioc'!$B:$B,'[1]Pivot Gioc'!$T:$T)=0,"",_xlfn.XLOOKUP($B87,'[1]Pivot Gioc'!$B:$B,'[1]Pivot Gioc'!$T:$T))</f>
        <v/>
      </c>
    </row>
    <row r="88" spans="1:20" x14ac:dyDescent="0.3">
      <c r="A88" s="1" t="s">
        <v>457</v>
      </c>
      <c r="B88" s="96" t="s">
        <v>225</v>
      </c>
      <c r="C88" s="1" t="str">
        <f>_xlfn.IFNA(_xlfn.XLOOKUP(B88,'[1]ROSE SQUADRE'!$N:$N,'[1]ROSE SQUADRE'!$O:$O),"")</f>
        <v/>
      </c>
      <c r="D88" s="1">
        <f>_xlfn.XLOOKUP($B88,'[1]Pivot Gioc'!$B:$B,'[1]Pivot Gioc'!$Q:$Q,"")</f>
        <v>3</v>
      </c>
      <c r="E88" s="1">
        <f>_xlfn.XLOOKUP($B88,'[1]Pivot Gioc'!$B:$B,'[1]Pivot Gioc'!$N:$N,"")</f>
        <v>1</v>
      </c>
      <c r="F88" s="1">
        <f>_xlfn.XLOOKUP($B88,'[1]Pivot Gioc'!$B:$B,'[1]Pivot Gioc'!$J:$J,"")</f>
        <v>1</v>
      </c>
      <c r="G88" s="1">
        <f>_xlfn.XLOOKUP($B88,'[1]Pivot Gioc'!$B:$B,'[1]Pivot Gioc'!$I:$I,"")</f>
        <v>0</v>
      </c>
      <c r="H88" s="1">
        <f>_xlfn.XLOOKUP($B88,'[1]Pivot Gioc'!$B:$B,'[1]Pivot Gioc'!$H:$H,"")</f>
        <v>0</v>
      </c>
      <c r="I88" s="1">
        <f>_xlfn.XLOOKUP($B88,'[1]Pivot Gioc'!$B:$B,'[1]Pivot Gioc'!$P:$P,"")</f>
        <v>0</v>
      </c>
      <c r="J88" s="1">
        <f>_xlfn.XLOOKUP($B88,'[1]Pivot Gioc'!$B:$B,'[1]Pivot Gioc'!$L:$L,"")</f>
        <v>1</v>
      </c>
      <c r="K88" s="1">
        <f>_xlfn.XLOOKUP($B88,'[1]Pivot Gioc'!$B:$B,'[1]Pivot Gioc'!$M:$M,"")</f>
        <v>0</v>
      </c>
      <c r="L88" s="1">
        <f>_xlfn.XLOOKUP($B88,'[1]Pivot Gioc'!$B:$B,'[1]Pivot Gioc'!$K:$K,"")</f>
        <v>0</v>
      </c>
      <c r="M88" s="17">
        <f>_xlfn.XLOOKUP($B88,'[1]Pivot Gioc'!$B:$B,'[1]Pivot Gioc'!$C:$C,"")</f>
        <v>6.2222222222222223</v>
      </c>
      <c r="N88" s="17">
        <f>_xlfn.XLOOKUP($B88,'[1]Pivot Gioc'!$B:$B,'[1]Pivot Gioc'!$D:$D,"")</f>
        <v>6.8055555555555554</v>
      </c>
      <c r="O88" s="17">
        <f>_xlfn.XLOOKUP($B88,'[1]Pivot Gioc'!$B:$B,'[1]Pivot Gioc'!$E:$E,"")</f>
        <v>122.5</v>
      </c>
      <c r="P88" s="22" t="str">
        <f>IF(_xlfn.XLOOKUP($B88,'[1]Pivot Gioc'!$B:$B,'[1]Pivot Gioc'!$G:$G,"")=0,"",_xlfn.XLOOKUP($B88,'[1]Pivot Gioc'!$B:$B,'[1]Pivot Gioc'!$G:$G))</f>
        <v/>
      </c>
      <c r="Q88" s="63" t="e">
        <f>_xlfn.XLOOKUP(B88,[1]!Tabella4[nome],[1]!Tabella4[PRES])</f>
        <v>#REF!</v>
      </c>
      <c r="R88" s="63" t="e">
        <f>_xlfn.XLOOKUP(B88,[1]!Tabella4[nome],[1]!Tabella4[LEGA TIT])</f>
        <v>#REF!</v>
      </c>
      <c r="S88" s="66" t="str">
        <f>IF(_xlfn.XLOOKUP($B88,'[1]Pivot Gioc'!$B:$B,'[1]Pivot Gioc'!$S:$S)="0,00","",_xlfn.XLOOKUP($B88,'[1]Pivot Gioc'!$B:$B,'[1]Pivot Gioc'!$S:$S))</f>
        <v/>
      </c>
      <c r="T88" s="66" t="str">
        <f>IF(_xlfn.XLOOKUP($B88,'[1]Pivot Gioc'!$B:$B,'[1]Pivot Gioc'!$T:$T)=0,"",_xlfn.XLOOKUP($B88,'[1]Pivot Gioc'!$B:$B,'[1]Pivot Gioc'!$T:$T))</f>
        <v/>
      </c>
    </row>
    <row r="89" spans="1:20" x14ac:dyDescent="0.3">
      <c r="A89" s="1" t="s">
        <v>456</v>
      </c>
      <c r="B89" s="95" t="s">
        <v>626</v>
      </c>
      <c r="C89" s="1" t="str">
        <f>_xlfn.IFNA(_xlfn.XLOOKUP(B89,'[1]ROSE SQUADRE'!$N:$N,'[1]ROSE SQUADRE'!$O:$O),"")</f>
        <v/>
      </c>
      <c r="D89" s="1">
        <f>_xlfn.XLOOKUP($B89,'[1]Pivot Gioc'!$B:$B,'[1]Pivot Gioc'!$Q:$Q,"")</f>
        <v>3</v>
      </c>
      <c r="E89" s="1">
        <f>_xlfn.XLOOKUP($B89,'[1]Pivot Gioc'!$B:$B,'[1]Pivot Gioc'!$N:$N,"")</f>
        <v>0</v>
      </c>
      <c r="F89" s="1">
        <f>_xlfn.XLOOKUP($B89,'[1]Pivot Gioc'!$B:$B,'[1]Pivot Gioc'!$J:$J,"")</f>
        <v>0</v>
      </c>
      <c r="G89" s="1">
        <f>_xlfn.XLOOKUP($B89,'[1]Pivot Gioc'!$B:$B,'[1]Pivot Gioc'!$I:$I,"")</f>
        <v>0</v>
      </c>
      <c r="H89" s="1">
        <f>_xlfn.XLOOKUP($B89,'[1]Pivot Gioc'!$B:$B,'[1]Pivot Gioc'!$H:$H,"")</f>
        <v>0</v>
      </c>
      <c r="I89" s="1">
        <f>_xlfn.XLOOKUP($B89,'[1]Pivot Gioc'!$B:$B,'[1]Pivot Gioc'!$P:$P,"")</f>
        <v>0</v>
      </c>
      <c r="J89" s="1">
        <f>_xlfn.XLOOKUP($B89,'[1]Pivot Gioc'!$B:$B,'[1]Pivot Gioc'!$L:$L,"")</f>
        <v>2</v>
      </c>
      <c r="K89" s="1">
        <f>_xlfn.XLOOKUP($B89,'[1]Pivot Gioc'!$B:$B,'[1]Pivot Gioc'!$M:$M,"")</f>
        <v>0</v>
      </c>
      <c r="L89" s="1">
        <f>_xlfn.XLOOKUP($B89,'[1]Pivot Gioc'!$B:$B,'[1]Pivot Gioc'!$K:$K,"")</f>
        <v>0</v>
      </c>
      <c r="M89" s="17">
        <f>_xlfn.XLOOKUP($B89,'[1]Pivot Gioc'!$B:$B,'[1]Pivot Gioc'!$C:$C,"")</f>
        <v>5.8214285714285712</v>
      </c>
      <c r="N89" s="17">
        <f>_xlfn.XLOOKUP($B89,'[1]Pivot Gioc'!$B:$B,'[1]Pivot Gioc'!$D:$D,"")</f>
        <v>6.1428571428571432</v>
      </c>
      <c r="O89" s="17">
        <f>_xlfn.XLOOKUP($B89,'[1]Pivot Gioc'!$B:$B,'[1]Pivot Gioc'!$E:$E,"")</f>
        <v>172</v>
      </c>
      <c r="P89" s="22" t="str">
        <f>IF(_xlfn.XLOOKUP($B89,'[1]Pivot Gioc'!$B:$B,'[1]Pivot Gioc'!$G:$G,"")=0,"",_xlfn.XLOOKUP($B89,'[1]Pivot Gioc'!$B:$B,'[1]Pivot Gioc'!$G:$G))</f>
        <v/>
      </c>
      <c r="Q89" s="63" t="e">
        <f>_xlfn.XLOOKUP(B89,[1]!Tabella4[nome],[1]!Tabella4[PRES])</f>
        <v>#REF!</v>
      </c>
      <c r="R89" s="63" t="e">
        <f>_xlfn.XLOOKUP(B89,[1]!Tabella4[nome],[1]!Tabella4[LEGA TIT])</f>
        <v>#REF!</v>
      </c>
      <c r="S89" s="66" t="str">
        <f>IF(_xlfn.XLOOKUP($B89,'[1]Pivot Gioc'!$B:$B,'[1]Pivot Gioc'!$S:$S)="0,00","",_xlfn.XLOOKUP($B89,'[1]Pivot Gioc'!$B:$B,'[1]Pivot Gioc'!$S:$S))</f>
        <v/>
      </c>
      <c r="T89" s="66" t="str">
        <f>IF(_xlfn.XLOOKUP($B89,'[1]Pivot Gioc'!$B:$B,'[1]Pivot Gioc'!$T:$T)=0,"",_xlfn.XLOOKUP($B89,'[1]Pivot Gioc'!$B:$B,'[1]Pivot Gioc'!$T:$T))</f>
        <v/>
      </c>
    </row>
    <row r="90" spans="1:20" x14ac:dyDescent="0.3">
      <c r="B90" s="103" t="s">
        <v>649</v>
      </c>
      <c r="C90" s="1" t="str">
        <f>_xlfn.IFNA(_xlfn.XLOOKUP(B90,'[1]ROSE SQUADRE'!$N:$N,'[1]ROSE SQUADRE'!$O:$O),"")</f>
        <v/>
      </c>
      <c r="D90" s="1">
        <f>_xlfn.XLOOKUP($B90,'[1]Pivot Gioc'!$B:$B,'[1]Pivot Gioc'!$Q:$Q,"")</f>
        <v>3</v>
      </c>
      <c r="E90" s="1">
        <f>_xlfn.XLOOKUP($B90,'[1]Pivot Gioc'!$B:$B,'[1]Pivot Gioc'!$N:$N,"")</f>
        <v>1</v>
      </c>
      <c r="F90" s="1">
        <f>_xlfn.XLOOKUP($B90,'[1]Pivot Gioc'!$B:$B,'[1]Pivot Gioc'!$J:$J,"")</f>
        <v>0</v>
      </c>
      <c r="G90" s="1">
        <f>_xlfn.XLOOKUP($B90,'[1]Pivot Gioc'!$B:$B,'[1]Pivot Gioc'!$I:$I,"")</f>
        <v>0</v>
      </c>
      <c r="H90" s="1">
        <f>_xlfn.XLOOKUP($B90,'[1]Pivot Gioc'!$B:$B,'[1]Pivot Gioc'!$H:$H,"")</f>
        <v>0</v>
      </c>
      <c r="I90" s="1">
        <f>_xlfn.XLOOKUP($B90,'[1]Pivot Gioc'!$B:$B,'[1]Pivot Gioc'!$P:$P,"")</f>
        <v>0</v>
      </c>
      <c r="J90" s="1">
        <f>_xlfn.XLOOKUP($B90,'[1]Pivot Gioc'!$B:$B,'[1]Pivot Gioc'!$L:$L,"")</f>
        <v>1</v>
      </c>
      <c r="K90" s="1">
        <f>_xlfn.XLOOKUP($B90,'[1]Pivot Gioc'!$B:$B,'[1]Pivot Gioc'!$M:$M,"")</f>
        <v>1</v>
      </c>
      <c r="L90" s="1">
        <f>_xlfn.XLOOKUP($B90,'[1]Pivot Gioc'!$B:$B,'[1]Pivot Gioc'!$K:$K,"")</f>
        <v>0</v>
      </c>
      <c r="M90" s="17">
        <f>_xlfn.XLOOKUP($B90,'[1]Pivot Gioc'!$B:$B,'[1]Pivot Gioc'!$C:$C,"")</f>
        <v>5.8571428571428568</v>
      </c>
      <c r="N90" s="17">
        <f>_xlfn.XLOOKUP($B90,'[1]Pivot Gioc'!$B:$B,'[1]Pivot Gioc'!$D:$D,"")</f>
        <v>6.3095238095238093</v>
      </c>
      <c r="O90" s="17">
        <f>_xlfn.XLOOKUP($B90,'[1]Pivot Gioc'!$B:$B,'[1]Pivot Gioc'!$E:$E,"")</f>
        <v>132.5</v>
      </c>
      <c r="P90" s="22" t="str">
        <f>IF(_xlfn.XLOOKUP($B90,'[1]Pivot Gioc'!$B:$B,'[1]Pivot Gioc'!$G:$G,"")=0,"",_xlfn.XLOOKUP($B90,'[1]Pivot Gioc'!$B:$B,'[1]Pivot Gioc'!$G:$G))</f>
        <v/>
      </c>
      <c r="Q90" s="63" t="e">
        <f>_xlfn.XLOOKUP(B90,[1]!Tabella4[nome],[1]!Tabella4[PRES])</f>
        <v>#REF!</v>
      </c>
      <c r="R90" s="63" t="e">
        <f>_xlfn.XLOOKUP(B90,[1]!Tabella4[nome],[1]!Tabella4[LEGA TIT])</f>
        <v>#REF!</v>
      </c>
      <c r="S90" s="66" t="str">
        <f>IF(_xlfn.XLOOKUP($B90,'[1]Pivot Gioc'!$B:$B,'[1]Pivot Gioc'!$S:$S)="0,00","",_xlfn.XLOOKUP($B90,'[1]Pivot Gioc'!$B:$B,'[1]Pivot Gioc'!$S:$S))</f>
        <v/>
      </c>
      <c r="T90" s="66" t="str">
        <f>IF(_xlfn.XLOOKUP($B90,'[1]Pivot Gioc'!$B:$B,'[1]Pivot Gioc'!$T:$T)=0,"",_xlfn.XLOOKUP($B90,'[1]Pivot Gioc'!$B:$B,'[1]Pivot Gioc'!$T:$T))</f>
        <v/>
      </c>
    </row>
    <row r="91" spans="1:20" x14ac:dyDescent="0.3">
      <c r="B91" s="103" t="s">
        <v>676</v>
      </c>
      <c r="C91" s="1" t="str">
        <f>_xlfn.IFNA(_xlfn.XLOOKUP(B91,'[1]ROSE SQUADRE'!$N:$N,'[1]ROSE SQUADRE'!$O:$O),"")</f>
        <v/>
      </c>
      <c r="D91" s="1">
        <f>_xlfn.XLOOKUP($B91,'[1]Pivot Gioc'!$B:$B,'[1]Pivot Gioc'!$Q:$Q,"")</f>
        <v>3</v>
      </c>
      <c r="E91" s="1">
        <f>_xlfn.XLOOKUP($B91,'[1]Pivot Gioc'!$B:$B,'[1]Pivot Gioc'!$N:$N,"")</f>
        <v>1</v>
      </c>
      <c r="F91" s="1">
        <f>_xlfn.XLOOKUP($B91,'[1]Pivot Gioc'!$B:$B,'[1]Pivot Gioc'!$J:$J,"")</f>
        <v>0</v>
      </c>
      <c r="G91" s="1">
        <f>_xlfn.XLOOKUP($B91,'[1]Pivot Gioc'!$B:$B,'[1]Pivot Gioc'!$I:$I,"")</f>
        <v>0</v>
      </c>
      <c r="H91" s="1">
        <f>_xlfn.XLOOKUP($B91,'[1]Pivot Gioc'!$B:$B,'[1]Pivot Gioc'!$H:$H,"")</f>
        <v>0</v>
      </c>
      <c r="I91" s="1">
        <f>_xlfn.XLOOKUP($B91,'[1]Pivot Gioc'!$B:$B,'[1]Pivot Gioc'!$P:$P,"")</f>
        <v>0</v>
      </c>
      <c r="J91" s="1">
        <f>_xlfn.XLOOKUP($B91,'[1]Pivot Gioc'!$B:$B,'[1]Pivot Gioc'!$L:$L,"")</f>
        <v>4</v>
      </c>
      <c r="K91" s="1">
        <f>_xlfn.XLOOKUP($B91,'[1]Pivot Gioc'!$B:$B,'[1]Pivot Gioc'!$M:$M,"")</f>
        <v>0</v>
      </c>
      <c r="L91" s="1">
        <f>_xlfn.XLOOKUP($B91,'[1]Pivot Gioc'!$B:$B,'[1]Pivot Gioc'!$K:$K,"")</f>
        <v>0</v>
      </c>
      <c r="M91" s="17">
        <f>_xlfn.XLOOKUP($B91,'[1]Pivot Gioc'!$B:$B,'[1]Pivot Gioc'!$C:$C,"")</f>
        <v>6.1</v>
      </c>
      <c r="N91" s="17">
        <f>_xlfn.XLOOKUP($B91,'[1]Pivot Gioc'!$B:$B,'[1]Pivot Gioc'!$D:$D,"")</f>
        <v>6.55</v>
      </c>
      <c r="O91" s="17">
        <f>_xlfn.XLOOKUP($B91,'[1]Pivot Gioc'!$B:$B,'[1]Pivot Gioc'!$E:$E,"")</f>
        <v>131</v>
      </c>
      <c r="P91" s="22" t="str">
        <f>IF(_xlfn.XLOOKUP($B91,'[1]Pivot Gioc'!$B:$B,'[1]Pivot Gioc'!$G:$G,"")=0,"",_xlfn.XLOOKUP($B91,'[1]Pivot Gioc'!$B:$B,'[1]Pivot Gioc'!$G:$G))</f>
        <v/>
      </c>
      <c r="Q91" s="63" t="e">
        <f>_xlfn.XLOOKUP(B91,[1]!Tabella4[nome],[1]!Tabella4[PRES])</f>
        <v>#REF!</v>
      </c>
      <c r="R91" s="63" t="e">
        <f>_xlfn.XLOOKUP(B91,[1]!Tabella4[nome],[1]!Tabella4[LEGA TIT])</f>
        <v>#REF!</v>
      </c>
      <c r="S91" s="66" t="str">
        <f>IF(_xlfn.XLOOKUP($B91,'[1]Pivot Gioc'!$B:$B,'[1]Pivot Gioc'!$S:$S)="0,00","",_xlfn.XLOOKUP($B91,'[1]Pivot Gioc'!$B:$B,'[1]Pivot Gioc'!$S:$S))</f>
        <v/>
      </c>
      <c r="T91" s="66" t="str">
        <f>IF(_xlfn.XLOOKUP($B91,'[1]Pivot Gioc'!$B:$B,'[1]Pivot Gioc'!$T:$T)=0,"",_xlfn.XLOOKUP($B91,'[1]Pivot Gioc'!$B:$B,'[1]Pivot Gioc'!$T:$T))</f>
        <v/>
      </c>
    </row>
    <row r="92" spans="1:20" x14ac:dyDescent="0.3">
      <c r="A92" s="1" t="s">
        <v>456</v>
      </c>
      <c r="B92" s="97" t="s">
        <v>101</v>
      </c>
      <c r="C92" s="1" t="str">
        <f>_xlfn.IFNA(_xlfn.XLOOKUP(B92,'[1]ROSE SQUADRE'!$N:$N,'[1]ROSE SQUADRE'!$O:$O),"")</f>
        <v>AC ASPARAGHESE</v>
      </c>
      <c r="D92" s="1">
        <f>_xlfn.XLOOKUP($B92,'[1]Pivot Gioc'!$B:$B,'[1]Pivot Gioc'!$Q:$Q,"")</f>
        <v>3</v>
      </c>
      <c r="E92" s="1">
        <f>_xlfn.XLOOKUP($B92,'[1]Pivot Gioc'!$B:$B,'[1]Pivot Gioc'!$N:$N,"")</f>
        <v>4</v>
      </c>
      <c r="F92" s="1">
        <f>_xlfn.XLOOKUP($B92,'[1]Pivot Gioc'!$B:$B,'[1]Pivot Gioc'!$J:$J,"")</f>
        <v>0</v>
      </c>
      <c r="G92" s="1">
        <f>_xlfn.XLOOKUP($B92,'[1]Pivot Gioc'!$B:$B,'[1]Pivot Gioc'!$I:$I,"")</f>
        <v>0</v>
      </c>
      <c r="H92" s="1">
        <f>_xlfn.XLOOKUP($B92,'[1]Pivot Gioc'!$B:$B,'[1]Pivot Gioc'!$H:$H,"")</f>
        <v>0</v>
      </c>
      <c r="I92" s="1">
        <f>_xlfn.XLOOKUP($B92,'[1]Pivot Gioc'!$B:$B,'[1]Pivot Gioc'!$P:$P,"")</f>
        <v>0</v>
      </c>
      <c r="J92" s="1">
        <f>_xlfn.XLOOKUP($B92,'[1]Pivot Gioc'!$B:$B,'[1]Pivot Gioc'!$L:$L,"")</f>
        <v>2</v>
      </c>
      <c r="K92" s="1">
        <f>_xlfn.XLOOKUP($B92,'[1]Pivot Gioc'!$B:$B,'[1]Pivot Gioc'!$M:$M,"")</f>
        <v>1</v>
      </c>
      <c r="L92" s="1">
        <f>_xlfn.XLOOKUP($B92,'[1]Pivot Gioc'!$B:$B,'[1]Pivot Gioc'!$K:$K,"")</f>
        <v>0</v>
      </c>
      <c r="M92" s="17">
        <f>_xlfn.XLOOKUP($B92,'[1]Pivot Gioc'!$B:$B,'[1]Pivot Gioc'!$C:$C,"")</f>
        <v>6</v>
      </c>
      <c r="N92" s="17">
        <f>_xlfn.XLOOKUP($B92,'[1]Pivot Gioc'!$B:$B,'[1]Pivot Gioc'!$D:$D,"")</f>
        <v>6.5454545454545459</v>
      </c>
      <c r="O92" s="17">
        <f>_xlfn.XLOOKUP($B92,'[1]Pivot Gioc'!$B:$B,'[1]Pivot Gioc'!$E:$E,"")</f>
        <v>144</v>
      </c>
      <c r="P92" s="22" t="str">
        <f>IF(_xlfn.XLOOKUP($B92,'[1]Pivot Gioc'!$B:$B,'[1]Pivot Gioc'!$G:$G,"")=0,"",_xlfn.XLOOKUP($B92,'[1]Pivot Gioc'!$B:$B,'[1]Pivot Gioc'!$G:$G))</f>
        <v/>
      </c>
      <c r="Q92" s="63" t="e">
        <f>_xlfn.XLOOKUP(B92,[1]!Tabella4[nome],[1]!Tabella4[PRES])</f>
        <v>#REF!</v>
      </c>
      <c r="R92" s="63" t="e">
        <f>_xlfn.XLOOKUP(B92,[1]!Tabella4[nome],[1]!Tabella4[LEGA TIT])</f>
        <v>#REF!</v>
      </c>
      <c r="S92" s="66">
        <f>IF(_xlfn.XLOOKUP($B92,'[1]Pivot Gioc'!$B:$B,'[1]Pivot Gioc'!$S:$S)="0,00","",_xlfn.XLOOKUP($B92,'[1]Pivot Gioc'!$B:$B,'[1]Pivot Gioc'!$S:$S))</f>
        <v>6.3181818181818183</v>
      </c>
      <c r="T92" s="66">
        <f>IF(_xlfn.XLOOKUP($B92,'[1]Pivot Gioc'!$B:$B,'[1]Pivot Gioc'!$T:$T)=0,"",_xlfn.XLOOKUP($B92,'[1]Pivot Gioc'!$B:$B,'[1]Pivot Gioc'!$T:$T))</f>
        <v>69.5</v>
      </c>
    </row>
    <row r="93" spans="1:20" x14ac:dyDescent="0.3">
      <c r="A93" s="1" t="s">
        <v>458</v>
      </c>
      <c r="B93" s="99" t="s">
        <v>159</v>
      </c>
      <c r="C93" s="1" t="str">
        <f>_xlfn.IFNA(_xlfn.XLOOKUP(B93,'[1]ROSE SQUADRE'!$N:$N,'[1]ROSE SQUADRE'!$O:$O),"")</f>
        <v>APPAREGGIATO</v>
      </c>
      <c r="D93" s="1">
        <f>_xlfn.XLOOKUP($B93,'[1]Pivot Gioc'!$B:$B,'[1]Pivot Gioc'!$Q:$Q,"")</f>
        <v>3</v>
      </c>
      <c r="E93" s="1">
        <f>_xlfn.XLOOKUP($B93,'[1]Pivot Gioc'!$B:$B,'[1]Pivot Gioc'!$N:$N,"")</f>
        <v>1</v>
      </c>
      <c r="F93" s="1">
        <f>_xlfn.XLOOKUP($B93,'[1]Pivot Gioc'!$B:$B,'[1]Pivot Gioc'!$J:$J,"")</f>
        <v>0</v>
      </c>
      <c r="G93" s="1">
        <f>_xlfn.XLOOKUP($B93,'[1]Pivot Gioc'!$B:$B,'[1]Pivot Gioc'!$I:$I,"")</f>
        <v>0</v>
      </c>
      <c r="H93" s="1">
        <f>_xlfn.XLOOKUP($B93,'[1]Pivot Gioc'!$B:$B,'[1]Pivot Gioc'!$H:$H,"")</f>
        <v>0</v>
      </c>
      <c r="I93" s="1">
        <f>_xlfn.XLOOKUP($B93,'[1]Pivot Gioc'!$B:$B,'[1]Pivot Gioc'!$P:$P,"")</f>
        <v>0</v>
      </c>
      <c r="J93" s="1">
        <f>_xlfn.XLOOKUP($B93,'[1]Pivot Gioc'!$B:$B,'[1]Pivot Gioc'!$L:$L,"")</f>
        <v>0</v>
      </c>
      <c r="K93" s="1">
        <f>_xlfn.XLOOKUP($B93,'[1]Pivot Gioc'!$B:$B,'[1]Pivot Gioc'!$M:$M,"")</f>
        <v>0</v>
      </c>
      <c r="L93" s="1">
        <f>_xlfn.XLOOKUP($B93,'[1]Pivot Gioc'!$B:$B,'[1]Pivot Gioc'!$K:$K,"")</f>
        <v>0</v>
      </c>
      <c r="M93" s="17">
        <f>_xlfn.XLOOKUP($B93,'[1]Pivot Gioc'!$B:$B,'[1]Pivot Gioc'!$C:$C,"")</f>
        <v>6.041666666666667</v>
      </c>
      <c r="N93" s="17">
        <f>_xlfn.XLOOKUP($B93,'[1]Pivot Gioc'!$B:$B,'[1]Pivot Gioc'!$D:$D,"")</f>
        <v>7.041666666666667</v>
      </c>
      <c r="O93" s="17">
        <f>_xlfn.XLOOKUP($B93,'[1]Pivot Gioc'!$B:$B,'[1]Pivot Gioc'!$E:$E,"")</f>
        <v>84.5</v>
      </c>
      <c r="P93" s="22" t="str">
        <f>IF(_xlfn.XLOOKUP($B93,'[1]Pivot Gioc'!$B:$B,'[1]Pivot Gioc'!$G:$G,"")=0,"",_xlfn.XLOOKUP($B93,'[1]Pivot Gioc'!$B:$B,'[1]Pivot Gioc'!$G:$G))</f>
        <v/>
      </c>
      <c r="Q93" s="63" t="e">
        <f>_xlfn.XLOOKUP(B93,[1]!Tabella4[nome],[1]!Tabella4[PRES])</f>
        <v>#REF!</v>
      </c>
      <c r="R93" s="63" t="e">
        <f>_xlfn.XLOOKUP(B93,[1]!Tabella4[nome],[1]!Tabella4[LEGA TIT])</f>
        <v>#REF!</v>
      </c>
      <c r="S93" s="66">
        <f>IF(_xlfn.XLOOKUP($B93,'[1]Pivot Gioc'!$B:$B,'[1]Pivot Gioc'!$S:$S)="0,00","",_xlfn.XLOOKUP($B93,'[1]Pivot Gioc'!$B:$B,'[1]Pivot Gioc'!$S:$S))</f>
        <v>7.041666666666667</v>
      </c>
      <c r="T93" s="66">
        <f>IF(_xlfn.XLOOKUP($B93,'[1]Pivot Gioc'!$B:$B,'[1]Pivot Gioc'!$T:$T)=0,"",_xlfn.XLOOKUP($B93,'[1]Pivot Gioc'!$B:$B,'[1]Pivot Gioc'!$T:$T))</f>
        <v>84.5</v>
      </c>
    </row>
    <row r="94" spans="1:20" x14ac:dyDescent="0.3">
      <c r="A94" s="1" t="s">
        <v>456</v>
      </c>
      <c r="B94" s="98" t="s">
        <v>80</v>
      </c>
      <c r="C94" s="1" t="str">
        <f>_xlfn.IFNA(_xlfn.XLOOKUP(B94,'[1]ROSE SQUADRE'!$N:$N,'[1]ROSE SQUADRE'!$O:$O),"")</f>
        <v>ATL IMPROVVISATO</v>
      </c>
      <c r="D94" s="1">
        <f>_xlfn.XLOOKUP($B94,'[1]Pivot Gioc'!$B:$B,'[1]Pivot Gioc'!$Q:$Q,"")</f>
        <v>3</v>
      </c>
      <c r="E94" s="1">
        <f>_xlfn.XLOOKUP($B94,'[1]Pivot Gioc'!$B:$B,'[1]Pivot Gioc'!$N:$N,"")</f>
        <v>1</v>
      </c>
      <c r="F94" s="1">
        <f>_xlfn.XLOOKUP($B94,'[1]Pivot Gioc'!$B:$B,'[1]Pivot Gioc'!$J:$J,"")</f>
        <v>0</v>
      </c>
      <c r="G94" s="1">
        <f>_xlfn.XLOOKUP($B94,'[1]Pivot Gioc'!$B:$B,'[1]Pivot Gioc'!$I:$I,"")</f>
        <v>0</v>
      </c>
      <c r="H94" s="1">
        <f>_xlfn.XLOOKUP($B94,'[1]Pivot Gioc'!$B:$B,'[1]Pivot Gioc'!$H:$H,"")</f>
        <v>0</v>
      </c>
      <c r="I94" s="1">
        <f>_xlfn.XLOOKUP($B94,'[1]Pivot Gioc'!$B:$B,'[1]Pivot Gioc'!$P:$P,"")</f>
        <v>0</v>
      </c>
      <c r="J94" s="1">
        <f>_xlfn.XLOOKUP($B94,'[1]Pivot Gioc'!$B:$B,'[1]Pivot Gioc'!$L:$L,"")</f>
        <v>0</v>
      </c>
      <c r="K94" s="1">
        <f>_xlfn.XLOOKUP($B94,'[1]Pivot Gioc'!$B:$B,'[1]Pivot Gioc'!$M:$M,"")</f>
        <v>0</v>
      </c>
      <c r="L94" s="1">
        <f>_xlfn.XLOOKUP($B94,'[1]Pivot Gioc'!$B:$B,'[1]Pivot Gioc'!$K:$K,"")</f>
        <v>0</v>
      </c>
      <c r="M94" s="17">
        <f>_xlfn.XLOOKUP($B94,'[1]Pivot Gioc'!$B:$B,'[1]Pivot Gioc'!$C:$C,"")</f>
        <v>6.166666666666667</v>
      </c>
      <c r="N94" s="17">
        <f>_xlfn.XLOOKUP($B94,'[1]Pivot Gioc'!$B:$B,'[1]Pivot Gioc'!$D:$D,"")</f>
        <v>6.5</v>
      </c>
      <c r="O94" s="17">
        <f>_xlfn.XLOOKUP($B94,'[1]Pivot Gioc'!$B:$B,'[1]Pivot Gioc'!$E:$E,"")</f>
        <v>195</v>
      </c>
      <c r="P94" s="22" t="str">
        <f>IF(_xlfn.XLOOKUP($B94,'[1]Pivot Gioc'!$B:$B,'[1]Pivot Gioc'!$G:$G,"")=0,"",_xlfn.XLOOKUP($B94,'[1]Pivot Gioc'!$B:$B,'[1]Pivot Gioc'!$G:$G))</f>
        <v/>
      </c>
      <c r="Q94" s="63" t="e">
        <f>_xlfn.XLOOKUP(B94,[1]!Tabella4[nome],[1]!Tabella4[PRES])</f>
        <v>#REF!</v>
      </c>
      <c r="R94" s="63" t="e">
        <f>_xlfn.XLOOKUP(B94,[1]!Tabella4[nome],[1]!Tabella4[LEGA TIT])</f>
        <v>#REF!</v>
      </c>
      <c r="S94" s="66">
        <f>IF(_xlfn.XLOOKUP($B94,'[1]Pivot Gioc'!$B:$B,'[1]Pivot Gioc'!$S:$S)="0,00","",_xlfn.XLOOKUP($B94,'[1]Pivot Gioc'!$B:$B,'[1]Pivot Gioc'!$S:$S))</f>
        <v>6.291666666666667</v>
      </c>
      <c r="T94" s="66">
        <f>IF(_xlfn.XLOOKUP($B94,'[1]Pivot Gioc'!$B:$B,'[1]Pivot Gioc'!$T:$T)=0,"",_xlfn.XLOOKUP($B94,'[1]Pivot Gioc'!$B:$B,'[1]Pivot Gioc'!$T:$T))</f>
        <v>151</v>
      </c>
    </row>
    <row r="95" spans="1:20" x14ac:dyDescent="0.3">
      <c r="A95" s="1" t="s">
        <v>457</v>
      </c>
      <c r="B95" s="97" t="s">
        <v>513</v>
      </c>
      <c r="C95" s="1" t="str">
        <f>_xlfn.IFNA(_xlfn.XLOOKUP(B95,'[1]ROSE SQUADRE'!$N:$N,'[1]ROSE SQUADRE'!$O:$O),"")</f>
        <v>ATL IMPROVVISATO</v>
      </c>
      <c r="D95" s="1">
        <f>_xlfn.XLOOKUP($B95,'[1]Pivot Gioc'!$B:$B,'[1]Pivot Gioc'!$Q:$Q,"")</f>
        <v>3</v>
      </c>
      <c r="E95" s="1">
        <f>_xlfn.XLOOKUP($B95,'[1]Pivot Gioc'!$B:$B,'[1]Pivot Gioc'!$N:$N,"")</f>
        <v>4</v>
      </c>
      <c r="F95" s="1">
        <f>_xlfn.XLOOKUP($B95,'[1]Pivot Gioc'!$B:$B,'[1]Pivot Gioc'!$J:$J,"")</f>
        <v>0</v>
      </c>
      <c r="G95" s="1">
        <f>_xlfn.XLOOKUP($B95,'[1]Pivot Gioc'!$B:$B,'[1]Pivot Gioc'!$I:$I,"")</f>
        <v>0</v>
      </c>
      <c r="H95" s="1">
        <f>_xlfn.XLOOKUP($B95,'[1]Pivot Gioc'!$B:$B,'[1]Pivot Gioc'!$H:$H,"")</f>
        <v>0</v>
      </c>
      <c r="I95" s="1">
        <f>_xlfn.XLOOKUP($B95,'[1]Pivot Gioc'!$B:$B,'[1]Pivot Gioc'!$P:$P,"")</f>
        <v>0</v>
      </c>
      <c r="J95" s="1">
        <f>_xlfn.XLOOKUP($B95,'[1]Pivot Gioc'!$B:$B,'[1]Pivot Gioc'!$L:$L,"")</f>
        <v>3</v>
      </c>
      <c r="K95" s="1">
        <f>_xlfn.XLOOKUP($B95,'[1]Pivot Gioc'!$B:$B,'[1]Pivot Gioc'!$M:$M,"")</f>
        <v>0</v>
      </c>
      <c r="L95" s="1">
        <f>_xlfn.XLOOKUP($B95,'[1]Pivot Gioc'!$B:$B,'[1]Pivot Gioc'!$K:$K,"")</f>
        <v>2</v>
      </c>
      <c r="M95" s="17">
        <f>_xlfn.XLOOKUP($B95,'[1]Pivot Gioc'!$B:$B,'[1]Pivot Gioc'!$C:$C,"")</f>
        <v>5.8428571428571425</v>
      </c>
      <c r="N95" s="17">
        <f>_xlfn.XLOOKUP($B95,'[1]Pivot Gioc'!$B:$B,'[1]Pivot Gioc'!$D:$D,"")</f>
        <v>6.1142857142857139</v>
      </c>
      <c r="O95" s="17">
        <f>_xlfn.XLOOKUP($B95,'[1]Pivot Gioc'!$B:$B,'[1]Pivot Gioc'!$E:$E,"")</f>
        <v>214</v>
      </c>
      <c r="P95" s="22" t="str">
        <f>IF(_xlfn.XLOOKUP($B95,'[1]Pivot Gioc'!$B:$B,'[1]Pivot Gioc'!$G:$G,"")=0,"",_xlfn.XLOOKUP($B95,'[1]Pivot Gioc'!$B:$B,'[1]Pivot Gioc'!$G:$G))</f>
        <v/>
      </c>
      <c r="Q95" s="63" t="e">
        <f>_xlfn.XLOOKUP(B95,[1]!Tabella4[nome],[1]!Tabella4[PRES])</f>
        <v>#REF!</v>
      </c>
      <c r="R95" s="63" t="e">
        <f>_xlfn.XLOOKUP(B95,[1]!Tabella4[nome],[1]!Tabella4[LEGA TIT])</f>
        <v>#REF!</v>
      </c>
      <c r="S95" s="66">
        <f>IF(_xlfn.XLOOKUP($B95,'[1]Pivot Gioc'!$B:$B,'[1]Pivot Gioc'!$S:$S)="0,00","",_xlfn.XLOOKUP($B95,'[1]Pivot Gioc'!$B:$B,'[1]Pivot Gioc'!$S:$S))</f>
        <v>6.09375</v>
      </c>
      <c r="T95" s="66">
        <f>IF(_xlfn.XLOOKUP($B95,'[1]Pivot Gioc'!$B:$B,'[1]Pivot Gioc'!$T:$T)=0,"",_xlfn.XLOOKUP($B95,'[1]Pivot Gioc'!$B:$B,'[1]Pivot Gioc'!$T:$T))</f>
        <v>195</v>
      </c>
    </row>
    <row r="96" spans="1:20" x14ac:dyDescent="0.3">
      <c r="A96" s="1" t="s">
        <v>457</v>
      </c>
      <c r="B96" s="98" t="s">
        <v>437</v>
      </c>
      <c r="C96" s="1" t="str">
        <f>_xlfn.IFNA(_xlfn.XLOOKUP(B96,'[1]ROSE SQUADRE'!$N:$N,'[1]ROSE SQUADRE'!$O:$O),"")</f>
        <v>ATL IMPROVVISATO</v>
      </c>
      <c r="D96" s="1">
        <f>_xlfn.XLOOKUP($B96,'[1]Pivot Gioc'!$B:$B,'[1]Pivot Gioc'!$Q:$Q,"")</f>
        <v>3</v>
      </c>
      <c r="E96" s="1">
        <f>_xlfn.XLOOKUP($B96,'[1]Pivot Gioc'!$B:$B,'[1]Pivot Gioc'!$N:$N,"")</f>
        <v>5</v>
      </c>
      <c r="F96" s="1">
        <f>_xlfn.XLOOKUP($B96,'[1]Pivot Gioc'!$B:$B,'[1]Pivot Gioc'!$J:$J,"")</f>
        <v>0</v>
      </c>
      <c r="G96" s="1">
        <f>_xlfn.XLOOKUP($B96,'[1]Pivot Gioc'!$B:$B,'[1]Pivot Gioc'!$I:$I,"")</f>
        <v>0</v>
      </c>
      <c r="H96" s="1">
        <f>_xlfn.XLOOKUP($B96,'[1]Pivot Gioc'!$B:$B,'[1]Pivot Gioc'!$H:$H,"")</f>
        <v>0</v>
      </c>
      <c r="I96" s="1">
        <f>_xlfn.XLOOKUP($B96,'[1]Pivot Gioc'!$B:$B,'[1]Pivot Gioc'!$P:$P,"")</f>
        <v>0</v>
      </c>
      <c r="J96" s="1">
        <f>_xlfn.XLOOKUP($B96,'[1]Pivot Gioc'!$B:$B,'[1]Pivot Gioc'!$L:$L,"")</f>
        <v>3</v>
      </c>
      <c r="K96" s="1">
        <f>_xlfn.XLOOKUP($B96,'[1]Pivot Gioc'!$B:$B,'[1]Pivot Gioc'!$M:$M,"")</f>
        <v>0</v>
      </c>
      <c r="L96" s="1">
        <f>_xlfn.XLOOKUP($B96,'[1]Pivot Gioc'!$B:$B,'[1]Pivot Gioc'!$K:$K,"")</f>
        <v>0</v>
      </c>
      <c r="M96" s="17">
        <f>_xlfn.XLOOKUP($B96,'[1]Pivot Gioc'!$B:$B,'[1]Pivot Gioc'!$C:$C,"")</f>
        <v>6.2857142857142856</v>
      </c>
      <c r="N96" s="17">
        <f>_xlfn.XLOOKUP($B96,'[1]Pivot Gioc'!$B:$B,'[1]Pivot Gioc'!$D:$D,"")</f>
        <v>6.7321428571428568</v>
      </c>
      <c r="O96" s="17">
        <f>_xlfn.XLOOKUP($B96,'[1]Pivot Gioc'!$B:$B,'[1]Pivot Gioc'!$E:$E,"")</f>
        <v>188.5</v>
      </c>
      <c r="P96" s="22" t="str">
        <f>IF(_xlfn.XLOOKUP($B96,'[1]Pivot Gioc'!$B:$B,'[1]Pivot Gioc'!$G:$G,"")=0,"",_xlfn.XLOOKUP($B96,'[1]Pivot Gioc'!$B:$B,'[1]Pivot Gioc'!$G:$G))</f>
        <v/>
      </c>
      <c r="Q96" s="63" t="e">
        <f>_xlfn.XLOOKUP(B96,[1]!Tabella4[nome],[1]!Tabella4[PRES])</f>
        <v>#REF!</v>
      </c>
      <c r="R96" s="63" t="e">
        <f>_xlfn.XLOOKUP(B96,[1]!Tabella4[nome],[1]!Tabella4[LEGA TIT])</f>
        <v>#REF!</v>
      </c>
      <c r="S96" s="66">
        <f>IF(_xlfn.XLOOKUP($B96,'[1]Pivot Gioc'!$B:$B,'[1]Pivot Gioc'!$S:$S)="0,00","",_xlfn.XLOOKUP($B96,'[1]Pivot Gioc'!$B:$B,'[1]Pivot Gioc'!$S:$S))</f>
        <v>6.6111111111111107</v>
      </c>
      <c r="T96" s="66">
        <f>IF(_xlfn.XLOOKUP($B96,'[1]Pivot Gioc'!$B:$B,'[1]Pivot Gioc'!$T:$T)=0,"",_xlfn.XLOOKUP($B96,'[1]Pivot Gioc'!$B:$B,'[1]Pivot Gioc'!$T:$T))</f>
        <v>178.5</v>
      </c>
    </row>
    <row r="97" spans="1:20" x14ac:dyDescent="0.3">
      <c r="A97" s="1" t="s">
        <v>456</v>
      </c>
      <c r="B97" s="95" t="s">
        <v>600</v>
      </c>
      <c r="C97" s="1" t="str">
        <f>_xlfn.IFNA(_xlfn.XLOOKUP(B97,'[1]ROSE SQUADRE'!$N:$N,'[1]ROSE SQUADRE'!$O:$O),"")</f>
        <v>ATL IMPROVVISATO</v>
      </c>
      <c r="D97" s="1">
        <f>_xlfn.XLOOKUP($B97,'[1]Pivot Gioc'!$B:$B,'[1]Pivot Gioc'!$Q:$Q,"")</f>
        <v>3</v>
      </c>
      <c r="E97" s="1">
        <f>_xlfn.XLOOKUP($B97,'[1]Pivot Gioc'!$B:$B,'[1]Pivot Gioc'!$N:$N,"")</f>
        <v>0</v>
      </c>
      <c r="F97" s="1">
        <f>_xlfn.XLOOKUP($B97,'[1]Pivot Gioc'!$B:$B,'[1]Pivot Gioc'!$J:$J,"")</f>
        <v>0</v>
      </c>
      <c r="G97" s="1">
        <f>_xlfn.XLOOKUP($B97,'[1]Pivot Gioc'!$B:$B,'[1]Pivot Gioc'!$I:$I,"")</f>
        <v>0</v>
      </c>
      <c r="H97" s="1">
        <f>_xlfn.XLOOKUP($B97,'[1]Pivot Gioc'!$B:$B,'[1]Pivot Gioc'!$H:$H,"")</f>
        <v>0</v>
      </c>
      <c r="I97" s="1">
        <f>_xlfn.XLOOKUP($B97,'[1]Pivot Gioc'!$B:$B,'[1]Pivot Gioc'!$P:$P,"")</f>
        <v>0</v>
      </c>
      <c r="J97" s="1">
        <f>_xlfn.XLOOKUP($B97,'[1]Pivot Gioc'!$B:$B,'[1]Pivot Gioc'!$L:$L,"")</f>
        <v>1</v>
      </c>
      <c r="K97" s="1">
        <f>_xlfn.XLOOKUP($B97,'[1]Pivot Gioc'!$B:$B,'[1]Pivot Gioc'!$M:$M,"")</f>
        <v>0</v>
      </c>
      <c r="L97" s="1">
        <f>_xlfn.XLOOKUP($B97,'[1]Pivot Gioc'!$B:$B,'[1]Pivot Gioc'!$K:$K,"")</f>
        <v>0</v>
      </c>
      <c r="M97" s="17">
        <f>_xlfn.XLOOKUP($B97,'[1]Pivot Gioc'!$B:$B,'[1]Pivot Gioc'!$C:$C,"")</f>
        <v>6.15</v>
      </c>
      <c r="N97" s="17">
        <f>_xlfn.XLOOKUP($B97,'[1]Pivot Gioc'!$B:$B,'[1]Pivot Gioc'!$D:$D,"")</f>
        <v>7</v>
      </c>
      <c r="O97" s="17">
        <f>_xlfn.XLOOKUP($B97,'[1]Pivot Gioc'!$B:$B,'[1]Pivot Gioc'!$E:$E,"")</f>
        <v>70</v>
      </c>
      <c r="P97" s="22" t="str">
        <f>IF(_xlfn.XLOOKUP($B97,'[1]Pivot Gioc'!$B:$B,'[1]Pivot Gioc'!$G:$G,"")=0,"",_xlfn.XLOOKUP($B97,'[1]Pivot Gioc'!$B:$B,'[1]Pivot Gioc'!$G:$G))</f>
        <v/>
      </c>
      <c r="Q97" s="63" t="e">
        <f>_xlfn.XLOOKUP(B97,[1]!Tabella4[nome],[1]!Tabella4[PRES])</f>
        <v>#REF!</v>
      </c>
      <c r="R97" s="63" t="e">
        <f>_xlfn.XLOOKUP(B97,[1]!Tabella4[nome],[1]!Tabella4[LEGA TIT])</f>
        <v>#REF!</v>
      </c>
      <c r="S97" s="66" t="str">
        <f>IF(_xlfn.XLOOKUP($B97,'[1]Pivot Gioc'!$B:$B,'[1]Pivot Gioc'!$S:$S)="0,00","",_xlfn.XLOOKUP($B97,'[1]Pivot Gioc'!$B:$B,'[1]Pivot Gioc'!$S:$S))</f>
        <v/>
      </c>
      <c r="T97" s="66" t="str">
        <f>IF(_xlfn.XLOOKUP($B97,'[1]Pivot Gioc'!$B:$B,'[1]Pivot Gioc'!$T:$T)=0,"",_xlfn.XLOOKUP($B97,'[1]Pivot Gioc'!$B:$B,'[1]Pivot Gioc'!$T:$T))</f>
        <v/>
      </c>
    </row>
    <row r="98" spans="1:20" x14ac:dyDescent="0.3">
      <c r="B98" s="103" t="s">
        <v>303</v>
      </c>
      <c r="C98" s="1" t="str">
        <f>_xlfn.IFNA(_xlfn.XLOOKUP(B98,'[1]ROSE SQUADRE'!$N:$N,'[1]ROSE SQUADRE'!$O:$O),"")</f>
        <v>ATL IMPROVVISATO</v>
      </c>
      <c r="D98" s="1">
        <f>_xlfn.XLOOKUP($B98,'[1]Pivot Gioc'!$B:$B,'[1]Pivot Gioc'!$Q:$Q,"")</f>
        <v>3</v>
      </c>
      <c r="E98" s="1">
        <f>_xlfn.XLOOKUP($B98,'[1]Pivot Gioc'!$B:$B,'[1]Pivot Gioc'!$N:$N,"")</f>
        <v>3</v>
      </c>
      <c r="F98" s="1">
        <f>_xlfn.XLOOKUP($B98,'[1]Pivot Gioc'!$B:$B,'[1]Pivot Gioc'!$J:$J,"")</f>
        <v>0</v>
      </c>
      <c r="G98" s="1">
        <f>_xlfn.XLOOKUP($B98,'[1]Pivot Gioc'!$B:$B,'[1]Pivot Gioc'!$I:$I,"")</f>
        <v>0</v>
      </c>
      <c r="H98" s="1">
        <f>_xlfn.XLOOKUP($B98,'[1]Pivot Gioc'!$B:$B,'[1]Pivot Gioc'!$H:$H,"")</f>
        <v>0</v>
      </c>
      <c r="I98" s="1">
        <f>_xlfn.XLOOKUP($B98,'[1]Pivot Gioc'!$B:$B,'[1]Pivot Gioc'!$P:$P,"")</f>
        <v>0</v>
      </c>
      <c r="J98" s="1">
        <f>_xlfn.XLOOKUP($B98,'[1]Pivot Gioc'!$B:$B,'[1]Pivot Gioc'!$L:$L,"")</f>
        <v>1</v>
      </c>
      <c r="K98" s="1">
        <f>_xlfn.XLOOKUP($B98,'[1]Pivot Gioc'!$B:$B,'[1]Pivot Gioc'!$M:$M,"")</f>
        <v>0</v>
      </c>
      <c r="L98" s="1">
        <f>_xlfn.XLOOKUP($B98,'[1]Pivot Gioc'!$B:$B,'[1]Pivot Gioc'!$K:$K,"")</f>
        <v>0</v>
      </c>
      <c r="M98" s="17">
        <f>_xlfn.XLOOKUP($B98,'[1]Pivot Gioc'!$B:$B,'[1]Pivot Gioc'!$C:$C,"")</f>
        <v>6.1724137931034484</v>
      </c>
      <c r="N98" s="17">
        <f>_xlfn.XLOOKUP($B98,'[1]Pivot Gioc'!$B:$B,'[1]Pivot Gioc'!$D:$D,"")</f>
        <v>6.6034482758620694</v>
      </c>
      <c r="O98" s="17">
        <f>_xlfn.XLOOKUP($B98,'[1]Pivot Gioc'!$B:$B,'[1]Pivot Gioc'!$E:$E,"")</f>
        <v>191.5</v>
      </c>
      <c r="P98" s="22" t="str">
        <f>IF(_xlfn.XLOOKUP($B98,'[1]Pivot Gioc'!$B:$B,'[1]Pivot Gioc'!$G:$G,"")=0,"",_xlfn.XLOOKUP($B98,'[1]Pivot Gioc'!$B:$B,'[1]Pivot Gioc'!$G:$G))</f>
        <v/>
      </c>
      <c r="Q98" s="63" t="e">
        <f>_xlfn.XLOOKUP(B98,[1]!Tabella4[nome],[1]!Tabella4[PRES])</f>
        <v>#REF!</v>
      </c>
      <c r="R98" s="63" t="e">
        <f>_xlfn.XLOOKUP(B98,[1]!Tabella4[nome],[1]!Tabella4[LEGA TIT])</f>
        <v>#REF!</v>
      </c>
      <c r="S98" s="66">
        <f>IF(_xlfn.XLOOKUP($B98,'[1]Pivot Gioc'!$B:$B,'[1]Pivot Gioc'!$S:$S)="0,00","",_xlfn.XLOOKUP($B98,'[1]Pivot Gioc'!$B:$B,'[1]Pivot Gioc'!$S:$S))</f>
        <v>6.166666666666667</v>
      </c>
      <c r="T98" s="66">
        <f>IF(_xlfn.XLOOKUP($B98,'[1]Pivot Gioc'!$B:$B,'[1]Pivot Gioc'!$T:$T)=0,"",_xlfn.XLOOKUP($B98,'[1]Pivot Gioc'!$B:$B,'[1]Pivot Gioc'!$T:$T))</f>
        <v>74</v>
      </c>
    </row>
    <row r="99" spans="1:20" x14ac:dyDescent="0.3">
      <c r="B99" s="103" t="s">
        <v>524</v>
      </c>
      <c r="C99" s="1" t="str">
        <f>_xlfn.IFNA(_xlfn.XLOOKUP(B99,'[1]ROSE SQUADRE'!$N:$N,'[1]ROSE SQUADRE'!$O:$O),"")</f>
        <v>ATL IMPROVVISATO</v>
      </c>
      <c r="D99" s="1">
        <f>_xlfn.XLOOKUP($B99,'[1]Pivot Gioc'!$B:$B,'[1]Pivot Gioc'!$Q:$Q,"")</f>
        <v>3</v>
      </c>
      <c r="E99" s="1">
        <f>_xlfn.XLOOKUP($B99,'[1]Pivot Gioc'!$B:$B,'[1]Pivot Gioc'!$N:$N,"")</f>
        <v>1</v>
      </c>
      <c r="F99" s="1">
        <f>_xlfn.XLOOKUP($B99,'[1]Pivot Gioc'!$B:$B,'[1]Pivot Gioc'!$J:$J,"")</f>
        <v>0</v>
      </c>
      <c r="G99" s="1">
        <f>_xlfn.XLOOKUP($B99,'[1]Pivot Gioc'!$B:$B,'[1]Pivot Gioc'!$I:$I,"")</f>
        <v>1</v>
      </c>
      <c r="H99" s="1">
        <f>_xlfn.XLOOKUP($B99,'[1]Pivot Gioc'!$B:$B,'[1]Pivot Gioc'!$H:$H,"")</f>
        <v>0</v>
      </c>
      <c r="I99" s="1">
        <f>_xlfn.XLOOKUP($B99,'[1]Pivot Gioc'!$B:$B,'[1]Pivot Gioc'!$P:$P,"")</f>
        <v>0</v>
      </c>
      <c r="J99" s="1">
        <f>_xlfn.XLOOKUP($B99,'[1]Pivot Gioc'!$B:$B,'[1]Pivot Gioc'!$L:$L,"")</f>
        <v>0</v>
      </c>
      <c r="K99" s="1">
        <f>_xlfn.XLOOKUP($B99,'[1]Pivot Gioc'!$B:$B,'[1]Pivot Gioc'!$M:$M,"")</f>
        <v>0</v>
      </c>
      <c r="L99" s="1">
        <f>_xlfn.XLOOKUP($B99,'[1]Pivot Gioc'!$B:$B,'[1]Pivot Gioc'!$K:$K,"")</f>
        <v>0</v>
      </c>
      <c r="M99" s="17">
        <f>_xlfn.XLOOKUP($B99,'[1]Pivot Gioc'!$B:$B,'[1]Pivot Gioc'!$C:$C,"")</f>
        <v>5.8260869565217392</v>
      </c>
      <c r="N99" s="17">
        <f>_xlfn.XLOOKUP($B99,'[1]Pivot Gioc'!$B:$B,'[1]Pivot Gioc'!$D:$D,"")</f>
        <v>6.1304347826086953</v>
      </c>
      <c r="O99" s="17">
        <f>_xlfn.XLOOKUP($B99,'[1]Pivot Gioc'!$B:$B,'[1]Pivot Gioc'!$E:$E,"")</f>
        <v>141</v>
      </c>
      <c r="P99" s="22" t="str">
        <f>IF(_xlfn.XLOOKUP($B99,'[1]Pivot Gioc'!$B:$B,'[1]Pivot Gioc'!$G:$G,"")=0,"",_xlfn.XLOOKUP($B99,'[1]Pivot Gioc'!$B:$B,'[1]Pivot Gioc'!$G:$G))</f>
        <v/>
      </c>
      <c r="Q99" s="63" t="e">
        <f>_xlfn.XLOOKUP(B99,[1]!Tabella4[nome],[1]!Tabella4[PRES])</f>
        <v>#REF!</v>
      </c>
      <c r="R99" s="63" t="e">
        <f>_xlfn.XLOOKUP(B99,[1]!Tabella4[nome],[1]!Tabella4[LEGA TIT])</f>
        <v>#REF!</v>
      </c>
      <c r="S99" s="66">
        <f>IF(_xlfn.XLOOKUP($B99,'[1]Pivot Gioc'!$B:$B,'[1]Pivot Gioc'!$S:$S)="0,00","",_xlfn.XLOOKUP($B99,'[1]Pivot Gioc'!$B:$B,'[1]Pivot Gioc'!$S:$S))</f>
        <v>7.1428571428571432</v>
      </c>
      <c r="T99" s="66">
        <f>IF(_xlfn.XLOOKUP($B99,'[1]Pivot Gioc'!$B:$B,'[1]Pivot Gioc'!$T:$T)=0,"",_xlfn.XLOOKUP($B99,'[1]Pivot Gioc'!$B:$B,'[1]Pivot Gioc'!$T:$T))</f>
        <v>50</v>
      </c>
    </row>
    <row r="100" spans="1:20" x14ac:dyDescent="0.3">
      <c r="A100" s="1" t="s">
        <v>456</v>
      </c>
      <c r="B100" s="97" t="s">
        <v>175</v>
      </c>
      <c r="C100" s="1" t="str">
        <f>_xlfn.IFNA(_xlfn.XLOOKUP(B100,'[1]ROSE SQUADRE'!$N:$N,'[1]ROSE SQUADRE'!$O:$O),"")</f>
        <v>HERTHA VERNELLO</v>
      </c>
      <c r="D100" s="1">
        <f>_xlfn.XLOOKUP($B100,'[1]Pivot Gioc'!$B:$B,'[1]Pivot Gioc'!$Q:$Q,"")</f>
        <v>3</v>
      </c>
      <c r="E100" s="1">
        <f>_xlfn.XLOOKUP($B100,'[1]Pivot Gioc'!$B:$B,'[1]Pivot Gioc'!$N:$N,"")</f>
        <v>1</v>
      </c>
      <c r="F100" s="1">
        <f>_xlfn.XLOOKUP($B100,'[1]Pivot Gioc'!$B:$B,'[1]Pivot Gioc'!$J:$J,"")</f>
        <v>0</v>
      </c>
      <c r="G100" s="1">
        <f>_xlfn.XLOOKUP($B100,'[1]Pivot Gioc'!$B:$B,'[1]Pivot Gioc'!$I:$I,"")</f>
        <v>0</v>
      </c>
      <c r="H100" s="1">
        <f>_xlfn.XLOOKUP($B100,'[1]Pivot Gioc'!$B:$B,'[1]Pivot Gioc'!$H:$H,"")</f>
        <v>0</v>
      </c>
      <c r="I100" s="1">
        <f>_xlfn.XLOOKUP($B100,'[1]Pivot Gioc'!$B:$B,'[1]Pivot Gioc'!$P:$P,"")</f>
        <v>0</v>
      </c>
      <c r="J100" s="1">
        <f>_xlfn.XLOOKUP($B100,'[1]Pivot Gioc'!$B:$B,'[1]Pivot Gioc'!$L:$L,"")</f>
        <v>2</v>
      </c>
      <c r="K100" s="1">
        <f>_xlfn.XLOOKUP($B100,'[1]Pivot Gioc'!$B:$B,'[1]Pivot Gioc'!$M:$M,"")</f>
        <v>0</v>
      </c>
      <c r="L100" s="1">
        <f>_xlfn.XLOOKUP($B100,'[1]Pivot Gioc'!$B:$B,'[1]Pivot Gioc'!$K:$K,"")</f>
        <v>0</v>
      </c>
      <c r="M100" s="17">
        <f>_xlfn.XLOOKUP($B100,'[1]Pivot Gioc'!$B:$B,'[1]Pivot Gioc'!$C:$C,"")</f>
        <v>5.8913043478260869</v>
      </c>
      <c r="N100" s="17">
        <f>_xlfn.XLOOKUP($B100,'[1]Pivot Gioc'!$B:$B,'[1]Pivot Gioc'!$D:$D,"")</f>
        <v>6.3260869565217392</v>
      </c>
      <c r="O100" s="17">
        <f>_xlfn.XLOOKUP($B100,'[1]Pivot Gioc'!$B:$B,'[1]Pivot Gioc'!$E:$E,"")</f>
        <v>145.5</v>
      </c>
      <c r="P100" s="22" t="str">
        <f>IF(_xlfn.XLOOKUP($B100,'[1]Pivot Gioc'!$B:$B,'[1]Pivot Gioc'!$G:$G,"")=0,"",_xlfn.XLOOKUP($B100,'[1]Pivot Gioc'!$B:$B,'[1]Pivot Gioc'!$G:$G))</f>
        <v/>
      </c>
      <c r="Q100" s="63" t="e">
        <f>_xlfn.XLOOKUP(B100,[1]!Tabella4[nome],[1]!Tabella4[PRES])</f>
        <v>#REF!</v>
      </c>
      <c r="R100" s="63" t="e">
        <f>_xlfn.XLOOKUP(B100,[1]!Tabella4[nome],[1]!Tabella4[LEGA TIT])</f>
        <v>#REF!</v>
      </c>
      <c r="S100" s="66">
        <f>IF(_xlfn.XLOOKUP($B100,'[1]Pivot Gioc'!$B:$B,'[1]Pivot Gioc'!$S:$S)="0,00","",_xlfn.XLOOKUP($B100,'[1]Pivot Gioc'!$B:$B,'[1]Pivot Gioc'!$S:$S))</f>
        <v>6.4285714285714288</v>
      </c>
      <c r="T100" s="66">
        <f>IF(_xlfn.XLOOKUP($B100,'[1]Pivot Gioc'!$B:$B,'[1]Pivot Gioc'!$T:$T)=0,"",_xlfn.XLOOKUP($B100,'[1]Pivot Gioc'!$B:$B,'[1]Pivot Gioc'!$T:$T))</f>
        <v>135</v>
      </c>
    </row>
    <row r="101" spans="1:20" x14ac:dyDescent="0.3">
      <c r="B101" s="103" t="s">
        <v>262</v>
      </c>
      <c r="C101" s="1" t="str">
        <f>_xlfn.IFNA(_xlfn.XLOOKUP(B101,'[1]ROSE SQUADRE'!$N:$N,'[1]ROSE SQUADRE'!$O:$O),"")</f>
        <v>HERTHA VERNELLO</v>
      </c>
      <c r="D101" s="1">
        <f>_xlfn.XLOOKUP($B101,'[1]Pivot Gioc'!$B:$B,'[1]Pivot Gioc'!$Q:$Q,"")</f>
        <v>3</v>
      </c>
      <c r="E101" s="1">
        <f>_xlfn.XLOOKUP($B101,'[1]Pivot Gioc'!$B:$B,'[1]Pivot Gioc'!$N:$N,"")</f>
        <v>4</v>
      </c>
      <c r="F101" s="1">
        <f>_xlfn.XLOOKUP($B101,'[1]Pivot Gioc'!$B:$B,'[1]Pivot Gioc'!$J:$J,"")</f>
        <v>0</v>
      </c>
      <c r="G101" s="1">
        <f>_xlfn.XLOOKUP($B101,'[1]Pivot Gioc'!$B:$B,'[1]Pivot Gioc'!$I:$I,"")</f>
        <v>0</v>
      </c>
      <c r="H101" s="1">
        <f>_xlfn.XLOOKUP($B101,'[1]Pivot Gioc'!$B:$B,'[1]Pivot Gioc'!$H:$H,"")</f>
        <v>0</v>
      </c>
      <c r="I101" s="1">
        <f>_xlfn.XLOOKUP($B101,'[1]Pivot Gioc'!$B:$B,'[1]Pivot Gioc'!$P:$P,"")</f>
        <v>0</v>
      </c>
      <c r="J101" s="1">
        <f>_xlfn.XLOOKUP($B101,'[1]Pivot Gioc'!$B:$B,'[1]Pivot Gioc'!$L:$L,"")</f>
        <v>7</v>
      </c>
      <c r="K101" s="1">
        <f>_xlfn.XLOOKUP($B101,'[1]Pivot Gioc'!$B:$B,'[1]Pivot Gioc'!$M:$M,"")</f>
        <v>0</v>
      </c>
      <c r="L101" s="1">
        <f>_xlfn.XLOOKUP($B101,'[1]Pivot Gioc'!$B:$B,'[1]Pivot Gioc'!$K:$K,"")</f>
        <v>0</v>
      </c>
      <c r="M101" s="17">
        <f>_xlfn.XLOOKUP($B101,'[1]Pivot Gioc'!$B:$B,'[1]Pivot Gioc'!$C:$C,"")</f>
        <v>6.2352941176470589</v>
      </c>
      <c r="N101" s="17">
        <f>_xlfn.XLOOKUP($B101,'[1]Pivot Gioc'!$B:$B,'[1]Pivot Gioc'!$D:$D,"")</f>
        <v>6.5441176470588234</v>
      </c>
      <c r="O101" s="17">
        <f>_xlfn.XLOOKUP($B101,'[1]Pivot Gioc'!$B:$B,'[1]Pivot Gioc'!$E:$E,"")</f>
        <v>222.5</v>
      </c>
      <c r="P101" s="22" t="str">
        <f>IF(_xlfn.XLOOKUP($B101,'[1]Pivot Gioc'!$B:$B,'[1]Pivot Gioc'!$G:$G,"")=0,"",_xlfn.XLOOKUP($B101,'[1]Pivot Gioc'!$B:$B,'[1]Pivot Gioc'!$G:$G))</f>
        <v/>
      </c>
      <c r="Q101" s="63" t="e">
        <f>_xlfn.XLOOKUP(B101,[1]!Tabella4[nome],[1]!Tabella4[PRES])</f>
        <v>#REF!</v>
      </c>
      <c r="R101" s="63" t="e">
        <f>_xlfn.XLOOKUP(B101,[1]!Tabella4[nome],[1]!Tabella4[LEGA TIT])</f>
        <v>#REF!</v>
      </c>
      <c r="S101" s="66">
        <f>IF(_xlfn.XLOOKUP($B101,'[1]Pivot Gioc'!$B:$B,'[1]Pivot Gioc'!$S:$S)="0,00","",_xlfn.XLOOKUP($B101,'[1]Pivot Gioc'!$B:$B,'[1]Pivot Gioc'!$S:$S))</f>
        <v>6</v>
      </c>
      <c r="T101" s="66">
        <f>IF(_xlfn.XLOOKUP($B101,'[1]Pivot Gioc'!$B:$B,'[1]Pivot Gioc'!$T:$T)=0,"",_xlfn.XLOOKUP($B101,'[1]Pivot Gioc'!$B:$B,'[1]Pivot Gioc'!$T:$T))</f>
        <v>66</v>
      </c>
    </row>
    <row r="102" spans="1:20" x14ac:dyDescent="0.3">
      <c r="A102" s="1" t="s">
        <v>458</v>
      </c>
      <c r="B102" s="98" t="s">
        <v>128</v>
      </c>
      <c r="C102" s="1" t="str">
        <f>_xlfn.IFNA(_xlfn.XLOOKUP(B102,'[1]ROSE SQUADRE'!$N:$N,'[1]ROSE SQUADRE'!$O:$O),"")</f>
        <v>PARTIZAN DEGRADO</v>
      </c>
      <c r="D102" s="1">
        <f>_xlfn.XLOOKUP($B102,'[1]Pivot Gioc'!$B:$B,'[1]Pivot Gioc'!$Q:$Q,"")</f>
        <v>3</v>
      </c>
      <c r="E102" s="1">
        <f>_xlfn.XLOOKUP($B102,'[1]Pivot Gioc'!$B:$B,'[1]Pivot Gioc'!$N:$N,"")</f>
        <v>5</v>
      </c>
      <c r="F102" s="1">
        <f>_xlfn.XLOOKUP($B102,'[1]Pivot Gioc'!$B:$B,'[1]Pivot Gioc'!$J:$J,"")</f>
        <v>0</v>
      </c>
      <c r="G102" s="1">
        <f>_xlfn.XLOOKUP($B102,'[1]Pivot Gioc'!$B:$B,'[1]Pivot Gioc'!$I:$I,"")</f>
        <v>0</v>
      </c>
      <c r="H102" s="1">
        <f>_xlfn.XLOOKUP($B102,'[1]Pivot Gioc'!$B:$B,'[1]Pivot Gioc'!$H:$H,"")</f>
        <v>0</v>
      </c>
      <c r="I102" s="1">
        <f>_xlfn.XLOOKUP($B102,'[1]Pivot Gioc'!$B:$B,'[1]Pivot Gioc'!$P:$P,"")</f>
        <v>0</v>
      </c>
      <c r="J102" s="1">
        <f>_xlfn.XLOOKUP($B102,'[1]Pivot Gioc'!$B:$B,'[1]Pivot Gioc'!$L:$L,"")</f>
        <v>4</v>
      </c>
      <c r="K102" s="1">
        <f>_xlfn.XLOOKUP($B102,'[1]Pivot Gioc'!$B:$B,'[1]Pivot Gioc'!$M:$M,"")</f>
        <v>0</v>
      </c>
      <c r="L102" s="1">
        <f>_xlfn.XLOOKUP($B102,'[1]Pivot Gioc'!$B:$B,'[1]Pivot Gioc'!$K:$K,"")</f>
        <v>0</v>
      </c>
      <c r="M102" s="17">
        <f>_xlfn.XLOOKUP($B102,'[1]Pivot Gioc'!$B:$B,'[1]Pivot Gioc'!$C:$C,"")</f>
        <v>6.2413793103448274</v>
      </c>
      <c r="N102" s="17">
        <f>_xlfn.XLOOKUP($B102,'[1]Pivot Gioc'!$B:$B,'[1]Pivot Gioc'!$D:$D,"")</f>
        <v>6.7241379310344831</v>
      </c>
      <c r="O102" s="17">
        <f>_xlfn.XLOOKUP($B102,'[1]Pivot Gioc'!$B:$B,'[1]Pivot Gioc'!$E:$E,"")</f>
        <v>195</v>
      </c>
      <c r="P102" s="22" t="str">
        <f>IF(_xlfn.XLOOKUP($B102,'[1]Pivot Gioc'!$B:$B,'[1]Pivot Gioc'!$G:$G,"")=0,"",_xlfn.XLOOKUP($B102,'[1]Pivot Gioc'!$B:$B,'[1]Pivot Gioc'!$G:$G))</f>
        <v/>
      </c>
      <c r="Q102" s="63" t="e">
        <f>_xlfn.XLOOKUP(B102,[1]!Tabella4[nome],[1]!Tabella4[PRES])</f>
        <v>#REF!</v>
      </c>
      <c r="R102" s="63" t="e">
        <f>_xlfn.XLOOKUP(B102,[1]!Tabella4[nome],[1]!Tabella4[LEGA TIT])</f>
        <v>#REF!</v>
      </c>
      <c r="S102" s="66">
        <f>IF(_xlfn.XLOOKUP($B102,'[1]Pivot Gioc'!$B:$B,'[1]Pivot Gioc'!$S:$S)="0,00","",_xlfn.XLOOKUP($B102,'[1]Pivot Gioc'!$B:$B,'[1]Pivot Gioc'!$S:$S))</f>
        <v>6.3250000000000002</v>
      </c>
      <c r="T102" s="66">
        <f>IF(_xlfn.XLOOKUP($B102,'[1]Pivot Gioc'!$B:$B,'[1]Pivot Gioc'!$T:$T)=0,"",_xlfn.XLOOKUP($B102,'[1]Pivot Gioc'!$B:$B,'[1]Pivot Gioc'!$T:$T))</f>
        <v>126.5</v>
      </c>
    </row>
    <row r="103" spans="1:20" x14ac:dyDescent="0.3">
      <c r="B103" s="103" t="s">
        <v>652</v>
      </c>
      <c r="C103" s="1" t="str">
        <f>_xlfn.IFNA(_xlfn.XLOOKUP(B103,'[1]ROSE SQUADRE'!$N:$N,'[1]ROSE SQUADRE'!$O:$O),"")</f>
        <v>PARTIZAN DEGRADO</v>
      </c>
      <c r="D103" s="1">
        <f>_xlfn.XLOOKUP($B103,'[1]Pivot Gioc'!$B:$B,'[1]Pivot Gioc'!$Q:$Q,"")</f>
        <v>3</v>
      </c>
      <c r="E103" s="1">
        <f>_xlfn.XLOOKUP($B103,'[1]Pivot Gioc'!$B:$B,'[1]Pivot Gioc'!$N:$N,"")</f>
        <v>1</v>
      </c>
      <c r="F103" s="1">
        <f>_xlfn.XLOOKUP($B103,'[1]Pivot Gioc'!$B:$B,'[1]Pivot Gioc'!$J:$J,"")</f>
        <v>0</v>
      </c>
      <c r="G103" s="1">
        <f>_xlfn.XLOOKUP($B103,'[1]Pivot Gioc'!$B:$B,'[1]Pivot Gioc'!$I:$I,"")</f>
        <v>0</v>
      </c>
      <c r="H103" s="1">
        <f>_xlfn.XLOOKUP($B103,'[1]Pivot Gioc'!$B:$B,'[1]Pivot Gioc'!$H:$H,"")</f>
        <v>0</v>
      </c>
      <c r="I103" s="1">
        <f>_xlfn.XLOOKUP($B103,'[1]Pivot Gioc'!$B:$B,'[1]Pivot Gioc'!$P:$P,"")</f>
        <v>0</v>
      </c>
      <c r="J103" s="1">
        <f>_xlfn.XLOOKUP($B103,'[1]Pivot Gioc'!$B:$B,'[1]Pivot Gioc'!$L:$L,"")</f>
        <v>0</v>
      </c>
      <c r="K103" s="1">
        <f>_xlfn.XLOOKUP($B103,'[1]Pivot Gioc'!$B:$B,'[1]Pivot Gioc'!$M:$M,"")</f>
        <v>0</v>
      </c>
      <c r="L103" s="1">
        <f>_xlfn.XLOOKUP($B103,'[1]Pivot Gioc'!$B:$B,'[1]Pivot Gioc'!$K:$K,"")</f>
        <v>0</v>
      </c>
      <c r="M103" s="17">
        <f>_xlfn.XLOOKUP($B103,'[1]Pivot Gioc'!$B:$B,'[1]Pivot Gioc'!$C:$C,"")</f>
        <v>6.115384615384615</v>
      </c>
      <c r="N103" s="17">
        <f>_xlfn.XLOOKUP($B103,'[1]Pivot Gioc'!$B:$B,'[1]Pivot Gioc'!$D:$D,"")</f>
        <v>6.9615384615384617</v>
      </c>
      <c r="O103" s="17">
        <f>_xlfn.XLOOKUP($B103,'[1]Pivot Gioc'!$B:$B,'[1]Pivot Gioc'!$E:$E,"")</f>
        <v>90.5</v>
      </c>
      <c r="P103" s="22" t="str">
        <f>IF(_xlfn.XLOOKUP($B103,'[1]Pivot Gioc'!$B:$B,'[1]Pivot Gioc'!$G:$G,"")=0,"",_xlfn.XLOOKUP($B103,'[1]Pivot Gioc'!$B:$B,'[1]Pivot Gioc'!$G:$G))</f>
        <v/>
      </c>
      <c r="Q103" s="63" t="e">
        <f>_xlfn.XLOOKUP(B103,[1]!Tabella4[nome],[1]!Tabella4[PRES])</f>
        <v>#REF!</v>
      </c>
      <c r="R103" s="63" t="e">
        <f>_xlfn.XLOOKUP(B103,[1]!Tabella4[nome],[1]!Tabella4[LEGA TIT])</f>
        <v>#REF!</v>
      </c>
      <c r="S103" s="66">
        <f>IF(_xlfn.XLOOKUP($B103,'[1]Pivot Gioc'!$B:$B,'[1]Pivot Gioc'!$S:$S)="0,00","",_xlfn.XLOOKUP($B103,'[1]Pivot Gioc'!$B:$B,'[1]Pivot Gioc'!$S:$S))</f>
        <v>6.5625</v>
      </c>
      <c r="T103" s="66">
        <f>IF(_xlfn.XLOOKUP($B103,'[1]Pivot Gioc'!$B:$B,'[1]Pivot Gioc'!$T:$T)=0,"",_xlfn.XLOOKUP($B103,'[1]Pivot Gioc'!$B:$B,'[1]Pivot Gioc'!$T:$T))</f>
        <v>52.5</v>
      </c>
    </row>
    <row r="104" spans="1:20" x14ac:dyDescent="0.3">
      <c r="B104" s="103" t="s">
        <v>298</v>
      </c>
      <c r="C104" s="1" t="str">
        <f>_xlfn.IFNA(_xlfn.XLOOKUP(B104,'[1]ROSE SQUADRE'!$N:$N,'[1]ROSE SQUADRE'!$O:$O),"")</f>
        <v>PARTIZAN DEGRADO</v>
      </c>
      <c r="D104" s="1">
        <f>_xlfn.XLOOKUP($B104,'[1]Pivot Gioc'!$B:$B,'[1]Pivot Gioc'!$Q:$Q,"")</f>
        <v>3</v>
      </c>
      <c r="E104" s="1">
        <f>_xlfn.XLOOKUP($B104,'[1]Pivot Gioc'!$B:$B,'[1]Pivot Gioc'!$N:$N,"")</f>
        <v>1</v>
      </c>
      <c r="F104" s="1">
        <f>_xlfn.XLOOKUP($B104,'[1]Pivot Gioc'!$B:$B,'[1]Pivot Gioc'!$J:$J,"")</f>
        <v>1</v>
      </c>
      <c r="G104" s="1">
        <f>_xlfn.XLOOKUP($B104,'[1]Pivot Gioc'!$B:$B,'[1]Pivot Gioc'!$I:$I,"")</f>
        <v>0</v>
      </c>
      <c r="H104" s="1">
        <f>_xlfn.XLOOKUP($B104,'[1]Pivot Gioc'!$B:$B,'[1]Pivot Gioc'!$H:$H,"")</f>
        <v>0</v>
      </c>
      <c r="I104" s="1">
        <f>_xlfn.XLOOKUP($B104,'[1]Pivot Gioc'!$B:$B,'[1]Pivot Gioc'!$P:$P,"")</f>
        <v>0</v>
      </c>
      <c r="J104" s="1">
        <f>_xlfn.XLOOKUP($B104,'[1]Pivot Gioc'!$B:$B,'[1]Pivot Gioc'!$L:$L,"")</f>
        <v>1</v>
      </c>
      <c r="K104" s="1">
        <f>_xlfn.XLOOKUP($B104,'[1]Pivot Gioc'!$B:$B,'[1]Pivot Gioc'!$M:$M,"")</f>
        <v>0</v>
      </c>
      <c r="L104" s="1">
        <f>_xlfn.XLOOKUP($B104,'[1]Pivot Gioc'!$B:$B,'[1]Pivot Gioc'!$K:$K,"")</f>
        <v>1</v>
      </c>
      <c r="M104" s="17">
        <f>_xlfn.XLOOKUP($B104,'[1]Pivot Gioc'!$B:$B,'[1]Pivot Gioc'!$C:$C,"")</f>
        <v>6.171875</v>
      </c>
      <c r="N104" s="17">
        <f>_xlfn.XLOOKUP($B104,'[1]Pivot Gioc'!$B:$B,'[1]Pivot Gioc'!$D:$D,"")</f>
        <v>6.40625</v>
      </c>
      <c r="O104" s="17">
        <f>_xlfn.XLOOKUP($B104,'[1]Pivot Gioc'!$B:$B,'[1]Pivot Gioc'!$E:$E,"")</f>
        <v>205</v>
      </c>
      <c r="P104" s="22" t="str">
        <f>IF(_xlfn.XLOOKUP($B104,'[1]Pivot Gioc'!$B:$B,'[1]Pivot Gioc'!$G:$G,"")=0,"",_xlfn.XLOOKUP($B104,'[1]Pivot Gioc'!$B:$B,'[1]Pivot Gioc'!$G:$G))</f>
        <v/>
      </c>
      <c r="Q104" s="63" t="e">
        <f>_xlfn.XLOOKUP(B104,[1]!Tabella4[nome],[1]!Tabella4[PRES])</f>
        <v>#REF!</v>
      </c>
      <c r="R104" s="63" t="e">
        <f>_xlfn.XLOOKUP(B104,[1]!Tabella4[nome],[1]!Tabella4[LEGA TIT])</f>
        <v>#REF!</v>
      </c>
      <c r="S104" s="66">
        <f>IF(_xlfn.XLOOKUP($B104,'[1]Pivot Gioc'!$B:$B,'[1]Pivot Gioc'!$S:$S)="0,00","",_xlfn.XLOOKUP($B104,'[1]Pivot Gioc'!$B:$B,'[1]Pivot Gioc'!$S:$S))</f>
        <v>6.5</v>
      </c>
      <c r="T104" s="66">
        <f>IF(_xlfn.XLOOKUP($B104,'[1]Pivot Gioc'!$B:$B,'[1]Pivot Gioc'!$T:$T)=0,"",_xlfn.XLOOKUP($B104,'[1]Pivot Gioc'!$B:$B,'[1]Pivot Gioc'!$T:$T))</f>
        <v>149.5</v>
      </c>
    </row>
    <row r="105" spans="1:20" x14ac:dyDescent="0.3">
      <c r="B105" s="103" t="s">
        <v>675</v>
      </c>
      <c r="C105" s="1" t="str">
        <f>_xlfn.IFNA(_xlfn.XLOOKUP(B105,'[1]ROSE SQUADRE'!$N:$N,'[1]ROSE SQUADRE'!$O:$O),"")</f>
        <v>PARTIZAN DEGRADO</v>
      </c>
      <c r="D105" s="1">
        <f>_xlfn.XLOOKUP($B105,'[1]Pivot Gioc'!$B:$B,'[1]Pivot Gioc'!$Q:$Q,"")</f>
        <v>3</v>
      </c>
      <c r="E105" s="1">
        <f>_xlfn.XLOOKUP($B105,'[1]Pivot Gioc'!$B:$B,'[1]Pivot Gioc'!$N:$N,"")</f>
        <v>2</v>
      </c>
      <c r="F105" s="1">
        <f>_xlfn.XLOOKUP($B105,'[1]Pivot Gioc'!$B:$B,'[1]Pivot Gioc'!$J:$J,"")</f>
        <v>0</v>
      </c>
      <c r="G105" s="1">
        <f>_xlfn.XLOOKUP($B105,'[1]Pivot Gioc'!$B:$B,'[1]Pivot Gioc'!$I:$I,"")</f>
        <v>0</v>
      </c>
      <c r="H105" s="1">
        <f>_xlfn.XLOOKUP($B105,'[1]Pivot Gioc'!$B:$B,'[1]Pivot Gioc'!$H:$H,"")</f>
        <v>0</v>
      </c>
      <c r="I105" s="1">
        <f>_xlfn.XLOOKUP($B105,'[1]Pivot Gioc'!$B:$B,'[1]Pivot Gioc'!$P:$P,"")</f>
        <v>0</v>
      </c>
      <c r="J105" s="1">
        <f>_xlfn.XLOOKUP($B105,'[1]Pivot Gioc'!$B:$B,'[1]Pivot Gioc'!$L:$L,"")</f>
        <v>5</v>
      </c>
      <c r="K105" s="1">
        <f>_xlfn.XLOOKUP($B105,'[1]Pivot Gioc'!$B:$B,'[1]Pivot Gioc'!$M:$M,"")</f>
        <v>0</v>
      </c>
      <c r="L105" s="1">
        <f>_xlfn.XLOOKUP($B105,'[1]Pivot Gioc'!$B:$B,'[1]Pivot Gioc'!$K:$K,"")</f>
        <v>0</v>
      </c>
      <c r="M105" s="17">
        <f>_xlfn.XLOOKUP($B105,'[1]Pivot Gioc'!$B:$B,'[1]Pivot Gioc'!$C:$C,"")</f>
        <v>6.0588235294117645</v>
      </c>
      <c r="N105" s="17">
        <f>_xlfn.XLOOKUP($B105,'[1]Pivot Gioc'!$B:$B,'[1]Pivot Gioc'!$D:$D,"")</f>
        <v>6.617647058823529</v>
      </c>
      <c r="O105" s="17">
        <f>_xlfn.XLOOKUP($B105,'[1]Pivot Gioc'!$B:$B,'[1]Pivot Gioc'!$E:$E,"")</f>
        <v>112.5</v>
      </c>
      <c r="P105" s="22" t="str">
        <f>IF(_xlfn.XLOOKUP($B105,'[1]Pivot Gioc'!$B:$B,'[1]Pivot Gioc'!$G:$G,"")=0,"",_xlfn.XLOOKUP($B105,'[1]Pivot Gioc'!$B:$B,'[1]Pivot Gioc'!$G:$G))</f>
        <v/>
      </c>
      <c r="Q105" s="63" t="e">
        <f>_xlfn.XLOOKUP(B105,[1]!Tabella4[nome],[1]!Tabella4[PRES])</f>
        <v>#REF!</v>
      </c>
      <c r="R105" s="63" t="e">
        <f>_xlfn.XLOOKUP(B105,[1]!Tabella4[nome],[1]!Tabella4[LEGA TIT])</f>
        <v>#REF!</v>
      </c>
      <c r="S105" s="66">
        <f>IF(_xlfn.XLOOKUP($B105,'[1]Pivot Gioc'!$B:$B,'[1]Pivot Gioc'!$S:$S)="0,00","",_xlfn.XLOOKUP($B105,'[1]Pivot Gioc'!$B:$B,'[1]Pivot Gioc'!$S:$S))</f>
        <v>5.7</v>
      </c>
      <c r="T105" s="66">
        <f>IF(_xlfn.XLOOKUP($B105,'[1]Pivot Gioc'!$B:$B,'[1]Pivot Gioc'!$T:$T)=0,"",_xlfn.XLOOKUP($B105,'[1]Pivot Gioc'!$B:$B,'[1]Pivot Gioc'!$T:$T))</f>
        <v>28.5</v>
      </c>
    </row>
    <row r="106" spans="1:20" x14ac:dyDescent="0.3">
      <c r="B106" s="103" t="s">
        <v>313</v>
      </c>
      <c r="C106" s="1" t="str">
        <f>_xlfn.IFNA(_xlfn.XLOOKUP(B106,'[1]ROSE SQUADRE'!$N:$N,'[1]ROSE SQUADRE'!$O:$O),"")</f>
        <v>PARTIZAN DEGRADO</v>
      </c>
      <c r="D106" s="1">
        <f>_xlfn.XLOOKUP($B106,'[1]Pivot Gioc'!$B:$B,'[1]Pivot Gioc'!$Q:$Q,"")</f>
        <v>3</v>
      </c>
      <c r="E106" s="1">
        <f>_xlfn.XLOOKUP($B106,'[1]Pivot Gioc'!$B:$B,'[1]Pivot Gioc'!$N:$N,"")</f>
        <v>2</v>
      </c>
      <c r="F106" s="1">
        <f>_xlfn.XLOOKUP($B106,'[1]Pivot Gioc'!$B:$B,'[1]Pivot Gioc'!$J:$J,"")</f>
        <v>0</v>
      </c>
      <c r="G106" s="1">
        <f>_xlfn.XLOOKUP($B106,'[1]Pivot Gioc'!$B:$B,'[1]Pivot Gioc'!$I:$I,"")</f>
        <v>0</v>
      </c>
      <c r="H106" s="1">
        <f>_xlfn.XLOOKUP($B106,'[1]Pivot Gioc'!$B:$B,'[1]Pivot Gioc'!$H:$H,"")</f>
        <v>0</v>
      </c>
      <c r="I106" s="1">
        <f>_xlfn.XLOOKUP($B106,'[1]Pivot Gioc'!$B:$B,'[1]Pivot Gioc'!$P:$P,"")</f>
        <v>0</v>
      </c>
      <c r="J106" s="1">
        <f>_xlfn.XLOOKUP($B106,'[1]Pivot Gioc'!$B:$B,'[1]Pivot Gioc'!$L:$L,"")</f>
        <v>2</v>
      </c>
      <c r="K106" s="1">
        <f>_xlfn.XLOOKUP($B106,'[1]Pivot Gioc'!$B:$B,'[1]Pivot Gioc'!$M:$M,"")</f>
        <v>0</v>
      </c>
      <c r="L106" s="1">
        <f>_xlfn.XLOOKUP($B106,'[1]Pivot Gioc'!$B:$B,'[1]Pivot Gioc'!$K:$K,"")</f>
        <v>0</v>
      </c>
      <c r="M106" s="17">
        <f>_xlfn.XLOOKUP($B106,'[1]Pivot Gioc'!$B:$B,'[1]Pivot Gioc'!$C:$C,"")</f>
        <v>6.09375</v>
      </c>
      <c r="N106" s="17">
        <f>_xlfn.XLOOKUP($B106,'[1]Pivot Gioc'!$B:$B,'[1]Pivot Gioc'!$D:$D,"")</f>
        <v>6.40625</v>
      </c>
      <c r="O106" s="17">
        <f>_xlfn.XLOOKUP($B106,'[1]Pivot Gioc'!$B:$B,'[1]Pivot Gioc'!$E:$E,"")</f>
        <v>205</v>
      </c>
      <c r="P106" s="22" t="str">
        <f>IF(_xlfn.XLOOKUP($B106,'[1]Pivot Gioc'!$B:$B,'[1]Pivot Gioc'!$G:$G,"")=0,"",_xlfn.XLOOKUP($B106,'[1]Pivot Gioc'!$B:$B,'[1]Pivot Gioc'!$G:$G))</f>
        <v/>
      </c>
      <c r="Q106" s="63" t="e">
        <f>_xlfn.XLOOKUP(B106,[1]!Tabella4[nome],[1]!Tabella4[PRES])</f>
        <v>#REF!</v>
      </c>
      <c r="R106" s="63" t="e">
        <f>_xlfn.XLOOKUP(B106,[1]!Tabella4[nome],[1]!Tabella4[LEGA TIT])</f>
        <v>#REF!</v>
      </c>
      <c r="S106" s="66">
        <f>IF(_xlfn.XLOOKUP($B106,'[1]Pivot Gioc'!$B:$B,'[1]Pivot Gioc'!$S:$S)="0,00","",_xlfn.XLOOKUP($B106,'[1]Pivot Gioc'!$B:$B,'[1]Pivot Gioc'!$S:$S))</f>
        <v>5.8888888888888893</v>
      </c>
      <c r="T106" s="66">
        <f>IF(_xlfn.XLOOKUP($B106,'[1]Pivot Gioc'!$B:$B,'[1]Pivot Gioc'!$T:$T)=0,"",_xlfn.XLOOKUP($B106,'[1]Pivot Gioc'!$B:$B,'[1]Pivot Gioc'!$T:$T))</f>
        <v>53</v>
      </c>
    </row>
    <row r="107" spans="1:20" x14ac:dyDescent="0.3">
      <c r="B107" s="103" t="s">
        <v>502</v>
      </c>
      <c r="C107" s="1" t="str">
        <f>_xlfn.IFNA(_xlfn.XLOOKUP(B107,'[1]ROSE SQUADRE'!$N:$N,'[1]ROSE SQUADRE'!$O:$O),"")</f>
        <v>PARTIZAN DEGRADO</v>
      </c>
      <c r="D107" s="1">
        <f>_xlfn.XLOOKUP($B107,'[1]Pivot Gioc'!$B:$B,'[1]Pivot Gioc'!$Q:$Q,"")</f>
        <v>3</v>
      </c>
      <c r="E107" s="1">
        <f>_xlfn.XLOOKUP($B107,'[1]Pivot Gioc'!$B:$B,'[1]Pivot Gioc'!$N:$N,"")</f>
        <v>1</v>
      </c>
      <c r="F107" s="1">
        <f>_xlfn.XLOOKUP($B107,'[1]Pivot Gioc'!$B:$B,'[1]Pivot Gioc'!$J:$J,"")</f>
        <v>0</v>
      </c>
      <c r="G107" s="1">
        <f>_xlfn.XLOOKUP($B107,'[1]Pivot Gioc'!$B:$B,'[1]Pivot Gioc'!$I:$I,"")</f>
        <v>0</v>
      </c>
      <c r="H107" s="1">
        <f>_xlfn.XLOOKUP($B107,'[1]Pivot Gioc'!$B:$B,'[1]Pivot Gioc'!$H:$H,"")</f>
        <v>0</v>
      </c>
      <c r="I107" s="1">
        <f>_xlfn.XLOOKUP($B107,'[1]Pivot Gioc'!$B:$B,'[1]Pivot Gioc'!$P:$P,"")</f>
        <v>0</v>
      </c>
      <c r="J107" s="1">
        <f>_xlfn.XLOOKUP($B107,'[1]Pivot Gioc'!$B:$B,'[1]Pivot Gioc'!$L:$L,"")</f>
        <v>3</v>
      </c>
      <c r="K107" s="1">
        <f>_xlfn.XLOOKUP($B107,'[1]Pivot Gioc'!$B:$B,'[1]Pivot Gioc'!$M:$M,"")</f>
        <v>0</v>
      </c>
      <c r="L107" s="1">
        <f>_xlfn.XLOOKUP($B107,'[1]Pivot Gioc'!$B:$B,'[1]Pivot Gioc'!$K:$K,"")</f>
        <v>0</v>
      </c>
      <c r="M107" s="17">
        <f>_xlfn.XLOOKUP($B107,'[1]Pivot Gioc'!$B:$B,'[1]Pivot Gioc'!$C:$C,"")</f>
        <v>6.0588235294117645</v>
      </c>
      <c r="N107" s="17">
        <f>_xlfn.XLOOKUP($B107,'[1]Pivot Gioc'!$B:$B,'[1]Pivot Gioc'!$D:$D,"")</f>
        <v>6.367647058823529</v>
      </c>
      <c r="O107" s="17">
        <f>_xlfn.XLOOKUP($B107,'[1]Pivot Gioc'!$B:$B,'[1]Pivot Gioc'!$E:$E,"")</f>
        <v>216.5</v>
      </c>
      <c r="P107" s="22" t="str">
        <f>IF(_xlfn.XLOOKUP($B107,'[1]Pivot Gioc'!$B:$B,'[1]Pivot Gioc'!$G:$G,"")=0,"",_xlfn.XLOOKUP($B107,'[1]Pivot Gioc'!$B:$B,'[1]Pivot Gioc'!$G:$G))</f>
        <v/>
      </c>
      <c r="Q107" s="63" t="e">
        <f>_xlfn.XLOOKUP(B107,[1]!Tabella4[nome],[1]!Tabella4[PRES])</f>
        <v>#REF!</v>
      </c>
      <c r="R107" s="63" t="e">
        <f>_xlfn.XLOOKUP(B107,[1]!Tabella4[nome],[1]!Tabella4[LEGA TIT])</f>
        <v>#REF!</v>
      </c>
      <c r="S107" s="66">
        <f>IF(_xlfn.XLOOKUP($B107,'[1]Pivot Gioc'!$B:$B,'[1]Pivot Gioc'!$S:$S)="0,00","",_xlfn.XLOOKUP($B107,'[1]Pivot Gioc'!$B:$B,'[1]Pivot Gioc'!$S:$S))</f>
        <v>6.4827586206896548</v>
      </c>
      <c r="T107" s="66">
        <f>IF(_xlfn.XLOOKUP($B107,'[1]Pivot Gioc'!$B:$B,'[1]Pivot Gioc'!$T:$T)=0,"",_xlfn.XLOOKUP($B107,'[1]Pivot Gioc'!$B:$B,'[1]Pivot Gioc'!$T:$T))</f>
        <v>188</v>
      </c>
    </row>
    <row r="108" spans="1:20" x14ac:dyDescent="0.3">
      <c r="A108" s="1" t="s">
        <v>456</v>
      </c>
      <c r="B108" s="97" t="s">
        <v>71</v>
      </c>
      <c r="C108" s="1" t="str">
        <f>_xlfn.IFNA(_xlfn.XLOOKUP(B108,'[1]ROSE SQUADRE'!$N:$N,'[1]ROSE SQUADRE'!$O:$O),"")</f>
        <v>PESCICULINI FC</v>
      </c>
      <c r="D108" s="1">
        <f>_xlfn.XLOOKUP($B108,'[1]Pivot Gioc'!$B:$B,'[1]Pivot Gioc'!$Q:$Q,"")</f>
        <v>3</v>
      </c>
      <c r="E108" s="1">
        <f>_xlfn.XLOOKUP($B108,'[1]Pivot Gioc'!$B:$B,'[1]Pivot Gioc'!$N:$N,"")</f>
        <v>8</v>
      </c>
      <c r="F108" s="1">
        <f>_xlfn.XLOOKUP($B108,'[1]Pivot Gioc'!$B:$B,'[1]Pivot Gioc'!$J:$J,"")</f>
        <v>0</v>
      </c>
      <c r="G108" s="1">
        <f>_xlfn.XLOOKUP($B108,'[1]Pivot Gioc'!$B:$B,'[1]Pivot Gioc'!$I:$I,"")</f>
        <v>0</v>
      </c>
      <c r="H108" s="1">
        <f>_xlfn.XLOOKUP($B108,'[1]Pivot Gioc'!$B:$B,'[1]Pivot Gioc'!$H:$H,"")</f>
        <v>0</v>
      </c>
      <c r="I108" s="1">
        <f>_xlfn.XLOOKUP($B108,'[1]Pivot Gioc'!$B:$B,'[1]Pivot Gioc'!$P:$P,"")</f>
        <v>0</v>
      </c>
      <c r="J108" s="1">
        <f>_xlfn.XLOOKUP($B108,'[1]Pivot Gioc'!$B:$B,'[1]Pivot Gioc'!$L:$L,"")</f>
        <v>7</v>
      </c>
      <c r="K108" s="1">
        <f>_xlfn.XLOOKUP($B108,'[1]Pivot Gioc'!$B:$B,'[1]Pivot Gioc'!$M:$M,"")</f>
        <v>0</v>
      </c>
      <c r="L108" s="1">
        <f>_xlfn.XLOOKUP($B108,'[1]Pivot Gioc'!$B:$B,'[1]Pivot Gioc'!$K:$K,"")</f>
        <v>0</v>
      </c>
      <c r="M108" s="17">
        <f>_xlfn.XLOOKUP($B108,'[1]Pivot Gioc'!$B:$B,'[1]Pivot Gioc'!$C:$C,"")</f>
        <v>6.296875</v>
      </c>
      <c r="N108" s="17">
        <f>_xlfn.XLOOKUP($B108,'[1]Pivot Gioc'!$B:$B,'[1]Pivot Gioc'!$D:$D,"")</f>
        <v>6.71875</v>
      </c>
      <c r="O108" s="17">
        <f>_xlfn.XLOOKUP($B108,'[1]Pivot Gioc'!$B:$B,'[1]Pivot Gioc'!$E:$E,"")</f>
        <v>215</v>
      </c>
      <c r="P108" s="22" t="str">
        <f>IF(_xlfn.XLOOKUP($B108,'[1]Pivot Gioc'!$B:$B,'[1]Pivot Gioc'!$G:$G,"")=0,"",_xlfn.XLOOKUP($B108,'[1]Pivot Gioc'!$B:$B,'[1]Pivot Gioc'!$G:$G))</f>
        <v/>
      </c>
      <c r="Q108" s="63" t="e">
        <f>_xlfn.XLOOKUP(B108,[1]!Tabella4[nome],[1]!Tabella4[PRES])</f>
        <v>#REF!</v>
      </c>
      <c r="R108" s="63" t="e">
        <f>_xlfn.XLOOKUP(B108,[1]!Tabella4[nome],[1]!Tabella4[LEGA TIT])</f>
        <v>#REF!</v>
      </c>
      <c r="S108" s="66">
        <f>IF(_xlfn.XLOOKUP($B108,'[1]Pivot Gioc'!$B:$B,'[1]Pivot Gioc'!$S:$S)="0,00","",_xlfn.XLOOKUP($B108,'[1]Pivot Gioc'!$B:$B,'[1]Pivot Gioc'!$S:$S))</f>
        <v>6.7678571428571432</v>
      </c>
      <c r="T108" s="66">
        <f>IF(_xlfn.XLOOKUP($B108,'[1]Pivot Gioc'!$B:$B,'[1]Pivot Gioc'!$T:$T)=0,"",_xlfn.XLOOKUP($B108,'[1]Pivot Gioc'!$B:$B,'[1]Pivot Gioc'!$T:$T))</f>
        <v>189.5</v>
      </c>
    </row>
    <row r="109" spans="1:20" x14ac:dyDescent="0.3">
      <c r="A109" s="1" t="s">
        <v>456</v>
      </c>
      <c r="B109" s="98" t="s">
        <v>488</v>
      </c>
      <c r="C109" s="1" t="str">
        <f>_xlfn.IFNA(_xlfn.XLOOKUP(B109,'[1]ROSE SQUADRE'!$N:$N,'[1]ROSE SQUADRE'!$O:$O),"")</f>
        <v>PESCICULINI FC</v>
      </c>
      <c r="D109" s="1">
        <f>_xlfn.XLOOKUP($B109,'[1]Pivot Gioc'!$B:$B,'[1]Pivot Gioc'!$Q:$Q,"")</f>
        <v>3</v>
      </c>
      <c r="E109" s="1">
        <f>_xlfn.XLOOKUP($B109,'[1]Pivot Gioc'!$B:$B,'[1]Pivot Gioc'!$N:$N,"")</f>
        <v>2</v>
      </c>
      <c r="F109" s="1">
        <f>_xlfn.XLOOKUP($B109,'[1]Pivot Gioc'!$B:$B,'[1]Pivot Gioc'!$J:$J,"")</f>
        <v>0</v>
      </c>
      <c r="G109" s="1">
        <f>_xlfn.XLOOKUP($B109,'[1]Pivot Gioc'!$B:$B,'[1]Pivot Gioc'!$I:$I,"")</f>
        <v>0</v>
      </c>
      <c r="H109" s="1">
        <f>_xlfn.XLOOKUP($B109,'[1]Pivot Gioc'!$B:$B,'[1]Pivot Gioc'!$H:$H,"")</f>
        <v>0</v>
      </c>
      <c r="I109" s="1">
        <f>_xlfn.XLOOKUP($B109,'[1]Pivot Gioc'!$B:$B,'[1]Pivot Gioc'!$P:$P,"")</f>
        <v>0</v>
      </c>
      <c r="J109" s="1">
        <f>_xlfn.XLOOKUP($B109,'[1]Pivot Gioc'!$B:$B,'[1]Pivot Gioc'!$L:$L,"")</f>
        <v>2</v>
      </c>
      <c r="K109" s="1">
        <f>_xlfn.XLOOKUP($B109,'[1]Pivot Gioc'!$B:$B,'[1]Pivot Gioc'!$M:$M,"")</f>
        <v>0</v>
      </c>
      <c r="L109" s="1">
        <f>_xlfn.XLOOKUP($B109,'[1]Pivot Gioc'!$B:$B,'[1]Pivot Gioc'!$K:$K,"")</f>
        <v>0</v>
      </c>
      <c r="M109" s="17">
        <f>_xlfn.XLOOKUP($B109,'[1]Pivot Gioc'!$B:$B,'[1]Pivot Gioc'!$C:$C,"")</f>
        <v>6.2727272727272725</v>
      </c>
      <c r="N109" s="17">
        <f>_xlfn.XLOOKUP($B109,'[1]Pivot Gioc'!$B:$B,'[1]Pivot Gioc'!$D:$D,"")</f>
        <v>6.7727272727272725</v>
      </c>
      <c r="O109" s="17">
        <f>_xlfn.XLOOKUP($B109,'[1]Pivot Gioc'!$B:$B,'[1]Pivot Gioc'!$E:$E,"")</f>
        <v>149</v>
      </c>
      <c r="P109" s="22" t="str">
        <f>IF(_xlfn.XLOOKUP($B109,'[1]Pivot Gioc'!$B:$B,'[1]Pivot Gioc'!$G:$G,"")=0,"",_xlfn.XLOOKUP($B109,'[1]Pivot Gioc'!$B:$B,'[1]Pivot Gioc'!$G:$G))</f>
        <v/>
      </c>
      <c r="Q109" s="63" t="e">
        <f>_xlfn.XLOOKUP(B109,[1]!Tabella4[nome],[1]!Tabella4[PRES])</f>
        <v>#REF!</v>
      </c>
      <c r="R109" s="63" t="e">
        <f>_xlfn.XLOOKUP(B109,[1]!Tabella4[nome],[1]!Tabella4[LEGA TIT])</f>
        <v>#REF!</v>
      </c>
      <c r="S109" s="66">
        <f>IF(_xlfn.XLOOKUP($B109,'[1]Pivot Gioc'!$B:$B,'[1]Pivot Gioc'!$S:$S)="0,00","",_xlfn.XLOOKUP($B109,'[1]Pivot Gioc'!$B:$B,'[1]Pivot Gioc'!$S:$S))</f>
        <v>6.8947368421052628</v>
      </c>
      <c r="T109" s="66">
        <f>IF(_xlfn.XLOOKUP($B109,'[1]Pivot Gioc'!$B:$B,'[1]Pivot Gioc'!$T:$T)=0,"",_xlfn.XLOOKUP($B109,'[1]Pivot Gioc'!$B:$B,'[1]Pivot Gioc'!$T:$T))</f>
        <v>131</v>
      </c>
    </row>
    <row r="110" spans="1:20" x14ac:dyDescent="0.3">
      <c r="A110" s="1" t="s">
        <v>457</v>
      </c>
      <c r="B110" s="97" t="s">
        <v>179</v>
      </c>
      <c r="C110" s="1" t="str">
        <f>_xlfn.IFNA(_xlfn.XLOOKUP(B110,'[1]ROSE SQUADRE'!$N:$N,'[1]ROSE SQUADRE'!$O:$O),"")</f>
        <v>PESCICULINI FC</v>
      </c>
      <c r="D110" s="1">
        <f>_xlfn.XLOOKUP($B110,'[1]Pivot Gioc'!$B:$B,'[1]Pivot Gioc'!$Q:$Q,"")</f>
        <v>3</v>
      </c>
      <c r="E110" s="1">
        <f>_xlfn.XLOOKUP($B110,'[1]Pivot Gioc'!$B:$B,'[1]Pivot Gioc'!$N:$N,"")</f>
        <v>2</v>
      </c>
      <c r="F110" s="1">
        <f>_xlfn.XLOOKUP($B110,'[1]Pivot Gioc'!$B:$B,'[1]Pivot Gioc'!$J:$J,"")</f>
        <v>0</v>
      </c>
      <c r="G110" s="1">
        <f>_xlfn.XLOOKUP($B110,'[1]Pivot Gioc'!$B:$B,'[1]Pivot Gioc'!$I:$I,"")</f>
        <v>0</v>
      </c>
      <c r="H110" s="1">
        <f>_xlfn.XLOOKUP($B110,'[1]Pivot Gioc'!$B:$B,'[1]Pivot Gioc'!$H:$H,"")</f>
        <v>0</v>
      </c>
      <c r="I110" s="1">
        <f>_xlfn.XLOOKUP($B110,'[1]Pivot Gioc'!$B:$B,'[1]Pivot Gioc'!$P:$P,"")</f>
        <v>0</v>
      </c>
      <c r="J110" s="1">
        <f>_xlfn.XLOOKUP($B110,'[1]Pivot Gioc'!$B:$B,'[1]Pivot Gioc'!$L:$L,"")</f>
        <v>9</v>
      </c>
      <c r="K110" s="1">
        <f>_xlfn.XLOOKUP($B110,'[1]Pivot Gioc'!$B:$B,'[1]Pivot Gioc'!$M:$M,"")</f>
        <v>0</v>
      </c>
      <c r="L110" s="1">
        <f>_xlfn.XLOOKUP($B110,'[1]Pivot Gioc'!$B:$B,'[1]Pivot Gioc'!$K:$K,"")</f>
        <v>0</v>
      </c>
      <c r="M110" s="17">
        <f>_xlfn.XLOOKUP($B110,'[1]Pivot Gioc'!$B:$B,'[1]Pivot Gioc'!$C:$C,"")</f>
        <v>6.14</v>
      </c>
      <c r="N110" s="17">
        <f>_xlfn.XLOOKUP($B110,'[1]Pivot Gioc'!$B:$B,'[1]Pivot Gioc'!$D:$D,"")</f>
        <v>6.4</v>
      </c>
      <c r="O110" s="17">
        <f>_xlfn.XLOOKUP($B110,'[1]Pivot Gioc'!$B:$B,'[1]Pivot Gioc'!$E:$E,"")</f>
        <v>160</v>
      </c>
      <c r="P110" s="22" t="str">
        <f>IF(_xlfn.XLOOKUP($B110,'[1]Pivot Gioc'!$B:$B,'[1]Pivot Gioc'!$G:$G,"")=0,"",_xlfn.XLOOKUP($B110,'[1]Pivot Gioc'!$B:$B,'[1]Pivot Gioc'!$G:$G))</f>
        <v/>
      </c>
      <c r="Q110" s="63" t="e">
        <f>_xlfn.XLOOKUP(B110,[1]!Tabella4[nome],[1]!Tabella4[PRES])</f>
        <v>#REF!</v>
      </c>
      <c r="R110" s="63" t="e">
        <f>_xlfn.XLOOKUP(B110,[1]!Tabella4[nome],[1]!Tabella4[LEGA TIT])</f>
        <v>#REF!</v>
      </c>
      <c r="S110" s="66">
        <f>IF(_xlfn.XLOOKUP($B110,'[1]Pivot Gioc'!$B:$B,'[1]Pivot Gioc'!$S:$S)="0,00","",_xlfn.XLOOKUP($B110,'[1]Pivot Gioc'!$B:$B,'[1]Pivot Gioc'!$S:$S))</f>
        <v>5.8125</v>
      </c>
      <c r="T110" s="66">
        <f>IF(_xlfn.XLOOKUP($B110,'[1]Pivot Gioc'!$B:$B,'[1]Pivot Gioc'!$T:$T)=0,"",_xlfn.XLOOKUP($B110,'[1]Pivot Gioc'!$B:$B,'[1]Pivot Gioc'!$T:$T))</f>
        <v>46.5</v>
      </c>
    </row>
    <row r="111" spans="1:20" x14ac:dyDescent="0.3">
      <c r="A111" s="1" t="s">
        <v>457</v>
      </c>
      <c r="B111" s="98" t="s">
        <v>238</v>
      </c>
      <c r="C111" s="1" t="str">
        <f>_xlfn.IFNA(_xlfn.XLOOKUP(B111,'[1]ROSE SQUADRE'!$N:$N,'[1]ROSE SQUADRE'!$O:$O),"")</f>
        <v>PESCICULINI FC</v>
      </c>
      <c r="D111" s="1">
        <f>_xlfn.XLOOKUP($B111,'[1]Pivot Gioc'!$B:$B,'[1]Pivot Gioc'!$Q:$Q,"")</f>
        <v>3</v>
      </c>
      <c r="E111" s="1">
        <f>_xlfn.XLOOKUP($B111,'[1]Pivot Gioc'!$B:$B,'[1]Pivot Gioc'!$N:$N,"")</f>
        <v>1</v>
      </c>
      <c r="F111" s="1">
        <f>_xlfn.XLOOKUP($B111,'[1]Pivot Gioc'!$B:$B,'[1]Pivot Gioc'!$J:$J,"")</f>
        <v>0</v>
      </c>
      <c r="G111" s="1">
        <f>_xlfn.XLOOKUP($B111,'[1]Pivot Gioc'!$B:$B,'[1]Pivot Gioc'!$I:$I,"")</f>
        <v>0</v>
      </c>
      <c r="H111" s="1">
        <f>_xlfn.XLOOKUP($B111,'[1]Pivot Gioc'!$B:$B,'[1]Pivot Gioc'!$H:$H,"")</f>
        <v>0</v>
      </c>
      <c r="I111" s="1">
        <f>_xlfn.XLOOKUP($B111,'[1]Pivot Gioc'!$B:$B,'[1]Pivot Gioc'!$P:$P,"")</f>
        <v>0</v>
      </c>
      <c r="J111" s="1">
        <f>_xlfn.XLOOKUP($B111,'[1]Pivot Gioc'!$B:$B,'[1]Pivot Gioc'!$L:$L,"")</f>
        <v>5</v>
      </c>
      <c r="K111" s="1">
        <f>_xlfn.XLOOKUP($B111,'[1]Pivot Gioc'!$B:$B,'[1]Pivot Gioc'!$M:$M,"")</f>
        <v>0</v>
      </c>
      <c r="L111" s="1">
        <f>_xlfn.XLOOKUP($B111,'[1]Pivot Gioc'!$B:$B,'[1]Pivot Gioc'!$K:$K,"")</f>
        <v>0</v>
      </c>
      <c r="M111" s="17">
        <f>_xlfn.XLOOKUP($B111,'[1]Pivot Gioc'!$B:$B,'[1]Pivot Gioc'!$C:$C,"")</f>
        <v>6.0517241379310347</v>
      </c>
      <c r="N111" s="17">
        <f>_xlfn.XLOOKUP($B111,'[1]Pivot Gioc'!$B:$B,'[1]Pivot Gioc'!$D:$D,"")</f>
        <v>6.3103448275862073</v>
      </c>
      <c r="O111" s="17">
        <f>_xlfn.XLOOKUP($B111,'[1]Pivot Gioc'!$B:$B,'[1]Pivot Gioc'!$E:$E,"")</f>
        <v>183</v>
      </c>
      <c r="P111" s="22" t="str">
        <f>IF(_xlfn.XLOOKUP($B111,'[1]Pivot Gioc'!$B:$B,'[1]Pivot Gioc'!$G:$G,"")=0,"",_xlfn.XLOOKUP($B111,'[1]Pivot Gioc'!$B:$B,'[1]Pivot Gioc'!$G:$G))</f>
        <v/>
      </c>
      <c r="Q111" s="63" t="e">
        <f>_xlfn.XLOOKUP(B111,[1]!Tabella4[nome],[1]!Tabella4[PRES])</f>
        <v>#REF!</v>
      </c>
      <c r="R111" s="63" t="e">
        <f>_xlfn.XLOOKUP(B111,[1]!Tabella4[nome],[1]!Tabella4[LEGA TIT])</f>
        <v>#REF!</v>
      </c>
      <c r="S111" s="66">
        <f>IF(_xlfn.XLOOKUP($B111,'[1]Pivot Gioc'!$B:$B,'[1]Pivot Gioc'!$S:$S)="0,00","",_xlfn.XLOOKUP($B111,'[1]Pivot Gioc'!$B:$B,'[1]Pivot Gioc'!$S:$S))</f>
        <v>6.4047619047619051</v>
      </c>
      <c r="T111" s="66">
        <f>IF(_xlfn.XLOOKUP($B111,'[1]Pivot Gioc'!$B:$B,'[1]Pivot Gioc'!$T:$T)=0,"",_xlfn.XLOOKUP($B111,'[1]Pivot Gioc'!$B:$B,'[1]Pivot Gioc'!$T:$T))</f>
        <v>134.5</v>
      </c>
    </row>
    <row r="112" spans="1:20" x14ac:dyDescent="0.3">
      <c r="B112" s="103" t="s">
        <v>335</v>
      </c>
      <c r="C112" s="1" t="str">
        <f>_xlfn.IFNA(_xlfn.XLOOKUP(B112,'[1]ROSE SQUADRE'!$N:$N,'[1]ROSE SQUADRE'!$O:$O),"")</f>
        <v>PESCICULINI FC</v>
      </c>
      <c r="D112" s="1">
        <f>_xlfn.XLOOKUP($B112,'[1]Pivot Gioc'!$B:$B,'[1]Pivot Gioc'!$Q:$Q,"")</f>
        <v>3</v>
      </c>
      <c r="E112" s="1">
        <f>_xlfn.XLOOKUP($B112,'[1]Pivot Gioc'!$B:$B,'[1]Pivot Gioc'!$N:$N,"")</f>
        <v>1</v>
      </c>
      <c r="F112" s="1">
        <f>_xlfn.XLOOKUP($B112,'[1]Pivot Gioc'!$B:$B,'[1]Pivot Gioc'!$J:$J,"")</f>
        <v>0</v>
      </c>
      <c r="G112" s="1">
        <f>_xlfn.XLOOKUP($B112,'[1]Pivot Gioc'!$B:$B,'[1]Pivot Gioc'!$I:$I,"")</f>
        <v>0</v>
      </c>
      <c r="H112" s="1">
        <f>_xlfn.XLOOKUP($B112,'[1]Pivot Gioc'!$B:$B,'[1]Pivot Gioc'!$H:$H,"")</f>
        <v>0</v>
      </c>
      <c r="I112" s="1">
        <f>_xlfn.XLOOKUP($B112,'[1]Pivot Gioc'!$B:$B,'[1]Pivot Gioc'!$P:$P,"")</f>
        <v>0</v>
      </c>
      <c r="J112" s="1">
        <f>_xlfn.XLOOKUP($B112,'[1]Pivot Gioc'!$B:$B,'[1]Pivot Gioc'!$L:$L,"")</f>
        <v>1</v>
      </c>
      <c r="K112" s="1">
        <f>_xlfn.XLOOKUP($B112,'[1]Pivot Gioc'!$B:$B,'[1]Pivot Gioc'!$M:$M,"")</f>
        <v>0</v>
      </c>
      <c r="L112" s="1">
        <f>_xlfn.XLOOKUP($B112,'[1]Pivot Gioc'!$B:$B,'[1]Pivot Gioc'!$K:$K,"")</f>
        <v>0</v>
      </c>
      <c r="M112" s="17">
        <f>_xlfn.XLOOKUP($B112,'[1]Pivot Gioc'!$B:$B,'[1]Pivot Gioc'!$C:$C,"")</f>
        <v>6.0625</v>
      </c>
      <c r="N112" s="17">
        <f>_xlfn.XLOOKUP($B112,'[1]Pivot Gioc'!$B:$B,'[1]Pivot Gioc'!$D:$D,"")</f>
        <v>6.71875</v>
      </c>
      <c r="O112" s="17">
        <f>_xlfn.XLOOKUP($B112,'[1]Pivot Gioc'!$B:$B,'[1]Pivot Gioc'!$E:$E,"")</f>
        <v>107.5</v>
      </c>
      <c r="P112" s="22" t="str">
        <f>IF(_xlfn.XLOOKUP($B112,'[1]Pivot Gioc'!$B:$B,'[1]Pivot Gioc'!$G:$G,"")=0,"",_xlfn.XLOOKUP($B112,'[1]Pivot Gioc'!$B:$B,'[1]Pivot Gioc'!$G:$G))</f>
        <v/>
      </c>
      <c r="Q112" s="63" t="e">
        <f>_xlfn.XLOOKUP(B112,[1]!Tabella4[nome],[1]!Tabella4[PRES])</f>
        <v>#REF!</v>
      </c>
      <c r="R112" s="63" t="e">
        <f>_xlfn.XLOOKUP(B112,[1]!Tabella4[nome],[1]!Tabella4[LEGA TIT])</f>
        <v>#REF!</v>
      </c>
      <c r="S112" s="66">
        <f>IF(_xlfn.XLOOKUP($B112,'[1]Pivot Gioc'!$B:$B,'[1]Pivot Gioc'!$S:$S)="0,00","",_xlfn.XLOOKUP($B112,'[1]Pivot Gioc'!$B:$B,'[1]Pivot Gioc'!$S:$S))</f>
        <v>7.5555555555555554</v>
      </c>
      <c r="T112" s="66">
        <f>IF(_xlfn.XLOOKUP($B112,'[1]Pivot Gioc'!$B:$B,'[1]Pivot Gioc'!$T:$T)=0,"",_xlfn.XLOOKUP($B112,'[1]Pivot Gioc'!$B:$B,'[1]Pivot Gioc'!$T:$T))</f>
        <v>68</v>
      </c>
    </row>
    <row r="113" spans="1:20" x14ac:dyDescent="0.3">
      <c r="B113" s="103" t="s">
        <v>290</v>
      </c>
      <c r="C113" s="1" t="str">
        <f>_xlfn.IFNA(_xlfn.XLOOKUP(B113,'[1]ROSE SQUADRE'!$N:$N,'[1]ROSE SQUADRE'!$O:$O),"")</f>
        <v>SAN GRIA</v>
      </c>
      <c r="D113" s="1">
        <f>_xlfn.XLOOKUP($B113,'[1]Pivot Gioc'!$B:$B,'[1]Pivot Gioc'!$Q:$Q,"")</f>
        <v>3</v>
      </c>
      <c r="E113" s="1">
        <f>_xlfn.XLOOKUP($B113,'[1]Pivot Gioc'!$B:$B,'[1]Pivot Gioc'!$N:$N,"")</f>
        <v>1</v>
      </c>
      <c r="F113" s="1">
        <f>_xlfn.XLOOKUP($B113,'[1]Pivot Gioc'!$B:$B,'[1]Pivot Gioc'!$J:$J,"")</f>
        <v>0</v>
      </c>
      <c r="G113" s="1">
        <f>_xlfn.XLOOKUP($B113,'[1]Pivot Gioc'!$B:$B,'[1]Pivot Gioc'!$I:$I,"")</f>
        <v>0</v>
      </c>
      <c r="H113" s="1">
        <f>_xlfn.XLOOKUP($B113,'[1]Pivot Gioc'!$B:$B,'[1]Pivot Gioc'!$H:$H,"")</f>
        <v>0</v>
      </c>
      <c r="I113" s="1">
        <f>_xlfn.XLOOKUP($B113,'[1]Pivot Gioc'!$B:$B,'[1]Pivot Gioc'!$P:$P,"")</f>
        <v>0</v>
      </c>
      <c r="J113" s="1">
        <f>_xlfn.XLOOKUP($B113,'[1]Pivot Gioc'!$B:$B,'[1]Pivot Gioc'!$L:$L,"")</f>
        <v>2</v>
      </c>
      <c r="K113" s="1">
        <f>_xlfn.XLOOKUP($B113,'[1]Pivot Gioc'!$B:$B,'[1]Pivot Gioc'!$M:$M,"")</f>
        <v>0</v>
      </c>
      <c r="L113" s="1">
        <f>_xlfn.XLOOKUP($B113,'[1]Pivot Gioc'!$B:$B,'[1]Pivot Gioc'!$K:$K,"")</f>
        <v>0</v>
      </c>
      <c r="M113" s="17">
        <f>_xlfn.XLOOKUP($B113,'[1]Pivot Gioc'!$B:$B,'[1]Pivot Gioc'!$C:$C,"")</f>
        <v>6.1136363636363633</v>
      </c>
      <c r="N113" s="17">
        <f>_xlfn.XLOOKUP($B113,'[1]Pivot Gioc'!$B:$B,'[1]Pivot Gioc'!$D:$D,"")</f>
        <v>6.6136363636363633</v>
      </c>
      <c r="O113" s="17">
        <f>_xlfn.XLOOKUP($B113,'[1]Pivot Gioc'!$B:$B,'[1]Pivot Gioc'!$E:$E,"")</f>
        <v>145.5</v>
      </c>
      <c r="P113" s="22" t="str">
        <f>IF(_xlfn.XLOOKUP($B113,'[1]Pivot Gioc'!$B:$B,'[1]Pivot Gioc'!$G:$G,"")=0,"",_xlfn.XLOOKUP($B113,'[1]Pivot Gioc'!$B:$B,'[1]Pivot Gioc'!$G:$G))</f>
        <v/>
      </c>
      <c r="Q113" s="63" t="e">
        <f>_xlfn.XLOOKUP(B113,[1]!Tabella4[nome],[1]!Tabella4[PRES])</f>
        <v>#REF!</v>
      </c>
      <c r="R113" s="63" t="e">
        <f>_xlfn.XLOOKUP(B113,[1]!Tabella4[nome],[1]!Tabella4[LEGA TIT])</f>
        <v>#REF!</v>
      </c>
      <c r="S113" s="66">
        <f>IF(_xlfn.XLOOKUP($B113,'[1]Pivot Gioc'!$B:$B,'[1]Pivot Gioc'!$S:$S)="0,00","",_xlfn.XLOOKUP($B113,'[1]Pivot Gioc'!$B:$B,'[1]Pivot Gioc'!$S:$S))</f>
        <v>6.6538461538461542</v>
      </c>
      <c r="T113" s="66">
        <f>IF(_xlfn.XLOOKUP($B113,'[1]Pivot Gioc'!$B:$B,'[1]Pivot Gioc'!$T:$T)=0,"",_xlfn.XLOOKUP($B113,'[1]Pivot Gioc'!$B:$B,'[1]Pivot Gioc'!$T:$T))</f>
        <v>86.5</v>
      </c>
    </row>
    <row r="114" spans="1:20" x14ac:dyDescent="0.3">
      <c r="A114" s="1" t="s">
        <v>457</v>
      </c>
      <c r="B114" s="97" t="s">
        <v>113</v>
      </c>
      <c r="C114" s="1" t="str">
        <f>_xlfn.IFNA(_xlfn.XLOOKUP(B114,'[1]ROSE SQUADRE'!$N:$N,'[1]ROSE SQUADRE'!$O:$O),"")</f>
        <v>SESTO ASENSIO</v>
      </c>
      <c r="D114" s="1">
        <f>_xlfn.XLOOKUP($B114,'[1]Pivot Gioc'!$B:$B,'[1]Pivot Gioc'!$Q:$Q,"")</f>
        <v>3</v>
      </c>
      <c r="E114" s="1">
        <f>_xlfn.XLOOKUP($B114,'[1]Pivot Gioc'!$B:$B,'[1]Pivot Gioc'!$N:$N,"")</f>
        <v>3</v>
      </c>
      <c r="F114" s="1">
        <f>_xlfn.XLOOKUP($B114,'[1]Pivot Gioc'!$B:$B,'[1]Pivot Gioc'!$J:$J,"")</f>
        <v>2</v>
      </c>
      <c r="G114" s="1">
        <f>_xlfn.XLOOKUP($B114,'[1]Pivot Gioc'!$B:$B,'[1]Pivot Gioc'!$I:$I,"")</f>
        <v>0</v>
      </c>
      <c r="H114" s="1">
        <f>_xlfn.XLOOKUP($B114,'[1]Pivot Gioc'!$B:$B,'[1]Pivot Gioc'!$H:$H,"")</f>
        <v>0</v>
      </c>
      <c r="I114" s="1">
        <f>_xlfn.XLOOKUP($B114,'[1]Pivot Gioc'!$B:$B,'[1]Pivot Gioc'!$P:$P,"")</f>
        <v>0</v>
      </c>
      <c r="J114" s="1">
        <f>_xlfn.XLOOKUP($B114,'[1]Pivot Gioc'!$B:$B,'[1]Pivot Gioc'!$L:$L,"")</f>
        <v>6</v>
      </c>
      <c r="K114" s="1">
        <f>_xlfn.XLOOKUP($B114,'[1]Pivot Gioc'!$B:$B,'[1]Pivot Gioc'!$M:$M,"")</f>
        <v>0</v>
      </c>
      <c r="L114" s="1">
        <f>_xlfn.XLOOKUP($B114,'[1]Pivot Gioc'!$B:$B,'[1]Pivot Gioc'!$K:$K,"")</f>
        <v>0</v>
      </c>
      <c r="M114" s="17">
        <f>_xlfn.XLOOKUP($B114,'[1]Pivot Gioc'!$B:$B,'[1]Pivot Gioc'!$C:$C,"")</f>
        <v>6.115384615384615</v>
      </c>
      <c r="N114" s="17">
        <f>_xlfn.XLOOKUP($B114,'[1]Pivot Gioc'!$B:$B,'[1]Pivot Gioc'!$D:$D,"")</f>
        <v>6.5</v>
      </c>
      <c r="O114" s="17">
        <f>_xlfn.XLOOKUP($B114,'[1]Pivot Gioc'!$B:$B,'[1]Pivot Gioc'!$E:$E,"")</f>
        <v>169</v>
      </c>
      <c r="P114" s="22" t="str">
        <f>IF(_xlfn.XLOOKUP($B114,'[1]Pivot Gioc'!$B:$B,'[1]Pivot Gioc'!$G:$G,"")=0,"",_xlfn.XLOOKUP($B114,'[1]Pivot Gioc'!$B:$B,'[1]Pivot Gioc'!$G:$G))</f>
        <v/>
      </c>
      <c r="Q114" s="63" t="e">
        <f>_xlfn.XLOOKUP(B114,[1]!Tabella4[nome],[1]!Tabella4[PRES])</f>
        <v>#REF!</v>
      </c>
      <c r="R114" s="63" t="e">
        <f>_xlfn.XLOOKUP(B114,[1]!Tabella4[nome],[1]!Tabella4[LEGA TIT])</f>
        <v>#REF!</v>
      </c>
      <c r="S114" s="66">
        <f>IF(_xlfn.XLOOKUP($B114,'[1]Pivot Gioc'!$B:$B,'[1]Pivot Gioc'!$S:$S)="0,00","",_xlfn.XLOOKUP($B114,'[1]Pivot Gioc'!$B:$B,'[1]Pivot Gioc'!$S:$S))</f>
        <v>6.291666666666667</v>
      </c>
      <c r="T114" s="66">
        <f>IF(_xlfn.XLOOKUP($B114,'[1]Pivot Gioc'!$B:$B,'[1]Pivot Gioc'!$T:$T)=0,"",_xlfn.XLOOKUP($B114,'[1]Pivot Gioc'!$B:$B,'[1]Pivot Gioc'!$T:$T))</f>
        <v>75.5</v>
      </c>
    </row>
    <row r="115" spans="1:20" x14ac:dyDescent="0.3">
      <c r="A115" s="1" t="s">
        <v>456</v>
      </c>
      <c r="B115" s="97" t="s">
        <v>241</v>
      </c>
      <c r="C115" s="1" t="str">
        <f>_xlfn.IFNA(_xlfn.XLOOKUP(B115,'[1]ROSE SQUADRE'!$N:$N,'[1]ROSE SQUADRE'!$O:$O),"")</f>
        <v>SESTO ASENSIO</v>
      </c>
      <c r="D115" s="1">
        <f>_xlfn.XLOOKUP($B115,'[1]Pivot Gioc'!$B:$B,'[1]Pivot Gioc'!$Q:$Q,"")</f>
        <v>3</v>
      </c>
      <c r="E115" s="1">
        <f>_xlfn.XLOOKUP($B115,'[1]Pivot Gioc'!$B:$B,'[1]Pivot Gioc'!$N:$N,"")</f>
        <v>3</v>
      </c>
      <c r="F115" s="1">
        <f>_xlfn.XLOOKUP($B115,'[1]Pivot Gioc'!$B:$B,'[1]Pivot Gioc'!$J:$J,"")</f>
        <v>0</v>
      </c>
      <c r="G115" s="1">
        <f>_xlfn.XLOOKUP($B115,'[1]Pivot Gioc'!$B:$B,'[1]Pivot Gioc'!$I:$I,"")</f>
        <v>0</v>
      </c>
      <c r="H115" s="1">
        <f>_xlfn.XLOOKUP($B115,'[1]Pivot Gioc'!$B:$B,'[1]Pivot Gioc'!$H:$H,"")</f>
        <v>0</v>
      </c>
      <c r="I115" s="1">
        <f>_xlfn.XLOOKUP($B115,'[1]Pivot Gioc'!$B:$B,'[1]Pivot Gioc'!$P:$P,"")</f>
        <v>0</v>
      </c>
      <c r="J115" s="1">
        <f>_xlfn.XLOOKUP($B115,'[1]Pivot Gioc'!$B:$B,'[1]Pivot Gioc'!$L:$L,"")</f>
        <v>3</v>
      </c>
      <c r="K115" s="1">
        <f>_xlfn.XLOOKUP($B115,'[1]Pivot Gioc'!$B:$B,'[1]Pivot Gioc'!$M:$M,"")</f>
        <v>0</v>
      </c>
      <c r="L115" s="1">
        <f>_xlfn.XLOOKUP($B115,'[1]Pivot Gioc'!$B:$B,'[1]Pivot Gioc'!$K:$K,"")</f>
        <v>0</v>
      </c>
      <c r="M115" s="17">
        <f>_xlfn.XLOOKUP($B115,'[1]Pivot Gioc'!$B:$B,'[1]Pivot Gioc'!$C:$C,"")</f>
        <v>6.2</v>
      </c>
      <c r="N115" s="17">
        <f>_xlfn.XLOOKUP($B115,'[1]Pivot Gioc'!$B:$B,'[1]Pivot Gioc'!$D:$D,"")</f>
        <v>7.0333333333333332</v>
      </c>
      <c r="O115" s="17">
        <f>_xlfn.XLOOKUP($B115,'[1]Pivot Gioc'!$B:$B,'[1]Pivot Gioc'!$E:$E,"")</f>
        <v>105.5</v>
      </c>
      <c r="P115" s="22" t="str">
        <f>IF(_xlfn.XLOOKUP($B115,'[1]Pivot Gioc'!$B:$B,'[1]Pivot Gioc'!$G:$G,"")=0,"",_xlfn.XLOOKUP($B115,'[1]Pivot Gioc'!$B:$B,'[1]Pivot Gioc'!$G:$G))</f>
        <v/>
      </c>
      <c r="Q115" s="63" t="e">
        <f>_xlfn.XLOOKUP(B115,[1]!Tabella4[nome],[1]!Tabella4[PRES])</f>
        <v>#REF!</v>
      </c>
      <c r="R115" s="63" t="e">
        <f>_xlfn.XLOOKUP(B115,[1]!Tabella4[nome],[1]!Tabella4[LEGA TIT])</f>
        <v>#REF!</v>
      </c>
      <c r="S115" s="66">
        <f>IF(_xlfn.XLOOKUP($B115,'[1]Pivot Gioc'!$B:$B,'[1]Pivot Gioc'!$S:$S)="0,00","",_xlfn.XLOOKUP($B115,'[1]Pivot Gioc'!$B:$B,'[1]Pivot Gioc'!$S:$S))</f>
        <v>7.625</v>
      </c>
      <c r="T115" s="66">
        <f>IF(_xlfn.XLOOKUP($B115,'[1]Pivot Gioc'!$B:$B,'[1]Pivot Gioc'!$T:$T)=0,"",_xlfn.XLOOKUP($B115,'[1]Pivot Gioc'!$B:$B,'[1]Pivot Gioc'!$T:$T))</f>
        <v>61</v>
      </c>
    </row>
    <row r="116" spans="1:20" x14ac:dyDescent="0.3">
      <c r="B116" s="103" t="s">
        <v>281</v>
      </c>
      <c r="C116" s="1" t="str">
        <f>_xlfn.IFNA(_xlfn.XLOOKUP(B116,'[1]ROSE SQUADRE'!$N:$N,'[1]ROSE SQUADRE'!$O:$O),"")</f>
        <v>SESTO ASENSIO</v>
      </c>
      <c r="D116" s="1">
        <f>_xlfn.XLOOKUP($B116,'[1]Pivot Gioc'!$B:$B,'[1]Pivot Gioc'!$Q:$Q,"")</f>
        <v>3</v>
      </c>
      <c r="E116" s="1">
        <f>_xlfn.XLOOKUP($B116,'[1]Pivot Gioc'!$B:$B,'[1]Pivot Gioc'!$N:$N,"")</f>
        <v>3</v>
      </c>
      <c r="F116" s="1">
        <f>_xlfn.XLOOKUP($B116,'[1]Pivot Gioc'!$B:$B,'[1]Pivot Gioc'!$J:$J,"")</f>
        <v>0</v>
      </c>
      <c r="G116" s="1">
        <f>_xlfn.XLOOKUP($B116,'[1]Pivot Gioc'!$B:$B,'[1]Pivot Gioc'!$I:$I,"")</f>
        <v>0</v>
      </c>
      <c r="H116" s="1">
        <f>_xlfn.XLOOKUP($B116,'[1]Pivot Gioc'!$B:$B,'[1]Pivot Gioc'!$H:$H,"")</f>
        <v>0</v>
      </c>
      <c r="I116" s="1">
        <f>_xlfn.XLOOKUP($B116,'[1]Pivot Gioc'!$B:$B,'[1]Pivot Gioc'!$P:$P,"")</f>
        <v>0</v>
      </c>
      <c r="J116" s="1">
        <f>_xlfn.XLOOKUP($B116,'[1]Pivot Gioc'!$B:$B,'[1]Pivot Gioc'!$L:$L,"")</f>
        <v>2</v>
      </c>
      <c r="K116" s="1">
        <f>_xlfn.XLOOKUP($B116,'[1]Pivot Gioc'!$B:$B,'[1]Pivot Gioc'!$M:$M,"")</f>
        <v>0</v>
      </c>
      <c r="L116" s="1">
        <f>_xlfn.XLOOKUP($B116,'[1]Pivot Gioc'!$B:$B,'[1]Pivot Gioc'!$K:$K,"")</f>
        <v>0</v>
      </c>
      <c r="M116" s="17">
        <f>_xlfn.XLOOKUP($B116,'[1]Pivot Gioc'!$B:$B,'[1]Pivot Gioc'!$C:$C,"")</f>
        <v>6.1964285714285712</v>
      </c>
      <c r="N116" s="17">
        <f>_xlfn.XLOOKUP($B116,'[1]Pivot Gioc'!$B:$B,'[1]Pivot Gioc'!$D:$D,"")</f>
        <v>6.6607142857142856</v>
      </c>
      <c r="O116" s="17">
        <f>_xlfn.XLOOKUP($B116,'[1]Pivot Gioc'!$B:$B,'[1]Pivot Gioc'!$E:$E,"")</f>
        <v>186.5</v>
      </c>
      <c r="P116" s="22" t="str">
        <f>IF(_xlfn.XLOOKUP($B116,'[1]Pivot Gioc'!$B:$B,'[1]Pivot Gioc'!$G:$G,"")=0,"",_xlfn.XLOOKUP($B116,'[1]Pivot Gioc'!$B:$B,'[1]Pivot Gioc'!$G:$G))</f>
        <v/>
      </c>
      <c r="Q116" s="63" t="e">
        <f>_xlfn.XLOOKUP(B116,[1]!Tabella4[nome],[1]!Tabella4[PRES])</f>
        <v>#REF!</v>
      </c>
      <c r="R116" s="63" t="e">
        <f>_xlfn.XLOOKUP(B116,[1]!Tabella4[nome],[1]!Tabella4[LEGA TIT])</f>
        <v>#REF!</v>
      </c>
      <c r="S116" s="66">
        <f>IF(_xlfn.XLOOKUP($B116,'[1]Pivot Gioc'!$B:$B,'[1]Pivot Gioc'!$S:$S)="0,00","",_xlfn.XLOOKUP($B116,'[1]Pivot Gioc'!$B:$B,'[1]Pivot Gioc'!$S:$S))</f>
        <v>7.5</v>
      </c>
      <c r="T116" s="66">
        <f>IF(_xlfn.XLOOKUP($B116,'[1]Pivot Gioc'!$B:$B,'[1]Pivot Gioc'!$T:$T)=0,"",_xlfn.XLOOKUP($B116,'[1]Pivot Gioc'!$B:$B,'[1]Pivot Gioc'!$T:$T))</f>
        <v>30</v>
      </c>
    </row>
    <row r="117" spans="1:20" x14ac:dyDescent="0.3">
      <c r="B117" s="103" t="s">
        <v>283</v>
      </c>
      <c r="C117" s="1" t="str">
        <f>_xlfn.IFNA(_xlfn.XLOOKUP(B117,'[1]ROSE SQUADRE'!$N:$N,'[1]ROSE SQUADRE'!$O:$O),"")</f>
        <v>SESTO ASENSIO</v>
      </c>
      <c r="D117" s="1">
        <f>_xlfn.XLOOKUP($B117,'[1]Pivot Gioc'!$B:$B,'[1]Pivot Gioc'!$Q:$Q,"")</f>
        <v>3</v>
      </c>
      <c r="E117" s="1">
        <f>_xlfn.XLOOKUP($B117,'[1]Pivot Gioc'!$B:$B,'[1]Pivot Gioc'!$N:$N,"")</f>
        <v>3</v>
      </c>
      <c r="F117" s="1">
        <f>_xlfn.XLOOKUP($B117,'[1]Pivot Gioc'!$B:$B,'[1]Pivot Gioc'!$J:$J,"")</f>
        <v>0</v>
      </c>
      <c r="G117" s="1">
        <f>_xlfn.XLOOKUP($B117,'[1]Pivot Gioc'!$B:$B,'[1]Pivot Gioc'!$I:$I,"")</f>
        <v>0</v>
      </c>
      <c r="H117" s="1">
        <f>_xlfn.XLOOKUP($B117,'[1]Pivot Gioc'!$B:$B,'[1]Pivot Gioc'!$H:$H,"")</f>
        <v>0</v>
      </c>
      <c r="I117" s="1">
        <f>_xlfn.XLOOKUP($B117,'[1]Pivot Gioc'!$B:$B,'[1]Pivot Gioc'!$P:$P,"")</f>
        <v>0</v>
      </c>
      <c r="J117" s="1">
        <f>_xlfn.XLOOKUP($B117,'[1]Pivot Gioc'!$B:$B,'[1]Pivot Gioc'!$L:$L,"")</f>
        <v>5</v>
      </c>
      <c r="K117" s="1">
        <f>_xlfn.XLOOKUP($B117,'[1]Pivot Gioc'!$B:$B,'[1]Pivot Gioc'!$M:$M,"")</f>
        <v>0</v>
      </c>
      <c r="L117" s="1">
        <f>_xlfn.XLOOKUP($B117,'[1]Pivot Gioc'!$B:$B,'[1]Pivot Gioc'!$K:$K,"")</f>
        <v>0</v>
      </c>
      <c r="M117" s="17">
        <f>_xlfn.XLOOKUP($B117,'[1]Pivot Gioc'!$B:$B,'[1]Pivot Gioc'!$C:$C,"")</f>
        <v>6.1363636363636367</v>
      </c>
      <c r="N117" s="17">
        <f>_xlfn.XLOOKUP($B117,'[1]Pivot Gioc'!$B:$B,'[1]Pivot Gioc'!$D:$D,"")</f>
        <v>6.4242424242424239</v>
      </c>
      <c r="O117" s="17">
        <f>_xlfn.XLOOKUP($B117,'[1]Pivot Gioc'!$B:$B,'[1]Pivot Gioc'!$E:$E,"")</f>
        <v>212</v>
      </c>
      <c r="P117" s="22" t="str">
        <f>IF(_xlfn.XLOOKUP($B117,'[1]Pivot Gioc'!$B:$B,'[1]Pivot Gioc'!$G:$G,"")=0,"",_xlfn.XLOOKUP($B117,'[1]Pivot Gioc'!$B:$B,'[1]Pivot Gioc'!$G:$G))</f>
        <v/>
      </c>
      <c r="Q117" s="63" t="e">
        <f>_xlfn.XLOOKUP(B117,[1]!Tabella4[nome],[1]!Tabella4[PRES])</f>
        <v>#REF!</v>
      </c>
      <c r="R117" s="63" t="e">
        <f>_xlfn.XLOOKUP(B117,[1]!Tabella4[nome],[1]!Tabella4[LEGA TIT])</f>
        <v>#REF!</v>
      </c>
      <c r="S117" s="66">
        <f>IF(_xlfn.XLOOKUP($B117,'[1]Pivot Gioc'!$B:$B,'[1]Pivot Gioc'!$S:$S)="0,00","",_xlfn.XLOOKUP($B117,'[1]Pivot Gioc'!$B:$B,'[1]Pivot Gioc'!$S:$S))</f>
        <v>6.3125</v>
      </c>
      <c r="T117" s="66">
        <f>IF(_xlfn.XLOOKUP($B117,'[1]Pivot Gioc'!$B:$B,'[1]Pivot Gioc'!$T:$T)=0,"",_xlfn.XLOOKUP($B117,'[1]Pivot Gioc'!$B:$B,'[1]Pivot Gioc'!$T:$T))</f>
        <v>202</v>
      </c>
    </row>
    <row r="118" spans="1:20" x14ac:dyDescent="0.3">
      <c r="A118" s="1" t="s">
        <v>459</v>
      </c>
      <c r="B118" s="95" t="s">
        <v>476</v>
      </c>
      <c r="C118" s="1" t="str">
        <f>_xlfn.IFNA(_xlfn.XLOOKUP(B118,'[1]ROSE SQUADRE'!$N:$N,'[1]ROSE SQUADRE'!$O:$O),"")</f>
        <v/>
      </c>
      <c r="D118" s="1">
        <f>_xlfn.XLOOKUP($B118,'[1]Pivot Gioc'!$B:$B,'[1]Pivot Gioc'!$Q:$Q,"")</f>
        <v>2</v>
      </c>
      <c r="E118" s="1">
        <f>_xlfn.XLOOKUP($B118,'[1]Pivot Gioc'!$B:$B,'[1]Pivot Gioc'!$N:$N,"")</f>
        <v>2</v>
      </c>
      <c r="F118" s="1">
        <f>_xlfn.XLOOKUP($B118,'[1]Pivot Gioc'!$B:$B,'[1]Pivot Gioc'!$J:$J,"")</f>
        <v>0</v>
      </c>
      <c r="G118" s="1">
        <f>_xlfn.XLOOKUP($B118,'[1]Pivot Gioc'!$B:$B,'[1]Pivot Gioc'!$I:$I,"")</f>
        <v>0</v>
      </c>
      <c r="H118" s="1">
        <f>_xlfn.XLOOKUP($B118,'[1]Pivot Gioc'!$B:$B,'[1]Pivot Gioc'!$H:$H,"")</f>
        <v>0</v>
      </c>
      <c r="I118" s="1">
        <f>_xlfn.XLOOKUP($B118,'[1]Pivot Gioc'!$B:$B,'[1]Pivot Gioc'!$P:$P,"")</f>
        <v>0</v>
      </c>
      <c r="J118" s="1">
        <f>_xlfn.XLOOKUP($B118,'[1]Pivot Gioc'!$B:$B,'[1]Pivot Gioc'!$L:$L,"")</f>
        <v>3</v>
      </c>
      <c r="K118" s="1">
        <f>_xlfn.XLOOKUP($B118,'[1]Pivot Gioc'!$B:$B,'[1]Pivot Gioc'!$M:$M,"")</f>
        <v>0</v>
      </c>
      <c r="L118" s="1">
        <f>_xlfn.XLOOKUP($B118,'[1]Pivot Gioc'!$B:$B,'[1]Pivot Gioc'!$K:$K,"")</f>
        <v>0</v>
      </c>
      <c r="M118" s="17">
        <f>_xlfn.XLOOKUP($B118,'[1]Pivot Gioc'!$B:$B,'[1]Pivot Gioc'!$C:$C,"")</f>
        <v>5.9411764705882355</v>
      </c>
      <c r="N118" s="17">
        <f>_xlfn.XLOOKUP($B118,'[1]Pivot Gioc'!$B:$B,'[1]Pivot Gioc'!$D:$D,"")</f>
        <v>6.382352941176471</v>
      </c>
      <c r="O118" s="17">
        <f>_xlfn.XLOOKUP($B118,'[1]Pivot Gioc'!$B:$B,'[1]Pivot Gioc'!$E:$E,"")</f>
        <v>108.5</v>
      </c>
      <c r="P118" s="22" t="str">
        <f>IF(_xlfn.XLOOKUP($B118,'[1]Pivot Gioc'!$B:$B,'[1]Pivot Gioc'!$G:$G,"")=0,"",_xlfn.XLOOKUP($B118,'[1]Pivot Gioc'!$B:$B,'[1]Pivot Gioc'!$G:$G))</f>
        <v/>
      </c>
      <c r="Q118" s="63" t="e">
        <f>_xlfn.XLOOKUP(B118,[1]!Tabella4[nome],[1]!Tabella4[PRES])</f>
        <v>#REF!</v>
      </c>
      <c r="R118" s="63" t="e">
        <f>_xlfn.XLOOKUP(B118,[1]!Tabella4[nome],[1]!Tabella4[LEGA TIT])</f>
        <v>#REF!</v>
      </c>
      <c r="S118" s="66" t="str">
        <f>IF(_xlfn.XLOOKUP($B118,'[1]Pivot Gioc'!$B:$B,'[1]Pivot Gioc'!$S:$S)="0,00","",_xlfn.XLOOKUP($B118,'[1]Pivot Gioc'!$B:$B,'[1]Pivot Gioc'!$S:$S))</f>
        <v/>
      </c>
      <c r="T118" s="66" t="str">
        <f>IF(_xlfn.XLOOKUP($B118,'[1]Pivot Gioc'!$B:$B,'[1]Pivot Gioc'!$T:$T)=0,"",_xlfn.XLOOKUP($B118,'[1]Pivot Gioc'!$B:$B,'[1]Pivot Gioc'!$T:$T))</f>
        <v/>
      </c>
    </row>
    <row r="119" spans="1:20" x14ac:dyDescent="0.3">
      <c r="A119" s="1" t="s">
        <v>458</v>
      </c>
      <c r="B119" s="95" t="s">
        <v>78</v>
      </c>
      <c r="C119" s="1" t="str">
        <f>_xlfn.IFNA(_xlfn.XLOOKUP(B119,'[1]ROSE SQUADRE'!$N:$N,'[1]ROSE SQUADRE'!$O:$O),"")</f>
        <v/>
      </c>
      <c r="D119" s="1">
        <f>_xlfn.XLOOKUP($B119,'[1]Pivot Gioc'!$B:$B,'[1]Pivot Gioc'!$Q:$Q,"")</f>
        <v>2</v>
      </c>
      <c r="E119" s="1">
        <f>_xlfn.XLOOKUP($B119,'[1]Pivot Gioc'!$B:$B,'[1]Pivot Gioc'!$N:$N,"")</f>
        <v>0</v>
      </c>
      <c r="F119" s="1">
        <f>_xlfn.XLOOKUP($B119,'[1]Pivot Gioc'!$B:$B,'[1]Pivot Gioc'!$J:$J,"")</f>
        <v>1</v>
      </c>
      <c r="G119" s="1">
        <f>_xlfn.XLOOKUP($B119,'[1]Pivot Gioc'!$B:$B,'[1]Pivot Gioc'!$I:$I,"")</f>
        <v>0</v>
      </c>
      <c r="H119" s="1">
        <f>_xlfn.XLOOKUP($B119,'[1]Pivot Gioc'!$B:$B,'[1]Pivot Gioc'!$H:$H,"")</f>
        <v>0</v>
      </c>
      <c r="I119" s="1">
        <f>_xlfn.XLOOKUP($B119,'[1]Pivot Gioc'!$B:$B,'[1]Pivot Gioc'!$P:$P,"")</f>
        <v>0</v>
      </c>
      <c r="J119" s="1">
        <f>_xlfn.XLOOKUP($B119,'[1]Pivot Gioc'!$B:$B,'[1]Pivot Gioc'!$L:$L,"")</f>
        <v>0</v>
      </c>
      <c r="K119" s="1">
        <f>_xlfn.XLOOKUP($B119,'[1]Pivot Gioc'!$B:$B,'[1]Pivot Gioc'!$M:$M,"")</f>
        <v>0</v>
      </c>
      <c r="L119" s="1">
        <f>_xlfn.XLOOKUP($B119,'[1]Pivot Gioc'!$B:$B,'[1]Pivot Gioc'!$K:$K,"")</f>
        <v>0</v>
      </c>
      <c r="M119" s="17">
        <f>_xlfn.XLOOKUP($B119,'[1]Pivot Gioc'!$B:$B,'[1]Pivot Gioc'!$C:$C,"")</f>
        <v>6.125</v>
      </c>
      <c r="N119" s="17">
        <f>_xlfn.XLOOKUP($B119,'[1]Pivot Gioc'!$B:$B,'[1]Pivot Gioc'!$D:$D,"")</f>
        <v>7.875</v>
      </c>
      <c r="O119" s="17">
        <f>_xlfn.XLOOKUP($B119,'[1]Pivot Gioc'!$B:$B,'[1]Pivot Gioc'!$E:$E,"")</f>
        <v>31.5</v>
      </c>
      <c r="P119" s="22" t="str">
        <f>IF(_xlfn.XLOOKUP($B119,'[1]Pivot Gioc'!$B:$B,'[1]Pivot Gioc'!$G:$G,"")=0,"",_xlfn.XLOOKUP($B119,'[1]Pivot Gioc'!$B:$B,'[1]Pivot Gioc'!$G:$G))</f>
        <v/>
      </c>
      <c r="Q119" s="63" t="e">
        <f>_xlfn.XLOOKUP(B119,[1]!Tabella4[nome],[1]!Tabella4[PRES])</f>
        <v>#REF!</v>
      </c>
      <c r="R119" s="63" t="e">
        <f>_xlfn.XLOOKUP(B119,[1]!Tabella4[nome],[1]!Tabella4[LEGA TIT])</f>
        <v>#REF!</v>
      </c>
      <c r="S119" s="66" t="str">
        <f>IF(_xlfn.XLOOKUP($B119,'[1]Pivot Gioc'!$B:$B,'[1]Pivot Gioc'!$S:$S)="0,00","",_xlfn.XLOOKUP($B119,'[1]Pivot Gioc'!$B:$B,'[1]Pivot Gioc'!$S:$S))</f>
        <v/>
      </c>
      <c r="T119" s="66" t="str">
        <f>IF(_xlfn.XLOOKUP($B119,'[1]Pivot Gioc'!$B:$B,'[1]Pivot Gioc'!$T:$T)=0,"",_xlfn.XLOOKUP($B119,'[1]Pivot Gioc'!$B:$B,'[1]Pivot Gioc'!$T:$T))</f>
        <v/>
      </c>
    </row>
    <row r="120" spans="1:20" x14ac:dyDescent="0.3">
      <c r="A120" s="1" t="s">
        <v>457</v>
      </c>
      <c r="B120" s="95" t="s">
        <v>535</v>
      </c>
      <c r="C120" s="1" t="str">
        <f>_xlfn.IFNA(_xlfn.XLOOKUP(B120,'[1]ROSE SQUADRE'!$N:$N,'[1]ROSE SQUADRE'!$O:$O),"")</f>
        <v/>
      </c>
      <c r="D120" s="1">
        <f>_xlfn.XLOOKUP($B120,'[1]Pivot Gioc'!$B:$B,'[1]Pivot Gioc'!$Q:$Q,"")</f>
        <v>2</v>
      </c>
      <c r="E120" s="1">
        <f>_xlfn.XLOOKUP($B120,'[1]Pivot Gioc'!$B:$B,'[1]Pivot Gioc'!$N:$N,"")</f>
        <v>3</v>
      </c>
      <c r="F120" s="1">
        <f>_xlfn.XLOOKUP($B120,'[1]Pivot Gioc'!$B:$B,'[1]Pivot Gioc'!$J:$J,"")</f>
        <v>0</v>
      </c>
      <c r="G120" s="1">
        <f>_xlfn.XLOOKUP($B120,'[1]Pivot Gioc'!$B:$B,'[1]Pivot Gioc'!$I:$I,"")</f>
        <v>0</v>
      </c>
      <c r="H120" s="1">
        <f>_xlfn.XLOOKUP($B120,'[1]Pivot Gioc'!$B:$B,'[1]Pivot Gioc'!$H:$H,"")</f>
        <v>0</v>
      </c>
      <c r="I120" s="1">
        <f>_xlfn.XLOOKUP($B120,'[1]Pivot Gioc'!$B:$B,'[1]Pivot Gioc'!$P:$P,"")</f>
        <v>0</v>
      </c>
      <c r="J120" s="1">
        <f>_xlfn.XLOOKUP($B120,'[1]Pivot Gioc'!$B:$B,'[1]Pivot Gioc'!$L:$L,"")</f>
        <v>0</v>
      </c>
      <c r="K120" s="1">
        <f>_xlfn.XLOOKUP($B120,'[1]Pivot Gioc'!$B:$B,'[1]Pivot Gioc'!$M:$M,"")</f>
        <v>0</v>
      </c>
      <c r="L120" s="1">
        <f>_xlfn.XLOOKUP($B120,'[1]Pivot Gioc'!$B:$B,'[1]Pivot Gioc'!$K:$K,"")</f>
        <v>0</v>
      </c>
      <c r="M120" s="17">
        <f>_xlfn.XLOOKUP($B120,'[1]Pivot Gioc'!$B:$B,'[1]Pivot Gioc'!$C:$C,"")</f>
        <v>6.3</v>
      </c>
      <c r="N120" s="17">
        <f>_xlfn.XLOOKUP($B120,'[1]Pivot Gioc'!$B:$B,'[1]Pivot Gioc'!$D:$D,"")</f>
        <v>7.3</v>
      </c>
      <c r="O120" s="17">
        <f>_xlfn.XLOOKUP($B120,'[1]Pivot Gioc'!$B:$B,'[1]Pivot Gioc'!$E:$E,"")</f>
        <v>73</v>
      </c>
      <c r="P120" s="22" t="str">
        <f>IF(_xlfn.XLOOKUP($B120,'[1]Pivot Gioc'!$B:$B,'[1]Pivot Gioc'!$G:$G,"")=0,"",_xlfn.XLOOKUP($B120,'[1]Pivot Gioc'!$B:$B,'[1]Pivot Gioc'!$G:$G))</f>
        <v/>
      </c>
      <c r="Q120" s="63" t="e">
        <f>_xlfn.XLOOKUP(B120,[1]!Tabella4[nome],[1]!Tabella4[PRES])</f>
        <v>#REF!</v>
      </c>
      <c r="R120" s="63" t="e">
        <f>_xlfn.XLOOKUP(B120,[1]!Tabella4[nome],[1]!Tabella4[LEGA TIT])</f>
        <v>#REF!</v>
      </c>
      <c r="S120" s="66" t="str">
        <f>IF(_xlfn.XLOOKUP($B120,'[1]Pivot Gioc'!$B:$B,'[1]Pivot Gioc'!$S:$S)="0,00","",_xlfn.XLOOKUP($B120,'[1]Pivot Gioc'!$B:$B,'[1]Pivot Gioc'!$S:$S))</f>
        <v/>
      </c>
      <c r="T120" s="66" t="str">
        <f>IF(_xlfn.XLOOKUP($B120,'[1]Pivot Gioc'!$B:$B,'[1]Pivot Gioc'!$T:$T)=0,"",_xlfn.XLOOKUP($B120,'[1]Pivot Gioc'!$B:$B,'[1]Pivot Gioc'!$T:$T))</f>
        <v/>
      </c>
    </row>
    <row r="121" spans="1:20" x14ac:dyDescent="0.3">
      <c r="A121" s="1" t="s">
        <v>456</v>
      </c>
      <c r="B121" s="97" t="s">
        <v>84</v>
      </c>
      <c r="C121" s="1" t="str">
        <f>_xlfn.IFNA(_xlfn.XLOOKUP(B121,'[1]ROSE SQUADRE'!$N:$N,'[1]ROSE SQUADRE'!$O:$O),"")</f>
        <v/>
      </c>
      <c r="D121" s="1">
        <f>_xlfn.XLOOKUP($B121,'[1]Pivot Gioc'!$B:$B,'[1]Pivot Gioc'!$Q:$Q,"")</f>
        <v>2</v>
      </c>
      <c r="E121" s="1">
        <f>_xlfn.XLOOKUP($B121,'[1]Pivot Gioc'!$B:$B,'[1]Pivot Gioc'!$N:$N,"")</f>
        <v>0</v>
      </c>
      <c r="F121" s="1">
        <f>_xlfn.XLOOKUP($B121,'[1]Pivot Gioc'!$B:$B,'[1]Pivot Gioc'!$J:$J,"")</f>
        <v>0</v>
      </c>
      <c r="G121" s="1">
        <f>_xlfn.XLOOKUP($B121,'[1]Pivot Gioc'!$B:$B,'[1]Pivot Gioc'!$I:$I,"")</f>
        <v>0</v>
      </c>
      <c r="H121" s="1">
        <f>_xlfn.XLOOKUP($B121,'[1]Pivot Gioc'!$B:$B,'[1]Pivot Gioc'!$H:$H,"")</f>
        <v>0</v>
      </c>
      <c r="I121" s="1">
        <f>_xlfn.XLOOKUP($B121,'[1]Pivot Gioc'!$B:$B,'[1]Pivot Gioc'!$P:$P,"")</f>
        <v>0</v>
      </c>
      <c r="J121" s="1">
        <f>_xlfn.XLOOKUP($B121,'[1]Pivot Gioc'!$B:$B,'[1]Pivot Gioc'!$L:$L,"")</f>
        <v>2</v>
      </c>
      <c r="K121" s="1">
        <f>_xlfn.XLOOKUP($B121,'[1]Pivot Gioc'!$B:$B,'[1]Pivot Gioc'!$M:$M,"")</f>
        <v>0</v>
      </c>
      <c r="L121" s="1">
        <f>_xlfn.XLOOKUP($B121,'[1]Pivot Gioc'!$B:$B,'[1]Pivot Gioc'!$K:$K,"")</f>
        <v>0</v>
      </c>
      <c r="M121" s="17">
        <f>_xlfn.XLOOKUP($B121,'[1]Pivot Gioc'!$B:$B,'[1]Pivot Gioc'!$C:$C,"")</f>
        <v>5.9318181818181817</v>
      </c>
      <c r="N121" s="17">
        <f>_xlfn.XLOOKUP($B121,'[1]Pivot Gioc'!$B:$B,'[1]Pivot Gioc'!$D:$D,"")</f>
        <v>6.1590909090909092</v>
      </c>
      <c r="O121" s="17">
        <f>_xlfn.XLOOKUP($B121,'[1]Pivot Gioc'!$B:$B,'[1]Pivot Gioc'!$E:$E,"")</f>
        <v>135.5</v>
      </c>
      <c r="P121" s="22" t="str">
        <f>IF(_xlfn.XLOOKUP($B121,'[1]Pivot Gioc'!$B:$B,'[1]Pivot Gioc'!$G:$G,"")=0,"",_xlfn.XLOOKUP($B121,'[1]Pivot Gioc'!$B:$B,'[1]Pivot Gioc'!$G:$G))</f>
        <v/>
      </c>
      <c r="Q121" s="63" t="e">
        <f>_xlfn.XLOOKUP(B121,[1]!Tabella4[nome],[1]!Tabella4[PRES])</f>
        <v>#REF!</v>
      </c>
      <c r="R121" s="63" t="e">
        <f>_xlfn.XLOOKUP(B121,[1]!Tabella4[nome],[1]!Tabella4[LEGA TIT])</f>
        <v>#REF!</v>
      </c>
      <c r="S121" s="66">
        <f>IF(_xlfn.XLOOKUP($B121,'[1]Pivot Gioc'!$B:$B,'[1]Pivot Gioc'!$S:$S)="0,00","",_xlfn.XLOOKUP($B121,'[1]Pivot Gioc'!$B:$B,'[1]Pivot Gioc'!$S:$S))</f>
        <v>6.4</v>
      </c>
      <c r="T121" s="66">
        <f>IF(_xlfn.XLOOKUP($B121,'[1]Pivot Gioc'!$B:$B,'[1]Pivot Gioc'!$T:$T)=0,"",_xlfn.XLOOKUP($B121,'[1]Pivot Gioc'!$B:$B,'[1]Pivot Gioc'!$T:$T))</f>
        <v>32</v>
      </c>
    </row>
    <row r="122" spans="1:20" x14ac:dyDescent="0.3">
      <c r="B122" s="95" t="s">
        <v>98</v>
      </c>
      <c r="C122" s="1" t="str">
        <f>_xlfn.IFNA(_xlfn.XLOOKUP(B122,'[1]ROSE SQUADRE'!$N:$N,'[1]ROSE SQUADRE'!$O:$O),"")</f>
        <v/>
      </c>
      <c r="D122" s="1">
        <f>_xlfn.XLOOKUP($B122,'[1]Pivot Gioc'!$B:$B,'[1]Pivot Gioc'!$Q:$Q,"")</f>
        <v>2</v>
      </c>
      <c r="E122" s="1">
        <f>_xlfn.XLOOKUP($B122,'[1]Pivot Gioc'!$B:$B,'[1]Pivot Gioc'!$N:$N,"")</f>
        <v>0</v>
      </c>
      <c r="F122" s="1">
        <f>_xlfn.XLOOKUP($B122,'[1]Pivot Gioc'!$B:$B,'[1]Pivot Gioc'!$J:$J,"")</f>
        <v>0</v>
      </c>
      <c r="G122" s="1">
        <f>_xlfn.XLOOKUP($B122,'[1]Pivot Gioc'!$B:$B,'[1]Pivot Gioc'!$I:$I,"")</f>
        <v>0</v>
      </c>
      <c r="H122" s="1">
        <f>_xlfn.XLOOKUP($B122,'[1]Pivot Gioc'!$B:$B,'[1]Pivot Gioc'!$H:$H,"")</f>
        <v>0</v>
      </c>
      <c r="I122" s="1">
        <f>_xlfn.XLOOKUP($B122,'[1]Pivot Gioc'!$B:$B,'[1]Pivot Gioc'!$P:$P,"")</f>
        <v>0</v>
      </c>
      <c r="J122" s="1">
        <f>_xlfn.XLOOKUP($B122,'[1]Pivot Gioc'!$B:$B,'[1]Pivot Gioc'!$L:$L,"")</f>
        <v>1</v>
      </c>
      <c r="K122" s="1">
        <f>_xlfn.XLOOKUP($B122,'[1]Pivot Gioc'!$B:$B,'[1]Pivot Gioc'!$M:$M,"")</f>
        <v>0</v>
      </c>
      <c r="L122" s="1">
        <f>_xlfn.XLOOKUP($B122,'[1]Pivot Gioc'!$B:$B,'[1]Pivot Gioc'!$K:$K,"")</f>
        <v>0</v>
      </c>
      <c r="M122" s="17">
        <f>_xlfn.XLOOKUP($B122,'[1]Pivot Gioc'!$B:$B,'[1]Pivot Gioc'!$C:$C,"")</f>
        <v>5.9444444444444446</v>
      </c>
      <c r="N122" s="17">
        <f>_xlfn.XLOOKUP($B122,'[1]Pivot Gioc'!$B:$B,'[1]Pivot Gioc'!$D:$D,"")</f>
        <v>6.666666666666667</v>
      </c>
      <c r="O122" s="17">
        <f>_xlfn.XLOOKUP($B122,'[1]Pivot Gioc'!$B:$B,'[1]Pivot Gioc'!$E:$E,"")</f>
        <v>60</v>
      </c>
      <c r="P122" s="22" t="str">
        <f>IF(_xlfn.XLOOKUP($B122,'[1]Pivot Gioc'!$B:$B,'[1]Pivot Gioc'!$G:$G,"")=0,"",_xlfn.XLOOKUP($B122,'[1]Pivot Gioc'!$B:$B,'[1]Pivot Gioc'!$G:$G))</f>
        <v/>
      </c>
      <c r="Q122" s="63" t="e">
        <f>_xlfn.XLOOKUP(B122,[1]!Tabella4[nome],[1]!Tabella4[PRES])</f>
        <v>#REF!</v>
      </c>
      <c r="R122" s="63" t="e">
        <f>_xlfn.XLOOKUP(B122,[1]!Tabella4[nome],[1]!Tabella4[LEGA TIT])</f>
        <v>#REF!</v>
      </c>
      <c r="S122" s="66" t="str">
        <f>IF(_xlfn.XLOOKUP($B122,'[1]Pivot Gioc'!$B:$B,'[1]Pivot Gioc'!$S:$S)="0,00","",_xlfn.XLOOKUP($B122,'[1]Pivot Gioc'!$B:$B,'[1]Pivot Gioc'!$S:$S))</f>
        <v/>
      </c>
      <c r="T122" s="66" t="str">
        <f>IF(_xlfn.XLOOKUP($B122,'[1]Pivot Gioc'!$B:$B,'[1]Pivot Gioc'!$T:$T)=0,"",_xlfn.XLOOKUP($B122,'[1]Pivot Gioc'!$B:$B,'[1]Pivot Gioc'!$T:$T))</f>
        <v/>
      </c>
    </row>
    <row r="123" spans="1:20" x14ac:dyDescent="0.3">
      <c r="A123" s="1" t="s">
        <v>458</v>
      </c>
      <c r="B123" s="95" t="s">
        <v>106</v>
      </c>
      <c r="C123" s="1" t="str">
        <f>_xlfn.IFNA(_xlfn.XLOOKUP(B123,'[1]ROSE SQUADRE'!$N:$N,'[1]ROSE SQUADRE'!$O:$O),"")</f>
        <v/>
      </c>
      <c r="D123" s="1">
        <f>_xlfn.XLOOKUP($B123,'[1]Pivot Gioc'!$B:$B,'[1]Pivot Gioc'!$Q:$Q,"")</f>
        <v>2</v>
      </c>
      <c r="E123" s="1">
        <f>_xlfn.XLOOKUP($B123,'[1]Pivot Gioc'!$B:$B,'[1]Pivot Gioc'!$N:$N,"")</f>
        <v>0</v>
      </c>
      <c r="F123" s="1">
        <f>_xlfn.XLOOKUP($B123,'[1]Pivot Gioc'!$B:$B,'[1]Pivot Gioc'!$J:$J,"")</f>
        <v>0</v>
      </c>
      <c r="G123" s="1">
        <f>_xlfn.XLOOKUP($B123,'[1]Pivot Gioc'!$B:$B,'[1]Pivot Gioc'!$I:$I,"")</f>
        <v>0</v>
      </c>
      <c r="H123" s="1">
        <f>_xlfn.XLOOKUP($B123,'[1]Pivot Gioc'!$B:$B,'[1]Pivot Gioc'!$H:$H,"")</f>
        <v>0</v>
      </c>
      <c r="I123" s="1">
        <f>_xlfn.XLOOKUP($B123,'[1]Pivot Gioc'!$B:$B,'[1]Pivot Gioc'!$P:$P,"")</f>
        <v>0</v>
      </c>
      <c r="J123" s="1">
        <f>_xlfn.XLOOKUP($B123,'[1]Pivot Gioc'!$B:$B,'[1]Pivot Gioc'!$L:$L,"")</f>
        <v>10</v>
      </c>
      <c r="K123" s="1">
        <f>_xlfn.XLOOKUP($B123,'[1]Pivot Gioc'!$B:$B,'[1]Pivot Gioc'!$M:$M,"")</f>
        <v>0</v>
      </c>
      <c r="L123" s="1">
        <f>_xlfn.XLOOKUP($B123,'[1]Pivot Gioc'!$B:$B,'[1]Pivot Gioc'!$K:$K,"")</f>
        <v>1</v>
      </c>
      <c r="M123" s="17">
        <f>_xlfn.XLOOKUP($B123,'[1]Pivot Gioc'!$B:$B,'[1]Pivot Gioc'!$C:$C,"")</f>
        <v>5.7727272727272725</v>
      </c>
      <c r="N123" s="17">
        <f>_xlfn.XLOOKUP($B123,'[1]Pivot Gioc'!$B:$B,'[1]Pivot Gioc'!$D:$D,"")</f>
        <v>5.7727272727272725</v>
      </c>
      <c r="O123" s="17">
        <f>_xlfn.XLOOKUP($B123,'[1]Pivot Gioc'!$B:$B,'[1]Pivot Gioc'!$E:$E,"")</f>
        <v>190.5</v>
      </c>
      <c r="P123" s="22" t="str">
        <f>IF(_xlfn.XLOOKUP($B123,'[1]Pivot Gioc'!$B:$B,'[1]Pivot Gioc'!$G:$G,"")=0,"",_xlfn.XLOOKUP($B123,'[1]Pivot Gioc'!$B:$B,'[1]Pivot Gioc'!$G:$G))</f>
        <v/>
      </c>
      <c r="Q123" s="63" t="e">
        <f>_xlfn.XLOOKUP(B123,[1]!Tabella4[nome],[1]!Tabella4[PRES])</f>
        <v>#REF!</v>
      </c>
      <c r="R123" s="63" t="e">
        <f>_xlfn.XLOOKUP(B123,[1]!Tabella4[nome],[1]!Tabella4[LEGA TIT])</f>
        <v>#REF!</v>
      </c>
      <c r="S123" s="66" t="str">
        <f>IF(_xlfn.XLOOKUP($B123,'[1]Pivot Gioc'!$B:$B,'[1]Pivot Gioc'!$S:$S)="0,00","",_xlfn.XLOOKUP($B123,'[1]Pivot Gioc'!$B:$B,'[1]Pivot Gioc'!$S:$S))</f>
        <v/>
      </c>
      <c r="T123" s="66" t="str">
        <f>IF(_xlfn.XLOOKUP($B123,'[1]Pivot Gioc'!$B:$B,'[1]Pivot Gioc'!$T:$T)=0,"",_xlfn.XLOOKUP($B123,'[1]Pivot Gioc'!$B:$B,'[1]Pivot Gioc'!$T:$T))</f>
        <v/>
      </c>
    </row>
    <row r="124" spans="1:20" x14ac:dyDescent="0.3">
      <c r="A124" s="1" t="s">
        <v>456</v>
      </c>
      <c r="B124" s="95" t="s">
        <v>544</v>
      </c>
      <c r="C124" s="1" t="str">
        <f>_xlfn.IFNA(_xlfn.XLOOKUP(B124,'[1]ROSE SQUADRE'!$N:$N,'[1]ROSE SQUADRE'!$O:$O),"")</f>
        <v/>
      </c>
      <c r="D124" s="1">
        <f>_xlfn.XLOOKUP($B124,'[1]Pivot Gioc'!$B:$B,'[1]Pivot Gioc'!$Q:$Q,"")</f>
        <v>2</v>
      </c>
      <c r="E124" s="1">
        <f>_xlfn.XLOOKUP($B124,'[1]Pivot Gioc'!$B:$B,'[1]Pivot Gioc'!$N:$N,"")</f>
        <v>1</v>
      </c>
      <c r="F124" s="1">
        <f>_xlfn.XLOOKUP($B124,'[1]Pivot Gioc'!$B:$B,'[1]Pivot Gioc'!$J:$J,"")</f>
        <v>0</v>
      </c>
      <c r="G124" s="1">
        <f>_xlfn.XLOOKUP($B124,'[1]Pivot Gioc'!$B:$B,'[1]Pivot Gioc'!$I:$I,"")</f>
        <v>0</v>
      </c>
      <c r="H124" s="1">
        <f>_xlfn.XLOOKUP($B124,'[1]Pivot Gioc'!$B:$B,'[1]Pivot Gioc'!$H:$H,"")</f>
        <v>0</v>
      </c>
      <c r="I124" s="1">
        <f>_xlfn.XLOOKUP($B124,'[1]Pivot Gioc'!$B:$B,'[1]Pivot Gioc'!$P:$P,"")</f>
        <v>0</v>
      </c>
      <c r="J124" s="1">
        <f>_xlfn.XLOOKUP($B124,'[1]Pivot Gioc'!$B:$B,'[1]Pivot Gioc'!$L:$L,"")</f>
        <v>2</v>
      </c>
      <c r="K124" s="1">
        <f>_xlfn.XLOOKUP($B124,'[1]Pivot Gioc'!$B:$B,'[1]Pivot Gioc'!$M:$M,"")</f>
        <v>0</v>
      </c>
      <c r="L124" s="1">
        <f>_xlfn.XLOOKUP($B124,'[1]Pivot Gioc'!$B:$B,'[1]Pivot Gioc'!$K:$K,"")</f>
        <v>0</v>
      </c>
      <c r="M124" s="17">
        <f>_xlfn.XLOOKUP($B124,'[1]Pivot Gioc'!$B:$B,'[1]Pivot Gioc'!$C:$C,"")</f>
        <v>5.8055555555555554</v>
      </c>
      <c r="N124" s="17">
        <f>_xlfn.XLOOKUP($B124,'[1]Pivot Gioc'!$B:$B,'[1]Pivot Gioc'!$D:$D,"")</f>
        <v>6.25</v>
      </c>
      <c r="O124" s="17">
        <f>_xlfn.XLOOKUP($B124,'[1]Pivot Gioc'!$B:$B,'[1]Pivot Gioc'!$E:$E,"")</f>
        <v>112.5</v>
      </c>
      <c r="P124" s="22" t="str">
        <f>IF(_xlfn.XLOOKUP($B124,'[1]Pivot Gioc'!$B:$B,'[1]Pivot Gioc'!$G:$G,"")=0,"",_xlfn.XLOOKUP($B124,'[1]Pivot Gioc'!$B:$B,'[1]Pivot Gioc'!$G:$G))</f>
        <v/>
      </c>
      <c r="Q124" s="63" t="e">
        <f>_xlfn.XLOOKUP(B124,[1]!Tabella4[nome],[1]!Tabella4[PRES])</f>
        <v>#REF!</v>
      </c>
      <c r="R124" s="63" t="e">
        <f>_xlfn.XLOOKUP(B124,[1]!Tabella4[nome],[1]!Tabella4[LEGA TIT])</f>
        <v>#REF!</v>
      </c>
      <c r="S124" s="66" t="str">
        <f>IF(_xlfn.XLOOKUP($B124,'[1]Pivot Gioc'!$B:$B,'[1]Pivot Gioc'!$S:$S)="0,00","",_xlfn.XLOOKUP($B124,'[1]Pivot Gioc'!$B:$B,'[1]Pivot Gioc'!$S:$S))</f>
        <v/>
      </c>
      <c r="T124" s="66" t="str">
        <f>IF(_xlfn.XLOOKUP($B124,'[1]Pivot Gioc'!$B:$B,'[1]Pivot Gioc'!$T:$T)=0,"",_xlfn.XLOOKUP($B124,'[1]Pivot Gioc'!$B:$B,'[1]Pivot Gioc'!$T:$T))</f>
        <v/>
      </c>
    </row>
    <row r="125" spans="1:20" x14ac:dyDescent="0.3">
      <c r="A125" s="1" t="s">
        <v>459</v>
      </c>
      <c r="B125" s="97" t="s">
        <v>492</v>
      </c>
      <c r="C125" s="1" t="str">
        <f>_xlfn.IFNA(_xlfn.XLOOKUP(B125,'[1]ROSE SQUADRE'!$N:$N,'[1]ROSE SQUADRE'!$O:$O),"")</f>
        <v/>
      </c>
      <c r="D125" s="1">
        <f>_xlfn.XLOOKUP($B125,'[1]Pivot Gioc'!$B:$B,'[1]Pivot Gioc'!$Q:$Q,"")</f>
        <v>2</v>
      </c>
      <c r="E125" s="1">
        <f>_xlfn.XLOOKUP($B125,'[1]Pivot Gioc'!$B:$B,'[1]Pivot Gioc'!$N:$N,"")</f>
        <v>1</v>
      </c>
      <c r="F125" s="1">
        <f>_xlfn.XLOOKUP($B125,'[1]Pivot Gioc'!$B:$B,'[1]Pivot Gioc'!$J:$J,"")</f>
        <v>0</v>
      </c>
      <c r="G125" s="1">
        <f>_xlfn.XLOOKUP($B125,'[1]Pivot Gioc'!$B:$B,'[1]Pivot Gioc'!$I:$I,"")</f>
        <v>0</v>
      </c>
      <c r="H125" s="1">
        <f>_xlfn.XLOOKUP($B125,'[1]Pivot Gioc'!$B:$B,'[1]Pivot Gioc'!$H:$H,"")</f>
        <v>0</v>
      </c>
      <c r="I125" s="1">
        <f>_xlfn.XLOOKUP($B125,'[1]Pivot Gioc'!$B:$B,'[1]Pivot Gioc'!$P:$P,"")</f>
        <v>0</v>
      </c>
      <c r="J125" s="1">
        <f>_xlfn.XLOOKUP($B125,'[1]Pivot Gioc'!$B:$B,'[1]Pivot Gioc'!$L:$L,"")</f>
        <v>2</v>
      </c>
      <c r="K125" s="1">
        <f>_xlfn.XLOOKUP($B125,'[1]Pivot Gioc'!$B:$B,'[1]Pivot Gioc'!$M:$M,"")</f>
        <v>0</v>
      </c>
      <c r="L125" s="1">
        <f>_xlfn.XLOOKUP($B125,'[1]Pivot Gioc'!$B:$B,'[1]Pivot Gioc'!$K:$K,"")</f>
        <v>0</v>
      </c>
      <c r="M125" s="17">
        <f>_xlfn.XLOOKUP($B125,'[1]Pivot Gioc'!$B:$B,'[1]Pivot Gioc'!$C:$C,"")</f>
        <v>6</v>
      </c>
      <c r="N125" s="17">
        <f>_xlfn.XLOOKUP($B125,'[1]Pivot Gioc'!$B:$B,'[1]Pivot Gioc'!$D:$D,"")</f>
        <v>6.4375</v>
      </c>
      <c r="O125" s="17">
        <f>_xlfn.XLOOKUP($B125,'[1]Pivot Gioc'!$B:$B,'[1]Pivot Gioc'!$E:$E,"")</f>
        <v>103</v>
      </c>
      <c r="P125" s="22" t="str">
        <f>IF(_xlfn.XLOOKUP($B125,'[1]Pivot Gioc'!$B:$B,'[1]Pivot Gioc'!$G:$G,"")=0,"",_xlfn.XLOOKUP($B125,'[1]Pivot Gioc'!$B:$B,'[1]Pivot Gioc'!$G:$G))</f>
        <v/>
      </c>
      <c r="Q125" s="63" t="e">
        <f>_xlfn.XLOOKUP(B125,[1]!Tabella4[nome],[1]!Tabella4[PRES])</f>
        <v>#REF!</v>
      </c>
      <c r="R125" s="63" t="e">
        <f>_xlfn.XLOOKUP(B125,[1]!Tabella4[nome],[1]!Tabella4[LEGA TIT])</f>
        <v>#REF!</v>
      </c>
      <c r="S125" s="66">
        <f>IF(_xlfn.XLOOKUP($B125,'[1]Pivot Gioc'!$B:$B,'[1]Pivot Gioc'!$S:$S)="0,00","",_xlfn.XLOOKUP($B125,'[1]Pivot Gioc'!$B:$B,'[1]Pivot Gioc'!$S:$S))</f>
        <v>5.25</v>
      </c>
      <c r="T125" s="66">
        <f>IF(_xlfn.XLOOKUP($B125,'[1]Pivot Gioc'!$B:$B,'[1]Pivot Gioc'!$T:$T)=0,"",_xlfn.XLOOKUP($B125,'[1]Pivot Gioc'!$B:$B,'[1]Pivot Gioc'!$T:$T))</f>
        <v>10.5</v>
      </c>
    </row>
    <row r="126" spans="1:20" x14ac:dyDescent="0.3">
      <c r="A126" s="1" t="s">
        <v>458</v>
      </c>
      <c r="B126" s="95" t="s">
        <v>144</v>
      </c>
      <c r="C126" s="1" t="str">
        <f>_xlfn.IFNA(_xlfn.XLOOKUP(B126,'[1]ROSE SQUADRE'!$N:$N,'[1]ROSE SQUADRE'!$O:$O),"")</f>
        <v/>
      </c>
      <c r="D126" s="1">
        <f>_xlfn.XLOOKUP($B126,'[1]Pivot Gioc'!$B:$B,'[1]Pivot Gioc'!$Q:$Q,"")</f>
        <v>2</v>
      </c>
      <c r="E126" s="1">
        <f>_xlfn.XLOOKUP($B126,'[1]Pivot Gioc'!$B:$B,'[1]Pivot Gioc'!$N:$N,"")</f>
        <v>0</v>
      </c>
      <c r="F126" s="1">
        <f>_xlfn.XLOOKUP($B126,'[1]Pivot Gioc'!$B:$B,'[1]Pivot Gioc'!$J:$J,"")</f>
        <v>0</v>
      </c>
      <c r="G126" s="1">
        <f>_xlfn.XLOOKUP($B126,'[1]Pivot Gioc'!$B:$B,'[1]Pivot Gioc'!$I:$I,"")</f>
        <v>0</v>
      </c>
      <c r="H126" s="1">
        <f>_xlfn.XLOOKUP($B126,'[1]Pivot Gioc'!$B:$B,'[1]Pivot Gioc'!$H:$H,"")</f>
        <v>0</v>
      </c>
      <c r="I126" s="1">
        <f>_xlfn.XLOOKUP($B126,'[1]Pivot Gioc'!$B:$B,'[1]Pivot Gioc'!$P:$P,"")</f>
        <v>0</v>
      </c>
      <c r="J126" s="1">
        <f>_xlfn.XLOOKUP($B126,'[1]Pivot Gioc'!$B:$B,'[1]Pivot Gioc'!$L:$L,"")</f>
        <v>5</v>
      </c>
      <c r="K126" s="1">
        <f>_xlfn.XLOOKUP($B126,'[1]Pivot Gioc'!$B:$B,'[1]Pivot Gioc'!$M:$M,"")</f>
        <v>0</v>
      </c>
      <c r="L126" s="1">
        <f>_xlfn.XLOOKUP($B126,'[1]Pivot Gioc'!$B:$B,'[1]Pivot Gioc'!$K:$K,"")</f>
        <v>0</v>
      </c>
      <c r="M126" s="17">
        <f>_xlfn.XLOOKUP($B126,'[1]Pivot Gioc'!$B:$B,'[1]Pivot Gioc'!$C:$C,"")</f>
        <v>5.833333333333333</v>
      </c>
      <c r="N126" s="17">
        <f>_xlfn.XLOOKUP($B126,'[1]Pivot Gioc'!$B:$B,'[1]Pivot Gioc'!$D:$D,"")</f>
        <v>5.78</v>
      </c>
      <c r="O126" s="17">
        <f>_xlfn.XLOOKUP($B126,'[1]Pivot Gioc'!$B:$B,'[1]Pivot Gioc'!$E:$E,"")</f>
        <v>144.5</v>
      </c>
      <c r="P126" s="22" t="str">
        <f>IF(_xlfn.XLOOKUP($B126,'[1]Pivot Gioc'!$B:$B,'[1]Pivot Gioc'!$G:$G,"")=0,"",_xlfn.XLOOKUP($B126,'[1]Pivot Gioc'!$B:$B,'[1]Pivot Gioc'!$G:$G))</f>
        <v/>
      </c>
      <c r="Q126" s="63" t="e">
        <f>_xlfn.XLOOKUP(B126,[1]!Tabella4[nome],[1]!Tabella4[PRES])</f>
        <v>#REF!</v>
      </c>
      <c r="R126" s="63" t="e">
        <f>_xlfn.XLOOKUP(B126,[1]!Tabella4[nome],[1]!Tabella4[LEGA TIT])</f>
        <v>#REF!</v>
      </c>
      <c r="S126" s="66" t="str">
        <f>IF(_xlfn.XLOOKUP($B126,'[1]Pivot Gioc'!$B:$B,'[1]Pivot Gioc'!$S:$S)="0,00","",_xlfn.XLOOKUP($B126,'[1]Pivot Gioc'!$B:$B,'[1]Pivot Gioc'!$S:$S))</f>
        <v/>
      </c>
      <c r="T126" s="66" t="str">
        <f>IF(_xlfn.XLOOKUP($B126,'[1]Pivot Gioc'!$B:$B,'[1]Pivot Gioc'!$T:$T)=0,"",_xlfn.XLOOKUP($B126,'[1]Pivot Gioc'!$B:$B,'[1]Pivot Gioc'!$T:$T))</f>
        <v/>
      </c>
    </row>
    <row r="127" spans="1:20" x14ac:dyDescent="0.3">
      <c r="A127" s="1" t="s">
        <v>458</v>
      </c>
      <c r="B127" s="95" t="s">
        <v>152</v>
      </c>
      <c r="C127" s="1" t="str">
        <f>_xlfn.IFNA(_xlfn.XLOOKUP(B127,'[1]ROSE SQUADRE'!$N:$N,'[1]ROSE SQUADRE'!$O:$O),"")</f>
        <v/>
      </c>
      <c r="D127" s="1">
        <f>_xlfn.XLOOKUP($B127,'[1]Pivot Gioc'!$B:$B,'[1]Pivot Gioc'!$Q:$Q,"")</f>
        <v>2</v>
      </c>
      <c r="E127" s="1">
        <f>_xlfn.XLOOKUP($B127,'[1]Pivot Gioc'!$B:$B,'[1]Pivot Gioc'!$N:$N,"")</f>
        <v>0</v>
      </c>
      <c r="F127" s="1">
        <f>_xlfn.XLOOKUP($B127,'[1]Pivot Gioc'!$B:$B,'[1]Pivot Gioc'!$J:$J,"")</f>
        <v>0</v>
      </c>
      <c r="G127" s="1">
        <f>_xlfn.XLOOKUP($B127,'[1]Pivot Gioc'!$B:$B,'[1]Pivot Gioc'!$I:$I,"")</f>
        <v>0</v>
      </c>
      <c r="H127" s="1">
        <f>_xlfn.XLOOKUP($B127,'[1]Pivot Gioc'!$B:$B,'[1]Pivot Gioc'!$H:$H,"")</f>
        <v>0</v>
      </c>
      <c r="I127" s="1">
        <f>_xlfn.XLOOKUP($B127,'[1]Pivot Gioc'!$B:$B,'[1]Pivot Gioc'!$P:$P,"")</f>
        <v>0</v>
      </c>
      <c r="J127" s="1">
        <f>_xlfn.XLOOKUP($B127,'[1]Pivot Gioc'!$B:$B,'[1]Pivot Gioc'!$L:$L,"")</f>
        <v>2</v>
      </c>
      <c r="K127" s="1">
        <f>_xlfn.XLOOKUP($B127,'[1]Pivot Gioc'!$B:$B,'[1]Pivot Gioc'!$M:$M,"")</f>
        <v>0</v>
      </c>
      <c r="L127" s="1">
        <f>_xlfn.XLOOKUP($B127,'[1]Pivot Gioc'!$B:$B,'[1]Pivot Gioc'!$K:$K,"")</f>
        <v>0</v>
      </c>
      <c r="M127" s="17">
        <f>_xlfn.XLOOKUP($B127,'[1]Pivot Gioc'!$B:$B,'[1]Pivot Gioc'!$C:$C,"")</f>
        <v>5.7857142857142856</v>
      </c>
      <c r="N127" s="17">
        <f>_xlfn.XLOOKUP($B127,'[1]Pivot Gioc'!$B:$B,'[1]Pivot Gioc'!$D:$D,"")</f>
        <v>6.0238095238095237</v>
      </c>
      <c r="O127" s="17">
        <f>_xlfn.XLOOKUP($B127,'[1]Pivot Gioc'!$B:$B,'[1]Pivot Gioc'!$E:$E,"")</f>
        <v>126.5</v>
      </c>
      <c r="P127" s="22" t="str">
        <f>IF(_xlfn.XLOOKUP($B127,'[1]Pivot Gioc'!$B:$B,'[1]Pivot Gioc'!$G:$G,"")=0,"",_xlfn.XLOOKUP($B127,'[1]Pivot Gioc'!$B:$B,'[1]Pivot Gioc'!$G:$G))</f>
        <v/>
      </c>
      <c r="Q127" s="63" t="e">
        <f>_xlfn.XLOOKUP(B127,[1]!Tabella4[nome],[1]!Tabella4[PRES])</f>
        <v>#REF!</v>
      </c>
      <c r="R127" s="63" t="e">
        <f>_xlfn.XLOOKUP(B127,[1]!Tabella4[nome],[1]!Tabella4[LEGA TIT])</f>
        <v>#REF!</v>
      </c>
      <c r="S127" s="66" t="str">
        <f>IF(_xlfn.XLOOKUP($B127,'[1]Pivot Gioc'!$B:$B,'[1]Pivot Gioc'!$S:$S)="0,00","",_xlfn.XLOOKUP($B127,'[1]Pivot Gioc'!$B:$B,'[1]Pivot Gioc'!$S:$S))</f>
        <v/>
      </c>
      <c r="T127" s="66" t="str">
        <f>IF(_xlfn.XLOOKUP($B127,'[1]Pivot Gioc'!$B:$B,'[1]Pivot Gioc'!$T:$T)=0,"",_xlfn.XLOOKUP($B127,'[1]Pivot Gioc'!$B:$B,'[1]Pivot Gioc'!$T:$T))</f>
        <v/>
      </c>
    </row>
    <row r="128" spans="1:20" x14ac:dyDescent="0.3">
      <c r="A128" s="1" t="s">
        <v>456</v>
      </c>
      <c r="B128" s="95" t="s">
        <v>153</v>
      </c>
      <c r="C128" s="1" t="str">
        <f>_xlfn.IFNA(_xlfn.XLOOKUP(B128,'[1]ROSE SQUADRE'!$N:$N,'[1]ROSE SQUADRE'!$O:$O),"")</f>
        <v/>
      </c>
      <c r="D128" s="1">
        <f>_xlfn.XLOOKUP($B128,'[1]Pivot Gioc'!$B:$B,'[1]Pivot Gioc'!$Q:$Q,"")</f>
        <v>2</v>
      </c>
      <c r="E128" s="1">
        <f>_xlfn.XLOOKUP($B128,'[1]Pivot Gioc'!$B:$B,'[1]Pivot Gioc'!$N:$N,"")</f>
        <v>1</v>
      </c>
      <c r="F128" s="1">
        <f>_xlfn.XLOOKUP($B128,'[1]Pivot Gioc'!$B:$B,'[1]Pivot Gioc'!$J:$J,"")</f>
        <v>0</v>
      </c>
      <c r="G128" s="1">
        <f>_xlfn.XLOOKUP($B128,'[1]Pivot Gioc'!$B:$B,'[1]Pivot Gioc'!$I:$I,"")</f>
        <v>0</v>
      </c>
      <c r="H128" s="1">
        <f>_xlfn.XLOOKUP($B128,'[1]Pivot Gioc'!$B:$B,'[1]Pivot Gioc'!$H:$H,"")</f>
        <v>0</v>
      </c>
      <c r="I128" s="1">
        <f>_xlfn.XLOOKUP($B128,'[1]Pivot Gioc'!$B:$B,'[1]Pivot Gioc'!$P:$P,"")</f>
        <v>0</v>
      </c>
      <c r="J128" s="1">
        <f>_xlfn.XLOOKUP($B128,'[1]Pivot Gioc'!$B:$B,'[1]Pivot Gioc'!$L:$L,"")</f>
        <v>5</v>
      </c>
      <c r="K128" s="1">
        <f>_xlfn.XLOOKUP($B128,'[1]Pivot Gioc'!$B:$B,'[1]Pivot Gioc'!$M:$M,"")</f>
        <v>0</v>
      </c>
      <c r="L128" s="1">
        <f>_xlfn.XLOOKUP($B128,'[1]Pivot Gioc'!$B:$B,'[1]Pivot Gioc'!$K:$K,"")</f>
        <v>0</v>
      </c>
      <c r="M128" s="17">
        <f>_xlfn.XLOOKUP($B128,'[1]Pivot Gioc'!$B:$B,'[1]Pivot Gioc'!$C:$C,"")</f>
        <v>5.9375</v>
      </c>
      <c r="N128" s="17">
        <f>_xlfn.XLOOKUP($B128,'[1]Pivot Gioc'!$B:$B,'[1]Pivot Gioc'!$D:$D,"")</f>
        <v>6.208333333333333</v>
      </c>
      <c r="O128" s="17">
        <f>_xlfn.XLOOKUP($B128,'[1]Pivot Gioc'!$B:$B,'[1]Pivot Gioc'!$E:$E,"")</f>
        <v>149</v>
      </c>
      <c r="P128" s="22" t="str">
        <f>IF(_xlfn.XLOOKUP($B128,'[1]Pivot Gioc'!$B:$B,'[1]Pivot Gioc'!$G:$G,"")=0,"",_xlfn.XLOOKUP($B128,'[1]Pivot Gioc'!$B:$B,'[1]Pivot Gioc'!$G:$G))</f>
        <v/>
      </c>
      <c r="Q128" s="63" t="e">
        <f>_xlfn.XLOOKUP(B128,[1]!Tabella4[nome],[1]!Tabella4[PRES])</f>
        <v>#REF!</v>
      </c>
      <c r="R128" s="63" t="e">
        <f>_xlfn.XLOOKUP(B128,[1]!Tabella4[nome],[1]!Tabella4[LEGA TIT])</f>
        <v>#REF!</v>
      </c>
      <c r="S128" s="66" t="str">
        <f>IF(_xlfn.XLOOKUP($B128,'[1]Pivot Gioc'!$B:$B,'[1]Pivot Gioc'!$S:$S)="0,00","",_xlfn.XLOOKUP($B128,'[1]Pivot Gioc'!$B:$B,'[1]Pivot Gioc'!$S:$S))</f>
        <v/>
      </c>
      <c r="T128" s="66" t="str">
        <f>IF(_xlfn.XLOOKUP($B128,'[1]Pivot Gioc'!$B:$B,'[1]Pivot Gioc'!$T:$T)=0,"",_xlfn.XLOOKUP($B128,'[1]Pivot Gioc'!$B:$B,'[1]Pivot Gioc'!$T:$T))</f>
        <v/>
      </c>
    </row>
    <row r="129" spans="1:20" x14ac:dyDescent="0.3">
      <c r="A129" s="1" t="s">
        <v>456</v>
      </c>
      <c r="B129" s="95" t="s">
        <v>157</v>
      </c>
      <c r="C129" s="1" t="str">
        <f>_xlfn.IFNA(_xlfn.XLOOKUP(B129,'[1]ROSE SQUADRE'!$N:$N,'[1]ROSE SQUADRE'!$O:$O),"")</f>
        <v/>
      </c>
      <c r="D129" s="1">
        <f>_xlfn.XLOOKUP($B129,'[1]Pivot Gioc'!$B:$B,'[1]Pivot Gioc'!$Q:$Q,"")</f>
        <v>2</v>
      </c>
      <c r="E129" s="1">
        <f>_xlfn.XLOOKUP($B129,'[1]Pivot Gioc'!$B:$B,'[1]Pivot Gioc'!$N:$N,"")</f>
        <v>1</v>
      </c>
      <c r="F129" s="1">
        <f>_xlfn.XLOOKUP($B129,'[1]Pivot Gioc'!$B:$B,'[1]Pivot Gioc'!$J:$J,"")</f>
        <v>0</v>
      </c>
      <c r="G129" s="1">
        <f>_xlfn.XLOOKUP($B129,'[1]Pivot Gioc'!$B:$B,'[1]Pivot Gioc'!$I:$I,"")</f>
        <v>0</v>
      </c>
      <c r="H129" s="1">
        <f>_xlfn.XLOOKUP($B129,'[1]Pivot Gioc'!$B:$B,'[1]Pivot Gioc'!$H:$H,"")</f>
        <v>0</v>
      </c>
      <c r="I129" s="1">
        <f>_xlfn.XLOOKUP($B129,'[1]Pivot Gioc'!$B:$B,'[1]Pivot Gioc'!$P:$P,"")</f>
        <v>0</v>
      </c>
      <c r="J129" s="1">
        <f>_xlfn.XLOOKUP($B129,'[1]Pivot Gioc'!$B:$B,'[1]Pivot Gioc'!$L:$L,"")</f>
        <v>3</v>
      </c>
      <c r="K129" s="1">
        <f>_xlfn.XLOOKUP($B129,'[1]Pivot Gioc'!$B:$B,'[1]Pivot Gioc'!$M:$M,"")</f>
        <v>0</v>
      </c>
      <c r="L129" s="1">
        <f>_xlfn.XLOOKUP($B129,'[1]Pivot Gioc'!$B:$B,'[1]Pivot Gioc'!$K:$K,"")</f>
        <v>0</v>
      </c>
      <c r="M129" s="17">
        <f>_xlfn.XLOOKUP($B129,'[1]Pivot Gioc'!$B:$B,'[1]Pivot Gioc'!$C:$C,"")</f>
        <v>6.0454545454545459</v>
      </c>
      <c r="N129" s="17">
        <f>_xlfn.XLOOKUP($B129,'[1]Pivot Gioc'!$B:$B,'[1]Pivot Gioc'!$D:$D,"")</f>
        <v>6.5454545454545459</v>
      </c>
      <c r="O129" s="17">
        <f>_xlfn.XLOOKUP($B129,'[1]Pivot Gioc'!$B:$B,'[1]Pivot Gioc'!$E:$E,"")</f>
        <v>72</v>
      </c>
      <c r="P129" s="22" t="str">
        <f>IF(_xlfn.XLOOKUP($B129,'[1]Pivot Gioc'!$B:$B,'[1]Pivot Gioc'!$G:$G,"")=0,"",_xlfn.XLOOKUP($B129,'[1]Pivot Gioc'!$B:$B,'[1]Pivot Gioc'!$G:$G))</f>
        <v/>
      </c>
      <c r="Q129" s="63" t="e">
        <f>_xlfn.XLOOKUP(B129,[1]!Tabella4[nome],[1]!Tabella4[PRES])</f>
        <v>#REF!</v>
      </c>
      <c r="R129" s="63" t="e">
        <f>_xlfn.XLOOKUP(B129,[1]!Tabella4[nome],[1]!Tabella4[LEGA TIT])</f>
        <v>#REF!</v>
      </c>
      <c r="S129" s="66" t="str">
        <f>IF(_xlfn.XLOOKUP($B129,'[1]Pivot Gioc'!$B:$B,'[1]Pivot Gioc'!$S:$S)="0,00","",_xlfn.XLOOKUP($B129,'[1]Pivot Gioc'!$B:$B,'[1]Pivot Gioc'!$S:$S))</f>
        <v/>
      </c>
      <c r="T129" s="66" t="str">
        <f>IF(_xlfn.XLOOKUP($B129,'[1]Pivot Gioc'!$B:$B,'[1]Pivot Gioc'!$T:$T)=0,"",_xlfn.XLOOKUP($B129,'[1]Pivot Gioc'!$B:$B,'[1]Pivot Gioc'!$T:$T))</f>
        <v/>
      </c>
    </row>
    <row r="130" spans="1:20" x14ac:dyDescent="0.3">
      <c r="A130" s="1" t="s">
        <v>457</v>
      </c>
      <c r="B130" s="95" t="s">
        <v>160</v>
      </c>
      <c r="C130" s="1" t="str">
        <f>_xlfn.IFNA(_xlfn.XLOOKUP(B130,'[1]ROSE SQUADRE'!$N:$N,'[1]ROSE SQUADRE'!$O:$O),"")</f>
        <v/>
      </c>
      <c r="D130" s="1">
        <f>_xlfn.XLOOKUP($B130,'[1]Pivot Gioc'!$B:$B,'[1]Pivot Gioc'!$Q:$Q,"")</f>
        <v>2</v>
      </c>
      <c r="E130" s="1">
        <f>_xlfn.XLOOKUP($B130,'[1]Pivot Gioc'!$B:$B,'[1]Pivot Gioc'!$N:$N,"")</f>
        <v>3</v>
      </c>
      <c r="F130" s="1">
        <f>_xlfn.XLOOKUP($B130,'[1]Pivot Gioc'!$B:$B,'[1]Pivot Gioc'!$J:$J,"")</f>
        <v>0</v>
      </c>
      <c r="G130" s="1">
        <f>_xlfn.XLOOKUP($B130,'[1]Pivot Gioc'!$B:$B,'[1]Pivot Gioc'!$I:$I,"")</f>
        <v>0</v>
      </c>
      <c r="H130" s="1">
        <f>_xlfn.XLOOKUP($B130,'[1]Pivot Gioc'!$B:$B,'[1]Pivot Gioc'!$H:$H,"")</f>
        <v>0</v>
      </c>
      <c r="I130" s="1">
        <f>_xlfn.XLOOKUP($B130,'[1]Pivot Gioc'!$B:$B,'[1]Pivot Gioc'!$P:$P,"")</f>
        <v>0</v>
      </c>
      <c r="J130" s="1">
        <f>_xlfn.XLOOKUP($B130,'[1]Pivot Gioc'!$B:$B,'[1]Pivot Gioc'!$L:$L,"")</f>
        <v>4</v>
      </c>
      <c r="K130" s="1">
        <f>_xlfn.XLOOKUP($B130,'[1]Pivot Gioc'!$B:$B,'[1]Pivot Gioc'!$M:$M,"")</f>
        <v>0</v>
      </c>
      <c r="L130" s="1">
        <f>_xlfn.XLOOKUP($B130,'[1]Pivot Gioc'!$B:$B,'[1]Pivot Gioc'!$K:$K,"")</f>
        <v>0</v>
      </c>
      <c r="M130" s="17">
        <f>_xlfn.XLOOKUP($B130,'[1]Pivot Gioc'!$B:$B,'[1]Pivot Gioc'!$C:$C,"")</f>
        <v>5.870967741935484</v>
      </c>
      <c r="N130" s="17">
        <f>_xlfn.XLOOKUP($B130,'[1]Pivot Gioc'!$B:$B,'[1]Pivot Gioc'!$D:$D,"")</f>
        <v>6.129032258064516</v>
      </c>
      <c r="O130" s="17">
        <f>_xlfn.XLOOKUP($B130,'[1]Pivot Gioc'!$B:$B,'[1]Pivot Gioc'!$E:$E,"")</f>
        <v>190</v>
      </c>
      <c r="P130" s="22" t="str">
        <f>IF(_xlfn.XLOOKUP($B130,'[1]Pivot Gioc'!$B:$B,'[1]Pivot Gioc'!$G:$G,"")=0,"",_xlfn.XLOOKUP($B130,'[1]Pivot Gioc'!$B:$B,'[1]Pivot Gioc'!$G:$G))</f>
        <v/>
      </c>
      <c r="Q130" s="63" t="e">
        <f>_xlfn.XLOOKUP(B130,[1]!Tabella4[nome],[1]!Tabella4[PRES])</f>
        <v>#REF!</v>
      </c>
      <c r="R130" s="63" t="e">
        <f>_xlfn.XLOOKUP(B130,[1]!Tabella4[nome],[1]!Tabella4[LEGA TIT])</f>
        <v>#REF!</v>
      </c>
      <c r="S130" s="66" t="str">
        <f>IF(_xlfn.XLOOKUP($B130,'[1]Pivot Gioc'!$B:$B,'[1]Pivot Gioc'!$S:$S)="0,00","",_xlfn.XLOOKUP($B130,'[1]Pivot Gioc'!$B:$B,'[1]Pivot Gioc'!$S:$S))</f>
        <v/>
      </c>
      <c r="T130" s="66" t="str">
        <f>IF(_xlfn.XLOOKUP($B130,'[1]Pivot Gioc'!$B:$B,'[1]Pivot Gioc'!$T:$T)=0,"",_xlfn.XLOOKUP($B130,'[1]Pivot Gioc'!$B:$B,'[1]Pivot Gioc'!$T:$T))</f>
        <v/>
      </c>
    </row>
    <row r="131" spans="1:20" x14ac:dyDescent="0.3">
      <c r="A131" s="1" t="s">
        <v>458</v>
      </c>
      <c r="B131" s="95" t="s">
        <v>163</v>
      </c>
      <c r="C131" s="1" t="str">
        <f>_xlfn.IFNA(_xlfn.XLOOKUP(B131,'[1]ROSE SQUADRE'!$N:$N,'[1]ROSE SQUADRE'!$O:$O),"")</f>
        <v/>
      </c>
      <c r="D131" s="1">
        <f>_xlfn.XLOOKUP($B131,'[1]Pivot Gioc'!$B:$B,'[1]Pivot Gioc'!$Q:$Q,"")</f>
        <v>2</v>
      </c>
      <c r="E131" s="1">
        <f>_xlfn.XLOOKUP($B131,'[1]Pivot Gioc'!$B:$B,'[1]Pivot Gioc'!$N:$N,"")</f>
        <v>0</v>
      </c>
      <c r="F131" s="1">
        <f>_xlfn.XLOOKUP($B131,'[1]Pivot Gioc'!$B:$B,'[1]Pivot Gioc'!$J:$J,"")</f>
        <v>0</v>
      </c>
      <c r="G131" s="1">
        <f>_xlfn.XLOOKUP($B131,'[1]Pivot Gioc'!$B:$B,'[1]Pivot Gioc'!$I:$I,"")</f>
        <v>0</v>
      </c>
      <c r="H131" s="1">
        <f>_xlfn.XLOOKUP($B131,'[1]Pivot Gioc'!$B:$B,'[1]Pivot Gioc'!$H:$H,"")</f>
        <v>0</v>
      </c>
      <c r="I131" s="1">
        <f>_xlfn.XLOOKUP($B131,'[1]Pivot Gioc'!$B:$B,'[1]Pivot Gioc'!$P:$P,"")</f>
        <v>0</v>
      </c>
      <c r="J131" s="1">
        <f>_xlfn.XLOOKUP($B131,'[1]Pivot Gioc'!$B:$B,'[1]Pivot Gioc'!$L:$L,"")</f>
        <v>8</v>
      </c>
      <c r="K131" s="1">
        <f>_xlfn.XLOOKUP($B131,'[1]Pivot Gioc'!$B:$B,'[1]Pivot Gioc'!$M:$M,"")</f>
        <v>0</v>
      </c>
      <c r="L131" s="1">
        <f>_xlfn.XLOOKUP($B131,'[1]Pivot Gioc'!$B:$B,'[1]Pivot Gioc'!$K:$K,"")</f>
        <v>1</v>
      </c>
      <c r="M131" s="17">
        <f>_xlfn.XLOOKUP($B131,'[1]Pivot Gioc'!$B:$B,'[1]Pivot Gioc'!$C:$C,"")</f>
        <v>5.8793103448275863</v>
      </c>
      <c r="N131" s="17">
        <f>_xlfn.XLOOKUP($B131,'[1]Pivot Gioc'!$B:$B,'[1]Pivot Gioc'!$D:$D,"")</f>
        <v>5.8793103448275863</v>
      </c>
      <c r="O131" s="17">
        <f>_xlfn.XLOOKUP($B131,'[1]Pivot Gioc'!$B:$B,'[1]Pivot Gioc'!$E:$E,"")</f>
        <v>170.5</v>
      </c>
      <c r="P131" s="22" t="str">
        <f>IF(_xlfn.XLOOKUP($B131,'[1]Pivot Gioc'!$B:$B,'[1]Pivot Gioc'!$G:$G,"")=0,"",_xlfn.XLOOKUP($B131,'[1]Pivot Gioc'!$B:$B,'[1]Pivot Gioc'!$G:$G))</f>
        <v/>
      </c>
      <c r="Q131" s="63" t="e">
        <f>_xlfn.XLOOKUP(B131,[1]!Tabella4[nome],[1]!Tabella4[PRES])</f>
        <v>#REF!</v>
      </c>
      <c r="R131" s="63" t="e">
        <f>_xlfn.XLOOKUP(B131,[1]!Tabella4[nome],[1]!Tabella4[LEGA TIT])</f>
        <v>#REF!</v>
      </c>
      <c r="S131" s="66" t="str">
        <f>IF(_xlfn.XLOOKUP($B131,'[1]Pivot Gioc'!$B:$B,'[1]Pivot Gioc'!$S:$S)="0,00","",_xlfn.XLOOKUP($B131,'[1]Pivot Gioc'!$B:$B,'[1]Pivot Gioc'!$S:$S))</f>
        <v/>
      </c>
      <c r="T131" s="66" t="str">
        <f>IF(_xlfn.XLOOKUP($B131,'[1]Pivot Gioc'!$B:$B,'[1]Pivot Gioc'!$T:$T)=0,"",_xlfn.XLOOKUP($B131,'[1]Pivot Gioc'!$B:$B,'[1]Pivot Gioc'!$T:$T))</f>
        <v/>
      </c>
    </row>
    <row r="132" spans="1:20" x14ac:dyDescent="0.3">
      <c r="A132" s="1" t="s">
        <v>459</v>
      </c>
      <c r="B132" s="96" t="s">
        <v>166</v>
      </c>
      <c r="C132" s="1" t="str">
        <f>_xlfn.IFNA(_xlfn.XLOOKUP(B132,'[1]ROSE SQUADRE'!$N:$N,'[1]ROSE SQUADRE'!$O:$O),"")</f>
        <v/>
      </c>
      <c r="D132" s="1">
        <f>_xlfn.XLOOKUP($B132,'[1]Pivot Gioc'!$B:$B,'[1]Pivot Gioc'!$Q:$Q,"")</f>
        <v>2</v>
      </c>
      <c r="E132" s="1">
        <f>_xlfn.XLOOKUP($B132,'[1]Pivot Gioc'!$B:$B,'[1]Pivot Gioc'!$N:$N,"")</f>
        <v>3</v>
      </c>
      <c r="F132" s="1">
        <f>_xlfn.XLOOKUP($B132,'[1]Pivot Gioc'!$B:$B,'[1]Pivot Gioc'!$J:$J,"")</f>
        <v>0</v>
      </c>
      <c r="G132" s="1">
        <f>_xlfn.XLOOKUP($B132,'[1]Pivot Gioc'!$B:$B,'[1]Pivot Gioc'!$I:$I,"")</f>
        <v>0</v>
      </c>
      <c r="H132" s="1">
        <f>_xlfn.XLOOKUP($B132,'[1]Pivot Gioc'!$B:$B,'[1]Pivot Gioc'!$H:$H,"")</f>
        <v>0</v>
      </c>
      <c r="I132" s="1">
        <f>_xlfn.XLOOKUP($B132,'[1]Pivot Gioc'!$B:$B,'[1]Pivot Gioc'!$P:$P,"")</f>
        <v>0</v>
      </c>
      <c r="J132" s="1">
        <f>_xlfn.XLOOKUP($B132,'[1]Pivot Gioc'!$B:$B,'[1]Pivot Gioc'!$L:$L,"")</f>
        <v>4</v>
      </c>
      <c r="K132" s="1">
        <f>_xlfn.XLOOKUP($B132,'[1]Pivot Gioc'!$B:$B,'[1]Pivot Gioc'!$M:$M,"")</f>
        <v>0</v>
      </c>
      <c r="L132" s="1">
        <f>_xlfn.XLOOKUP($B132,'[1]Pivot Gioc'!$B:$B,'[1]Pivot Gioc'!$K:$K,"")</f>
        <v>0</v>
      </c>
      <c r="M132" s="17">
        <f>_xlfn.XLOOKUP($B132,'[1]Pivot Gioc'!$B:$B,'[1]Pivot Gioc'!$C:$C,"")</f>
        <v>6.0666666666666664</v>
      </c>
      <c r="N132" s="17">
        <f>_xlfn.XLOOKUP($B132,'[1]Pivot Gioc'!$B:$B,'[1]Pivot Gioc'!$D:$D,"")</f>
        <v>6.333333333333333</v>
      </c>
      <c r="O132" s="17">
        <f>_xlfn.XLOOKUP($B132,'[1]Pivot Gioc'!$B:$B,'[1]Pivot Gioc'!$E:$E,"")</f>
        <v>190</v>
      </c>
      <c r="P132" s="22" t="str">
        <f>IF(_xlfn.XLOOKUP($B132,'[1]Pivot Gioc'!$B:$B,'[1]Pivot Gioc'!$G:$G,"")=0,"",_xlfn.XLOOKUP($B132,'[1]Pivot Gioc'!$B:$B,'[1]Pivot Gioc'!$G:$G))</f>
        <v/>
      </c>
      <c r="Q132" s="63" t="e">
        <f>_xlfn.XLOOKUP(B132,[1]!Tabella4[nome],[1]!Tabella4[PRES])</f>
        <v>#REF!</v>
      </c>
      <c r="R132" s="63" t="e">
        <f>_xlfn.XLOOKUP(B132,[1]!Tabella4[nome],[1]!Tabella4[LEGA TIT])</f>
        <v>#REF!</v>
      </c>
      <c r="S132" s="66" t="str">
        <f>IF(_xlfn.XLOOKUP($B132,'[1]Pivot Gioc'!$B:$B,'[1]Pivot Gioc'!$S:$S)="0,00","",_xlfn.XLOOKUP($B132,'[1]Pivot Gioc'!$B:$B,'[1]Pivot Gioc'!$S:$S))</f>
        <v/>
      </c>
      <c r="T132" s="66" t="str">
        <f>IF(_xlfn.XLOOKUP($B132,'[1]Pivot Gioc'!$B:$B,'[1]Pivot Gioc'!$T:$T)=0,"",_xlfn.XLOOKUP($B132,'[1]Pivot Gioc'!$B:$B,'[1]Pivot Gioc'!$T:$T))</f>
        <v/>
      </c>
    </row>
    <row r="133" spans="1:20" x14ac:dyDescent="0.3">
      <c r="A133" s="1" t="s">
        <v>457</v>
      </c>
      <c r="B133" s="95" t="s">
        <v>576</v>
      </c>
      <c r="C133" s="1" t="str">
        <f>_xlfn.IFNA(_xlfn.XLOOKUP(B133,'[1]ROSE SQUADRE'!$N:$N,'[1]ROSE SQUADRE'!$O:$O),"")</f>
        <v/>
      </c>
      <c r="D133" s="1">
        <f>_xlfn.XLOOKUP($B133,'[1]Pivot Gioc'!$B:$B,'[1]Pivot Gioc'!$Q:$Q,"")</f>
        <v>2</v>
      </c>
      <c r="E133" s="1">
        <f>_xlfn.XLOOKUP($B133,'[1]Pivot Gioc'!$B:$B,'[1]Pivot Gioc'!$N:$N,"")</f>
        <v>1</v>
      </c>
      <c r="F133" s="1">
        <f>_xlfn.XLOOKUP($B133,'[1]Pivot Gioc'!$B:$B,'[1]Pivot Gioc'!$J:$J,"")</f>
        <v>0</v>
      </c>
      <c r="G133" s="1">
        <f>_xlfn.XLOOKUP($B133,'[1]Pivot Gioc'!$B:$B,'[1]Pivot Gioc'!$I:$I,"")</f>
        <v>0</v>
      </c>
      <c r="H133" s="1">
        <f>_xlfn.XLOOKUP($B133,'[1]Pivot Gioc'!$B:$B,'[1]Pivot Gioc'!$H:$H,"")</f>
        <v>0</v>
      </c>
      <c r="I133" s="1">
        <f>_xlfn.XLOOKUP($B133,'[1]Pivot Gioc'!$B:$B,'[1]Pivot Gioc'!$P:$P,"")</f>
        <v>0</v>
      </c>
      <c r="J133" s="1">
        <f>_xlfn.XLOOKUP($B133,'[1]Pivot Gioc'!$B:$B,'[1]Pivot Gioc'!$L:$L,"")</f>
        <v>0</v>
      </c>
      <c r="K133" s="1">
        <f>_xlfn.XLOOKUP($B133,'[1]Pivot Gioc'!$B:$B,'[1]Pivot Gioc'!$M:$M,"")</f>
        <v>0</v>
      </c>
      <c r="L133" s="1">
        <f>_xlfn.XLOOKUP($B133,'[1]Pivot Gioc'!$B:$B,'[1]Pivot Gioc'!$K:$K,"")</f>
        <v>0</v>
      </c>
      <c r="M133" s="17">
        <f>_xlfn.XLOOKUP($B133,'[1]Pivot Gioc'!$B:$B,'[1]Pivot Gioc'!$C:$C,"")</f>
        <v>5.9705882352941178</v>
      </c>
      <c r="N133" s="17">
        <f>_xlfn.XLOOKUP($B133,'[1]Pivot Gioc'!$B:$B,'[1]Pivot Gioc'!$D:$D,"")</f>
        <v>6.4411764705882355</v>
      </c>
      <c r="O133" s="17">
        <f>_xlfn.XLOOKUP($B133,'[1]Pivot Gioc'!$B:$B,'[1]Pivot Gioc'!$E:$E,"")</f>
        <v>109.5</v>
      </c>
      <c r="P133" s="22" t="str">
        <f>IF(_xlfn.XLOOKUP($B133,'[1]Pivot Gioc'!$B:$B,'[1]Pivot Gioc'!$G:$G,"")=0,"",_xlfn.XLOOKUP($B133,'[1]Pivot Gioc'!$B:$B,'[1]Pivot Gioc'!$G:$G))</f>
        <v/>
      </c>
      <c r="Q133" s="63" t="e">
        <f>_xlfn.XLOOKUP(B133,[1]!Tabella4[nome],[1]!Tabella4[PRES])</f>
        <v>#REF!</v>
      </c>
      <c r="R133" s="63" t="e">
        <f>_xlfn.XLOOKUP(B133,[1]!Tabella4[nome],[1]!Tabella4[LEGA TIT])</f>
        <v>#REF!</v>
      </c>
      <c r="S133" s="66" t="str">
        <f>IF(_xlfn.XLOOKUP($B133,'[1]Pivot Gioc'!$B:$B,'[1]Pivot Gioc'!$S:$S)="0,00","",_xlfn.XLOOKUP($B133,'[1]Pivot Gioc'!$B:$B,'[1]Pivot Gioc'!$S:$S))</f>
        <v/>
      </c>
      <c r="T133" s="66" t="str">
        <f>IF(_xlfn.XLOOKUP($B133,'[1]Pivot Gioc'!$B:$B,'[1]Pivot Gioc'!$T:$T)=0,"",_xlfn.XLOOKUP($B133,'[1]Pivot Gioc'!$B:$B,'[1]Pivot Gioc'!$T:$T))</f>
        <v/>
      </c>
    </row>
    <row r="134" spans="1:20" x14ac:dyDescent="0.3">
      <c r="A134" s="1" t="s">
        <v>456</v>
      </c>
      <c r="B134" s="95" t="s">
        <v>588</v>
      </c>
      <c r="C134" s="1" t="str">
        <f>_xlfn.IFNA(_xlfn.XLOOKUP(B134,'[1]ROSE SQUADRE'!$N:$N,'[1]ROSE SQUADRE'!$O:$O),"")</f>
        <v/>
      </c>
      <c r="D134" s="1">
        <f>_xlfn.XLOOKUP($B134,'[1]Pivot Gioc'!$B:$B,'[1]Pivot Gioc'!$Q:$Q,"")</f>
        <v>2</v>
      </c>
      <c r="E134" s="1">
        <f>_xlfn.XLOOKUP($B134,'[1]Pivot Gioc'!$B:$B,'[1]Pivot Gioc'!$N:$N,"")</f>
        <v>0</v>
      </c>
      <c r="F134" s="1">
        <f>_xlfn.XLOOKUP($B134,'[1]Pivot Gioc'!$B:$B,'[1]Pivot Gioc'!$J:$J,"")</f>
        <v>0</v>
      </c>
      <c r="G134" s="1">
        <f>_xlfn.XLOOKUP($B134,'[1]Pivot Gioc'!$B:$B,'[1]Pivot Gioc'!$I:$I,"")</f>
        <v>0</v>
      </c>
      <c r="H134" s="1">
        <f>_xlfn.XLOOKUP($B134,'[1]Pivot Gioc'!$B:$B,'[1]Pivot Gioc'!$H:$H,"")</f>
        <v>0</v>
      </c>
      <c r="I134" s="1">
        <f>_xlfn.XLOOKUP($B134,'[1]Pivot Gioc'!$B:$B,'[1]Pivot Gioc'!$P:$P,"")</f>
        <v>0</v>
      </c>
      <c r="J134" s="1">
        <f>_xlfn.XLOOKUP($B134,'[1]Pivot Gioc'!$B:$B,'[1]Pivot Gioc'!$L:$L,"")</f>
        <v>3</v>
      </c>
      <c r="K134" s="1">
        <f>_xlfn.XLOOKUP($B134,'[1]Pivot Gioc'!$B:$B,'[1]Pivot Gioc'!$M:$M,"")</f>
        <v>0</v>
      </c>
      <c r="L134" s="1">
        <f>_xlfn.XLOOKUP($B134,'[1]Pivot Gioc'!$B:$B,'[1]Pivot Gioc'!$K:$K,"")</f>
        <v>0</v>
      </c>
      <c r="M134" s="17">
        <f>_xlfn.XLOOKUP($B134,'[1]Pivot Gioc'!$B:$B,'[1]Pivot Gioc'!$C:$C,"")</f>
        <v>5.8125</v>
      </c>
      <c r="N134" s="17">
        <f>_xlfn.XLOOKUP($B134,'[1]Pivot Gioc'!$B:$B,'[1]Pivot Gioc'!$D:$D,"")</f>
        <v>6.09375</v>
      </c>
      <c r="O134" s="17">
        <f>_xlfn.XLOOKUP($B134,'[1]Pivot Gioc'!$B:$B,'[1]Pivot Gioc'!$E:$E,"")</f>
        <v>97.5</v>
      </c>
      <c r="P134" s="22" t="str">
        <f>IF(_xlfn.XLOOKUP($B134,'[1]Pivot Gioc'!$B:$B,'[1]Pivot Gioc'!$G:$G,"")=0,"",_xlfn.XLOOKUP($B134,'[1]Pivot Gioc'!$B:$B,'[1]Pivot Gioc'!$G:$G))</f>
        <v/>
      </c>
      <c r="Q134" s="63" t="e">
        <f>_xlfn.XLOOKUP(B134,[1]!Tabella4[nome],[1]!Tabella4[PRES])</f>
        <v>#REF!</v>
      </c>
      <c r="R134" s="63" t="e">
        <f>_xlfn.XLOOKUP(B134,[1]!Tabella4[nome],[1]!Tabella4[LEGA TIT])</f>
        <v>#REF!</v>
      </c>
      <c r="S134" s="66" t="str">
        <f>IF(_xlfn.XLOOKUP($B134,'[1]Pivot Gioc'!$B:$B,'[1]Pivot Gioc'!$S:$S)="0,00","",_xlfn.XLOOKUP($B134,'[1]Pivot Gioc'!$B:$B,'[1]Pivot Gioc'!$S:$S))</f>
        <v/>
      </c>
      <c r="T134" s="66" t="str">
        <f>IF(_xlfn.XLOOKUP($B134,'[1]Pivot Gioc'!$B:$B,'[1]Pivot Gioc'!$T:$T)=0,"",_xlfn.XLOOKUP($B134,'[1]Pivot Gioc'!$B:$B,'[1]Pivot Gioc'!$T:$T))</f>
        <v/>
      </c>
    </row>
    <row r="135" spans="1:20" x14ac:dyDescent="0.3">
      <c r="A135" s="1" t="s">
        <v>457</v>
      </c>
      <c r="B135" s="95" t="s">
        <v>202</v>
      </c>
      <c r="C135" s="1" t="str">
        <f>_xlfn.IFNA(_xlfn.XLOOKUP(B135,'[1]ROSE SQUADRE'!$N:$N,'[1]ROSE SQUADRE'!$O:$O),"")</f>
        <v/>
      </c>
      <c r="D135" s="1">
        <f>_xlfn.XLOOKUP($B135,'[1]Pivot Gioc'!$B:$B,'[1]Pivot Gioc'!$Q:$Q,"")</f>
        <v>2</v>
      </c>
      <c r="E135" s="1">
        <f>_xlfn.XLOOKUP($B135,'[1]Pivot Gioc'!$B:$B,'[1]Pivot Gioc'!$N:$N,"")</f>
        <v>3</v>
      </c>
      <c r="F135" s="1">
        <f>_xlfn.XLOOKUP($B135,'[1]Pivot Gioc'!$B:$B,'[1]Pivot Gioc'!$J:$J,"")</f>
        <v>0</v>
      </c>
      <c r="G135" s="1">
        <f>_xlfn.XLOOKUP($B135,'[1]Pivot Gioc'!$B:$B,'[1]Pivot Gioc'!$I:$I,"")</f>
        <v>0</v>
      </c>
      <c r="H135" s="1">
        <f>_xlfn.XLOOKUP($B135,'[1]Pivot Gioc'!$B:$B,'[1]Pivot Gioc'!$H:$H,"")</f>
        <v>0</v>
      </c>
      <c r="I135" s="1">
        <f>_xlfn.XLOOKUP($B135,'[1]Pivot Gioc'!$B:$B,'[1]Pivot Gioc'!$P:$P,"")</f>
        <v>0</v>
      </c>
      <c r="J135" s="1">
        <f>_xlfn.XLOOKUP($B135,'[1]Pivot Gioc'!$B:$B,'[1]Pivot Gioc'!$L:$L,"")</f>
        <v>2</v>
      </c>
      <c r="K135" s="1">
        <f>_xlfn.XLOOKUP($B135,'[1]Pivot Gioc'!$B:$B,'[1]Pivot Gioc'!$M:$M,"")</f>
        <v>0</v>
      </c>
      <c r="L135" s="1">
        <f>_xlfn.XLOOKUP($B135,'[1]Pivot Gioc'!$B:$B,'[1]Pivot Gioc'!$K:$K,"")</f>
        <v>0</v>
      </c>
      <c r="M135" s="17">
        <f>_xlfn.XLOOKUP($B135,'[1]Pivot Gioc'!$B:$B,'[1]Pivot Gioc'!$C:$C,"")</f>
        <v>5.9375</v>
      </c>
      <c r="N135" s="17">
        <f>_xlfn.XLOOKUP($B135,'[1]Pivot Gioc'!$B:$B,'[1]Pivot Gioc'!$D:$D,"")</f>
        <v>6.1875</v>
      </c>
      <c r="O135" s="17">
        <f>_xlfn.XLOOKUP($B135,'[1]Pivot Gioc'!$B:$B,'[1]Pivot Gioc'!$E:$E,"")</f>
        <v>198</v>
      </c>
      <c r="P135" s="22" t="str">
        <f>IF(_xlfn.XLOOKUP($B135,'[1]Pivot Gioc'!$B:$B,'[1]Pivot Gioc'!$G:$G,"")=0,"",_xlfn.XLOOKUP($B135,'[1]Pivot Gioc'!$B:$B,'[1]Pivot Gioc'!$G:$G))</f>
        <v/>
      </c>
      <c r="Q135" s="63" t="e">
        <f>_xlfn.XLOOKUP(B135,[1]!Tabella4[nome],[1]!Tabella4[PRES])</f>
        <v>#REF!</v>
      </c>
      <c r="R135" s="63" t="e">
        <f>_xlfn.XLOOKUP(B135,[1]!Tabella4[nome],[1]!Tabella4[LEGA TIT])</f>
        <v>#REF!</v>
      </c>
      <c r="S135" s="66" t="str">
        <f>IF(_xlfn.XLOOKUP($B135,'[1]Pivot Gioc'!$B:$B,'[1]Pivot Gioc'!$S:$S)="0,00","",_xlfn.XLOOKUP($B135,'[1]Pivot Gioc'!$B:$B,'[1]Pivot Gioc'!$S:$S))</f>
        <v/>
      </c>
      <c r="T135" s="66" t="str">
        <f>IF(_xlfn.XLOOKUP($B135,'[1]Pivot Gioc'!$B:$B,'[1]Pivot Gioc'!$T:$T)=0,"",_xlfn.XLOOKUP($B135,'[1]Pivot Gioc'!$B:$B,'[1]Pivot Gioc'!$T:$T))</f>
        <v/>
      </c>
    </row>
    <row r="136" spans="1:20" x14ac:dyDescent="0.3">
      <c r="A136" s="1" t="s">
        <v>457</v>
      </c>
      <c r="B136" s="100" t="s">
        <v>490</v>
      </c>
      <c r="C136" s="1" t="str">
        <f>_xlfn.IFNA(_xlfn.XLOOKUP(B136,'[1]ROSE SQUADRE'!$N:$N,'[1]ROSE SQUADRE'!$O:$O),"")</f>
        <v/>
      </c>
      <c r="D136" s="1">
        <f>_xlfn.XLOOKUP($B136,'[1]Pivot Gioc'!$B:$B,'[1]Pivot Gioc'!$Q:$Q,"")</f>
        <v>2</v>
      </c>
      <c r="E136" s="1">
        <f>_xlfn.XLOOKUP($B136,'[1]Pivot Gioc'!$B:$B,'[1]Pivot Gioc'!$N:$N,"")</f>
        <v>0</v>
      </c>
      <c r="F136" s="1">
        <f>_xlfn.XLOOKUP($B136,'[1]Pivot Gioc'!$B:$B,'[1]Pivot Gioc'!$J:$J,"")</f>
        <v>0</v>
      </c>
      <c r="G136" s="1">
        <f>_xlfn.XLOOKUP($B136,'[1]Pivot Gioc'!$B:$B,'[1]Pivot Gioc'!$I:$I,"")</f>
        <v>0</v>
      </c>
      <c r="H136" s="1">
        <f>_xlfn.XLOOKUP($B136,'[1]Pivot Gioc'!$B:$B,'[1]Pivot Gioc'!$H:$H,"")</f>
        <v>0</v>
      </c>
      <c r="I136" s="1">
        <f>_xlfn.XLOOKUP($B136,'[1]Pivot Gioc'!$B:$B,'[1]Pivot Gioc'!$P:$P,"")</f>
        <v>0</v>
      </c>
      <c r="J136" s="1">
        <f>_xlfn.XLOOKUP($B136,'[1]Pivot Gioc'!$B:$B,'[1]Pivot Gioc'!$L:$L,"")</f>
        <v>0</v>
      </c>
      <c r="K136" s="1">
        <f>_xlfn.XLOOKUP($B136,'[1]Pivot Gioc'!$B:$B,'[1]Pivot Gioc'!$M:$M,"")</f>
        <v>0</v>
      </c>
      <c r="L136" s="1">
        <f>_xlfn.XLOOKUP($B136,'[1]Pivot Gioc'!$B:$B,'[1]Pivot Gioc'!$K:$K,"")</f>
        <v>0</v>
      </c>
      <c r="M136" s="17">
        <f>_xlfn.XLOOKUP($B136,'[1]Pivot Gioc'!$B:$B,'[1]Pivot Gioc'!$C:$C,"")</f>
        <v>5.8</v>
      </c>
      <c r="N136" s="17">
        <f>_xlfn.XLOOKUP($B136,'[1]Pivot Gioc'!$B:$B,'[1]Pivot Gioc'!$D:$D,"")</f>
        <v>6.4</v>
      </c>
      <c r="O136" s="17">
        <f>_xlfn.XLOOKUP($B136,'[1]Pivot Gioc'!$B:$B,'[1]Pivot Gioc'!$E:$E,"")</f>
        <v>64</v>
      </c>
      <c r="P136" s="22" t="str">
        <f>IF(_xlfn.XLOOKUP($B136,'[1]Pivot Gioc'!$B:$B,'[1]Pivot Gioc'!$G:$G,"")=0,"",_xlfn.XLOOKUP($B136,'[1]Pivot Gioc'!$B:$B,'[1]Pivot Gioc'!$G:$G))</f>
        <v/>
      </c>
      <c r="Q136" s="63" t="e">
        <f>_xlfn.XLOOKUP(B136,[1]!Tabella4[nome],[1]!Tabella4[PRES])</f>
        <v>#REF!</v>
      </c>
      <c r="R136" s="63" t="e">
        <f>_xlfn.XLOOKUP(B136,[1]!Tabella4[nome],[1]!Tabella4[LEGA TIT])</f>
        <v>#REF!</v>
      </c>
      <c r="S136" s="66">
        <f>IF(_xlfn.XLOOKUP($B136,'[1]Pivot Gioc'!$B:$B,'[1]Pivot Gioc'!$S:$S)="0,00","",_xlfn.XLOOKUP($B136,'[1]Pivot Gioc'!$B:$B,'[1]Pivot Gioc'!$S:$S))</f>
        <v>6.6875</v>
      </c>
      <c r="T136" s="66">
        <f>IF(_xlfn.XLOOKUP($B136,'[1]Pivot Gioc'!$B:$B,'[1]Pivot Gioc'!$T:$T)=0,"",_xlfn.XLOOKUP($B136,'[1]Pivot Gioc'!$B:$B,'[1]Pivot Gioc'!$T:$T))</f>
        <v>53.5</v>
      </c>
    </row>
    <row r="137" spans="1:20" x14ac:dyDescent="0.3">
      <c r="A137" s="1" t="s">
        <v>457</v>
      </c>
      <c r="B137" s="96" t="s">
        <v>211</v>
      </c>
      <c r="C137" s="1" t="str">
        <f>_xlfn.IFNA(_xlfn.XLOOKUP(B137,'[1]ROSE SQUADRE'!$N:$N,'[1]ROSE SQUADRE'!$O:$O),"")</f>
        <v/>
      </c>
      <c r="D137" s="1">
        <f>_xlfn.XLOOKUP($B137,'[1]Pivot Gioc'!$B:$B,'[1]Pivot Gioc'!$Q:$Q,"")</f>
        <v>2</v>
      </c>
      <c r="E137" s="1">
        <f>_xlfn.XLOOKUP($B137,'[1]Pivot Gioc'!$B:$B,'[1]Pivot Gioc'!$N:$N,"")</f>
        <v>1</v>
      </c>
      <c r="F137" s="1">
        <f>_xlfn.XLOOKUP($B137,'[1]Pivot Gioc'!$B:$B,'[1]Pivot Gioc'!$J:$J,"")</f>
        <v>0</v>
      </c>
      <c r="G137" s="1">
        <f>_xlfn.XLOOKUP($B137,'[1]Pivot Gioc'!$B:$B,'[1]Pivot Gioc'!$I:$I,"")</f>
        <v>0</v>
      </c>
      <c r="H137" s="1">
        <f>_xlfn.XLOOKUP($B137,'[1]Pivot Gioc'!$B:$B,'[1]Pivot Gioc'!$H:$H,"")</f>
        <v>0</v>
      </c>
      <c r="I137" s="1">
        <f>_xlfn.XLOOKUP($B137,'[1]Pivot Gioc'!$B:$B,'[1]Pivot Gioc'!$P:$P,"")</f>
        <v>0</v>
      </c>
      <c r="J137" s="1">
        <f>_xlfn.XLOOKUP($B137,'[1]Pivot Gioc'!$B:$B,'[1]Pivot Gioc'!$L:$L,"")</f>
        <v>0</v>
      </c>
      <c r="K137" s="1">
        <f>_xlfn.XLOOKUP($B137,'[1]Pivot Gioc'!$B:$B,'[1]Pivot Gioc'!$M:$M,"")</f>
        <v>0</v>
      </c>
      <c r="L137" s="1">
        <f>_xlfn.XLOOKUP($B137,'[1]Pivot Gioc'!$B:$B,'[1]Pivot Gioc'!$K:$K,"")</f>
        <v>0</v>
      </c>
      <c r="M137" s="17">
        <f>_xlfn.XLOOKUP($B137,'[1]Pivot Gioc'!$B:$B,'[1]Pivot Gioc'!$C:$C,"")</f>
        <v>6</v>
      </c>
      <c r="N137" s="17">
        <f>_xlfn.XLOOKUP($B137,'[1]Pivot Gioc'!$B:$B,'[1]Pivot Gioc'!$D:$D,"")</f>
        <v>6.4375</v>
      </c>
      <c r="O137" s="17">
        <f>_xlfn.XLOOKUP($B137,'[1]Pivot Gioc'!$B:$B,'[1]Pivot Gioc'!$E:$E,"")</f>
        <v>103</v>
      </c>
      <c r="P137" s="22" t="str">
        <f>IF(_xlfn.XLOOKUP($B137,'[1]Pivot Gioc'!$B:$B,'[1]Pivot Gioc'!$G:$G,"")=0,"",_xlfn.XLOOKUP($B137,'[1]Pivot Gioc'!$B:$B,'[1]Pivot Gioc'!$G:$G))</f>
        <v/>
      </c>
      <c r="Q137" s="63" t="e">
        <f>_xlfn.XLOOKUP(B137,[1]!Tabella4[nome],[1]!Tabella4[PRES])</f>
        <v>#REF!</v>
      </c>
      <c r="R137" s="63" t="e">
        <f>_xlfn.XLOOKUP(B137,[1]!Tabella4[nome],[1]!Tabella4[LEGA TIT])</f>
        <v>#REF!</v>
      </c>
      <c r="S137" s="66" t="str">
        <f>IF(_xlfn.XLOOKUP($B137,'[1]Pivot Gioc'!$B:$B,'[1]Pivot Gioc'!$S:$S)="0,00","",_xlfn.XLOOKUP($B137,'[1]Pivot Gioc'!$B:$B,'[1]Pivot Gioc'!$S:$S))</f>
        <v/>
      </c>
      <c r="T137" s="66" t="str">
        <f>IF(_xlfn.XLOOKUP($B137,'[1]Pivot Gioc'!$B:$B,'[1]Pivot Gioc'!$T:$T)=0,"",_xlfn.XLOOKUP($B137,'[1]Pivot Gioc'!$B:$B,'[1]Pivot Gioc'!$T:$T))</f>
        <v/>
      </c>
    </row>
    <row r="138" spans="1:20" x14ac:dyDescent="0.3">
      <c r="A138" s="1" t="s">
        <v>459</v>
      </c>
      <c r="B138" s="95" t="s">
        <v>215</v>
      </c>
      <c r="C138" s="1" t="str">
        <f>_xlfn.IFNA(_xlfn.XLOOKUP(B138,'[1]ROSE SQUADRE'!$N:$N,'[1]ROSE SQUADRE'!$O:$O),"")</f>
        <v/>
      </c>
      <c r="D138" s="1">
        <f>_xlfn.XLOOKUP($B138,'[1]Pivot Gioc'!$B:$B,'[1]Pivot Gioc'!$Q:$Q,"")</f>
        <v>2</v>
      </c>
      <c r="E138" s="1">
        <f>_xlfn.XLOOKUP($B138,'[1]Pivot Gioc'!$B:$B,'[1]Pivot Gioc'!$N:$N,"")</f>
        <v>0</v>
      </c>
      <c r="F138" s="1">
        <f>_xlfn.XLOOKUP($B138,'[1]Pivot Gioc'!$B:$B,'[1]Pivot Gioc'!$J:$J,"")</f>
        <v>0</v>
      </c>
      <c r="G138" s="1">
        <f>_xlfn.XLOOKUP($B138,'[1]Pivot Gioc'!$B:$B,'[1]Pivot Gioc'!$I:$I,"")</f>
        <v>0</v>
      </c>
      <c r="H138" s="1">
        <f>_xlfn.XLOOKUP($B138,'[1]Pivot Gioc'!$B:$B,'[1]Pivot Gioc'!$H:$H,"")</f>
        <v>0</v>
      </c>
      <c r="I138" s="1">
        <f>_xlfn.XLOOKUP($B138,'[1]Pivot Gioc'!$B:$B,'[1]Pivot Gioc'!$P:$P,"")</f>
        <v>0</v>
      </c>
      <c r="J138" s="1">
        <f>_xlfn.XLOOKUP($B138,'[1]Pivot Gioc'!$B:$B,'[1]Pivot Gioc'!$L:$L,"")</f>
        <v>4</v>
      </c>
      <c r="K138" s="1">
        <f>_xlfn.XLOOKUP($B138,'[1]Pivot Gioc'!$B:$B,'[1]Pivot Gioc'!$M:$M,"")</f>
        <v>0</v>
      </c>
      <c r="L138" s="1">
        <f>_xlfn.XLOOKUP($B138,'[1]Pivot Gioc'!$B:$B,'[1]Pivot Gioc'!$K:$K,"")</f>
        <v>0</v>
      </c>
      <c r="M138" s="17">
        <f>_xlfn.XLOOKUP($B138,'[1]Pivot Gioc'!$B:$B,'[1]Pivot Gioc'!$C:$C,"")</f>
        <v>5.92</v>
      </c>
      <c r="N138" s="17">
        <f>_xlfn.XLOOKUP($B138,'[1]Pivot Gioc'!$B:$B,'[1]Pivot Gioc'!$D:$D,"")</f>
        <v>6.12</v>
      </c>
      <c r="O138" s="17">
        <f>_xlfn.XLOOKUP($B138,'[1]Pivot Gioc'!$B:$B,'[1]Pivot Gioc'!$E:$E,"")</f>
        <v>153</v>
      </c>
      <c r="P138" s="22" t="str">
        <f>IF(_xlfn.XLOOKUP($B138,'[1]Pivot Gioc'!$B:$B,'[1]Pivot Gioc'!$G:$G,"")=0,"",_xlfn.XLOOKUP($B138,'[1]Pivot Gioc'!$B:$B,'[1]Pivot Gioc'!$G:$G))</f>
        <v/>
      </c>
      <c r="Q138" s="63" t="e">
        <f>_xlfn.XLOOKUP(B138,[1]!Tabella4[nome],[1]!Tabella4[PRES])</f>
        <v>#REF!</v>
      </c>
      <c r="R138" s="63" t="e">
        <f>_xlfn.XLOOKUP(B138,[1]!Tabella4[nome],[1]!Tabella4[LEGA TIT])</f>
        <v>#REF!</v>
      </c>
      <c r="S138" s="66" t="str">
        <f>IF(_xlfn.XLOOKUP($B138,'[1]Pivot Gioc'!$B:$B,'[1]Pivot Gioc'!$S:$S)="0,00","",_xlfn.XLOOKUP($B138,'[1]Pivot Gioc'!$B:$B,'[1]Pivot Gioc'!$S:$S))</f>
        <v/>
      </c>
      <c r="T138" s="66" t="str">
        <f>IF(_xlfn.XLOOKUP($B138,'[1]Pivot Gioc'!$B:$B,'[1]Pivot Gioc'!$T:$T)=0,"",_xlfn.XLOOKUP($B138,'[1]Pivot Gioc'!$B:$B,'[1]Pivot Gioc'!$T:$T))</f>
        <v/>
      </c>
    </row>
    <row r="139" spans="1:20" x14ac:dyDescent="0.3">
      <c r="A139" s="1" t="s">
        <v>456</v>
      </c>
      <c r="B139" s="95" t="s">
        <v>618</v>
      </c>
      <c r="C139" s="1" t="str">
        <f>_xlfn.IFNA(_xlfn.XLOOKUP(B139,'[1]ROSE SQUADRE'!$N:$N,'[1]ROSE SQUADRE'!$O:$O),"")</f>
        <v/>
      </c>
      <c r="D139" s="1">
        <f>_xlfn.XLOOKUP($B139,'[1]Pivot Gioc'!$B:$B,'[1]Pivot Gioc'!$Q:$Q,"")</f>
        <v>2</v>
      </c>
      <c r="E139" s="1">
        <f>_xlfn.XLOOKUP($B139,'[1]Pivot Gioc'!$B:$B,'[1]Pivot Gioc'!$N:$N,"")</f>
        <v>2</v>
      </c>
      <c r="F139" s="1">
        <f>_xlfn.XLOOKUP($B139,'[1]Pivot Gioc'!$B:$B,'[1]Pivot Gioc'!$J:$J,"")</f>
        <v>0</v>
      </c>
      <c r="G139" s="1">
        <f>_xlfn.XLOOKUP($B139,'[1]Pivot Gioc'!$B:$B,'[1]Pivot Gioc'!$I:$I,"")</f>
        <v>0</v>
      </c>
      <c r="H139" s="1">
        <f>_xlfn.XLOOKUP($B139,'[1]Pivot Gioc'!$B:$B,'[1]Pivot Gioc'!$H:$H,"")</f>
        <v>0</v>
      </c>
      <c r="I139" s="1">
        <f>_xlfn.XLOOKUP($B139,'[1]Pivot Gioc'!$B:$B,'[1]Pivot Gioc'!$P:$P,"")</f>
        <v>0</v>
      </c>
      <c r="J139" s="1">
        <f>_xlfn.XLOOKUP($B139,'[1]Pivot Gioc'!$B:$B,'[1]Pivot Gioc'!$L:$L,"")</f>
        <v>2</v>
      </c>
      <c r="K139" s="1">
        <f>_xlfn.XLOOKUP($B139,'[1]Pivot Gioc'!$B:$B,'[1]Pivot Gioc'!$M:$M,"")</f>
        <v>0</v>
      </c>
      <c r="L139" s="1">
        <f>_xlfn.XLOOKUP($B139,'[1]Pivot Gioc'!$B:$B,'[1]Pivot Gioc'!$K:$K,"")</f>
        <v>0</v>
      </c>
      <c r="M139" s="17">
        <f>_xlfn.XLOOKUP($B139,'[1]Pivot Gioc'!$B:$B,'[1]Pivot Gioc'!$C:$C,"")</f>
        <v>6.0714285714285712</v>
      </c>
      <c r="N139" s="17">
        <f>_xlfn.XLOOKUP($B139,'[1]Pivot Gioc'!$B:$B,'[1]Pivot Gioc'!$D:$D,"")</f>
        <v>6.7142857142857144</v>
      </c>
      <c r="O139" s="17">
        <f>_xlfn.XLOOKUP($B139,'[1]Pivot Gioc'!$B:$B,'[1]Pivot Gioc'!$E:$E,"")</f>
        <v>94</v>
      </c>
      <c r="P139" s="22" t="str">
        <f>IF(_xlfn.XLOOKUP($B139,'[1]Pivot Gioc'!$B:$B,'[1]Pivot Gioc'!$G:$G,"")=0,"",_xlfn.XLOOKUP($B139,'[1]Pivot Gioc'!$B:$B,'[1]Pivot Gioc'!$G:$G))</f>
        <v/>
      </c>
      <c r="Q139" s="63" t="e">
        <f>_xlfn.XLOOKUP(B139,[1]!Tabella4[nome],[1]!Tabella4[PRES])</f>
        <v>#REF!</v>
      </c>
      <c r="R139" s="63" t="e">
        <f>_xlfn.XLOOKUP(B139,[1]!Tabella4[nome],[1]!Tabella4[LEGA TIT])</f>
        <v>#REF!</v>
      </c>
      <c r="S139" s="66" t="str">
        <f>IF(_xlfn.XLOOKUP($B139,'[1]Pivot Gioc'!$B:$B,'[1]Pivot Gioc'!$S:$S)="0,00","",_xlfn.XLOOKUP($B139,'[1]Pivot Gioc'!$B:$B,'[1]Pivot Gioc'!$S:$S))</f>
        <v/>
      </c>
      <c r="T139" s="66" t="str">
        <f>IF(_xlfn.XLOOKUP($B139,'[1]Pivot Gioc'!$B:$B,'[1]Pivot Gioc'!$T:$T)=0,"",_xlfn.XLOOKUP($B139,'[1]Pivot Gioc'!$B:$B,'[1]Pivot Gioc'!$T:$T))</f>
        <v/>
      </c>
    </row>
    <row r="140" spans="1:20" x14ac:dyDescent="0.3">
      <c r="A140" s="1" t="s">
        <v>458</v>
      </c>
      <c r="B140" s="96" t="s">
        <v>224</v>
      </c>
      <c r="C140" s="1" t="str">
        <f>_xlfn.IFNA(_xlfn.XLOOKUP(B140,'[1]ROSE SQUADRE'!$N:$N,'[1]ROSE SQUADRE'!$O:$O),"")</f>
        <v/>
      </c>
      <c r="D140" s="1">
        <f>_xlfn.XLOOKUP($B140,'[1]Pivot Gioc'!$B:$B,'[1]Pivot Gioc'!$Q:$Q,"")</f>
        <v>2</v>
      </c>
      <c r="E140" s="1">
        <f>_xlfn.XLOOKUP($B140,'[1]Pivot Gioc'!$B:$B,'[1]Pivot Gioc'!$N:$N,"")</f>
        <v>0</v>
      </c>
      <c r="F140" s="1">
        <f>_xlfn.XLOOKUP($B140,'[1]Pivot Gioc'!$B:$B,'[1]Pivot Gioc'!$J:$J,"")</f>
        <v>0</v>
      </c>
      <c r="G140" s="1">
        <f>_xlfn.XLOOKUP($B140,'[1]Pivot Gioc'!$B:$B,'[1]Pivot Gioc'!$I:$I,"")</f>
        <v>0</v>
      </c>
      <c r="H140" s="1">
        <f>_xlfn.XLOOKUP($B140,'[1]Pivot Gioc'!$B:$B,'[1]Pivot Gioc'!$H:$H,"")</f>
        <v>0</v>
      </c>
      <c r="I140" s="1">
        <f>_xlfn.XLOOKUP($B140,'[1]Pivot Gioc'!$B:$B,'[1]Pivot Gioc'!$P:$P,"")</f>
        <v>0</v>
      </c>
      <c r="J140" s="1">
        <f>_xlfn.XLOOKUP($B140,'[1]Pivot Gioc'!$B:$B,'[1]Pivot Gioc'!$L:$L,"")</f>
        <v>1</v>
      </c>
      <c r="K140" s="1">
        <f>_xlfn.XLOOKUP($B140,'[1]Pivot Gioc'!$B:$B,'[1]Pivot Gioc'!$M:$M,"")</f>
        <v>0</v>
      </c>
      <c r="L140" s="1">
        <f>_xlfn.XLOOKUP($B140,'[1]Pivot Gioc'!$B:$B,'[1]Pivot Gioc'!$K:$K,"")</f>
        <v>0</v>
      </c>
      <c r="M140" s="17">
        <f>_xlfn.XLOOKUP($B140,'[1]Pivot Gioc'!$B:$B,'[1]Pivot Gioc'!$C:$C,"")</f>
        <v>5.66</v>
      </c>
      <c r="N140" s="17">
        <f>_xlfn.XLOOKUP($B140,'[1]Pivot Gioc'!$B:$B,'[1]Pivot Gioc'!$D:$D,"")</f>
        <v>5.88</v>
      </c>
      <c r="O140" s="17">
        <f>_xlfn.XLOOKUP($B140,'[1]Pivot Gioc'!$B:$B,'[1]Pivot Gioc'!$E:$E,"")</f>
        <v>147</v>
      </c>
      <c r="P140" s="22" t="str">
        <f>IF(_xlfn.XLOOKUP($B140,'[1]Pivot Gioc'!$B:$B,'[1]Pivot Gioc'!$G:$G,"")=0,"",_xlfn.XLOOKUP($B140,'[1]Pivot Gioc'!$B:$B,'[1]Pivot Gioc'!$G:$G))</f>
        <v/>
      </c>
      <c r="Q140" s="63" t="e">
        <f>_xlfn.XLOOKUP(B140,[1]!Tabella4[nome],[1]!Tabella4[PRES])</f>
        <v>#REF!</v>
      </c>
      <c r="R140" s="63" t="e">
        <f>_xlfn.XLOOKUP(B140,[1]!Tabella4[nome],[1]!Tabella4[LEGA TIT])</f>
        <v>#REF!</v>
      </c>
      <c r="S140" s="66" t="str">
        <f>IF(_xlfn.XLOOKUP($B140,'[1]Pivot Gioc'!$B:$B,'[1]Pivot Gioc'!$S:$S)="0,00","",_xlfn.XLOOKUP($B140,'[1]Pivot Gioc'!$B:$B,'[1]Pivot Gioc'!$S:$S))</f>
        <v/>
      </c>
      <c r="T140" s="66" t="str">
        <f>IF(_xlfn.XLOOKUP($B140,'[1]Pivot Gioc'!$B:$B,'[1]Pivot Gioc'!$T:$T)=0,"",_xlfn.XLOOKUP($B140,'[1]Pivot Gioc'!$B:$B,'[1]Pivot Gioc'!$T:$T))</f>
        <v/>
      </c>
    </row>
    <row r="141" spans="1:20" x14ac:dyDescent="0.3">
      <c r="A141" s="1" t="s">
        <v>457</v>
      </c>
      <c r="B141" s="95" t="s">
        <v>227</v>
      </c>
      <c r="C141" s="1" t="str">
        <f>_xlfn.IFNA(_xlfn.XLOOKUP(B141,'[1]ROSE SQUADRE'!$N:$N,'[1]ROSE SQUADRE'!$O:$O),"")</f>
        <v/>
      </c>
      <c r="D141" s="1">
        <f>_xlfn.XLOOKUP($B141,'[1]Pivot Gioc'!$B:$B,'[1]Pivot Gioc'!$Q:$Q,"")</f>
        <v>2</v>
      </c>
      <c r="E141" s="1">
        <f>_xlfn.XLOOKUP($B141,'[1]Pivot Gioc'!$B:$B,'[1]Pivot Gioc'!$N:$N,"")</f>
        <v>1</v>
      </c>
      <c r="F141" s="1">
        <f>_xlfn.XLOOKUP($B141,'[1]Pivot Gioc'!$B:$B,'[1]Pivot Gioc'!$J:$J,"")</f>
        <v>0</v>
      </c>
      <c r="G141" s="1">
        <f>_xlfn.XLOOKUP($B141,'[1]Pivot Gioc'!$B:$B,'[1]Pivot Gioc'!$I:$I,"")</f>
        <v>0</v>
      </c>
      <c r="H141" s="1">
        <f>_xlfn.XLOOKUP($B141,'[1]Pivot Gioc'!$B:$B,'[1]Pivot Gioc'!$H:$H,"")</f>
        <v>0</v>
      </c>
      <c r="I141" s="1">
        <f>_xlfn.XLOOKUP($B141,'[1]Pivot Gioc'!$B:$B,'[1]Pivot Gioc'!$P:$P,"")</f>
        <v>0</v>
      </c>
      <c r="J141" s="1">
        <f>_xlfn.XLOOKUP($B141,'[1]Pivot Gioc'!$B:$B,'[1]Pivot Gioc'!$L:$L,"")</f>
        <v>3</v>
      </c>
      <c r="K141" s="1">
        <f>_xlfn.XLOOKUP($B141,'[1]Pivot Gioc'!$B:$B,'[1]Pivot Gioc'!$M:$M,"")</f>
        <v>1</v>
      </c>
      <c r="L141" s="1">
        <f>_xlfn.XLOOKUP($B141,'[1]Pivot Gioc'!$B:$B,'[1]Pivot Gioc'!$K:$K,"")</f>
        <v>0</v>
      </c>
      <c r="M141" s="17">
        <f>_xlfn.XLOOKUP($B141,'[1]Pivot Gioc'!$B:$B,'[1]Pivot Gioc'!$C:$C,"")</f>
        <v>6.020833333333333</v>
      </c>
      <c r="N141" s="17">
        <f>_xlfn.XLOOKUP($B141,'[1]Pivot Gioc'!$B:$B,'[1]Pivot Gioc'!$D:$D,"")</f>
        <v>6.25</v>
      </c>
      <c r="O141" s="17">
        <f>_xlfn.XLOOKUP($B141,'[1]Pivot Gioc'!$B:$B,'[1]Pivot Gioc'!$E:$E,"")</f>
        <v>150</v>
      </c>
      <c r="P141" s="22" t="str">
        <f>IF(_xlfn.XLOOKUP($B141,'[1]Pivot Gioc'!$B:$B,'[1]Pivot Gioc'!$G:$G,"")=0,"",_xlfn.XLOOKUP($B141,'[1]Pivot Gioc'!$B:$B,'[1]Pivot Gioc'!$G:$G))</f>
        <v/>
      </c>
      <c r="Q141" s="63" t="e">
        <f>_xlfn.XLOOKUP(B141,[1]!Tabella4[nome],[1]!Tabella4[PRES])</f>
        <v>#REF!</v>
      </c>
      <c r="R141" s="63" t="e">
        <f>_xlfn.XLOOKUP(B141,[1]!Tabella4[nome],[1]!Tabella4[LEGA TIT])</f>
        <v>#REF!</v>
      </c>
      <c r="S141" s="66" t="str">
        <f>IF(_xlfn.XLOOKUP($B141,'[1]Pivot Gioc'!$B:$B,'[1]Pivot Gioc'!$S:$S)="0,00","",_xlfn.XLOOKUP($B141,'[1]Pivot Gioc'!$B:$B,'[1]Pivot Gioc'!$S:$S))</f>
        <v/>
      </c>
      <c r="T141" s="66" t="str">
        <f>IF(_xlfn.XLOOKUP($B141,'[1]Pivot Gioc'!$B:$B,'[1]Pivot Gioc'!$T:$T)=0,"",_xlfn.XLOOKUP($B141,'[1]Pivot Gioc'!$B:$B,'[1]Pivot Gioc'!$T:$T))</f>
        <v/>
      </c>
    </row>
    <row r="142" spans="1:20" x14ac:dyDescent="0.3">
      <c r="A142" s="1" t="s">
        <v>458</v>
      </c>
      <c r="B142" s="95" t="s">
        <v>620</v>
      </c>
      <c r="C142" s="1" t="str">
        <f>_xlfn.IFNA(_xlfn.XLOOKUP(B142,'[1]ROSE SQUADRE'!$N:$N,'[1]ROSE SQUADRE'!$O:$O),"")</f>
        <v/>
      </c>
      <c r="D142" s="1">
        <f>_xlfn.XLOOKUP($B142,'[1]Pivot Gioc'!$B:$B,'[1]Pivot Gioc'!$Q:$Q,"")</f>
        <v>2</v>
      </c>
      <c r="E142" s="1">
        <f>_xlfn.XLOOKUP($B142,'[1]Pivot Gioc'!$B:$B,'[1]Pivot Gioc'!$N:$N,"")</f>
        <v>1</v>
      </c>
      <c r="F142" s="1">
        <f>_xlfn.XLOOKUP($B142,'[1]Pivot Gioc'!$B:$B,'[1]Pivot Gioc'!$J:$J,"")</f>
        <v>0</v>
      </c>
      <c r="G142" s="1">
        <f>_xlfn.XLOOKUP($B142,'[1]Pivot Gioc'!$B:$B,'[1]Pivot Gioc'!$I:$I,"")</f>
        <v>0</v>
      </c>
      <c r="H142" s="1">
        <f>_xlfn.XLOOKUP($B142,'[1]Pivot Gioc'!$B:$B,'[1]Pivot Gioc'!$H:$H,"")</f>
        <v>0</v>
      </c>
      <c r="I142" s="1">
        <f>_xlfn.XLOOKUP($B142,'[1]Pivot Gioc'!$B:$B,'[1]Pivot Gioc'!$P:$P,"")</f>
        <v>0</v>
      </c>
      <c r="J142" s="1">
        <f>_xlfn.XLOOKUP($B142,'[1]Pivot Gioc'!$B:$B,'[1]Pivot Gioc'!$L:$L,"")</f>
        <v>4</v>
      </c>
      <c r="K142" s="1">
        <f>_xlfn.XLOOKUP($B142,'[1]Pivot Gioc'!$B:$B,'[1]Pivot Gioc'!$M:$M,"")</f>
        <v>0</v>
      </c>
      <c r="L142" s="1">
        <f>_xlfn.XLOOKUP($B142,'[1]Pivot Gioc'!$B:$B,'[1]Pivot Gioc'!$K:$K,"")</f>
        <v>0</v>
      </c>
      <c r="M142" s="17">
        <f>_xlfn.XLOOKUP($B142,'[1]Pivot Gioc'!$B:$B,'[1]Pivot Gioc'!$C:$C,"")</f>
        <v>6.0625</v>
      </c>
      <c r="N142" s="17">
        <f>_xlfn.XLOOKUP($B142,'[1]Pivot Gioc'!$B:$B,'[1]Pivot Gioc'!$D:$D,"")</f>
        <v>6.4375</v>
      </c>
      <c r="O142" s="17">
        <f>_xlfn.XLOOKUP($B142,'[1]Pivot Gioc'!$B:$B,'[1]Pivot Gioc'!$E:$E,"")</f>
        <v>103</v>
      </c>
      <c r="P142" s="22" t="str">
        <f>IF(_xlfn.XLOOKUP($B142,'[1]Pivot Gioc'!$B:$B,'[1]Pivot Gioc'!$G:$G,"")=0,"",_xlfn.XLOOKUP($B142,'[1]Pivot Gioc'!$B:$B,'[1]Pivot Gioc'!$G:$G))</f>
        <v/>
      </c>
      <c r="Q142" s="63" t="e">
        <f>_xlfn.XLOOKUP(B142,[1]!Tabella4[nome],[1]!Tabella4[PRES])</f>
        <v>#REF!</v>
      </c>
      <c r="R142" s="63" t="e">
        <f>_xlfn.XLOOKUP(B142,[1]!Tabella4[nome],[1]!Tabella4[LEGA TIT])</f>
        <v>#REF!</v>
      </c>
      <c r="S142" s="66" t="str">
        <f>IF(_xlfn.XLOOKUP($B142,'[1]Pivot Gioc'!$B:$B,'[1]Pivot Gioc'!$S:$S)="0,00","",_xlfn.XLOOKUP($B142,'[1]Pivot Gioc'!$B:$B,'[1]Pivot Gioc'!$S:$S))</f>
        <v/>
      </c>
      <c r="T142" s="66" t="str">
        <f>IF(_xlfn.XLOOKUP($B142,'[1]Pivot Gioc'!$B:$B,'[1]Pivot Gioc'!$T:$T)=0,"",_xlfn.XLOOKUP($B142,'[1]Pivot Gioc'!$B:$B,'[1]Pivot Gioc'!$T:$T))</f>
        <v/>
      </c>
    </row>
    <row r="143" spans="1:20" x14ac:dyDescent="0.3">
      <c r="A143" s="1" t="s">
        <v>457</v>
      </c>
      <c r="B143" s="95" t="s">
        <v>622</v>
      </c>
      <c r="C143" s="1" t="str">
        <f>_xlfn.IFNA(_xlfn.XLOOKUP(B143,'[1]ROSE SQUADRE'!$N:$N,'[1]ROSE SQUADRE'!$O:$O),"")</f>
        <v/>
      </c>
      <c r="D143" s="1">
        <f>_xlfn.XLOOKUP($B143,'[1]Pivot Gioc'!$B:$B,'[1]Pivot Gioc'!$Q:$Q,"")</f>
        <v>2</v>
      </c>
      <c r="E143" s="1">
        <f>_xlfn.XLOOKUP($B143,'[1]Pivot Gioc'!$B:$B,'[1]Pivot Gioc'!$N:$N,"")</f>
        <v>0</v>
      </c>
      <c r="F143" s="1">
        <f>_xlfn.XLOOKUP($B143,'[1]Pivot Gioc'!$B:$B,'[1]Pivot Gioc'!$J:$J,"")</f>
        <v>0</v>
      </c>
      <c r="G143" s="1">
        <f>_xlfn.XLOOKUP($B143,'[1]Pivot Gioc'!$B:$B,'[1]Pivot Gioc'!$I:$I,"")</f>
        <v>0</v>
      </c>
      <c r="H143" s="1">
        <f>_xlfn.XLOOKUP($B143,'[1]Pivot Gioc'!$B:$B,'[1]Pivot Gioc'!$H:$H,"")</f>
        <v>0</v>
      </c>
      <c r="I143" s="1">
        <f>_xlfn.XLOOKUP($B143,'[1]Pivot Gioc'!$B:$B,'[1]Pivot Gioc'!$P:$P,"")</f>
        <v>0</v>
      </c>
      <c r="J143" s="1">
        <f>_xlfn.XLOOKUP($B143,'[1]Pivot Gioc'!$B:$B,'[1]Pivot Gioc'!$L:$L,"")</f>
        <v>1</v>
      </c>
      <c r="K143" s="1">
        <f>_xlfn.XLOOKUP($B143,'[1]Pivot Gioc'!$B:$B,'[1]Pivot Gioc'!$M:$M,"")</f>
        <v>0</v>
      </c>
      <c r="L143" s="1">
        <f>_xlfn.XLOOKUP($B143,'[1]Pivot Gioc'!$B:$B,'[1]Pivot Gioc'!$K:$K,"")</f>
        <v>0</v>
      </c>
      <c r="M143" s="17">
        <f>_xlfn.XLOOKUP($B143,'[1]Pivot Gioc'!$B:$B,'[1]Pivot Gioc'!$C:$C,"")</f>
        <v>5.9444444444444446</v>
      </c>
      <c r="N143" s="17">
        <f>_xlfn.XLOOKUP($B143,'[1]Pivot Gioc'!$B:$B,'[1]Pivot Gioc'!$D:$D,"")</f>
        <v>6.1481481481481479</v>
      </c>
      <c r="O143" s="17">
        <f>_xlfn.XLOOKUP($B143,'[1]Pivot Gioc'!$B:$B,'[1]Pivot Gioc'!$E:$E,"")</f>
        <v>166</v>
      </c>
      <c r="P143" s="22" t="str">
        <f>IF(_xlfn.XLOOKUP($B143,'[1]Pivot Gioc'!$B:$B,'[1]Pivot Gioc'!$G:$G,"")=0,"",_xlfn.XLOOKUP($B143,'[1]Pivot Gioc'!$B:$B,'[1]Pivot Gioc'!$G:$G))</f>
        <v/>
      </c>
      <c r="Q143" s="63" t="e">
        <f>_xlfn.XLOOKUP(B143,[1]!Tabella4[nome],[1]!Tabella4[PRES])</f>
        <v>#REF!</v>
      </c>
      <c r="R143" s="63" t="e">
        <f>_xlfn.XLOOKUP(B143,[1]!Tabella4[nome],[1]!Tabella4[LEGA TIT])</f>
        <v>#REF!</v>
      </c>
      <c r="S143" s="66" t="str">
        <f>IF(_xlfn.XLOOKUP($B143,'[1]Pivot Gioc'!$B:$B,'[1]Pivot Gioc'!$S:$S)="0,00","",_xlfn.XLOOKUP($B143,'[1]Pivot Gioc'!$B:$B,'[1]Pivot Gioc'!$S:$S))</f>
        <v/>
      </c>
      <c r="T143" s="66" t="str">
        <f>IF(_xlfn.XLOOKUP($B143,'[1]Pivot Gioc'!$B:$B,'[1]Pivot Gioc'!$T:$T)=0,"",_xlfn.XLOOKUP($B143,'[1]Pivot Gioc'!$B:$B,'[1]Pivot Gioc'!$T:$T))</f>
        <v/>
      </c>
    </row>
    <row r="144" spans="1:20" x14ac:dyDescent="0.3">
      <c r="A144" s="1" t="s">
        <v>456</v>
      </c>
      <c r="B144" s="95" t="s">
        <v>239</v>
      </c>
      <c r="C144" s="1" t="str">
        <f>_xlfn.IFNA(_xlfn.XLOOKUP(B144,'[1]ROSE SQUADRE'!$N:$N,'[1]ROSE SQUADRE'!$O:$O),"")</f>
        <v/>
      </c>
      <c r="D144" s="1">
        <f>_xlfn.XLOOKUP($B144,'[1]Pivot Gioc'!$B:$B,'[1]Pivot Gioc'!$Q:$Q,"")</f>
        <v>2</v>
      </c>
      <c r="E144" s="1">
        <f>_xlfn.XLOOKUP($B144,'[1]Pivot Gioc'!$B:$B,'[1]Pivot Gioc'!$N:$N,"")</f>
        <v>0</v>
      </c>
      <c r="F144" s="1">
        <f>_xlfn.XLOOKUP($B144,'[1]Pivot Gioc'!$B:$B,'[1]Pivot Gioc'!$J:$J,"")</f>
        <v>0</v>
      </c>
      <c r="G144" s="1">
        <f>_xlfn.XLOOKUP($B144,'[1]Pivot Gioc'!$B:$B,'[1]Pivot Gioc'!$I:$I,"")</f>
        <v>0</v>
      </c>
      <c r="H144" s="1">
        <f>_xlfn.XLOOKUP($B144,'[1]Pivot Gioc'!$B:$B,'[1]Pivot Gioc'!$H:$H,"")</f>
        <v>0</v>
      </c>
      <c r="I144" s="1">
        <f>_xlfn.XLOOKUP($B144,'[1]Pivot Gioc'!$B:$B,'[1]Pivot Gioc'!$P:$P,"")</f>
        <v>0</v>
      </c>
      <c r="J144" s="1">
        <f>_xlfn.XLOOKUP($B144,'[1]Pivot Gioc'!$B:$B,'[1]Pivot Gioc'!$L:$L,"")</f>
        <v>3</v>
      </c>
      <c r="K144" s="1">
        <f>_xlfn.XLOOKUP($B144,'[1]Pivot Gioc'!$B:$B,'[1]Pivot Gioc'!$M:$M,"")</f>
        <v>0</v>
      </c>
      <c r="L144" s="1">
        <f>_xlfn.XLOOKUP($B144,'[1]Pivot Gioc'!$B:$B,'[1]Pivot Gioc'!$K:$K,"")</f>
        <v>0</v>
      </c>
      <c r="M144" s="17">
        <f>_xlfn.XLOOKUP($B144,'[1]Pivot Gioc'!$B:$B,'[1]Pivot Gioc'!$C:$C,"")</f>
        <v>5.8235294117647056</v>
      </c>
      <c r="N144" s="17">
        <f>_xlfn.XLOOKUP($B144,'[1]Pivot Gioc'!$B:$B,'[1]Pivot Gioc'!$D:$D,"")</f>
        <v>6.1470588235294121</v>
      </c>
      <c r="O144" s="17">
        <f>_xlfn.XLOOKUP($B144,'[1]Pivot Gioc'!$B:$B,'[1]Pivot Gioc'!$E:$E,"")</f>
        <v>104.5</v>
      </c>
      <c r="P144" s="22" t="str">
        <f>IF(_xlfn.XLOOKUP($B144,'[1]Pivot Gioc'!$B:$B,'[1]Pivot Gioc'!$G:$G,"")=0,"",_xlfn.XLOOKUP($B144,'[1]Pivot Gioc'!$B:$B,'[1]Pivot Gioc'!$G:$G))</f>
        <v/>
      </c>
      <c r="Q144" s="63" t="e">
        <f>_xlfn.XLOOKUP(B144,[1]!Tabella4[nome],[1]!Tabella4[PRES])</f>
        <v>#REF!</v>
      </c>
      <c r="R144" s="63" t="e">
        <f>_xlfn.XLOOKUP(B144,[1]!Tabella4[nome],[1]!Tabella4[LEGA TIT])</f>
        <v>#REF!</v>
      </c>
      <c r="S144" s="66" t="str">
        <f>IF(_xlfn.XLOOKUP($B144,'[1]Pivot Gioc'!$B:$B,'[1]Pivot Gioc'!$S:$S)="0,00","",_xlfn.XLOOKUP($B144,'[1]Pivot Gioc'!$B:$B,'[1]Pivot Gioc'!$S:$S))</f>
        <v/>
      </c>
      <c r="T144" s="66" t="str">
        <f>IF(_xlfn.XLOOKUP($B144,'[1]Pivot Gioc'!$B:$B,'[1]Pivot Gioc'!$T:$T)=0,"",_xlfn.XLOOKUP($B144,'[1]Pivot Gioc'!$B:$B,'[1]Pivot Gioc'!$T:$T))</f>
        <v/>
      </c>
    </row>
    <row r="145" spans="1:20" x14ac:dyDescent="0.3">
      <c r="B145" s="103" t="s">
        <v>245</v>
      </c>
      <c r="C145" s="1" t="str">
        <f>_xlfn.IFNA(_xlfn.XLOOKUP(B145,'[1]ROSE SQUADRE'!$N:$N,'[1]ROSE SQUADRE'!$O:$O),"")</f>
        <v/>
      </c>
      <c r="D145" s="1">
        <f>_xlfn.XLOOKUP($B145,'[1]Pivot Gioc'!$B:$B,'[1]Pivot Gioc'!$Q:$Q,"")</f>
        <v>2</v>
      </c>
      <c r="E145" s="1">
        <f>_xlfn.XLOOKUP($B145,'[1]Pivot Gioc'!$B:$B,'[1]Pivot Gioc'!$N:$N,"")</f>
        <v>1</v>
      </c>
      <c r="F145" s="1">
        <f>_xlfn.XLOOKUP($B145,'[1]Pivot Gioc'!$B:$B,'[1]Pivot Gioc'!$J:$J,"")</f>
        <v>0</v>
      </c>
      <c r="G145" s="1">
        <f>_xlfn.XLOOKUP($B145,'[1]Pivot Gioc'!$B:$B,'[1]Pivot Gioc'!$I:$I,"")</f>
        <v>0</v>
      </c>
      <c r="H145" s="1">
        <f>_xlfn.XLOOKUP($B145,'[1]Pivot Gioc'!$B:$B,'[1]Pivot Gioc'!$H:$H,"")</f>
        <v>0</v>
      </c>
      <c r="I145" s="1">
        <f>_xlfn.XLOOKUP($B145,'[1]Pivot Gioc'!$B:$B,'[1]Pivot Gioc'!$P:$P,"")</f>
        <v>0</v>
      </c>
      <c r="J145" s="1">
        <f>_xlfn.XLOOKUP($B145,'[1]Pivot Gioc'!$B:$B,'[1]Pivot Gioc'!$L:$L,"")</f>
        <v>3</v>
      </c>
      <c r="K145" s="1">
        <f>_xlfn.XLOOKUP($B145,'[1]Pivot Gioc'!$B:$B,'[1]Pivot Gioc'!$M:$M,"")</f>
        <v>1</v>
      </c>
      <c r="L145" s="1">
        <f>_xlfn.XLOOKUP($B145,'[1]Pivot Gioc'!$B:$B,'[1]Pivot Gioc'!$K:$K,"")</f>
        <v>0</v>
      </c>
      <c r="M145" s="17">
        <f>_xlfn.XLOOKUP($B145,'[1]Pivot Gioc'!$B:$B,'[1]Pivot Gioc'!$C:$C,"")</f>
        <v>5.94</v>
      </c>
      <c r="N145" s="17">
        <f>_xlfn.XLOOKUP($B145,'[1]Pivot Gioc'!$B:$B,'[1]Pivot Gioc'!$D:$D,"")</f>
        <v>6.2</v>
      </c>
      <c r="O145" s="17">
        <f>_xlfn.XLOOKUP($B145,'[1]Pivot Gioc'!$B:$B,'[1]Pivot Gioc'!$E:$E,"")</f>
        <v>155</v>
      </c>
      <c r="P145" s="22" t="str">
        <f>IF(_xlfn.XLOOKUP($B145,'[1]Pivot Gioc'!$B:$B,'[1]Pivot Gioc'!$G:$G,"")=0,"",_xlfn.XLOOKUP($B145,'[1]Pivot Gioc'!$B:$B,'[1]Pivot Gioc'!$G:$G))</f>
        <v/>
      </c>
      <c r="Q145" s="63" t="e">
        <f>_xlfn.XLOOKUP(B145,[1]!Tabella4[nome],[1]!Tabella4[PRES])</f>
        <v>#REF!</v>
      </c>
      <c r="R145" s="63" t="e">
        <f>_xlfn.XLOOKUP(B145,[1]!Tabella4[nome],[1]!Tabella4[LEGA TIT])</f>
        <v>#REF!</v>
      </c>
      <c r="S145" s="66" t="str">
        <f>IF(_xlfn.XLOOKUP($B145,'[1]Pivot Gioc'!$B:$B,'[1]Pivot Gioc'!$S:$S)="0,00","",_xlfn.XLOOKUP($B145,'[1]Pivot Gioc'!$B:$B,'[1]Pivot Gioc'!$S:$S))</f>
        <v/>
      </c>
      <c r="T145" s="66" t="str">
        <f>IF(_xlfn.XLOOKUP($B145,'[1]Pivot Gioc'!$B:$B,'[1]Pivot Gioc'!$T:$T)=0,"",_xlfn.XLOOKUP($B145,'[1]Pivot Gioc'!$B:$B,'[1]Pivot Gioc'!$T:$T))</f>
        <v/>
      </c>
    </row>
    <row r="146" spans="1:20" x14ac:dyDescent="0.3">
      <c r="B146" s="103" t="s">
        <v>268</v>
      </c>
      <c r="C146" s="1" t="str">
        <f>_xlfn.IFNA(_xlfn.XLOOKUP(B146,'[1]ROSE SQUADRE'!$N:$N,'[1]ROSE SQUADRE'!$O:$O),"")</f>
        <v/>
      </c>
      <c r="D146" s="1">
        <f>_xlfn.XLOOKUP($B146,'[1]Pivot Gioc'!$B:$B,'[1]Pivot Gioc'!$Q:$Q,"")</f>
        <v>2</v>
      </c>
      <c r="E146" s="1">
        <f>_xlfn.XLOOKUP($B146,'[1]Pivot Gioc'!$B:$B,'[1]Pivot Gioc'!$N:$N,"")</f>
        <v>4</v>
      </c>
      <c r="F146" s="1">
        <f>_xlfn.XLOOKUP($B146,'[1]Pivot Gioc'!$B:$B,'[1]Pivot Gioc'!$J:$J,"")</f>
        <v>0</v>
      </c>
      <c r="G146" s="1">
        <f>_xlfn.XLOOKUP($B146,'[1]Pivot Gioc'!$B:$B,'[1]Pivot Gioc'!$I:$I,"")</f>
        <v>0</v>
      </c>
      <c r="H146" s="1">
        <f>_xlfn.XLOOKUP($B146,'[1]Pivot Gioc'!$B:$B,'[1]Pivot Gioc'!$H:$H,"")</f>
        <v>0</v>
      </c>
      <c r="I146" s="1">
        <f>_xlfn.XLOOKUP($B146,'[1]Pivot Gioc'!$B:$B,'[1]Pivot Gioc'!$P:$P,"")</f>
        <v>0</v>
      </c>
      <c r="J146" s="1">
        <f>_xlfn.XLOOKUP($B146,'[1]Pivot Gioc'!$B:$B,'[1]Pivot Gioc'!$L:$L,"")</f>
        <v>3</v>
      </c>
      <c r="K146" s="1">
        <f>_xlfn.XLOOKUP($B146,'[1]Pivot Gioc'!$B:$B,'[1]Pivot Gioc'!$M:$M,"")</f>
        <v>0</v>
      </c>
      <c r="L146" s="1">
        <f>_xlfn.XLOOKUP($B146,'[1]Pivot Gioc'!$B:$B,'[1]Pivot Gioc'!$K:$K,"")</f>
        <v>0</v>
      </c>
      <c r="M146" s="17">
        <f>_xlfn.XLOOKUP($B146,'[1]Pivot Gioc'!$B:$B,'[1]Pivot Gioc'!$C:$C,"")</f>
        <v>6.0909090909090908</v>
      </c>
      <c r="N146" s="17">
        <f>_xlfn.XLOOKUP($B146,'[1]Pivot Gioc'!$B:$B,'[1]Pivot Gioc'!$D:$D,"")</f>
        <v>6.4772727272727275</v>
      </c>
      <c r="O146" s="17">
        <f>_xlfn.XLOOKUP($B146,'[1]Pivot Gioc'!$B:$B,'[1]Pivot Gioc'!$E:$E,"")</f>
        <v>142.5</v>
      </c>
      <c r="P146" s="22" t="str">
        <f>IF(_xlfn.XLOOKUP($B146,'[1]Pivot Gioc'!$B:$B,'[1]Pivot Gioc'!$G:$G,"")=0,"",_xlfn.XLOOKUP($B146,'[1]Pivot Gioc'!$B:$B,'[1]Pivot Gioc'!$G:$G))</f>
        <v/>
      </c>
      <c r="Q146" s="63" t="e">
        <f>_xlfn.XLOOKUP(B146,[1]!Tabella4[nome],[1]!Tabella4[PRES])</f>
        <v>#REF!</v>
      </c>
      <c r="R146" s="63" t="e">
        <f>_xlfn.XLOOKUP(B146,[1]!Tabella4[nome],[1]!Tabella4[LEGA TIT])</f>
        <v>#REF!</v>
      </c>
      <c r="S146" s="66" t="str">
        <f>IF(_xlfn.XLOOKUP($B146,'[1]Pivot Gioc'!$B:$B,'[1]Pivot Gioc'!$S:$S)="0,00","",_xlfn.XLOOKUP($B146,'[1]Pivot Gioc'!$B:$B,'[1]Pivot Gioc'!$S:$S))</f>
        <v/>
      </c>
      <c r="T146" s="66" t="str">
        <f>IF(_xlfn.XLOOKUP($B146,'[1]Pivot Gioc'!$B:$B,'[1]Pivot Gioc'!$T:$T)=0,"",_xlfn.XLOOKUP($B146,'[1]Pivot Gioc'!$B:$B,'[1]Pivot Gioc'!$T:$T))</f>
        <v/>
      </c>
    </row>
    <row r="147" spans="1:20" x14ac:dyDescent="0.3">
      <c r="B147" s="103" t="s">
        <v>269</v>
      </c>
      <c r="C147" s="1" t="str">
        <f>_xlfn.IFNA(_xlfn.XLOOKUP(B147,'[1]ROSE SQUADRE'!$N:$N,'[1]ROSE SQUADRE'!$O:$O),"")</f>
        <v/>
      </c>
      <c r="D147" s="1">
        <f>_xlfn.XLOOKUP($B147,'[1]Pivot Gioc'!$B:$B,'[1]Pivot Gioc'!$Q:$Q,"")</f>
        <v>2</v>
      </c>
      <c r="E147" s="1">
        <f>_xlfn.XLOOKUP($B147,'[1]Pivot Gioc'!$B:$B,'[1]Pivot Gioc'!$N:$N,"")</f>
        <v>4</v>
      </c>
      <c r="F147" s="1">
        <f>_xlfn.XLOOKUP($B147,'[1]Pivot Gioc'!$B:$B,'[1]Pivot Gioc'!$J:$J,"")</f>
        <v>0</v>
      </c>
      <c r="G147" s="1">
        <f>_xlfn.XLOOKUP($B147,'[1]Pivot Gioc'!$B:$B,'[1]Pivot Gioc'!$I:$I,"")</f>
        <v>0</v>
      </c>
      <c r="H147" s="1">
        <f>_xlfn.XLOOKUP($B147,'[1]Pivot Gioc'!$B:$B,'[1]Pivot Gioc'!$H:$H,"")</f>
        <v>0</v>
      </c>
      <c r="I147" s="1">
        <f>_xlfn.XLOOKUP($B147,'[1]Pivot Gioc'!$B:$B,'[1]Pivot Gioc'!$P:$P,"")</f>
        <v>0</v>
      </c>
      <c r="J147" s="1">
        <f>_xlfn.XLOOKUP($B147,'[1]Pivot Gioc'!$B:$B,'[1]Pivot Gioc'!$L:$L,"")</f>
        <v>4</v>
      </c>
      <c r="K147" s="1">
        <f>_xlfn.XLOOKUP($B147,'[1]Pivot Gioc'!$B:$B,'[1]Pivot Gioc'!$M:$M,"")</f>
        <v>0</v>
      </c>
      <c r="L147" s="1">
        <f>_xlfn.XLOOKUP($B147,'[1]Pivot Gioc'!$B:$B,'[1]Pivot Gioc'!$K:$K,"")</f>
        <v>0</v>
      </c>
      <c r="M147" s="17">
        <f>_xlfn.XLOOKUP($B147,'[1]Pivot Gioc'!$B:$B,'[1]Pivot Gioc'!$C:$C,"")</f>
        <v>6.0483870967741939</v>
      </c>
      <c r="N147" s="17">
        <f>_xlfn.XLOOKUP($B147,'[1]Pivot Gioc'!$B:$B,'[1]Pivot Gioc'!$D:$D,"")</f>
        <v>6.370967741935484</v>
      </c>
      <c r="O147" s="17">
        <f>_xlfn.XLOOKUP($B147,'[1]Pivot Gioc'!$B:$B,'[1]Pivot Gioc'!$E:$E,"")</f>
        <v>197.5</v>
      </c>
      <c r="P147" s="22" t="str">
        <f>IF(_xlfn.XLOOKUP($B147,'[1]Pivot Gioc'!$B:$B,'[1]Pivot Gioc'!$G:$G,"")=0,"",_xlfn.XLOOKUP($B147,'[1]Pivot Gioc'!$B:$B,'[1]Pivot Gioc'!$G:$G))</f>
        <v/>
      </c>
      <c r="Q147" s="63" t="e">
        <f>_xlfn.XLOOKUP(B147,[1]!Tabella4[nome],[1]!Tabella4[PRES])</f>
        <v>#REF!</v>
      </c>
      <c r="R147" s="63" t="e">
        <f>_xlfn.XLOOKUP(B147,[1]!Tabella4[nome],[1]!Tabella4[LEGA TIT])</f>
        <v>#REF!</v>
      </c>
      <c r="S147" s="66">
        <f>IF(_xlfn.XLOOKUP($B147,'[1]Pivot Gioc'!$B:$B,'[1]Pivot Gioc'!$S:$S)="0,00","",_xlfn.XLOOKUP($B147,'[1]Pivot Gioc'!$B:$B,'[1]Pivot Gioc'!$S:$S))</f>
        <v>5.75</v>
      </c>
      <c r="T147" s="66">
        <f>IF(_xlfn.XLOOKUP($B147,'[1]Pivot Gioc'!$B:$B,'[1]Pivot Gioc'!$T:$T)=0,"",_xlfn.XLOOKUP($B147,'[1]Pivot Gioc'!$B:$B,'[1]Pivot Gioc'!$T:$T))</f>
        <v>69</v>
      </c>
    </row>
    <row r="148" spans="1:20" x14ac:dyDescent="0.3">
      <c r="B148" s="103" t="s">
        <v>285</v>
      </c>
      <c r="C148" s="1" t="str">
        <f>_xlfn.IFNA(_xlfn.XLOOKUP(B148,'[1]ROSE SQUADRE'!$N:$N,'[1]ROSE SQUADRE'!$O:$O),"")</f>
        <v/>
      </c>
      <c r="D148" s="1">
        <f>_xlfn.XLOOKUP($B148,'[1]Pivot Gioc'!$B:$B,'[1]Pivot Gioc'!$Q:$Q,"")</f>
        <v>2</v>
      </c>
      <c r="E148" s="1">
        <f>_xlfn.XLOOKUP($B148,'[1]Pivot Gioc'!$B:$B,'[1]Pivot Gioc'!$N:$N,"")</f>
        <v>2</v>
      </c>
      <c r="F148" s="1">
        <f>_xlfn.XLOOKUP($B148,'[1]Pivot Gioc'!$B:$B,'[1]Pivot Gioc'!$J:$J,"")</f>
        <v>0</v>
      </c>
      <c r="G148" s="1">
        <f>_xlfn.XLOOKUP($B148,'[1]Pivot Gioc'!$B:$B,'[1]Pivot Gioc'!$I:$I,"")</f>
        <v>0</v>
      </c>
      <c r="H148" s="1">
        <f>_xlfn.XLOOKUP($B148,'[1]Pivot Gioc'!$B:$B,'[1]Pivot Gioc'!$H:$H,"")</f>
        <v>0</v>
      </c>
      <c r="I148" s="1">
        <f>_xlfn.XLOOKUP($B148,'[1]Pivot Gioc'!$B:$B,'[1]Pivot Gioc'!$P:$P,"")</f>
        <v>0</v>
      </c>
      <c r="J148" s="1">
        <f>_xlfn.XLOOKUP($B148,'[1]Pivot Gioc'!$B:$B,'[1]Pivot Gioc'!$L:$L,"")</f>
        <v>1</v>
      </c>
      <c r="K148" s="1">
        <f>_xlfn.XLOOKUP($B148,'[1]Pivot Gioc'!$B:$B,'[1]Pivot Gioc'!$M:$M,"")</f>
        <v>0</v>
      </c>
      <c r="L148" s="1">
        <f>_xlfn.XLOOKUP($B148,'[1]Pivot Gioc'!$B:$B,'[1]Pivot Gioc'!$K:$K,"")</f>
        <v>0</v>
      </c>
      <c r="M148" s="17">
        <f>_xlfn.XLOOKUP($B148,'[1]Pivot Gioc'!$B:$B,'[1]Pivot Gioc'!$C:$C,"")</f>
        <v>5.9285714285714288</v>
      </c>
      <c r="N148" s="17">
        <f>_xlfn.XLOOKUP($B148,'[1]Pivot Gioc'!$B:$B,'[1]Pivot Gioc'!$D:$D,"")</f>
        <v>6.333333333333333</v>
      </c>
      <c r="O148" s="17">
        <f>_xlfn.XLOOKUP($B148,'[1]Pivot Gioc'!$B:$B,'[1]Pivot Gioc'!$E:$E,"")</f>
        <v>133</v>
      </c>
      <c r="P148" s="22" t="str">
        <f>IF(_xlfn.XLOOKUP($B148,'[1]Pivot Gioc'!$B:$B,'[1]Pivot Gioc'!$G:$G,"")=0,"",_xlfn.XLOOKUP($B148,'[1]Pivot Gioc'!$B:$B,'[1]Pivot Gioc'!$G:$G))</f>
        <v/>
      </c>
      <c r="Q148" s="63" t="e">
        <f>_xlfn.XLOOKUP(B148,[1]!Tabella4[nome],[1]!Tabella4[PRES])</f>
        <v>#REF!</v>
      </c>
      <c r="R148" s="63" t="e">
        <f>_xlfn.XLOOKUP(B148,[1]!Tabella4[nome],[1]!Tabella4[LEGA TIT])</f>
        <v>#REF!</v>
      </c>
      <c r="S148" s="66" t="str">
        <f>IF(_xlfn.XLOOKUP($B148,'[1]Pivot Gioc'!$B:$B,'[1]Pivot Gioc'!$S:$S)="0,00","",_xlfn.XLOOKUP($B148,'[1]Pivot Gioc'!$B:$B,'[1]Pivot Gioc'!$S:$S))</f>
        <v/>
      </c>
      <c r="T148" s="66" t="str">
        <f>IF(_xlfn.XLOOKUP($B148,'[1]Pivot Gioc'!$B:$B,'[1]Pivot Gioc'!$T:$T)=0,"",_xlfn.XLOOKUP($B148,'[1]Pivot Gioc'!$B:$B,'[1]Pivot Gioc'!$T:$T))</f>
        <v/>
      </c>
    </row>
    <row r="149" spans="1:20" x14ac:dyDescent="0.3">
      <c r="B149" s="103" t="s">
        <v>668</v>
      </c>
      <c r="C149" s="1" t="str">
        <f>_xlfn.IFNA(_xlfn.XLOOKUP(B149,'[1]ROSE SQUADRE'!$N:$N,'[1]ROSE SQUADRE'!$O:$O),"")</f>
        <v/>
      </c>
      <c r="D149" s="1">
        <f>_xlfn.XLOOKUP($B149,'[1]Pivot Gioc'!$B:$B,'[1]Pivot Gioc'!$Q:$Q,"")</f>
        <v>2</v>
      </c>
      <c r="E149" s="1">
        <f>_xlfn.XLOOKUP($B149,'[1]Pivot Gioc'!$B:$B,'[1]Pivot Gioc'!$N:$N,"")</f>
        <v>1</v>
      </c>
      <c r="F149" s="1">
        <f>_xlfn.XLOOKUP($B149,'[1]Pivot Gioc'!$B:$B,'[1]Pivot Gioc'!$J:$J,"")</f>
        <v>0</v>
      </c>
      <c r="G149" s="1">
        <f>_xlfn.XLOOKUP($B149,'[1]Pivot Gioc'!$B:$B,'[1]Pivot Gioc'!$I:$I,"")</f>
        <v>0</v>
      </c>
      <c r="H149" s="1">
        <f>_xlfn.XLOOKUP($B149,'[1]Pivot Gioc'!$B:$B,'[1]Pivot Gioc'!$H:$H,"")</f>
        <v>0</v>
      </c>
      <c r="I149" s="1">
        <f>_xlfn.XLOOKUP($B149,'[1]Pivot Gioc'!$B:$B,'[1]Pivot Gioc'!$P:$P,"")</f>
        <v>0</v>
      </c>
      <c r="J149" s="1">
        <f>_xlfn.XLOOKUP($B149,'[1]Pivot Gioc'!$B:$B,'[1]Pivot Gioc'!$L:$L,"")</f>
        <v>1</v>
      </c>
      <c r="K149" s="1">
        <f>_xlfn.XLOOKUP($B149,'[1]Pivot Gioc'!$B:$B,'[1]Pivot Gioc'!$M:$M,"")</f>
        <v>0</v>
      </c>
      <c r="L149" s="1">
        <f>_xlfn.XLOOKUP($B149,'[1]Pivot Gioc'!$B:$B,'[1]Pivot Gioc'!$K:$K,"")</f>
        <v>0</v>
      </c>
      <c r="M149" s="17">
        <f>_xlfn.XLOOKUP($B149,'[1]Pivot Gioc'!$B:$B,'[1]Pivot Gioc'!$C:$C,"")</f>
        <v>5.9615384615384617</v>
      </c>
      <c r="N149" s="17">
        <f>_xlfn.XLOOKUP($B149,'[1]Pivot Gioc'!$B:$B,'[1]Pivot Gioc'!$D:$D,"")</f>
        <v>6.4615384615384617</v>
      </c>
      <c r="O149" s="17">
        <f>_xlfn.XLOOKUP($B149,'[1]Pivot Gioc'!$B:$B,'[1]Pivot Gioc'!$E:$E,"")</f>
        <v>84</v>
      </c>
      <c r="P149" s="22" t="str">
        <f>IF(_xlfn.XLOOKUP($B149,'[1]Pivot Gioc'!$B:$B,'[1]Pivot Gioc'!$G:$G,"")=0,"",_xlfn.XLOOKUP($B149,'[1]Pivot Gioc'!$B:$B,'[1]Pivot Gioc'!$G:$G))</f>
        <v/>
      </c>
      <c r="Q149" s="63" t="e">
        <f>_xlfn.XLOOKUP(B149,[1]!Tabella4[nome],[1]!Tabella4[PRES])</f>
        <v>#REF!</v>
      </c>
      <c r="R149" s="63" t="e">
        <f>_xlfn.XLOOKUP(B149,[1]!Tabella4[nome],[1]!Tabella4[LEGA TIT])</f>
        <v>#REF!</v>
      </c>
      <c r="S149" s="66" t="str">
        <f>IF(_xlfn.XLOOKUP($B149,'[1]Pivot Gioc'!$B:$B,'[1]Pivot Gioc'!$S:$S)="0,00","",_xlfn.XLOOKUP($B149,'[1]Pivot Gioc'!$B:$B,'[1]Pivot Gioc'!$S:$S))</f>
        <v/>
      </c>
      <c r="T149" s="66" t="str">
        <f>IF(_xlfn.XLOOKUP($B149,'[1]Pivot Gioc'!$B:$B,'[1]Pivot Gioc'!$T:$T)=0,"",_xlfn.XLOOKUP($B149,'[1]Pivot Gioc'!$B:$B,'[1]Pivot Gioc'!$T:$T))</f>
        <v/>
      </c>
    </row>
    <row r="150" spans="1:20" x14ac:dyDescent="0.3">
      <c r="B150" s="103" t="s">
        <v>677</v>
      </c>
      <c r="C150" s="1" t="str">
        <f>_xlfn.IFNA(_xlfn.XLOOKUP(B150,'[1]ROSE SQUADRE'!$N:$N,'[1]ROSE SQUADRE'!$O:$O),"")</f>
        <v/>
      </c>
      <c r="D150" s="1">
        <f>_xlfn.XLOOKUP($B150,'[1]Pivot Gioc'!$B:$B,'[1]Pivot Gioc'!$Q:$Q,"")</f>
        <v>2</v>
      </c>
      <c r="E150" s="1">
        <f>_xlfn.XLOOKUP($B150,'[1]Pivot Gioc'!$B:$B,'[1]Pivot Gioc'!$N:$N,"")</f>
        <v>0</v>
      </c>
      <c r="F150" s="1">
        <f>_xlfn.XLOOKUP($B150,'[1]Pivot Gioc'!$B:$B,'[1]Pivot Gioc'!$J:$J,"")</f>
        <v>0</v>
      </c>
      <c r="G150" s="1">
        <f>_xlfn.XLOOKUP($B150,'[1]Pivot Gioc'!$B:$B,'[1]Pivot Gioc'!$I:$I,"")</f>
        <v>0</v>
      </c>
      <c r="H150" s="1">
        <f>_xlfn.XLOOKUP($B150,'[1]Pivot Gioc'!$B:$B,'[1]Pivot Gioc'!$H:$H,"")</f>
        <v>0</v>
      </c>
      <c r="I150" s="1">
        <f>_xlfn.XLOOKUP($B150,'[1]Pivot Gioc'!$B:$B,'[1]Pivot Gioc'!$P:$P,"")</f>
        <v>0</v>
      </c>
      <c r="J150" s="1">
        <f>_xlfn.XLOOKUP($B150,'[1]Pivot Gioc'!$B:$B,'[1]Pivot Gioc'!$L:$L,"")</f>
        <v>7</v>
      </c>
      <c r="K150" s="1">
        <f>_xlfn.XLOOKUP($B150,'[1]Pivot Gioc'!$B:$B,'[1]Pivot Gioc'!$M:$M,"")</f>
        <v>0</v>
      </c>
      <c r="L150" s="1">
        <f>_xlfn.XLOOKUP($B150,'[1]Pivot Gioc'!$B:$B,'[1]Pivot Gioc'!$K:$K,"")</f>
        <v>1</v>
      </c>
      <c r="M150" s="17">
        <f>_xlfn.XLOOKUP($B150,'[1]Pivot Gioc'!$B:$B,'[1]Pivot Gioc'!$C:$C,"")</f>
        <v>6</v>
      </c>
      <c r="N150" s="17">
        <f>_xlfn.XLOOKUP($B150,'[1]Pivot Gioc'!$B:$B,'[1]Pivot Gioc'!$D:$D,"")</f>
        <v>6.0147058823529411</v>
      </c>
      <c r="O150" s="17">
        <f>_xlfn.XLOOKUP($B150,'[1]Pivot Gioc'!$B:$B,'[1]Pivot Gioc'!$E:$E,"")</f>
        <v>204.5</v>
      </c>
      <c r="P150" s="22" t="str">
        <f>IF(_xlfn.XLOOKUP($B150,'[1]Pivot Gioc'!$B:$B,'[1]Pivot Gioc'!$G:$G,"")=0,"",_xlfn.XLOOKUP($B150,'[1]Pivot Gioc'!$B:$B,'[1]Pivot Gioc'!$G:$G))</f>
        <v/>
      </c>
      <c r="Q150" s="63" t="e">
        <f>_xlfn.XLOOKUP(B150,[1]!Tabella4[nome],[1]!Tabella4[PRES])</f>
        <v>#REF!</v>
      </c>
      <c r="R150" s="63" t="e">
        <f>_xlfn.XLOOKUP(B150,[1]!Tabella4[nome],[1]!Tabella4[LEGA TIT])</f>
        <v>#REF!</v>
      </c>
      <c r="S150" s="66" t="str">
        <f>IF(_xlfn.XLOOKUP($B150,'[1]Pivot Gioc'!$B:$B,'[1]Pivot Gioc'!$S:$S)="0,00","",_xlfn.XLOOKUP($B150,'[1]Pivot Gioc'!$B:$B,'[1]Pivot Gioc'!$S:$S))</f>
        <v/>
      </c>
      <c r="T150" s="66" t="str">
        <f>IF(_xlfn.XLOOKUP($B150,'[1]Pivot Gioc'!$B:$B,'[1]Pivot Gioc'!$T:$T)=0,"",_xlfn.XLOOKUP($B150,'[1]Pivot Gioc'!$B:$B,'[1]Pivot Gioc'!$T:$T))</f>
        <v/>
      </c>
    </row>
    <row r="151" spans="1:20" x14ac:dyDescent="0.3">
      <c r="B151" s="103" t="s">
        <v>316</v>
      </c>
      <c r="C151" s="1" t="str">
        <f>_xlfn.IFNA(_xlfn.XLOOKUP(B151,'[1]ROSE SQUADRE'!$N:$N,'[1]ROSE SQUADRE'!$O:$O),"")</f>
        <v/>
      </c>
      <c r="D151" s="1">
        <f>_xlfn.XLOOKUP($B151,'[1]Pivot Gioc'!$B:$B,'[1]Pivot Gioc'!$Q:$Q,"")</f>
        <v>2</v>
      </c>
      <c r="E151" s="1">
        <f>_xlfn.XLOOKUP($B151,'[1]Pivot Gioc'!$B:$B,'[1]Pivot Gioc'!$N:$N,"")</f>
        <v>2</v>
      </c>
      <c r="F151" s="1">
        <f>_xlfn.XLOOKUP($B151,'[1]Pivot Gioc'!$B:$B,'[1]Pivot Gioc'!$J:$J,"")</f>
        <v>1</v>
      </c>
      <c r="G151" s="1">
        <f>_xlfn.XLOOKUP($B151,'[1]Pivot Gioc'!$B:$B,'[1]Pivot Gioc'!$I:$I,"")</f>
        <v>0</v>
      </c>
      <c r="H151" s="1">
        <f>_xlfn.XLOOKUP($B151,'[1]Pivot Gioc'!$B:$B,'[1]Pivot Gioc'!$H:$H,"")</f>
        <v>0</v>
      </c>
      <c r="I151" s="1">
        <f>_xlfn.XLOOKUP($B151,'[1]Pivot Gioc'!$B:$B,'[1]Pivot Gioc'!$P:$P,"")</f>
        <v>0</v>
      </c>
      <c r="J151" s="1">
        <f>_xlfn.XLOOKUP($B151,'[1]Pivot Gioc'!$B:$B,'[1]Pivot Gioc'!$L:$L,"")</f>
        <v>3</v>
      </c>
      <c r="K151" s="1">
        <f>_xlfn.XLOOKUP($B151,'[1]Pivot Gioc'!$B:$B,'[1]Pivot Gioc'!$M:$M,"")</f>
        <v>0</v>
      </c>
      <c r="L151" s="1">
        <f>_xlfn.XLOOKUP($B151,'[1]Pivot Gioc'!$B:$B,'[1]Pivot Gioc'!$K:$K,"")</f>
        <v>0</v>
      </c>
      <c r="M151" s="17">
        <f>_xlfn.XLOOKUP($B151,'[1]Pivot Gioc'!$B:$B,'[1]Pivot Gioc'!$C:$C,"")</f>
        <v>5.729166666666667</v>
      </c>
      <c r="N151" s="17">
        <f>_xlfn.XLOOKUP($B151,'[1]Pivot Gioc'!$B:$B,'[1]Pivot Gioc'!$D:$D,"")</f>
        <v>6</v>
      </c>
      <c r="O151" s="17">
        <f>_xlfn.XLOOKUP($B151,'[1]Pivot Gioc'!$B:$B,'[1]Pivot Gioc'!$E:$E,"")</f>
        <v>144</v>
      </c>
      <c r="P151" s="22" t="str">
        <f>IF(_xlfn.XLOOKUP($B151,'[1]Pivot Gioc'!$B:$B,'[1]Pivot Gioc'!$G:$G,"")=0,"",_xlfn.XLOOKUP($B151,'[1]Pivot Gioc'!$B:$B,'[1]Pivot Gioc'!$G:$G))</f>
        <v/>
      </c>
      <c r="Q151" s="63" t="e">
        <f>_xlfn.XLOOKUP(B151,[1]!Tabella4[nome],[1]!Tabella4[PRES])</f>
        <v>#REF!</v>
      </c>
      <c r="R151" s="63" t="e">
        <f>_xlfn.XLOOKUP(B151,[1]!Tabella4[nome],[1]!Tabella4[LEGA TIT])</f>
        <v>#REF!</v>
      </c>
      <c r="S151" s="66">
        <f>IF(_xlfn.XLOOKUP($B151,'[1]Pivot Gioc'!$B:$B,'[1]Pivot Gioc'!$S:$S)="0,00","",_xlfn.XLOOKUP($B151,'[1]Pivot Gioc'!$B:$B,'[1]Pivot Gioc'!$S:$S))</f>
        <v>6.5</v>
      </c>
      <c r="T151" s="66">
        <f>IF(_xlfn.XLOOKUP($B151,'[1]Pivot Gioc'!$B:$B,'[1]Pivot Gioc'!$T:$T)=0,"",_xlfn.XLOOKUP($B151,'[1]Pivot Gioc'!$B:$B,'[1]Pivot Gioc'!$T:$T))</f>
        <v>6.5</v>
      </c>
    </row>
    <row r="152" spans="1:20" x14ac:dyDescent="0.3">
      <c r="B152" s="103" t="s">
        <v>328</v>
      </c>
      <c r="C152" s="1" t="str">
        <f>_xlfn.IFNA(_xlfn.XLOOKUP(B152,'[1]ROSE SQUADRE'!$N:$N,'[1]ROSE SQUADRE'!$O:$O),"")</f>
        <v/>
      </c>
      <c r="D152" s="1">
        <f>_xlfn.XLOOKUP($B152,'[1]Pivot Gioc'!$B:$B,'[1]Pivot Gioc'!$Q:$Q,"")</f>
        <v>2</v>
      </c>
      <c r="E152" s="1">
        <f>_xlfn.XLOOKUP($B152,'[1]Pivot Gioc'!$B:$B,'[1]Pivot Gioc'!$N:$N,"")</f>
        <v>3</v>
      </c>
      <c r="F152" s="1">
        <f>_xlfn.XLOOKUP($B152,'[1]Pivot Gioc'!$B:$B,'[1]Pivot Gioc'!$J:$J,"")</f>
        <v>0</v>
      </c>
      <c r="G152" s="1">
        <f>_xlfn.XLOOKUP($B152,'[1]Pivot Gioc'!$B:$B,'[1]Pivot Gioc'!$I:$I,"")</f>
        <v>0</v>
      </c>
      <c r="H152" s="1">
        <f>_xlfn.XLOOKUP($B152,'[1]Pivot Gioc'!$B:$B,'[1]Pivot Gioc'!$H:$H,"")</f>
        <v>0</v>
      </c>
      <c r="I152" s="1">
        <f>_xlfn.XLOOKUP($B152,'[1]Pivot Gioc'!$B:$B,'[1]Pivot Gioc'!$P:$P,"")</f>
        <v>0</v>
      </c>
      <c r="J152" s="1">
        <f>_xlfn.XLOOKUP($B152,'[1]Pivot Gioc'!$B:$B,'[1]Pivot Gioc'!$L:$L,"")</f>
        <v>4</v>
      </c>
      <c r="K152" s="1">
        <f>_xlfn.XLOOKUP($B152,'[1]Pivot Gioc'!$B:$B,'[1]Pivot Gioc'!$M:$M,"")</f>
        <v>0</v>
      </c>
      <c r="L152" s="1">
        <f>_xlfn.XLOOKUP($B152,'[1]Pivot Gioc'!$B:$B,'[1]Pivot Gioc'!$K:$K,"")</f>
        <v>0</v>
      </c>
      <c r="M152" s="17">
        <f>_xlfn.XLOOKUP($B152,'[1]Pivot Gioc'!$B:$B,'[1]Pivot Gioc'!$C:$C,"")</f>
        <v>6.125</v>
      </c>
      <c r="N152" s="17">
        <f>_xlfn.XLOOKUP($B152,'[1]Pivot Gioc'!$B:$B,'[1]Pivot Gioc'!$D:$D,"")</f>
        <v>6.4749999999999996</v>
      </c>
      <c r="O152" s="17">
        <f>_xlfn.XLOOKUP($B152,'[1]Pivot Gioc'!$B:$B,'[1]Pivot Gioc'!$E:$E,"")</f>
        <v>129.5</v>
      </c>
      <c r="P152" s="22" t="str">
        <f>IF(_xlfn.XLOOKUP($B152,'[1]Pivot Gioc'!$B:$B,'[1]Pivot Gioc'!$G:$G,"")=0,"",_xlfn.XLOOKUP($B152,'[1]Pivot Gioc'!$B:$B,'[1]Pivot Gioc'!$G:$G))</f>
        <v/>
      </c>
      <c r="Q152" s="63" t="e">
        <f>_xlfn.XLOOKUP(B152,[1]!Tabella4[nome],[1]!Tabella4[PRES])</f>
        <v>#REF!</v>
      </c>
      <c r="R152" s="63" t="e">
        <f>_xlfn.XLOOKUP(B152,[1]!Tabella4[nome],[1]!Tabella4[LEGA TIT])</f>
        <v>#REF!</v>
      </c>
      <c r="S152" s="66" t="str">
        <f>IF(_xlfn.XLOOKUP($B152,'[1]Pivot Gioc'!$B:$B,'[1]Pivot Gioc'!$S:$S)="0,00","",_xlfn.XLOOKUP($B152,'[1]Pivot Gioc'!$B:$B,'[1]Pivot Gioc'!$S:$S))</f>
        <v/>
      </c>
      <c r="T152" s="66" t="str">
        <f>IF(_xlfn.XLOOKUP($B152,'[1]Pivot Gioc'!$B:$B,'[1]Pivot Gioc'!$T:$T)=0,"",_xlfn.XLOOKUP($B152,'[1]Pivot Gioc'!$B:$B,'[1]Pivot Gioc'!$T:$T))</f>
        <v/>
      </c>
    </row>
    <row r="153" spans="1:20" x14ac:dyDescent="0.3">
      <c r="A153" s="1" t="s">
        <v>457</v>
      </c>
      <c r="B153" s="97" t="s">
        <v>135</v>
      </c>
      <c r="C153" s="1" t="str">
        <f>_xlfn.IFNA(_xlfn.XLOOKUP(B153,'[1]ROSE SQUADRE'!$N:$N,'[1]ROSE SQUADRE'!$O:$O),"")</f>
        <v>AC ASPARAGHESE</v>
      </c>
      <c r="D153" s="1">
        <f>_xlfn.XLOOKUP($B153,'[1]Pivot Gioc'!$B:$B,'[1]Pivot Gioc'!$Q:$Q,"")</f>
        <v>2</v>
      </c>
      <c r="E153" s="1">
        <f>_xlfn.XLOOKUP($B153,'[1]Pivot Gioc'!$B:$B,'[1]Pivot Gioc'!$N:$N,"")</f>
        <v>1</v>
      </c>
      <c r="F153" s="1">
        <f>_xlfn.XLOOKUP($B153,'[1]Pivot Gioc'!$B:$B,'[1]Pivot Gioc'!$J:$J,"")</f>
        <v>0</v>
      </c>
      <c r="G153" s="1">
        <f>_xlfn.XLOOKUP($B153,'[1]Pivot Gioc'!$B:$B,'[1]Pivot Gioc'!$I:$I,"")</f>
        <v>0</v>
      </c>
      <c r="H153" s="1">
        <f>_xlfn.XLOOKUP($B153,'[1]Pivot Gioc'!$B:$B,'[1]Pivot Gioc'!$H:$H,"")</f>
        <v>0</v>
      </c>
      <c r="I153" s="1">
        <f>_xlfn.XLOOKUP($B153,'[1]Pivot Gioc'!$B:$B,'[1]Pivot Gioc'!$P:$P,"")</f>
        <v>0</v>
      </c>
      <c r="J153" s="1">
        <f>_xlfn.XLOOKUP($B153,'[1]Pivot Gioc'!$B:$B,'[1]Pivot Gioc'!$L:$L,"")</f>
        <v>1</v>
      </c>
      <c r="K153" s="1">
        <f>_xlfn.XLOOKUP($B153,'[1]Pivot Gioc'!$B:$B,'[1]Pivot Gioc'!$M:$M,"")</f>
        <v>0</v>
      </c>
      <c r="L153" s="1">
        <f>_xlfn.XLOOKUP($B153,'[1]Pivot Gioc'!$B:$B,'[1]Pivot Gioc'!$K:$K,"")</f>
        <v>0</v>
      </c>
      <c r="M153" s="17">
        <f>_xlfn.XLOOKUP($B153,'[1]Pivot Gioc'!$B:$B,'[1]Pivot Gioc'!$C:$C,"")</f>
        <v>6.083333333333333</v>
      </c>
      <c r="N153" s="17">
        <f>_xlfn.XLOOKUP($B153,'[1]Pivot Gioc'!$B:$B,'[1]Pivot Gioc'!$D:$D,"")</f>
        <v>6.354166666666667</v>
      </c>
      <c r="O153" s="17">
        <f>_xlfn.XLOOKUP($B153,'[1]Pivot Gioc'!$B:$B,'[1]Pivot Gioc'!$E:$E,"")</f>
        <v>152.5</v>
      </c>
      <c r="P153" s="22" t="str">
        <f>IF(_xlfn.XLOOKUP($B153,'[1]Pivot Gioc'!$B:$B,'[1]Pivot Gioc'!$G:$G,"")=0,"",_xlfn.XLOOKUP($B153,'[1]Pivot Gioc'!$B:$B,'[1]Pivot Gioc'!$G:$G))</f>
        <v/>
      </c>
      <c r="Q153" s="63" t="e">
        <f>_xlfn.XLOOKUP(B153,[1]!Tabella4[nome],[1]!Tabella4[PRES])</f>
        <v>#REF!</v>
      </c>
      <c r="R153" s="63" t="e">
        <f>_xlfn.XLOOKUP(B153,[1]!Tabella4[nome],[1]!Tabella4[LEGA TIT])</f>
        <v>#REF!</v>
      </c>
      <c r="S153" s="66">
        <f>IF(_xlfn.XLOOKUP($B153,'[1]Pivot Gioc'!$B:$B,'[1]Pivot Gioc'!$S:$S)="0,00","",_xlfn.XLOOKUP($B153,'[1]Pivot Gioc'!$B:$B,'[1]Pivot Gioc'!$S:$S))</f>
        <v>6.2368421052631575</v>
      </c>
      <c r="T153" s="66">
        <f>IF(_xlfn.XLOOKUP($B153,'[1]Pivot Gioc'!$B:$B,'[1]Pivot Gioc'!$T:$T)=0,"",_xlfn.XLOOKUP($B153,'[1]Pivot Gioc'!$B:$B,'[1]Pivot Gioc'!$T:$T))</f>
        <v>118.5</v>
      </c>
    </row>
    <row r="154" spans="1:20" x14ac:dyDescent="0.3">
      <c r="A154" s="1" t="s">
        <v>456</v>
      </c>
      <c r="B154" s="97" t="s">
        <v>170</v>
      </c>
      <c r="C154" s="1" t="str">
        <f>_xlfn.IFNA(_xlfn.XLOOKUP(B154,'[1]ROSE SQUADRE'!$N:$N,'[1]ROSE SQUADRE'!$O:$O),"")</f>
        <v>AC ASPARAGHESE</v>
      </c>
      <c r="D154" s="1">
        <f>_xlfn.XLOOKUP($B154,'[1]Pivot Gioc'!$B:$B,'[1]Pivot Gioc'!$Q:$Q,"")</f>
        <v>2</v>
      </c>
      <c r="E154" s="1">
        <f>_xlfn.XLOOKUP($B154,'[1]Pivot Gioc'!$B:$B,'[1]Pivot Gioc'!$N:$N,"")</f>
        <v>0</v>
      </c>
      <c r="F154" s="1">
        <f>_xlfn.XLOOKUP($B154,'[1]Pivot Gioc'!$B:$B,'[1]Pivot Gioc'!$J:$J,"")</f>
        <v>0</v>
      </c>
      <c r="G154" s="1">
        <f>_xlfn.XLOOKUP($B154,'[1]Pivot Gioc'!$B:$B,'[1]Pivot Gioc'!$I:$I,"")</f>
        <v>0</v>
      </c>
      <c r="H154" s="1">
        <f>_xlfn.XLOOKUP($B154,'[1]Pivot Gioc'!$B:$B,'[1]Pivot Gioc'!$H:$H,"")</f>
        <v>0</v>
      </c>
      <c r="I154" s="1">
        <f>_xlfn.XLOOKUP($B154,'[1]Pivot Gioc'!$B:$B,'[1]Pivot Gioc'!$P:$P,"")</f>
        <v>0</v>
      </c>
      <c r="J154" s="1">
        <f>_xlfn.XLOOKUP($B154,'[1]Pivot Gioc'!$B:$B,'[1]Pivot Gioc'!$L:$L,"")</f>
        <v>2</v>
      </c>
      <c r="K154" s="1">
        <f>_xlfn.XLOOKUP($B154,'[1]Pivot Gioc'!$B:$B,'[1]Pivot Gioc'!$M:$M,"")</f>
        <v>0</v>
      </c>
      <c r="L154" s="1">
        <f>_xlfn.XLOOKUP($B154,'[1]Pivot Gioc'!$B:$B,'[1]Pivot Gioc'!$K:$K,"")</f>
        <v>0</v>
      </c>
      <c r="M154" s="17">
        <f>_xlfn.XLOOKUP($B154,'[1]Pivot Gioc'!$B:$B,'[1]Pivot Gioc'!$C:$C,"")</f>
        <v>5.8928571428571432</v>
      </c>
      <c r="N154" s="17">
        <f>_xlfn.XLOOKUP($B154,'[1]Pivot Gioc'!$B:$B,'[1]Pivot Gioc'!$D:$D,"")</f>
        <v>6.3214285714285712</v>
      </c>
      <c r="O154" s="17">
        <f>_xlfn.XLOOKUP($B154,'[1]Pivot Gioc'!$B:$B,'[1]Pivot Gioc'!$E:$E,"")</f>
        <v>88.5</v>
      </c>
      <c r="P154" s="22" t="str">
        <f>IF(_xlfn.XLOOKUP($B154,'[1]Pivot Gioc'!$B:$B,'[1]Pivot Gioc'!$G:$G,"")=0,"",_xlfn.XLOOKUP($B154,'[1]Pivot Gioc'!$B:$B,'[1]Pivot Gioc'!$G:$G))</f>
        <v/>
      </c>
      <c r="Q154" s="63" t="e">
        <f>_xlfn.XLOOKUP(B154,[1]!Tabella4[nome],[1]!Tabella4[PRES])</f>
        <v>#REF!</v>
      </c>
      <c r="R154" s="63" t="e">
        <f>_xlfn.XLOOKUP(B154,[1]!Tabella4[nome],[1]!Tabella4[LEGA TIT])</f>
        <v>#REF!</v>
      </c>
      <c r="S154" s="66">
        <f>IF(_xlfn.XLOOKUP($B154,'[1]Pivot Gioc'!$B:$B,'[1]Pivot Gioc'!$S:$S)="0,00","",_xlfn.XLOOKUP($B154,'[1]Pivot Gioc'!$B:$B,'[1]Pivot Gioc'!$S:$S))</f>
        <v>5.583333333333333</v>
      </c>
      <c r="T154" s="66">
        <f>IF(_xlfn.XLOOKUP($B154,'[1]Pivot Gioc'!$B:$B,'[1]Pivot Gioc'!$T:$T)=0,"",_xlfn.XLOOKUP($B154,'[1]Pivot Gioc'!$B:$B,'[1]Pivot Gioc'!$T:$T))</f>
        <v>33.5</v>
      </c>
    </row>
    <row r="155" spans="1:20" x14ac:dyDescent="0.3">
      <c r="A155" s="1" t="s">
        <v>458</v>
      </c>
      <c r="B155" s="97" t="s">
        <v>193</v>
      </c>
      <c r="C155" s="1" t="str">
        <f>_xlfn.IFNA(_xlfn.XLOOKUP(B155,'[1]ROSE SQUADRE'!$N:$N,'[1]ROSE SQUADRE'!$O:$O),"")</f>
        <v>AC ASPARAGHESE</v>
      </c>
      <c r="D155" s="1">
        <f>_xlfn.XLOOKUP($B155,'[1]Pivot Gioc'!$B:$B,'[1]Pivot Gioc'!$Q:$Q,"")</f>
        <v>2</v>
      </c>
      <c r="E155" s="1">
        <f>_xlfn.XLOOKUP($B155,'[1]Pivot Gioc'!$B:$B,'[1]Pivot Gioc'!$N:$N,"")</f>
        <v>3</v>
      </c>
      <c r="F155" s="1">
        <f>_xlfn.XLOOKUP($B155,'[1]Pivot Gioc'!$B:$B,'[1]Pivot Gioc'!$J:$J,"")</f>
        <v>0</v>
      </c>
      <c r="G155" s="1">
        <f>_xlfn.XLOOKUP($B155,'[1]Pivot Gioc'!$B:$B,'[1]Pivot Gioc'!$I:$I,"")</f>
        <v>0</v>
      </c>
      <c r="H155" s="1">
        <f>_xlfn.XLOOKUP($B155,'[1]Pivot Gioc'!$B:$B,'[1]Pivot Gioc'!$H:$H,"")</f>
        <v>0</v>
      </c>
      <c r="I155" s="1">
        <f>_xlfn.XLOOKUP($B155,'[1]Pivot Gioc'!$B:$B,'[1]Pivot Gioc'!$P:$P,"")</f>
        <v>0</v>
      </c>
      <c r="J155" s="1">
        <f>_xlfn.XLOOKUP($B155,'[1]Pivot Gioc'!$B:$B,'[1]Pivot Gioc'!$L:$L,"")</f>
        <v>2</v>
      </c>
      <c r="K155" s="1">
        <f>_xlfn.XLOOKUP($B155,'[1]Pivot Gioc'!$B:$B,'[1]Pivot Gioc'!$M:$M,"")</f>
        <v>0</v>
      </c>
      <c r="L155" s="1">
        <f>_xlfn.XLOOKUP($B155,'[1]Pivot Gioc'!$B:$B,'[1]Pivot Gioc'!$K:$K,"")</f>
        <v>0</v>
      </c>
      <c r="M155" s="17">
        <f>_xlfn.XLOOKUP($B155,'[1]Pivot Gioc'!$B:$B,'[1]Pivot Gioc'!$C:$C,"")</f>
        <v>6.2407407407407405</v>
      </c>
      <c r="N155" s="17">
        <f>_xlfn.XLOOKUP($B155,'[1]Pivot Gioc'!$B:$B,'[1]Pivot Gioc'!$D:$D,"")</f>
        <v>6.6111111111111107</v>
      </c>
      <c r="O155" s="17">
        <f>_xlfn.XLOOKUP($B155,'[1]Pivot Gioc'!$B:$B,'[1]Pivot Gioc'!$E:$E,"")</f>
        <v>178.5</v>
      </c>
      <c r="P155" s="22" t="str">
        <f>IF(_xlfn.XLOOKUP($B155,'[1]Pivot Gioc'!$B:$B,'[1]Pivot Gioc'!$G:$G,"")=0,"",_xlfn.XLOOKUP($B155,'[1]Pivot Gioc'!$B:$B,'[1]Pivot Gioc'!$G:$G))</f>
        <v/>
      </c>
      <c r="Q155" s="63" t="e">
        <f>_xlfn.XLOOKUP(B155,[1]!Tabella4[nome],[1]!Tabella4[PRES])</f>
        <v>#REF!</v>
      </c>
      <c r="R155" s="63" t="e">
        <f>_xlfn.XLOOKUP(B155,[1]!Tabella4[nome],[1]!Tabella4[LEGA TIT])</f>
        <v>#REF!</v>
      </c>
      <c r="S155" s="66">
        <f>IF(_xlfn.XLOOKUP($B155,'[1]Pivot Gioc'!$B:$B,'[1]Pivot Gioc'!$S:$S)="0,00","",_xlfn.XLOOKUP($B155,'[1]Pivot Gioc'!$B:$B,'[1]Pivot Gioc'!$S:$S))</f>
        <v>6.58</v>
      </c>
      <c r="T155" s="66">
        <f>IF(_xlfn.XLOOKUP($B155,'[1]Pivot Gioc'!$B:$B,'[1]Pivot Gioc'!$T:$T)=0,"",_xlfn.XLOOKUP($B155,'[1]Pivot Gioc'!$B:$B,'[1]Pivot Gioc'!$T:$T))</f>
        <v>164.5</v>
      </c>
    </row>
    <row r="156" spans="1:20" x14ac:dyDescent="0.3">
      <c r="A156" s="1" t="s">
        <v>456</v>
      </c>
      <c r="B156" s="95" t="s">
        <v>234</v>
      </c>
      <c r="C156" s="1" t="str">
        <f>_xlfn.IFNA(_xlfn.XLOOKUP(B156,'[1]ROSE SQUADRE'!$N:$N,'[1]ROSE SQUADRE'!$O:$O),"")</f>
        <v>AC ASPARAGHESE</v>
      </c>
      <c r="D156" s="1">
        <f>_xlfn.XLOOKUP($B156,'[1]Pivot Gioc'!$B:$B,'[1]Pivot Gioc'!$Q:$Q,"")</f>
        <v>2</v>
      </c>
      <c r="E156" s="1">
        <f>_xlfn.XLOOKUP($B156,'[1]Pivot Gioc'!$B:$B,'[1]Pivot Gioc'!$N:$N,"")</f>
        <v>1</v>
      </c>
      <c r="F156" s="1">
        <f>_xlfn.XLOOKUP($B156,'[1]Pivot Gioc'!$B:$B,'[1]Pivot Gioc'!$J:$J,"")</f>
        <v>0</v>
      </c>
      <c r="G156" s="1">
        <f>_xlfn.XLOOKUP($B156,'[1]Pivot Gioc'!$B:$B,'[1]Pivot Gioc'!$I:$I,"")</f>
        <v>0</v>
      </c>
      <c r="H156" s="1">
        <f>_xlfn.XLOOKUP($B156,'[1]Pivot Gioc'!$B:$B,'[1]Pivot Gioc'!$H:$H,"")</f>
        <v>0</v>
      </c>
      <c r="I156" s="1">
        <f>_xlfn.XLOOKUP($B156,'[1]Pivot Gioc'!$B:$B,'[1]Pivot Gioc'!$P:$P,"")</f>
        <v>0</v>
      </c>
      <c r="J156" s="1">
        <f>_xlfn.XLOOKUP($B156,'[1]Pivot Gioc'!$B:$B,'[1]Pivot Gioc'!$L:$L,"")</f>
        <v>7</v>
      </c>
      <c r="K156" s="1">
        <f>_xlfn.XLOOKUP($B156,'[1]Pivot Gioc'!$B:$B,'[1]Pivot Gioc'!$M:$M,"")</f>
        <v>0</v>
      </c>
      <c r="L156" s="1">
        <f>_xlfn.XLOOKUP($B156,'[1]Pivot Gioc'!$B:$B,'[1]Pivot Gioc'!$K:$K,"")</f>
        <v>2</v>
      </c>
      <c r="M156" s="17">
        <f>_xlfn.XLOOKUP($B156,'[1]Pivot Gioc'!$B:$B,'[1]Pivot Gioc'!$C:$C,"")</f>
        <v>5.95</v>
      </c>
      <c r="N156" s="17">
        <f>_xlfn.XLOOKUP($B156,'[1]Pivot Gioc'!$B:$B,'[1]Pivot Gioc'!$D:$D,"")</f>
        <v>5.9666666666666668</v>
      </c>
      <c r="O156" s="17">
        <f>_xlfn.XLOOKUP($B156,'[1]Pivot Gioc'!$B:$B,'[1]Pivot Gioc'!$E:$E,"")</f>
        <v>179</v>
      </c>
      <c r="P156" s="22" t="str">
        <f>IF(_xlfn.XLOOKUP($B156,'[1]Pivot Gioc'!$B:$B,'[1]Pivot Gioc'!$G:$G,"")=0,"",_xlfn.XLOOKUP($B156,'[1]Pivot Gioc'!$B:$B,'[1]Pivot Gioc'!$G:$G))</f>
        <v/>
      </c>
      <c r="Q156" s="63" t="e">
        <f>_xlfn.XLOOKUP(B156,[1]!Tabella4[nome],[1]!Tabella4[PRES])</f>
        <v>#REF!</v>
      </c>
      <c r="R156" s="63" t="e">
        <f>_xlfn.XLOOKUP(B156,[1]!Tabella4[nome],[1]!Tabella4[LEGA TIT])</f>
        <v>#REF!</v>
      </c>
      <c r="S156" s="66">
        <f>IF(_xlfn.XLOOKUP($B156,'[1]Pivot Gioc'!$B:$B,'[1]Pivot Gioc'!$S:$S)="0,00","",_xlfn.XLOOKUP($B156,'[1]Pivot Gioc'!$B:$B,'[1]Pivot Gioc'!$S:$S))</f>
        <v>6.0625</v>
      </c>
      <c r="T156" s="66">
        <f>IF(_xlfn.XLOOKUP($B156,'[1]Pivot Gioc'!$B:$B,'[1]Pivot Gioc'!$T:$T)=0,"",_xlfn.XLOOKUP($B156,'[1]Pivot Gioc'!$B:$B,'[1]Pivot Gioc'!$T:$T))</f>
        <v>48.5</v>
      </c>
    </row>
    <row r="157" spans="1:20" x14ac:dyDescent="0.3">
      <c r="B157" s="103" t="s">
        <v>327</v>
      </c>
      <c r="C157" s="1" t="str">
        <f>_xlfn.IFNA(_xlfn.XLOOKUP(B157,'[1]ROSE SQUADRE'!$N:$N,'[1]ROSE SQUADRE'!$O:$O),"")</f>
        <v>AC ASPARAGHESE</v>
      </c>
      <c r="D157" s="1">
        <f>_xlfn.XLOOKUP($B157,'[1]Pivot Gioc'!$B:$B,'[1]Pivot Gioc'!$Q:$Q,"")</f>
        <v>2</v>
      </c>
      <c r="E157" s="1">
        <f>_xlfn.XLOOKUP($B157,'[1]Pivot Gioc'!$B:$B,'[1]Pivot Gioc'!$N:$N,"")</f>
        <v>1</v>
      </c>
      <c r="F157" s="1">
        <f>_xlfn.XLOOKUP($B157,'[1]Pivot Gioc'!$B:$B,'[1]Pivot Gioc'!$J:$J,"")</f>
        <v>0</v>
      </c>
      <c r="G157" s="1">
        <f>_xlfn.XLOOKUP($B157,'[1]Pivot Gioc'!$B:$B,'[1]Pivot Gioc'!$I:$I,"")</f>
        <v>0</v>
      </c>
      <c r="H157" s="1">
        <f>_xlfn.XLOOKUP($B157,'[1]Pivot Gioc'!$B:$B,'[1]Pivot Gioc'!$H:$H,"")</f>
        <v>0</v>
      </c>
      <c r="I157" s="1">
        <f>_xlfn.XLOOKUP($B157,'[1]Pivot Gioc'!$B:$B,'[1]Pivot Gioc'!$P:$P,"")</f>
        <v>0</v>
      </c>
      <c r="J157" s="1">
        <f>_xlfn.XLOOKUP($B157,'[1]Pivot Gioc'!$B:$B,'[1]Pivot Gioc'!$L:$L,"")</f>
        <v>1</v>
      </c>
      <c r="K157" s="1">
        <f>_xlfn.XLOOKUP($B157,'[1]Pivot Gioc'!$B:$B,'[1]Pivot Gioc'!$M:$M,"")</f>
        <v>0</v>
      </c>
      <c r="L157" s="1">
        <f>_xlfn.XLOOKUP($B157,'[1]Pivot Gioc'!$B:$B,'[1]Pivot Gioc'!$K:$K,"")</f>
        <v>0</v>
      </c>
      <c r="M157" s="17">
        <f>_xlfn.XLOOKUP($B157,'[1]Pivot Gioc'!$B:$B,'[1]Pivot Gioc'!$C:$C,"")</f>
        <v>5.98</v>
      </c>
      <c r="N157" s="17">
        <f>_xlfn.XLOOKUP($B157,'[1]Pivot Gioc'!$B:$B,'[1]Pivot Gioc'!$D:$D,"")</f>
        <v>6.28</v>
      </c>
      <c r="O157" s="17">
        <f>_xlfn.XLOOKUP($B157,'[1]Pivot Gioc'!$B:$B,'[1]Pivot Gioc'!$E:$E,"")</f>
        <v>157</v>
      </c>
      <c r="P157" s="22" t="str">
        <f>IF(_xlfn.XLOOKUP($B157,'[1]Pivot Gioc'!$B:$B,'[1]Pivot Gioc'!$G:$G,"")=0,"",_xlfn.XLOOKUP($B157,'[1]Pivot Gioc'!$B:$B,'[1]Pivot Gioc'!$G:$G))</f>
        <v/>
      </c>
      <c r="Q157" s="63" t="e">
        <f>_xlfn.XLOOKUP(B157,[1]!Tabella4[nome],[1]!Tabella4[PRES])</f>
        <v>#REF!</v>
      </c>
      <c r="R157" s="63" t="e">
        <f>_xlfn.XLOOKUP(B157,[1]!Tabella4[nome],[1]!Tabella4[LEGA TIT])</f>
        <v>#REF!</v>
      </c>
      <c r="S157" s="66">
        <f>IF(_xlfn.XLOOKUP($B157,'[1]Pivot Gioc'!$B:$B,'[1]Pivot Gioc'!$S:$S)="0,00","",_xlfn.XLOOKUP($B157,'[1]Pivot Gioc'!$B:$B,'[1]Pivot Gioc'!$S:$S))</f>
        <v>6.4666666666666668</v>
      </c>
      <c r="T157" s="66">
        <f>IF(_xlfn.XLOOKUP($B157,'[1]Pivot Gioc'!$B:$B,'[1]Pivot Gioc'!$T:$T)=0,"",_xlfn.XLOOKUP($B157,'[1]Pivot Gioc'!$B:$B,'[1]Pivot Gioc'!$T:$T))</f>
        <v>97</v>
      </c>
    </row>
    <row r="158" spans="1:20" x14ac:dyDescent="0.3">
      <c r="A158" s="1" t="s">
        <v>456</v>
      </c>
      <c r="B158" s="113" t="s">
        <v>75</v>
      </c>
      <c r="C158" s="1" t="str">
        <f>_xlfn.IFNA(_xlfn.XLOOKUP(B158,'[1]ROSE SQUADRE'!$N:$N,'[1]ROSE SQUADRE'!$O:$O),"")</f>
        <v>APPAREGGIATO</v>
      </c>
      <c r="D158" s="1">
        <f>_xlfn.XLOOKUP($B158,'[1]Pivot Gioc'!$B:$B,'[1]Pivot Gioc'!$Q:$Q,"")</f>
        <v>2</v>
      </c>
      <c r="E158" s="1">
        <f>_xlfn.XLOOKUP($B158,'[1]Pivot Gioc'!$B:$B,'[1]Pivot Gioc'!$N:$N,"")</f>
        <v>0</v>
      </c>
      <c r="F158" s="1">
        <f>_xlfn.XLOOKUP($B158,'[1]Pivot Gioc'!$B:$B,'[1]Pivot Gioc'!$J:$J,"")</f>
        <v>0</v>
      </c>
      <c r="G158" s="1">
        <f>_xlfn.XLOOKUP($B158,'[1]Pivot Gioc'!$B:$B,'[1]Pivot Gioc'!$I:$I,"")</f>
        <v>0</v>
      </c>
      <c r="H158" s="1">
        <f>_xlfn.XLOOKUP($B158,'[1]Pivot Gioc'!$B:$B,'[1]Pivot Gioc'!$H:$H,"")</f>
        <v>0</v>
      </c>
      <c r="I158" s="1">
        <f>_xlfn.XLOOKUP($B158,'[1]Pivot Gioc'!$B:$B,'[1]Pivot Gioc'!$P:$P,"")</f>
        <v>0</v>
      </c>
      <c r="J158" s="1">
        <f>_xlfn.XLOOKUP($B158,'[1]Pivot Gioc'!$B:$B,'[1]Pivot Gioc'!$L:$L,"")</f>
        <v>5</v>
      </c>
      <c r="K158" s="1">
        <f>_xlfn.XLOOKUP($B158,'[1]Pivot Gioc'!$B:$B,'[1]Pivot Gioc'!$M:$M,"")</f>
        <v>0</v>
      </c>
      <c r="L158" s="1">
        <f>_xlfn.XLOOKUP($B158,'[1]Pivot Gioc'!$B:$B,'[1]Pivot Gioc'!$K:$K,"")</f>
        <v>0</v>
      </c>
      <c r="M158" s="17">
        <f>_xlfn.XLOOKUP($B158,'[1]Pivot Gioc'!$B:$B,'[1]Pivot Gioc'!$C:$C,"")</f>
        <v>6.125</v>
      </c>
      <c r="N158" s="17">
        <f>_xlfn.XLOOKUP($B158,'[1]Pivot Gioc'!$B:$B,'[1]Pivot Gioc'!$D:$D,"")</f>
        <v>6.270833333333333</v>
      </c>
      <c r="O158" s="17">
        <f>_xlfn.XLOOKUP($B158,'[1]Pivot Gioc'!$B:$B,'[1]Pivot Gioc'!$E:$E,"")</f>
        <v>150.5</v>
      </c>
      <c r="P158" s="22" t="str">
        <f>IF(_xlfn.XLOOKUP($B158,'[1]Pivot Gioc'!$B:$B,'[1]Pivot Gioc'!$G:$G,"")=0,"",_xlfn.XLOOKUP($B158,'[1]Pivot Gioc'!$B:$B,'[1]Pivot Gioc'!$G:$G))</f>
        <v/>
      </c>
      <c r="Q158" s="63" t="e">
        <f>_xlfn.XLOOKUP(B158,[1]!Tabella4[nome],[1]!Tabella4[PRES])</f>
        <v>#REF!</v>
      </c>
      <c r="R158" s="63" t="e">
        <f>_xlfn.XLOOKUP(B158,[1]!Tabella4[nome],[1]!Tabella4[LEGA TIT])</f>
        <v>#REF!</v>
      </c>
      <c r="S158" s="66">
        <f>IF(_xlfn.XLOOKUP($B158,'[1]Pivot Gioc'!$B:$B,'[1]Pivot Gioc'!$S:$S)="0,00","",_xlfn.XLOOKUP($B158,'[1]Pivot Gioc'!$B:$B,'[1]Pivot Gioc'!$S:$S))</f>
        <v>5.8125</v>
      </c>
      <c r="T158" s="66">
        <f>IF(_xlfn.XLOOKUP($B158,'[1]Pivot Gioc'!$B:$B,'[1]Pivot Gioc'!$T:$T)=0,"",_xlfn.XLOOKUP($B158,'[1]Pivot Gioc'!$B:$B,'[1]Pivot Gioc'!$T:$T))</f>
        <v>46.5</v>
      </c>
    </row>
    <row r="159" spans="1:20" x14ac:dyDescent="0.3">
      <c r="A159" s="1" t="s">
        <v>458</v>
      </c>
      <c r="B159" s="95" t="s">
        <v>105</v>
      </c>
      <c r="C159" s="1" t="str">
        <f>_xlfn.IFNA(_xlfn.XLOOKUP(B159,'[1]ROSE SQUADRE'!$N:$N,'[1]ROSE SQUADRE'!$O:$O),"")</f>
        <v>APPAREGGIATO</v>
      </c>
      <c r="D159" s="1">
        <f>_xlfn.XLOOKUP($B159,'[1]Pivot Gioc'!$B:$B,'[1]Pivot Gioc'!$Q:$Q,"")</f>
        <v>2</v>
      </c>
      <c r="E159" s="1">
        <f>_xlfn.XLOOKUP($B159,'[1]Pivot Gioc'!$B:$B,'[1]Pivot Gioc'!$N:$N,"")</f>
        <v>4</v>
      </c>
      <c r="F159" s="1">
        <f>_xlfn.XLOOKUP($B159,'[1]Pivot Gioc'!$B:$B,'[1]Pivot Gioc'!$J:$J,"")</f>
        <v>0</v>
      </c>
      <c r="G159" s="1">
        <f>_xlfn.XLOOKUP($B159,'[1]Pivot Gioc'!$B:$B,'[1]Pivot Gioc'!$I:$I,"")</f>
        <v>0</v>
      </c>
      <c r="H159" s="1">
        <f>_xlfn.XLOOKUP($B159,'[1]Pivot Gioc'!$B:$B,'[1]Pivot Gioc'!$H:$H,"")</f>
        <v>0</v>
      </c>
      <c r="I159" s="1">
        <f>_xlfn.XLOOKUP($B159,'[1]Pivot Gioc'!$B:$B,'[1]Pivot Gioc'!$P:$P,"")</f>
        <v>0</v>
      </c>
      <c r="J159" s="1">
        <f>_xlfn.XLOOKUP($B159,'[1]Pivot Gioc'!$B:$B,'[1]Pivot Gioc'!$L:$L,"")</f>
        <v>3</v>
      </c>
      <c r="K159" s="1">
        <f>_xlfn.XLOOKUP($B159,'[1]Pivot Gioc'!$B:$B,'[1]Pivot Gioc'!$M:$M,"")</f>
        <v>0</v>
      </c>
      <c r="L159" s="1">
        <f>_xlfn.XLOOKUP($B159,'[1]Pivot Gioc'!$B:$B,'[1]Pivot Gioc'!$K:$K,"")</f>
        <v>0</v>
      </c>
      <c r="M159" s="17">
        <f>_xlfn.XLOOKUP($B159,'[1]Pivot Gioc'!$B:$B,'[1]Pivot Gioc'!$C:$C,"")</f>
        <v>6.1071428571428568</v>
      </c>
      <c r="N159" s="17">
        <f>_xlfn.XLOOKUP($B159,'[1]Pivot Gioc'!$B:$B,'[1]Pivot Gioc'!$D:$D,"")</f>
        <v>6.4107142857142856</v>
      </c>
      <c r="O159" s="17">
        <f>_xlfn.XLOOKUP($B159,'[1]Pivot Gioc'!$B:$B,'[1]Pivot Gioc'!$E:$E,"")</f>
        <v>179.5</v>
      </c>
      <c r="P159" s="22" t="str">
        <f>IF(_xlfn.XLOOKUP($B159,'[1]Pivot Gioc'!$B:$B,'[1]Pivot Gioc'!$G:$G,"")=0,"",_xlfn.XLOOKUP($B159,'[1]Pivot Gioc'!$B:$B,'[1]Pivot Gioc'!$G:$G))</f>
        <v/>
      </c>
      <c r="Q159" s="63" t="e">
        <f>_xlfn.XLOOKUP(B159,[1]!Tabella4[nome],[1]!Tabella4[PRES])</f>
        <v>#REF!</v>
      </c>
      <c r="R159" s="63" t="e">
        <f>_xlfn.XLOOKUP(B159,[1]!Tabella4[nome],[1]!Tabella4[LEGA TIT])</f>
        <v>#REF!</v>
      </c>
      <c r="S159" s="66">
        <f>IF(_xlfn.XLOOKUP($B159,'[1]Pivot Gioc'!$B:$B,'[1]Pivot Gioc'!$S:$S)="0,00","",_xlfn.XLOOKUP($B159,'[1]Pivot Gioc'!$B:$B,'[1]Pivot Gioc'!$S:$S))</f>
        <v>6.0714285714285712</v>
      </c>
      <c r="T159" s="66">
        <f>IF(_xlfn.XLOOKUP($B159,'[1]Pivot Gioc'!$B:$B,'[1]Pivot Gioc'!$T:$T)=0,"",_xlfn.XLOOKUP($B159,'[1]Pivot Gioc'!$B:$B,'[1]Pivot Gioc'!$T:$T))</f>
        <v>42.5</v>
      </c>
    </row>
    <row r="160" spans="1:20" x14ac:dyDescent="0.3">
      <c r="B160" s="103" t="s">
        <v>276</v>
      </c>
      <c r="C160" s="1" t="str">
        <f>_xlfn.IFNA(_xlfn.XLOOKUP(B160,'[1]ROSE SQUADRE'!$N:$N,'[1]ROSE SQUADRE'!$O:$O),"")</f>
        <v>APPAREGGIATO</v>
      </c>
      <c r="D160" s="1">
        <f>_xlfn.XLOOKUP($B160,'[1]Pivot Gioc'!$B:$B,'[1]Pivot Gioc'!$Q:$Q,"")</f>
        <v>2</v>
      </c>
      <c r="E160" s="1">
        <f>_xlfn.XLOOKUP($B160,'[1]Pivot Gioc'!$B:$B,'[1]Pivot Gioc'!$N:$N,"")</f>
        <v>0</v>
      </c>
      <c r="F160" s="1">
        <f>_xlfn.XLOOKUP($B160,'[1]Pivot Gioc'!$B:$B,'[1]Pivot Gioc'!$J:$J,"")</f>
        <v>0</v>
      </c>
      <c r="G160" s="1">
        <f>_xlfn.XLOOKUP($B160,'[1]Pivot Gioc'!$B:$B,'[1]Pivot Gioc'!$I:$I,"")</f>
        <v>0</v>
      </c>
      <c r="H160" s="1">
        <f>_xlfn.XLOOKUP($B160,'[1]Pivot Gioc'!$B:$B,'[1]Pivot Gioc'!$H:$H,"")</f>
        <v>0</v>
      </c>
      <c r="I160" s="1">
        <f>_xlfn.XLOOKUP($B160,'[1]Pivot Gioc'!$B:$B,'[1]Pivot Gioc'!$P:$P,"")</f>
        <v>0</v>
      </c>
      <c r="J160" s="1">
        <f>_xlfn.XLOOKUP($B160,'[1]Pivot Gioc'!$B:$B,'[1]Pivot Gioc'!$L:$L,"")</f>
        <v>10</v>
      </c>
      <c r="K160" s="1">
        <f>_xlfn.XLOOKUP($B160,'[1]Pivot Gioc'!$B:$B,'[1]Pivot Gioc'!$M:$M,"")</f>
        <v>1</v>
      </c>
      <c r="L160" s="1">
        <f>_xlfn.XLOOKUP($B160,'[1]Pivot Gioc'!$B:$B,'[1]Pivot Gioc'!$K:$K,"")</f>
        <v>0</v>
      </c>
      <c r="M160" s="17">
        <f>_xlfn.XLOOKUP($B160,'[1]Pivot Gioc'!$B:$B,'[1]Pivot Gioc'!$C:$C,"")</f>
        <v>6.15</v>
      </c>
      <c r="N160" s="17">
        <f>_xlfn.XLOOKUP($B160,'[1]Pivot Gioc'!$B:$B,'[1]Pivot Gioc'!$D:$D,"")</f>
        <v>6.15</v>
      </c>
      <c r="O160" s="17">
        <f>_xlfn.XLOOKUP($B160,'[1]Pivot Gioc'!$B:$B,'[1]Pivot Gioc'!$E:$E,"")</f>
        <v>184.5</v>
      </c>
      <c r="P160" s="22" t="str">
        <f>IF(_xlfn.XLOOKUP($B160,'[1]Pivot Gioc'!$B:$B,'[1]Pivot Gioc'!$G:$G,"")=0,"",_xlfn.XLOOKUP($B160,'[1]Pivot Gioc'!$B:$B,'[1]Pivot Gioc'!$G:$G))</f>
        <v/>
      </c>
      <c r="Q160" s="63" t="e">
        <f>_xlfn.XLOOKUP(B160,[1]!Tabella4[nome],[1]!Tabella4[PRES])</f>
        <v>#REF!</v>
      </c>
      <c r="R160" s="63" t="e">
        <f>_xlfn.XLOOKUP(B160,[1]!Tabella4[nome],[1]!Tabella4[LEGA TIT])</f>
        <v>#REF!</v>
      </c>
      <c r="S160" s="66">
        <f>IF(_xlfn.XLOOKUP($B160,'[1]Pivot Gioc'!$B:$B,'[1]Pivot Gioc'!$S:$S)="0,00","",_xlfn.XLOOKUP($B160,'[1]Pivot Gioc'!$B:$B,'[1]Pivot Gioc'!$S:$S))</f>
        <v>6.2391304347826084</v>
      </c>
      <c r="T160" s="66">
        <f>IF(_xlfn.XLOOKUP($B160,'[1]Pivot Gioc'!$B:$B,'[1]Pivot Gioc'!$T:$T)=0,"",_xlfn.XLOOKUP($B160,'[1]Pivot Gioc'!$B:$B,'[1]Pivot Gioc'!$T:$T))</f>
        <v>143.5</v>
      </c>
    </row>
    <row r="161" spans="1:20" x14ac:dyDescent="0.3">
      <c r="B161" s="103" t="s">
        <v>333</v>
      </c>
      <c r="C161" s="1" t="str">
        <f>_xlfn.IFNA(_xlfn.XLOOKUP(B161,'[1]ROSE SQUADRE'!$N:$N,'[1]ROSE SQUADRE'!$O:$O),"")</f>
        <v>APPAREGGIATO</v>
      </c>
      <c r="D161" s="1">
        <f>_xlfn.XLOOKUP($B161,'[1]Pivot Gioc'!$B:$B,'[1]Pivot Gioc'!$Q:$Q,"")</f>
        <v>2</v>
      </c>
      <c r="E161" s="1">
        <f>_xlfn.XLOOKUP($B161,'[1]Pivot Gioc'!$B:$B,'[1]Pivot Gioc'!$N:$N,"")</f>
        <v>0</v>
      </c>
      <c r="F161" s="1">
        <f>_xlfn.XLOOKUP($B161,'[1]Pivot Gioc'!$B:$B,'[1]Pivot Gioc'!$J:$J,"")</f>
        <v>0</v>
      </c>
      <c r="G161" s="1">
        <f>_xlfn.XLOOKUP($B161,'[1]Pivot Gioc'!$B:$B,'[1]Pivot Gioc'!$I:$I,"")</f>
        <v>1</v>
      </c>
      <c r="H161" s="1">
        <f>_xlfn.XLOOKUP($B161,'[1]Pivot Gioc'!$B:$B,'[1]Pivot Gioc'!$H:$H,"")</f>
        <v>0</v>
      </c>
      <c r="I161" s="1">
        <f>_xlfn.XLOOKUP($B161,'[1]Pivot Gioc'!$B:$B,'[1]Pivot Gioc'!$P:$P,"")</f>
        <v>0</v>
      </c>
      <c r="J161" s="1">
        <f>_xlfn.XLOOKUP($B161,'[1]Pivot Gioc'!$B:$B,'[1]Pivot Gioc'!$L:$L,"")</f>
        <v>5</v>
      </c>
      <c r="K161" s="1">
        <f>_xlfn.XLOOKUP($B161,'[1]Pivot Gioc'!$B:$B,'[1]Pivot Gioc'!$M:$M,"")</f>
        <v>1</v>
      </c>
      <c r="L161" s="1">
        <f>_xlfn.XLOOKUP($B161,'[1]Pivot Gioc'!$B:$B,'[1]Pivot Gioc'!$K:$K,"")</f>
        <v>0</v>
      </c>
      <c r="M161" s="17">
        <f>_xlfn.XLOOKUP($B161,'[1]Pivot Gioc'!$B:$B,'[1]Pivot Gioc'!$C:$C,"")</f>
        <v>5.854166666666667</v>
      </c>
      <c r="N161" s="17">
        <f>_xlfn.XLOOKUP($B161,'[1]Pivot Gioc'!$B:$B,'[1]Pivot Gioc'!$D:$D,"")</f>
        <v>5.833333333333333</v>
      </c>
      <c r="O161" s="17">
        <f>_xlfn.XLOOKUP($B161,'[1]Pivot Gioc'!$B:$B,'[1]Pivot Gioc'!$E:$E,"")</f>
        <v>140</v>
      </c>
      <c r="P161" s="22" t="str">
        <f>IF(_xlfn.XLOOKUP($B161,'[1]Pivot Gioc'!$B:$B,'[1]Pivot Gioc'!$G:$G,"")=0,"",_xlfn.XLOOKUP($B161,'[1]Pivot Gioc'!$B:$B,'[1]Pivot Gioc'!$G:$G))</f>
        <v/>
      </c>
      <c r="Q161" s="63" t="e">
        <f>_xlfn.XLOOKUP(B161,[1]!Tabella4[nome],[1]!Tabella4[PRES])</f>
        <v>#REF!</v>
      </c>
      <c r="R161" s="63" t="e">
        <f>_xlfn.XLOOKUP(B161,[1]!Tabella4[nome],[1]!Tabella4[LEGA TIT])</f>
        <v>#REF!</v>
      </c>
      <c r="S161" s="66">
        <f>IF(_xlfn.XLOOKUP($B161,'[1]Pivot Gioc'!$B:$B,'[1]Pivot Gioc'!$S:$S)="0,00","",_xlfn.XLOOKUP($B161,'[1]Pivot Gioc'!$B:$B,'[1]Pivot Gioc'!$S:$S))</f>
        <v>6.0526315789473681</v>
      </c>
      <c r="T161" s="66">
        <f>IF(_xlfn.XLOOKUP($B161,'[1]Pivot Gioc'!$B:$B,'[1]Pivot Gioc'!$T:$T)=0,"",_xlfn.XLOOKUP($B161,'[1]Pivot Gioc'!$B:$B,'[1]Pivot Gioc'!$T:$T))</f>
        <v>115</v>
      </c>
    </row>
    <row r="162" spans="1:20" x14ac:dyDescent="0.3">
      <c r="B162" s="103" t="s">
        <v>334</v>
      </c>
      <c r="C162" s="1" t="str">
        <f>_xlfn.IFNA(_xlfn.XLOOKUP(B162,'[1]ROSE SQUADRE'!$N:$N,'[1]ROSE SQUADRE'!$O:$O),"")</f>
        <v>APPAREGGIATO</v>
      </c>
      <c r="D162" s="1">
        <f>_xlfn.XLOOKUP($B162,'[1]Pivot Gioc'!$B:$B,'[1]Pivot Gioc'!$Q:$Q,"")</f>
        <v>2</v>
      </c>
      <c r="E162" s="1">
        <f>_xlfn.XLOOKUP($B162,'[1]Pivot Gioc'!$B:$B,'[1]Pivot Gioc'!$N:$N,"")</f>
        <v>5</v>
      </c>
      <c r="F162" s="1">
        <f>_xlfn.XLOOKUP($B162,'[1]Pivot Gioc'!$B:$B,'[1]Pivot Gioc'!$J:$J,"")</f>
        <v>0</v>
      </c>
      <c r="G162" s="1">
        <f>_xlfn.XLOOKUP($B162,'[1]Pivot Gioc'!$B:$B,'[1]Pivot Gioc'!$I:$I,"")</f>
        <v>0</v>
      </c>
      <c r="H162" s="1">
        <f>_xlfn.XLOOKUP($B162,'[1]Pivot Gioc'!$B:$B,'[1]Pivot Gioc'!$H:$H,"")</f>
        <v>0</v>
      </c>
      <c r="I162" s="1">
        <f>_xlfn.XLOOKUP($B162,'[1]Pivot Gioc'!$B:$B,'[1]Pivot Gioc'!$P:$P,"")</f>
        <v>0</v>
      </c>
      <c r="J162" s="1">
        <f>_xlfn.XLOOKUP($B162,'[1]Pivot Gioc'!$B:$B,'[1]Pivot Gioc'!$L:$L,"")</f>
        <v>3</v>
      </c>
      <c r="K162" s="1">
        <f>_xlfn.XLOOKUP($B162,'[1]Pivot Gioc'!$B:$B,'[1]Pivot Gioc'!$M:$M,"")</f>
        <v>0</v>
      </c>
      <c r="L162" s="1">
        <f>_xlfn.XLOOKUP($B162,'[1]Pivot Gioc'!$B:$B,'[1]Pivot Gioc'!$K:$K,"")</f>
        <v>0</v>
      </c>
      <c r="M162" s="17">
        <f>_xlfn.XLOOKUP($B162,'[1]Pivot Gioc'!$B:$B,'[1]Pivot Gioc'!$C:$C,"")</f>
        <v>6.0862068965517242</v>
      </c>
      <c r="N162" s="17">
        <f>_xlfn.XLOOKUP($B162,'[1]Pivot Gioc'!$B:$B,'[1]Pivot Gioc'!$D:$D,"")</f>
        <v>6.4137931034482758</v>
      </c>
      <c r="O162" s="17">
        <f>_xlfn.XLOOKUP($B162,'[1]Pivot Gioc'!$B:$B,'[1]Pivot Gioc'!$E:$E,"")</f>
        <v>186</v>
      </c>
      <c r="P162" s="22" t="str">
        <f>IF(_xlfn.XLOOKUP($B162,'[1]Pivot Gioc'!$B:$B,'[1]Pivot Gioc'!$G:$G,"")=0,"",_xlfn.XLOOKUP($B162,'[1]Pivot Gioc'!$B:$B,'[1]Pivot Gioc'!$G:$G))</f>
        <v/>
      </c>
      <c r="Q162" s="63" t="e">
        <f>_xlfn.XLOOKUP(B162,[1]!Tabella4[nome],[1]!Tabella4[PRES])</f>
        <v>#REF!</v>
      </c>
      <c r="R162" s="63" t="e">
        <f>_xlfn.XLOOKUP(B162,[1]!Tabella4[nome],[1]!Tabella4[LEGA TIT])</f>
        <v>#REF!</v>
      </c>
      <c r="S162" s="66">
        <f>IF(_xlfn.XLOOKUP($B162,'[1]Pivot Gioc'!$B:$B,'[1]Pivot Gioc'!$S:$S)="0,00","",_xlfn.XLOOKUP($B162,'[1]Pivot Gioc'!$B:$B,'[1]Pivot Gioc'!$S:$S))</f>
        <v>6.3043478260869561</v>
      </c>
      <c r="T162" s="66">
        <f>IF(_xlfn.XLOOKUP($B162,'[1]Pivot Gioc'!$B:$B,'[1]Pivot Gioc'!$T:$T)=0,"",_xlfn.XLOOKUP($B162,'[1]Pivot Gioc'!$B:$B,'[1]Pivot Gioc'!$T:$T))</f>
        <v>145</v>
      </c>
    </row>
    <row r="163" spans="1:20" x14ac:dyDescent="0.3">
      <c r="A163" s="1" t="s">
        <v>456</v>
      </c>
      <c r="B163" s="97" t="s">
        <v>142</v>
      </c>
      <c r="C163" s="1" t="str">
        <f>_xlfn.IFNA(_xlfn.XLOOKUP(B163,'[1]ROSE SQUADRE'!$N:$N,'[1]ROSE SQUADRE'!$O:$O),"")</f>
        <v>ATL IMPROVVISATO</v>
      </c>
      <c r="D163" s="1">
        <f>_xlfn.XLOOKUP($B163,'[1]Pivot Gioc'!$B:$B,'[1]Pivot Gioc'!$Q:$Q,"")</f>
        <v>2</v>
      </c>
      <c r="E163" s="1">
        <f>_xlfn.XLOOKUP($B163,'[1]Pivot Gioc'!$B:$B,'[1]Pivot Gioc'!$N:$N,"")</f>
        <v>7</v>
      </c>
      <c r="F163" s="1">
        <f>_xlfn.XLOOKUP($B163,'[1]Pivot Gioc'!$B:$B,'[1]Pivot Gioc'!$J:$J,"")</f>
        <v>0</v>
      </c>
      <c r="G163" s="1">
        <f>_xlfn.XLOOKUP($B163,'[1]Pivot Gioc'!$B:$B,'[1]Pivot Gioc'!$I:$I,"")</f>
        <v>1</v>
      </c>
      <c r="H163" s="1">
        <f>_xlfn.XLOOKUP($B163,'[1]Pivot Gioc'!$B:$B,'[1]Pivot Gioc'!$H:$H,"")</f>
        <v>0</v>
      </c>
      <c r="I163" s="1">
        <f>_xlfn.XLOOKUP($B163,'[1]Pivot Gioc'!$B:$B,'[1]Pivot Gioc'!$P:$P,"")</f>
        <v>0</v>
      </c>
      <c r="J163" s="1">
        <f>_xlfn.XLOOKUP($B163,'[1]Pivot Gioc'!$B:$B,'[1]Pivot Gioc'!$L:$L,"")</f>
        <v>0</v>
      </c>
      <c r="K163" s="1">
        <f>_xlfn.XLOOKUP($B163,'[1]Pivot Gioc'!$B:$B,'[1]Pivot Gioc'!$M:$M,"")</f>
        <v>0</v>
      </c>
      <c r="L163" s="1">
        <f>_xlfn.XLOOKUP($B163,'[1]Pivot Gioc'!$B:$B,'[1]Pivot Gioc'!$K:$K,"")</f>
        <v>0</v>
      </c>
      <c r="M163" s="17">
        <f>_xlfn.XLOOKUP($B163,'[1]Pivot Gioc'!$B:$B,'[1]Pivot Gioc'!$C:$C,"")</f>
        <v>6.2368421052631575</v>
      </c>
      <c r="N163" s="17">
        <f>_xlfn.XLOOKUP($B163,'[1]Pivot Gioc'!$B:$B,'[1]Pivot Gioc'!$D:$D,"")</f>
        <v>6.8157894736842106</v>
      </c>
      <c r="O163" s="17">
        <f>_xlfn.XLOOKUP($B163,'[1]Pivot Gioc'!$B:$B,'[1]Pivot Gioc'!$E:$E,"")</f>
        <v>129.5</v>
      </c>
      <c r="P163" s="22" t="str">
        <f>IF(_xlfn.XLOOKUP($B163,'[1]Pivot Gioc'!$B:$B,'[1]Pivot Gioc'!$G:$G,"")=0,"",_xlfn.XLOOKUP($B163,'[1]Pivot Gioc'!$B:$B,'[1]Pivot Gioc'!$G:$G))</f>
        <v/>
      </c>
      <c r="Q163" s="63" t="e">
        <f>_xlfn.XLOOKUP(B163,[1]!Tabella4[nome],[1]!Tabella4[PRES])</f>
        <v>#REF!</v>
      </c>
      <c r="R163" s="63" t="e">
        <f>_xlfn.XLOOKUP(B163,[1]!Tabella4[nome],[1]!Tabella4[LEGA TIT])</f>
        <v>#REF!</v>
      </c>
      <c r="S163" s="66">
        <f>IF(_xlfn.XLOOKUP($B163,'[1]Pivot Gioc'!$B:$B,'[1]Pivot Gioc'!$S:$S)="0,00","",_xlfn.XLOOKUP($B163,'[1]Pivot Gioc'!$B:$B,'[1]Pivot Gioc'!$S:$S))</f>
        <v>6.875</v>
      </c>
      <c r="T163" s="66">
        <f>IF(_xlfn.XLOOKUP($B163,'[1]Pivot Gioc'!$B:$B,'[1]Pivot Gioc'!$T:$T)=0,"",_xlfn.XLOOKUP($B163,'[1]Pivot Gioc'!$B:$B,'[1]Pivot Gioc'!$T:$T))</f>
        <v>110</v>
      </c>
    </row>
    <row r="164" spans="1:20" x14ac:dyDescent="0.3">
      <c r="B164" s="103" t="s">
        <v>257</v>
      </c>
      <c r="C164" s="1" t="str">
        <f>_xlfn.IFNA(_xlfn.XLOOKUP(B164,'[1]ROSE SQUADRE'!$N:$N,'[1]ROSE SQUADRE'!$O:$O),"")</f>
        <v>ATL IMPROVVISATO</v>
      </c>
      <c r="D164" s="1">
        <f>_xlfn.XLOOKUP($B164,'[1]Pivot Gioc'!$B:$B,'[1]Pivot Gioc'!$Q:$Q,"")</f>
        <v>2</v>
      </c>
      <c r="E164" s="1">
        <f>_xlfn.XLOOKUP($B164,'[1]Pivot Gioc'!$B:$B,'[1]Pivot Gioc'!$N:$N,"")</f>
        <v>2</v>
      </c>
      <c r="F164" s="1">
        <f>_xlfn.XLOOKUP($B164,'[1]Pivot Gioc'!$B:$B,'[1]Pivot Gioc'!$J:$J,"")</f>
        <v>0</v>
      </c>
      <c r="G164" s="1">
        <f>_xlfn.XLOOKUP($B164,'[1]Pivot Gioc'!$B:$B,'[1]Pivot Gioc'!$I:$I,"")</f>
        <v>0</v>
      </c>
      <c r="H164" s="1">
        <f>_xlfn.XLOOKUP($B164,'[1]Pivot Gioc'!$B:$B,'[1]Pivot Gioc'!$H:$H,"")</f>
        <v>0</v>
      </c>
      <c r="I164" s="1">
        <f>_xlfn.XLOOKUP($B164,'[1]Pivot Gioc'!$B:$B,'[1]Pivot Gioc'!$P:$P,"")</f>
        <v>0</v>
      </c>
      <c r="J164" s="1">
        <f>_xlfn.XLOOKUP($B164,'[1]Pivot Gioc'!$B:$B,'[1]Pivot Gioc'!$L:$L,"")</f>
        <v>3</v>
      </c>
      <c r="K164" s="1">
        <f>_xlfn.XLOOKUP($B164,'[1]Pivot Gioc'!$B:$B,'[1]Pivot Gioc'!$M:$M,"")</f>
        <v>0</v>
      </c>
      <c r="L164" s="1">
        <f>_xlfn.XLOOKUP($B164,'[1]Pivot Gioc'!$B:$B,'[1]Pivot Gioc'!$K:$K,"")</f>
        <v>0</v>
      </c>
      <c r="M164" s="17">
        <f>_xlfn.XLOOKUP($B164,'[1]Pivot Gioc'!$B:$B,'[1]Pivot Gioc'!$C:$C,"")</f>
        <v>5.8965517241379306</v>
      </c>
      <c r="N164" s="17">
        <f>_xlfn.XLOOKUP($B164,'[1]Pivot Gioc'!$B:$B,'[1]Pivot Gioc'!$D:$D,"")</f>
        <v>6.1206896551724137</v>
      </c>
      <c r="O164" s="17">
        <f>_xlfn.XLOOKUP($B164,'[1]Pivot Gioc'!$B:$B,'[1]Pivot Gioc'!$E:$E,"")</f>
        <v>177.5</v>
      </c>
      <c r="P164" s="22" t="str">
        <f>IF(_xlfn.XLOOKUP($B164,'[1]Pivot Gioc'!$B:$B,'[1]Pivot Gioc'!$G:$G,"")=0,"",_xlfn.XLOOKUP($B164,'[1]Pivot Gioc'!$B:$B,'[1]Pivot Gioc'!$G:$G))</f>
        <v/>
      </c>
      <c r="Q164" s="63" t="e">
        <f>_xlfn.XLOOKUP(B164,[1]!Tabella4[nome],[1]!Tabella4[PRES])</f>
        <v>#REF!</v>
      </c>
      <c r="R164" s="63" t="e">
        <f>_xlfn.XLOOKUP(B164,[1]!Tabella4[nome],[1]!Tabella4[LEGA TIT])</f>
        <v>#REF!</v>
      </c>
      <c r="S164" s="66">
        <f>IF(_xlfn.XLOOKUP($B164,'[1]Pivot Gioc'!$B:$B,'[1]Pivot Gioc'!$S:$S)="0,00","",_xlfn.XLOOKUP($B164,'[1]Pivot Gioc'!$B:$B,'[1]Pivot Gioc'!$S:$S))</f>
        <v>6.2307692307692308</v>
      </c>
      <c r="T164" s="66">
        <f>IF(_xlfn.XLOOKUP($B164,'[1]Pivot Gioc'!$B:$B,'[1]Pivot Gioc'!$T:$T)=0,"",_xlfn.XLOOKUP($B164,'[1]Pivot Gioc'!$B:$B,'[1]Pivot Gioc'!$T:$T))</f>
        <v>162</v>
      </c>
    </row>
    <row r="165" spans="1:20" x14ac:dyDescent="0.3">
      <c r="A165" s="1" t="s">
        <v>458</v>
      </c>
      <c r="B165" s="97" t="s">
        <v>186</v>
      </c>
      <c r="C165" s="1" t="str">
        <f>_xlfn.IFNA(_xlfn.XLOOKUP(B165,'[1]ROSE SQUADRE'!$N:$N,'[1]ROSE SQUADRE'!$O:$O),"")</f>
        <v>HERTHA VERNELLO</v>
      </c>
      <c r="D165" s="1">
        <f>_xlfn.XLOOKUP($B165,'[1]Pivot Gioc'!$B:$B,'[1]Pivot Gioc'!$Q:$Q,"")</f>
        <v>2</v>
      </c>
      <c r="E165" s="1">
        <f>_xlfn.XLOOKUP($B165,'[1]Pivot Gioc'!$B:$B,'[1]Pivot Gioc'!$N:$N,"")</f>
        <v>4</v>
      </c>
      <c r="F165" s="1">
        <f>_xlfn.XLOOKUP($B165,'[1]Pivot Gioc'!$B:$B,'[1]Pivot Gioc'!$J:$J,"")</f>
        <v>0</v>
      </c>
      <c r="G165" s="1">
        <f>_xlfn.XLOOKUP($B165,'[1]Pivot Gioc'!$B:$B,'[1]Pivot Gioc'!$I:$I,"")</f>
        <v>0</v>
      </c>
      <c r="H165" s="1">
        <f>_xlfn.XLOOKUP($B165,'[1]Pivot Gioc'!$B:$B,'[1]Pivot Gioc'!$H:$H,"")</f>
        <v>0</v>
      </c>
      <c r="I165" s="1">
        <f>_xlfn.XLOOKUP($B165,'[1]Pivot Gioc'!$B:$B,'[1]Pivot Gioc'!$P:$P,"")</f>
        <v>0</v>
      </c>
      <c r="J165" s="1">
        <f>_xlfn.XLOOKUP($B165,'[1]Pivot Gioc'!$B:$B,'[1]Pivot Gioc'!$L:$L,"")</f>
        <v>2</v>
      </c>
      <c r="K165" s="1">
        <f>_xlfn.XLOOKUP($B165,'[1]Pivot Gioc'!$B:$B,'[1]Pivot Gioc'!$M:$M,"")</f>
        <v>1</v>
      </c>
      <c r="L165" s="1">
        <f>_xlfn.XLOOKUP($B165,'[1]Pivot Gioc'!$B:$B,'[1]Pivot Gioc'!$K:$K,"")</f>
        <v>0</v>
      </c>
      <c r="M165" s="17">
        <f>_xlfn.XLOOKUP($B165,'[1]Pivot Gioc'!$B:$B,'[1]Pivot Gioc'!$C:$C,"")</f>
        <v>6.1571428571428575</v>
      </c>
      <c r="N165" s="17">
        <f>_xlfn.XLOOKUP($B165,'[1]Pivot Gioc'!$B:$B,'[1]Pivot Gioc'!$D:$D,"")</f>
        <v>6.4142857142857146</v>
      </c>
      <c r="O165" s="17">
        <f>_xlfn.XLOOKUP($B165,'[1]Pivot Gioc'!$B:$B,'[1]Pivot Gioc'!$E:$E,"")</f>
        <v>224.5</v>
      </c>
      <c r="P165" s="22" t="str">
        <f>IF(_xlfn.XLOOKUP($B165,'[1]Pivot Gioc'!$B:$B,'[1]Pivot Gioc'!$G:$G,"")=0,"",_xlfn.XLOOKUP($B165,'[1]Pivot Gioc'!$B:$B,'[1]Pivot Gioc'!$G:$G))</f>
        <v/>
      </c>
      <c r="Q165" s="63" t="e">
        <f>_xlfn.XLOOKUP(B165,[1]!Tabella4[nome],[1]!Tabella4[PRES])</f>
        <v>#REF!</v>
      </c>
      <c r="R165" s="63" t="e">
        <f>_xlfn.XLOOKUP(B165,[1]!Tabella4[nome],[1]!Tabella4[LEGA TIT])</f>
        <v>#REF!</v>
      </c>
      <c r="S165" s="66">
        <f>IF(_xlfn.XLOOKUP($B165,'[1]Pivot Gioc'!$B:$B,'[1]Pivot Gioc'!$S:$S)="0,00","",_xlfn.XLOOKUP($B165,'[1]Pivot Gioc'!$B:$B,'[1]Pivot Gioc'!$S:$S))</f>
        <v>6.3</v>
      </c>
      <c r="T165" s="66">
        <f>IF(_xlfn.XLOOKUP($B165,'[1]Pivot Gioc'!$B:$B,'[1]Pivot Gioc'!$T:$T)=0,"",_xlfn.XLOOKUP($B165,'[1]Pivot Gioc'!$B:$B,'[1]Pivot Gioc'!$T:$T))</f>
        <v>189</v>
      </c>
    </row>
    <row r="166" spans="1:20" x14ac:dyDescent="0.3">
      <c r="A166" s="1" t="s">
        <v>457</v>
      </c>
      <c r="B166" s="97" t="s">
        <v>205</v>
      </c>
      <c r="C166" s="1" t="str">
        <f>_xlfn.IFNA(_xlfn.XLOOKUP(B166,'[1]ROSE SQUADRE'!$N:$N,'[1]ROSE SQUADRE'!$O:$O),"")</f>
        <v>HERTHA VERNELLO</v>
      </c>
      <c r="D166" s="1">
        <f>_xlfn.XLOOKUP($B166,'[1]Pivot Gioc'!$B:$B,'[1]Pivot Gioc'!$Q:$Q,"")</f>
        <v>2</v>
      </c>
      <c r="E166" s="1">
        <f>_xlfn.XLOOKUP($B166,'[1]Pivot Gioc'!$B:$B,'[1]Pivot Gioc'!$N:$N,"")</f>
        <v>1</v>
      </c>
      <c r="F166" s="1">
        <f>_xlfn.XLOOKUP($B166,'[1]Pivot Gioc'!$B:$B,'[1]Pivot Gioc'!$J:$J,"")</f>
        <v>0</v>
      </c>
      <c r="G166" s="1">
        <f>_xlfn.XLOOKUP($B166,'[1]Pivot Gioc'!$B:$B,'[1]Pivot Gioc'!$I:$I,"")</f>
        <v>0</v>
      </c>
      <c r="H166" s="1">
        <f>_xlfn.XLOOKUP($B166,'[1]Pivot Gioc'!$B:$B,'[1]Pivot Gioc'!$H:$H,"")</f>
        <v>0</v>
      </c>
      <c r="I166" s="1">
        <f>_xlfn.XLOOKUP($B166,'[1]Pivot Gioc'!$B:$B,'[1]Pivot Gioc'!$P:$P,"")</f>
        <v>0</v>
      </c>
      <c r="J166" s="1">
        <f>_xlfn.XLOOKUP($B166,'[1]Pivot Gioc'!$B:$B,'[1]Pivot Gioc'!$L:$L,"")</f>
        <v>2</v>
      </c>
      <c r="K166" s="1">
        <f>_xlfn.XLOOKUP($B166,'[1]Pivot Gioc'!$B:$B,'[1]Pivot Gioc'!$M:$M,"")</f>
        <v>0</v>
      </c>
      <c r="L166" s="1">
        <f>_xlfn.XLOOKUP($B166,'[1]Pivot Gioc'!$B:$B,'[1]Pivot Gioc'!$K:$K,"")</f>
        <v>0</v>
      </c>
      <c r="M166" s="17">
        <f>_xlfn.XLOOKUP($B166,'[1]Pivot Gioc'!$B:$B,'[1]Pivot Gioc'!$C:$C,"")</f>
        <v>6.0789473684210522</v>
      </c>
      <c r="N166" s="17">
        <f>_xlfn.XLOOKUP($B166,'[1]Pivot Gioc'!$B:$B,'[1]Pivot Gioc'!$D:$D,"")</f>
        <v>6.4473684210526319</v>
      </c>
      <c r="O166" s="17">
        <f>_xlfn.XLOOKUP($B166,'[1]Pivot Gioc'!$B:$B,'[1]Pivot Gioc'!$E:$E,"")</f>
        <v>122.5</v>
      </c>
      <c r="P166" s="22" t="str">
        <f>IF(_xlfn.XLOOKUP($B166,'[1]Pivot Gioc'!$B:$B,'[1]Pivot Gioc'!$G:$G,"")=0,"",_xlfn.XLOOKUP($B166,'[1]Pivot Gioc'!$B:$B,'[1]Pivot Gioc'!$G:$G))</f>
        <v/>
      </c>
      <c r="Q166" s="63" t="e">
        <f>_xlfn.XLOOKUP(B166,[1]!Tabella4[nome],[1]!Tabella4[PRES])</f>
        <v>#REF!</v>
      </c>
      <c r="R166" s="63" t="e">
        <f>_xlfn.XLOOKUP(B166,[1]!Tabella4[nome],[1]!Tabella4[LEGA TIT])</f>
        <v>#REF!</v>
      </c>
      <c r="S166" s="66">
        <f>IF(_xlfn.XLOOKUP($B166,'[1]Pivot Gioc'!$B:$B,'[1]Pivot Gioc'!$S:$S)="0,00","",_xlfn.XLOOKUP($B166,'[1]Pivot Gioc'!$B:$B,'[1]Pivot Gioc'!$S:$S))</f>
        <v>6.115384615384615</v>
      </c>
      <c r="T166" s="66">
        <f>IF(_xlfn.XLOOKUP($B166,'[1]Pivot Gioc'!$B:$B,'[1]Pivot Gioc'!$T:$T)=0,"",_xlfn.XLOOKUP($B166,'[1]Pivot Gioc'!$B:$B,'[1]Pivot Gioc'!$T:$T))</f>
        <v>79.5</v>
      </c>
    </row>
    <row r="167" spans="1:20" x14ac:dyDescent="0.3">
      <c r="B167" s="103" t="s">
        <v>671</v>
      </c>
      <c r="C167" s="1" t="str">
        <f>_xlfn.IFNA(_xlfn.XLOOKUP(B167,'[1]ROSE SQUADRE'!$N:$N,'[1]ROSE SQUADRE'!$O:$O),"")</f>
        <v>HERTHA VERNELLO</v>
      </c>
      <c r="D167" s="1">
        <f>_xlfn.XLOOKUP($B167,'[1]Pivot Gioc'!$B:$B,'[1]Pivot Gioc'!$Q:$Q,"")</f>
        <v>2</v>
      </c>
      <c r="E167" s="1">
        <f>_xlfn.XLOOKUP($B167,'[1]Pivot Gioc'!$B:$B,'[1]Pivot Gioc'!$N:$N,"")</f>
        <v>2</v>
      </c>
      <c r="F167" s="1">
        <f>_xlfn.XLOOKUP($B167,'[1]Pivot Gioc'!$B:$B,'[1]Pivot Gioc'!$J:$J,"")</f>
        <v>0</v>
      </c>
      <c r="G167" s="1">
        <f>_xlfn.XLOOKUP($B167,'[1]Pivot Gioc'!$B:$B,'[1]Pivot Gioc'!$I:$I,"")</f>
        <v>0</v>
      </c>
      <c r="H167" s="1">
        <f>_xlfn.XLOOKUP($B167,'[1]Pivot Gioc'!$B:$B,'[1]Pivot Gioc'!$H:$H,"")</f>
        <v>0</v>
      </c>
      <c r="I167" s="1">
        <f>_xlfn.XLOOKUP($B167,'[1]Pivot Gioc'!$B:$B,'[1]Pivot Gioc'!$P:$P,"")</f>
        <v>0</v>
      </c>
      <c r="J167" s="1">
        <f>_xlfn.XLOOKUP($B167,'[1]Pivot Gioc'!$B:$B,'[1]Pivot Gioc'!$L:$L,"")</f>
        <v>3</v>
      </c>
      <c r="K167" s="1">
        <f>_xlfn.XLOOKUP($B167,'[1]Pivot Gioc'!$B:$B,'[1]Pivot Gioc'!$M:$M,"")</f>
        <v>0</v>
      </c>
      <c r="L167" s="1">
        <f>_xlfn.XLOOKUP($B167,'[1]Pivot Gioc'!$B:$B,'[1]Pivot Gioc'!$K:$K,"")</f>
        <v>0</v>
      </c>
      <c r="M167" s="17">
        <f>_xlfn.XLOOKUP($B167,'[1]Pivot Gioc'!$B:$B,'[1]Pivot Gioc'!$C:$C,"")</f>
        <v>6.2142857142857144</v>
      </c>
      <c r="N167" s="17">
        <f>_xlfn.XLOOKUP($B167,'[1]Pivot Gioc'!$B:$B,'[1]Pivot Gioc'!$D:$D,"")</f>
        <v>6.6785714285714288</v>
      </c>
      <c r="O167" s="17">
        <f>_xlfn.XLOOKUP($B167,'[1]Pivot Gioc'!$B:$B,'[1]Pivot Gioc'!$E:$E,"")</f>
        <v>93.5</v>
      </c>
      <c r="P167" s="22" t="str">
        <f>IF(_xlfn.XLOOKUP($B167,'[1]Pivot Gioc'!$B:$B,'[1]Pivot Gioc'!$G:$G,"")=0,"",_xlfn.XLOOKUP($B167,'[1]Pivot Gioc'!$B:$B,'[1]Pivot Gioc'!$G:$G))</f>
        <v/>
      </c>
      <c r="Q167" s="63" t="e">
        <f>_xlfn.XLOOKUP(B167,[1]!Tabella4[nome],[1]!Tabella4[PRES])</f>
        <v>#REF!</v>
      </c>
      <c r="R167" s="63" t="e">
        <f>_xlfn.XLOOKUP(B167,[1]!Tabella4[nome],[1]!Tabella4[LEGA TIT])</f>
        <v>#REF!</v>
      </c>
      <c r="S167" s="66">
        <f>IF(_xlfn.XLOOKUP($B167,'[1]Pivot Gioc'!$B:$B,'[1]Pivot Gioc'!$S:$S)="0,00","",_xlfn.XLOOKUP($B167,'[1]Pivot Gioc'!$B:$B,'[1]Pivot Gioc'!$S:$S))</f>
        <v>6.5714285714285712</v>
      </c>
      <c r="T167" s="66">
        <f>IF(_xlfn.XLOOKUP($B167,'[1]Pivot Gioc'!$B:$B,'[1]Pivot Gioc'!$T:$T)=0,"",_xlfn.XLOOKUP($B167,'[1]Pivot Gioc'!$B:$B,'[1]Pivot Gioc'!$T:$T))</f>
        <v>46</v>
      </c>
    </row>
    <row r="168" spans="1:20" x14ac:dyDescent="0.3">
      <c r="B168" s="103" t="s">
        <v>495</v>
      </c>
      <c r="C168" s="1" t="str">
        <f>_xlfn.IFNA(_xlfn.XLOOKUP(B168,'[1]ROSE SQUADRE'!$N:$N,'[1]ROSE SQUADRE'!$O:$O),"")</f>
        <v>HERTHA VERNELLO</v>
      </c>
      <c r="D168" s="1">
        <f>_xlfn.XLOOKUP($B168,'[1]Pivot Gioc'!$B:$B,'[1]Pivot Gioc'!$Q:$Q,"")</f>
        <v>2</v>
      </c>
      <c r="E168" s="1">
        <f>_xlfn.XLOOKUP($B168,'[1]Pivot Gioc'!$B:$B,'[1]Pivot Gioc'!$N:$N,"")</f>
        <v>1</v>
      </c>
      <c r="F168" s="1">
        <f>_xlfn.XLOOKUP($B168,'[1]Pivot Gioc'!$B:$B,'[1]Pivot Gioc'!$J:$J,"")</f>
        <v>0</v>
      </c>
      <c r="G168" s="1">
        <f>_xlfn.XLOOKUP($B168,'[1]Pivot Gioc'!$B:$B,'[1]Pivot Gioc'!$I:$I,"")</f>
        <v>0</v>
      </c>
      <c r="H168" s="1">
        <f>_xlfn.XLOOKUP($B168,'[1]Pivot Gioc'!$B:$B,'[1]Pivot Gioc'!$H:$H,"")</f>
        <v>0</v>
      </c>
      <c r="I168" s="1">
        <f>_xlfn.XLOOKUP($B168,'[1]Pivot Gioc'!$B:$B,'[1]Pivot Gioc'!$P:$P,"")</f>
        <v>0</v>
      </c>
      <c r="J168" s="1">
        <f>_xlfn.XLOOKUP($B168,'[1]Pivot Gioc'!$B:$B,'[1]Pivot Gioc'!$L:$L,"")</f>
        <v>5</v>
      </c>
      <c r="K168" s="1">
        <f>_xlfn.XLOOKUP($B168,'[1]Pivot Gioc'!$B:$B,'[1]Pivot Gioc'!$M:$M,"")</f>
        <v>0</v>
      </c>
      <c r="L168" s="1">
        <f>_xlfn.XLOOKUP($B168,'[1]Pivot Gioc'!$B:$B,'[1]Pivot Gioc'!$K:$K,"")</f>
        <v>0</v>
      </c>
      <c r="M168" s="17">
        <f>_xlfn.XLOOKUP($B168,'[1]Pivot Gioc'!$B:$B,'[1]Pivot Gioc'!$C:$C,"")</f>
        <v>6.0769230769230766</v>
      </c>
      <c r="N168" s="17">
        <f>_xlfn.XLOOKUP($B168,'[1]Pivot Gioc'!$B:$B,'[1]Pivot Gioc'!$D:$D,"")</f>
        <v>6.25</v>
      </c>
      <c r="O168" s="17">
        <f>_xlfn.XLOOKUP($B168,'[1]Pivot Gioc'!$B:$B,'[1]Pivot Gioc'!$E:$E,"")</f>
        <v>162.5</v>
      </c>
      <c r="P168" s="22" t="str">
        <f>IF(_xlfn.XLOOKUP($B168,'[1]Pivot Gioc'!$B:$B,'[1]Pivot Gioc'!$G:$G,"")=0,"",_xlfn.XLOOKUP($B168,'[1]Pivot Gioc'!$B:$B,'[1]Pivot Gioc'!$G:$G))</f>
        <v/>
      </c>
      <c r="Q168" s="63" t="e">
        <f>_xlfn.XLOOKUP(B168,[1]!Tabella4[nome],[1]!Tabella4[PRES])</f>
        <v>#REF!</v>
      </c>
      <c r="R168" s="63" t="e">
        <f>_xlfn.XLOOKUP(B168,[1]!Tabella4[nome],[1]!Tabella4[LEGA TIT])</f>
        <v>#REF!</v>
      </c>
      <c r="S168" s="66">
        <f>IF(_xlfn.XLOOKUP($B168,'[1]Pivot Gioc'!$B:$B,'[1]Pivot Gioc'!$S:$S)="0,00","",_xlfn.XLOOKUP($B168,'[1]Pivot Gioc'!$B:$B,'[1]Pivot Gioc'!$S:$S))</f>
        <v>6.416666666666667</v>
      </c>
      <c r="T168" s="66">
        <f>IF(_xlfn.XLOOKUP($B168,'[1]Pivot Gioc'!$B:$B,'[1]Pivot Gioc'!$T:$T)=0,"",_xlfn.XLOOKUP($B168,'[1]Pivot Gioc'!$B:$B,'[1]Pivot Gioc'!$T:$T))</f>
        <v>115.5</v>
      </c>
    </row>
    <row r="169" spans="1:20" x14ac:dyDescent="0.3">
      <c r="A169" s="1" t="s">
        <v>457</v>
      </c>
      <c r="B169" s="97" t="s">
        <v>141</v>
      </c>
      <c r="C169" s="1" t="str">
        <f>_xlfn.IFNA(_xlfn.XLOOKUP(B169,'[1]ROSE SQUADRE'!$N:$N,'[1]ROSE SQUADRE'!$O:$O),"")</f>
        <v>PARTIZAN DEGRADO</v>
      </c>
      <c r="D169" s="1">
        <f>_xlfn.XLOOKUP($B169,'[1]Pivot Gioc'!$B:$B,'[1]Pivot Gioc'!$Q:$Q,"")</f>
        <v>2</v>
      </c>
      <c r="E169" s="1">
        <f>_xlfn.XLOOKUP($B169,'[1]Pivot Gioc'!$B:$B,'[1]Pivot Gioc'!$N:$N,"")</f>
        <v>1</v>
      </c>
      <c r="F169" s="1">
        <f>_xlfn.XLOOKUP($B169,'[1]Pivot Gioc'!$B:$B,'[1]Pivot Gioc'!$J:$J,"")</f>
        <v>0</v>
      </c>
      <c r="G169" s="1">
        <f>_xlfn.XLOOKUP($B169,'[1]Pivot Gioc'!$B:$B,'[1]Pivot Gioc'!$I:$I,"")</f>
        <v>0</v>
      </c>
      <c r="H169" s="1">
        <f>_xlfn.XLOOKUP($B169,'[1]Pivot Gioc'!$B:$B,'[1]Pivot Gioc'!$H:$H,"")</f>
        <v>0</v>
      </c>
      <c r="I169" s="1">
        <f>_xlfn.XLOOKUP($B169,'[1]Pivot Gioc'!$B:$B,'[1]Pivot Gioc'!$P:$P,"")</f>
        <v>0</v>
      </c>
      <c r="J169" s="1">
        <f>_xlfn.XLOOKUP($B169,'[1]Pivot Gioc'!$B:$B,'[1]Pivot Gioc'!$L:$L,"")</f>
        <v>2</v>
      </c>
      <c r="K169" s="1">
        <f>_xlfn.XLOOKUP($B169,'[1]Pivot Gioc'!$B:$B,'[1]Pivot Gioc'!$M:$M,"")</f>
        <v>0</v>
      </c>
      <c r="L169" s="1">
        <f>_xlfn.XLOOKUP($B169,'[1]Pivot Gioc'!$B:$B,'[1]Pivot Gioc'!$K:$K,"")</f>
        <v>0</v>
      </c>
      <c r="M169" s="17">
        <f>_xlfn.XLOOKUP($B169,'[1]Pivot Gioc'!$B:$B,'[1]Pivot Gioc'!$C:$C,"")</f>
        <v>6.0588235294117645</v>
      </c>
      <c r="N169" s="17">
        <f>_xlfn.XLOOKUP($B169,'[1]Pivot Gioc'!$B:$B,'[1]Pivot Gioc'!$D:$D,"")</f>
        <v>6.4705882352941178</v>
      </c>
      <c r="O169" s="17">
        <f>_xlfn.XLOOKUP($B169,'[1]Pivot Gioc'!$B:$B,'[1]Pivot Gioc'!$E:$E,"")</f>
        <v>110</v>
      </c>
      <c r="P169" s="22" t="str">
        <f>IF(_xlfn.XLOOKUP($B169,'[1]Pivot Gioc'!$B:$B,'[1]Pivot Gioc'!$G:$G,"")=0,"",_xlfn.XLOOKUP($B169,'[1]Pivot Gioc'!$B:$B,'[1]Pivot Gioc'!$G:$G))</f>
        <v/>
      </c>
      <c r="Q169" s="63" t="e">
        <f>_xlfn.XLOOKUP(B169,[1]!Tabella4[nome],[1]!Tabella4[PRES])</f>
        <v>#REF!</v>
      </c>
      <c r="R169" s="63" t="e">
        <f>_xlfn.XLOOKUP(B169,[1]!Tabella4[nome],[1]!Tabella4[LEGA TIT])</f>
        <v>#REF!</v>
      </c>
      <c r="S169" s="66">
        <f>IF(_xlfn.XLOOKUP($B169,'[1]Pivot Gioc'!$B:$B,'[1]Pivot Gioc'!$S:$S)="0,00","",_xlfn.XLOOKUP($B169,'[1]Pivot Gioc'!$B:$B,'[1]Pivot Gioc'!$S:$S))</f>
        <v>6.4705882352941178</v>
      </c>
      <c r="T169" s="66">
        <f>IF(_xlfn.XLOOKUP($B169,'[1]Pivot Gioc'!$B:$B,'[1]Pivot Gioc'!$T:$T)=0,"",_xlfn.XLOOKUP($B169,'[1]Pivot Gioc'!$B:$B,'[1]Pivot Gioc'!$T:$T))</f>
        <v>110</v>
      </c>
    </row>
    <row r="170" spans="1:20" x14ac:dyDescent="0.3">
      <c r="A170" s="1" t="s">
        <v>457</v>
      </c>
      <c r="B170" s="97" t="s">
        <v>154</v>
      </c>
      <c r="C170" s="1" t="str">
        <f>_xlfn.IFNA(_xlfn.XLOOKUP(B170,'[1]ROSE SQUADRE'!$N:$N,'[1]ROSE SQUADRE'!$O:$O),"")</f>
        <v>PARTIZAN DEGRADO</v>
      </c>
      <c r="D170" s="1">
        <f>_xlfn.XLOOKUP($B170,'[1]Pivot Gioc'!$B:$B,'[1]Pivot Gioc'!$Q:$Q,"")</f>
        <v>2</v>
      </c>
      <c r="E170" s="1">
        <f>_xlfn.XLOOKUP($B170,'[1]Pivot Gioc'!$B:$B,'[1]Pivot Gioc'!$N:$N,"")</f>
        <v>3</v>
      </c>
      <c r="F170" s="1">
        <f>_xlfn.XLOOKUP($B170,'[1]Pivot Gioc'!$B:$B,'[1]Pivot Gioc'!$J:$J,"")</f>
        <v>0</v>
      </c>
      <c r="G170" s="1">
        <f>_xlfn.XLOOKUP($B170,'[1]Pivot Gioc'!$B:$B,'[1]Pivot Gioc'!$I:$I,"")</f>
        <v>0</v>
      </c>
      <c r="H170" s="1">
        <f>_xlfn.XLOOKUP($B170,'[1]Pivot Gioc'!$B:$B,'[1]Pivot Gioc'!$H:$H,"")</f>
        <v>0</v>
      </c>
      <c r="I170" s="1">
        <f>_xlfn.XLOOKUP($B170,'[1]Pivot Gioc'!$B:$B,'[1]Pivot Gioc'!$P:$P,"")</f>
        <v>0</v>
      </c>
      <c r="J170" s="1">
        <f>_xlfn.XLOOKUP($B170,'[1]Pivot Gioc'!$B:$B,'[1]Pivot Gioc'!$L:$L,"")</f>
        <v>5</v>
      </c>
      <c r="K170" s="1">
        <f>_xlfn.XLOOKUP($B170,'[1]Pivot Gioc'!$B:$B,'[1]Pivot Gioc'!$M:$M,"")</f>
        <v>0</v>
      </c>
      <c r="L170" s="1">
        <f>_xlfn.XLOOKUP($B170,'[1]Pivot Gioc'!$B:$B,'[1]Pivot Gioc'!$K:$K,"")</f>
        <v>0</v>
      </c>
      <c r="M170" s="17">
        <f>_xlfn.XLOOKUP($B170,'[1]Pivot Gioc'!$B:$B,'[1]Pivot Gioc'!$C:$C,"")</f>
        <v>6.0483870967741939</v>
      </c>
      <c r="N170" s="17">
        <f>_xlfn.XLOOKUP($B170,'[1]Pivot Gioc'!$B:$B,'[1]Pivot Gioc'!$D:$D,"")</f>
        <v>6.290322580645161</v>
      </c>
      <c r="O170" s="17">
        <f>_xlfn.XLOOKUP($B170,'[1]Pivot Gioc'!$B:$B,'[1]Pivot Gioc'!$E:$E,"")</f>
        <v>195</v>
      </c>
      <c r="P170" s="22" t="str">
        <f>IF(_xlfn.XLOOKUP($B170,'[1]Pivot Gioc'!$B:$B,'[1]Pivot Gioc'!$G:$G,"")=0,"",_xlfn.XLOOKUP($B170,'[1]Pivot Gioc'!$B:$B,'[1]Pivot Gioc'!$G:$G))</f>
        <v/>
      </c>
      <c r="Q170" s="63" t="e">
        <f>_xlfn.XLOOKUP(B170,[1]!Tabella4[nome],[1]!Tabella4[PRES])</f>
        <v>#REF!</v>
      </c>
      <c r="R170" s="63" t="e">
        <f>_xlfn.XLOOKUP(B170,[1]!Tabella4[nome],[1]!Tabella4[LEGA TIT])</f>
        <v>#REF!</v>
      </c>
      <c r="S170" s="66">
        <f>IF(_xlfn.XLOOKUP($B170,'[1]Pivot Gioc'!$B:$B,'[1]Pivot Gioc'!$S:$S)="0,00","",_xlfn.XLOOKUP($B170,'[1]Pivot Gioc'!$B:$B,'[1]Pivot Gioc'!$S:$S))</f>
        <v>6.25</v>
      </c>
      <c r="T170" s="66">
        <f>IF(_xlfn.XLOOKUP($B170,'[1]Pivot Gioc'!$B:$B,'[1]Pivot Gioc'!$T:$T)=0,"",_xlfn.XLOOKUP($B170,'[1]Pivot Gioc'!$B:$B,'[1]Pivot Gioc'!$T:$T))</f>
        <v>25</v>
      </c>
    </row>
    <row r="171" spans="1:20" x14ac:dyDescent="0.3">
      <c r="A171" s="1" t="s">
        <v>457</v>
      </c>
      <c r="B171" s="98" t="s">
        <v>161</v>
      </c>
      <c r="C171" s="1" t="str">
        <f>_xlfn.IFNA(_xlfn.XLOOKUP(B171,'[1]ROSE SQUADRE'!$N:$N,'[1]ROSE SQUADRE'!$O:$O),"")</f>
        <v>PARTIZAN DEGRADO</v>
      </c>
      <c r="D171" s="1">
        <f>_xlfn.XLOOKUP($B171,'[1]Pivot Gioc'!$B:$B,'[1]Pivot Gioc'!$Q:$Q,"")</f>
        <v>2</v>
      </c>
      <c r="E171" s="1">
        <f>_xlfn.XLOOKUP($B171,'[1]Pivot Gioc'!$B:$B,'[1]Pivot Gioc'!$N:$N,"")</f>
        <v>0</v>
      </c>
      <c r="F171" s="1">
        <f>_xlfn.XLOOKUP($B171,'[1]Pivot Gioc'!$B:$B,'[1]Pivot Gioc'!$J:$J,"")</f>
        <v>0</v>
      </c>
      <c r="G171" s="1">
        <f>_xlfn.XLOOKUP($B171,'[1]Pivot Gioc'!$B:$B,'[1]Pivot Gioc'!$I:$I,"")</f>
        <v>0</v>
      </c>
      <c r="H171" s="1">
        <f>_xlfn.XLOOKUP($B171,'[1]Pivot Gioc'!$B:$B,'[1]Pivot Gioc'!$H:$H,"")</f>
        <v>0</v>
      </c>
      <c r="I171" s="1">
        <f>_xlfn.XLOOKUP($B171,'[1]Pivot Gioc'!$B:$B,'[1]Pivot Gioc'!$P:$P,"")</f>
        <v>0</v>
      </c>
      <c r="J171" s="1">
        <f>_xlfn.XLOOKUP($B171,'[1]Pivot Gioc'!$B:$B,'[1]Pivot Gioc'!$L:$L,"")</f>
        <v>3</v>
      </c>
      <c r="K171" s="1">
        <f>_xlfn.XLOOKUP($B171,'[1]Pivot Gioc'!$B:$B,'[1]Pivot Gioc'!$M:$M,"")</f>
        <v>0</v>
      </c>
      <c r="L171" s="1">
        <f>_xlfn.XLOOKUP($B171,'[1]Pivot Gioc'!$B:$B,'[1]Pivot Gioc'!$K:$K,"")</f>
        <v>0</v>
      </c>
      <c r="M171" s="17">
        <f>_xlfn.XLOOKUP($B171,'[1]Pivot Gioc'!$B:$B,'[1]Pivot Gioc'!$C:$C,"")</f>
        <v>6.041666666666667</v>
      </c>
      <c r="N171" s="17">
        <f>_xlfn.XLOOKUP($B171,'[1]Pivot Gioc'!$B:$B,'[1]Pivot Gioc'!$D:$D,"")</f>
        <v>6.229166666666667</v>
      </c>
      <c r="O171" s="17">
        <f>_xlfn.XLOOKUP($B171,'[1]Pivot Gioc'!$B:$B,'[1]Pivot Gioc'!$E:$E,"")</f>
        <v>149.5</v>
      </c>
      <c r="P171" s="22" t="str">
        <f>IF(_xlfn.XLOOKUP($B171,'[1]Pivot Gioc'!$B:$B,'[1]Pivot Gioc'!$G:$G,"")=0,"",_xlfn.XLOOKUP($B171,'[1]Pivot Gioc'!$B:$B,'[1]Pivot Gioc'!$G:$G))</f>
        <v/>
      </c>
      <c r="Q171" s="63" t="e">
        <f>_xlfn.XLOOKUP(B171,[1]!Tabella4[nome],[1]!Tabella4[PRES])</f>
        <v>#REF!</v>
      </c>
      <c r="R171" s="63" t="e">
        <f>_xlfn.XLOOKUP(B171,[1]!Tabella4[nome],[1]!Tabella4[LEGA TIT])</f>
        <v>#REF!</v>
      </c>
      <c r="S171" s="66">
        <f>IF(_xlfn.XLOOKUP($B171,'[1]Pivot Gioc'!$B:$B,'[1]Pivot Gioc'!$S:$S)="0,00","",_xlfn.XLOOKUP($B171,'[1]Pivot Gioc'!$B:$B,'[1]Pivot Gioc'!$S:$S))</f>
        <v>5.25</v>
      </c>
      <c r="T171" s="66">
        <f>IF(_xlfn.XLOOKUP($B171,'[1]Pivot Gioc'!$B:$B,'[1]Pivot Gioc'!$T:$T)=0,"",_xlfn.XLOOKUP($B171,'[1]Pivot Gioc'!$B:$B,'[1]Pivot Gioc'!$T:$T))</f>
        <v>10.5</v>
      </c>
    </row>
    <row r="172" spans="1:20" x14ac:dyDescent="0.3">
      <c r="B172" s="103" t="s">
        <v>501</v>
      </c>
      <c r="C172" s="1" t="str">
        <f>_xlfn.IFNA(_xlfn.XLOOKUP(B172,'[1]ROSE SQUADRE'!$N:$N,'[1]ROSE SQUADRE'!$O:$O),"")</f>
        <v>PARTIZAN DEGRADO</v>
      </c>
      <c r="D172" s="1">
        <f>_xlfn.XLOOKUP($B172,'[1]Pivot Gioc'!$B:$B,'[1]Pivot Gioc'!$Q:$Q,"")</f>
        <v>2</v>
      </c>
      <c r="E172" s="1">
        <f>_xlfn.XLOOKUP($B172,'[1]Pivot Gioc'!$B:$B,'[1]Pivot Gioc'!$N:$N,"")</f>
        <v>0</v>
      </c>
      <c r="F172" s="1">
        <f>_xlfn.XLOOKUP($B172,'[1]Pivot Gioc'!$B:$B,'[1]Pivot Gioc'!$J:$J,"")</f>
        <v>0</v>
      </c>
      <c r="G172" s="1">
        <f>_xlfn.XLOOKUP($B172,'[1]Pivot Gioc'!$B:$B,'[1]Pivot Gioc'!$I:$I,"")</f>
        <v>0</v>
      </c>
      <c r="H172" s="1">
        <f>_xlfn.XLOOKUP($B172,'[1]Pivot Gioc'!$B:$B,'[1]Pivot Gioc'!$H:$H,"")</f>
        <v>0</v>
      </c>
      <c r="I172" s="1">
        <f>_xlfn.XLOOKUP($B172,'[1]Pivot Gioc'!$B:$B,'[1]Pivot Gioc'!$P:$P,"")</f>
        <v>0</v>
      </c>
      <c r="J172" s="1">
        <f>_xlfn.XLOOKUP($B172,'[1]Pivot Gioc'!$B:$B,'[1]Pivot Gioc'!$L:$L,"")</f>
        <v>3</v>
      </c>
      <c r="K172" s="1">
        <f>_xlfn.XLOOKUP($B172,'[1]Pivot Gioc'!$B:$B,'[1]Pivot Gioc'!$M:$M,"")</f>
        <v>0</v>
      </c>
      <c r="L172" s="1">
        <f>_xlfn.XLOOKUP($B172,'[1]Pivot Gioc'!$B:$B,'[1]Pivot Gioc'!$K:$K,"")</f>
        <v>0</v>
      </c>
      <c r="M172" s="17">
        <f>_xlfn.XLOOKUP($B172,'[1]Pivot Gioc'!$B:$B,'[1]Pivot Gioc'!$C:$C,"")</f>
        <v>6.2368421052631575</v>
      </c>
      <c r="N172" s="17">
        <f>_xlfn.XLOOKUP($B172,'[1]Pivot Gioc'!$B:$B,'[1]Pivot Gioc'!$D:$D,"")</f>
        <v>6.4736842105263159</v>
      </c>
      <c r="O172" s="17">
        <f>_xlfn.XLOOKUP($B172,'[1]Pivot Gioc'!$B:$B,'[1]Pivot Gioc'!$E:$E,"")</f>
        <v>123</v>
      </c>
      <c r="P172" s="22" t="str">
        <f>IF(_xlfn.XLOOKUP($B172,'[1]Pivot Gioc'!$B:$B,'[1]Pivot Gioc'!$G:$G,"")=0,"",_xlfn.XLOOKUP($B172,'[1]Pivot Gioc'!$B:$B,'[1]Pivot Gioc'!$G:$G))</f>
        <v/>
      </c>
      <c r="Q172" s="63" t="e">
        <f>_xlfn.XLOOKUP(B172,[1]!Tabella4[nome],[1]!Tabella4[PRES])</f>
        <v>#REF!</v>
      </c>
      <c r="R172" s="63" t="e">
        <f>_xlfn.XLOOKUP(B172,[1]!Tabella4[nome],[1]!Tabella4[LEGA TIT])</f>
        <v>#REF!</v>
      </c>
      <c r="S172" s="66">
        <f>IF(_xlfn.XLOOKUP($B172,'[1]Pivot Gioc'!$B:$B,'[1]Pivot Gioc'!$S:$S)="0,00","",_xlfn.XLOOKUP($B172,'[1]Pivot Gioc'!$B:$B,'[1]Pivot Gioc'!$S:$S))</f>
        <v>6.4375</v>
      </c>
      <c r="T172" s="66">
        <f>IF(_xlfn.XLOOKUP($B172,'[1]Pivot Gioc'!$B:$B,'[1]Pivot Gioc'!$T:$T)=0,"",_xlfn.XLOOKUP($B172,'[1]Pivot Gioc'!$B:$B,'[1]Pivot Gioc'!$T:$T))</f>
        <v>103</v>
      </c>
    </row>
    <row r="173" spans="1:20" x14ac:dyDescent="0.3">
      <c r="A173" s="1" t="s">
        <v>457</v>
      </c>
      <c r="B173" s="98" t="s">
        <v>94</v>
      </c>
      <c r="C173" s="1" t="str">
        <f>_xlfn.IFNA(_xlfn.XLOOKUP(B173,'[1]ROSE SQUADRE'!$N:$N,'[1]ROSE SQUADRE'!$O:$O),"")</f>
        <v>PESCICULINI FC</v>
      </c>
      <c r="D173" s="1">
        <f>_xlfn.XLOOKUP($B173,'[1]Pivot Gioc'!$B:$B,'[1]Pivot Gioc'!$Q:$Q,"")</f>
        <v>2</v>
      </c>
      <c r="E173" s="1">
        <f>_xlfn.XLOOKUP($B173,'[1]Pivot Gioc'!$B:$B,'[1]Pivot Gioc'!$N:$N,"")</f>
        <v>1</v>
      </c>
      <c r="F173" s="1">
        <f>_xlfn.XLOOKUP($B173,'[1]Pivot Gioc'!$B:$B,'[1]Pivot Gioc'!$J:$J,"")</f>
        <v>0</v>
      </c>
      <c r="G173" s="1">
        <f>_xlfn.XLOOKUP($B173,'[1]Pivot Gioc'!$B:$B,'[1]Pivot Gioc'!$I:$I,"")</f>
        <v>0</v>
      </c>
      <c r="H173" s="1">
        <f>_xlfn.XLOOKUP($B173,'[1]Pivot Gioc'!$B:$B,'[1]Pivot Gioc'!$H:$H,"")</f>
        <v>0</v>
      </c>
      <c r="I173" s="1">
        <f>_xlfn.XLOOKUP($B173,'[1]Pivot Gioc'!$B:$B,'[1]Pivot Gioc'!$P:$P,"")</f>
        <v>0</v>
      </c>
      <c r="J173" s="1">
        <f>_xlfn.XLOOKUP($B173,'[1]Pivot Gioc'!$B:$B,'[1]Pivot Gioc'!$L:$L,"")</f>
        <v>2</v>
      </c>
      <c r="K173" s="1">
        <f>_xlfn.XLOOKUP($B173,'[1]Pivot Gioc'!$B:$B,'[1]Pivot Gioc'!$M:$M,"")</f>
        <v>0</v>
      </c>
      <c r="L173" s="1">
        <f>_xlfn.XLOOKUP($B173,'[1]Pivot Gioc'!$B:$B,'[1]Pivot Gioc'!$K:$K,"")</f>
        <v>0</v>
      </c>
      <c r="M173" s="17">
        <f>_xlfn.XLOOKUP($B173,'[1]Pivot Gioc'!$B:$B,'[1]Pivot Gioc'!$C:$C,"")</f>
        <v>5.9722222222222223</v>
      </c>
      <c r="N173" s="17">
        <f>_xlfn.XLOOKUP($B173,'[1]Pivot Gioc'!$B:$B,'[1]Pivot Gioc'!$D:$D,"")</f>
        <v>6.3055555555555554</v>
      </c>
      <c r="O173" s="17">
        <f>_xlfn.XLOOKUP($B173,'[1]Pivot Gioc'!$B:$B,'[1]Pivot Gioc'!$E:$E,"")</f>
        <v>113.5</v>
      </c>
      <c r="P173" s="22" t="str">
        <f>IF(_xlfn.XLOOKUP($B173,'[1]Pivot Gioc'!$B:$B,'[1]Pivot Gioc'!$G:$G,"")=0,"",_xlfn.XLOOKUP($B173,'[1]Pivot Gioc'!$B:$B,'[1]Pivot Gioc'!$G:$G))</f>
        <v/>
      </c>
      <c r="Q173" s="63" t="e">
        <f>_xlfn.XLOOKUP(B173,[1]!Tabella4[nome],[1]!Tabella4[PRES])</f>
        <v>#REF!</v>
      </c>
      <c r="R173" s="63" t="e">
        <f>_xlfn.XLOOKUP(B173,[1]!Tabella4[nome],[1]!Tabella4[LEGA TIT])</f>
        <v>#REF!</v>
      </c>
      <c r="S173" s="66">
        <f>IF(_xlfn.XLOOKUP($B173,'[1]Pivot Gioc'!$B:$B,'[1]Pivot Gioc'!$S:$S)="0,00","",_xlfn.XLOOKUP($B173,'[1]Pivot Gioc'!$B:$B,'[1]Pivot Gioc'!$S:$S))</f>
        <v>5.75</v>
      </c>
      <c r="T173" s="66">
        <f>IF(_xlfn.XLOOKUP($B173,'[1]Pivot Gioc'!$B:$B,'[1]Pivot Gioc'!$T:$T)=0,"",_xlfn.XLOOKUP($B173,'[1]Pivot Gioc'!$B:$B,'[1]Pivot Gioc'!$T:$T))</f>
        <v>34.5</v>
      </c>
    </row>
    <row r="174" spans="1:20" x14ac:dyDescent="0.3">
      <c r="A174" s="1" t="s">
        <v>457</v>
      </c>
      <c r="B174" s="97" t="s">
        <v>133</v>
      </c>
      <c r="C174" s="1" t="str">
        <f>_xlfn.IFNA(_xlfn.XLOOKUP(B174,'[1]ROSE SQUADRE'!$N:$N,'[1]ROSE SQUADRE'!$O:$O),"")</f>
        <v>PESCICULINI FC</v>
      </c>
      <c r="D174" s="1">
        <f>_xlfn.XLOOKUP($B174,'[1]Pivot Gioc'!$B:$B,'[1]Pivot Gioc'!$Q:$Q,"")</f>
        <v>2</v>
      </c>
      <c r="E174" s="1">
        <f>_xlfn.XLOOKUP($B174,'[1]Pivot Gioc'!$B:$B,'[1]Pivot Gioc'!$N:$N,"")</f>
        <v>0</v>
      </c>
      <c r="F174" s="1">
        <f>_xlfn.XLOOKUP($B174,'[1]Pivot Gioc'!$B:$B,'[1]Pivot Gioc'!$J:$J,"")</f>
        <v>0</v>
      </c>
      <c r="G174" s="1">
        <f>_xlfn.XLOOKUP($B174,'[1]Pivot Gioc'!$B:$B,'[1]Pivot Gioc'!$I:$I,"")</f>
        <v>0</v>
      </c>
      <c r="H174" s="1">
        <f>_xlfn.XLOOKUP($B174,'[1]Pivot Gioc'!$B:$B,'[1]Pivot Gioc'!$H:$H,"")</f>
        <v>0</v>
      </c>
      <c r="I174" s="1">
        <f>_xlfn.XLOOKUP($B174,'[1]Pivot Gioc'!$B:$B,'[1]Pivot Gioc'!$P:$P,"")</f>
        <v>0</v>
      </c>
      <c r="J174" s="1">
        <f>_xlfn.XLOOKUP($B174,'[1]Pivot Gioc'!$B:$B,'[1]Pivot Gioc'!$L:$L,"")</f>
        <v>5</v>
      </c>
      <c r="K174" s="1">
        <f>_xlfn.XLOOKUP($B174,'[1]Pivot Gioc'!$B:$B,'[1]Pivot Gioc'!$M:$M,"")</f>
        <v>0</v>
      </c>
      <c r="L174" s="1">
        <f>_xlfn.XLOOKUP($B174,'[1]Pivot Gioc'!$B:$B,'[1]Pivot Gioc'!$K:$K,"")</f>
        <v>0</v>
      </c>
      <c r="M174" s="17">
        <f>_xlfn.XLOOKUP($B174,'[1]Pivot Gioc'!$B:$B,'[1]Pivot Gioc'!$C:$C,"")</f>
        <v>5.8939393939393936</v>
      </c>
      <c r="N174" s="17">
        <f>_xlfn.XLOOKUP($B174,'[1]Pivot Gioc'!$B:$B,'[1]Pivot Gioc'!$D:$D,"")</f>
        <v>6</v>
      </c>
      <c r="O174" s="17">
        <f>_xlfn.XLOOKUP($B174,'[1]Pivot Gioc'!$B:$B,'[1]Pivot Gioc'!$E:$E,"")</f>
        <v>198</v>
      </c>
      <c r="P174" s="22" t="str">
        <f>IF(_xlfn.XLOOKUP($B174,'[1]Pivot Gioc'!$B:$B,'[1]Pivot Gioc'!$G:$G,"")=0,"",_xlfn.XLOOKUP($B174,'[1]Pivot Gioc'!$B:$B,'[1]Pivot Gioc'!$G:$G))</f>
        <v/>
      </c>
      <c r="Q174" s="63" t="e">
        <f>_xlfn.XLOOKUP(B174,[1]!Tabella4[nome],[1]!Tabella4[PRES])</f>
        <v>#REF!</v>
      </c>
      <c r="R174" s="63" t="e">
        <f>_xlfn.XLOOKUP(B174,[1]!Tabella4[nome],[1]!Tabella4[LEGA TIT])</f>
        <v>#REF!</v>
      </c>
      <c r="S174" s="66">
        <f>IF(_xlfn.XLOOKUP($B174,'[1]Pivot Gioc'!$B:$B,'[1]Pivot Gioc'!$S:$S)="0,00","",_xlfn.XLOOKUP($B174,'[1]Pivot Gioc'!$B:$B,'[1]Pivot Gioc'!$S:$S))</f>
        <v>6.1578947368421053</v>
      </c>
      <c r="T174" s="66">
        <f>IF(_xlfn.XLOOKUP($B174,'[1]Pivot Gioc'!$B:$B,'[1]Pivot Gioc'!$T:$T)=0,"",_xlfn.XLOOKUP($B174,'[1]Pivot Gioc'!$B:$B,'[1]Pivot Gioc'!$T:$T))</f>
        <v>117</v>
      </c>
    </row>
    <row r="175" spans="1:20" x14ac:dyDescent="0.3">
      <c r="A175" s="1" t="s">
        <v>457</v>
      </c>
      <c r="B175" s="97" t="s">
        <v>196</v>
      </c>
      <c r="C175" s="1" t="str">
        <f>_xlfn.IFNA(_xlfn.XLOOKUP(B175,'[1]ROSE SQUADRE'!$N:$N,'[1]ROSE SQUADRE'!$O:$O),"")</f>
        <v>PESCICULINI FC</v>
      </c>
      <c r="D175" s="1">
        <f>_xlfn.XLOOKUP($B175,'[1]Pivot Gioc'!$B:$B,'[1]Pivot Gioc'!$Q:$Q,"")</f>
        <v>2</v>
      </c>
      <c r="E175" s="1">
        <f>_xlfn.XLOOKUP($B175,'[1]Pivot Gioc'!$B:$B,'[1]Pivot Gioc'!$N:$N,"")</f>
        <v>0</v>
      </c>
      <c r="F175" s="1">
        <f>_xlfn.XLOOKUP($B175,'[1]Pivot Gioc'!$B:$B,'[1]Pivot Gioc'!$J:$J,"")</f>
        <v>0</v>
      </c>
      <c r="G175" s="1">
        <f>_xlfn.XLOOKUP($B175,'[1]Pivot Gioc'!$B:$B,'[1]Pivot Gioc'!$I:$I,"")</f>
        <v>0</v>
      </c>
      <c r="H175" s="1">
        <f>_xlfn.XLOOKUP($B175,'[1]Pivot Gioc'!$B:$B,'[1]Pivot Gioc'!$H:$H,"")</f>
        <v>0</v>
      </c>
      <c r="I175" s="1">
        <f>_xlfn.XLOOKUP($B175,'[1]Pivot Gioc'!$B:$B,'[1]Pivot Gioc'!$P:$P,"")</f>
        <v>0</v>
      </c>
      <c r="J175" s="1">
        <f>_xlfn.XLOOKUP($B175,'[1]Pivot Gioc'!$B:$B,'[1]Pivot Gioc'!$L:$L,"")</f>
        <v>4</v>
      </c>
      <c r="K175" s="1">
        <f>_xlfn.XLOOKUP($B175,'[1]Pivot Gioc'!$B:$B,'[1]Pivot Gioc'!$M:$M,"")</f>
        <v>0</v>
      </c>
      <c r="L175" s="1">
        <f>_xlfn.XLOOKUP($B175,'[1]Pivot Gioc'!$B:$B,'[1]Pivot Gioc'!$K:$K,"")</f>
        <v>0</v>
      </c>
      <c r="M175" s="17">
        <f>_xlfn.XLOOKUP($B175,'[1]Pivot Gioc'!$B:$B,'[1]Pivot Gioc'!$C:$C,"")</f>
        <v>5.9230769230769234</v>
      </c>
      <c r="N175" s="17">
        <f>_xlfn.XLOOKUP($B175,'[1]Pivot Gioc'!$B:$B,'[1]Pivot Gioc'!$D:$D,"")</f>
        <v>6.0769230769230766</v>
      </c>
      <c r="O175" s="17">
        <f>_xlfn.XLOOKUP($B175,'[1]Pivot Gioc'!$B:$B,'[1]Pivot Gioc'!$E:$E,"")</f>
        <v>158</v>
      </c>
      <c r="P175" s="22" t="str">
        <f>IF(_xlfn.XLOOKUP($B175,'[1]Pivot Gioc'!$B:$B,'[1]Pivot Gioc'!$G:$G,"")=0,"",_xlfn.XLOOKUP($B175,'[1]Pivot Gioc'!$B:$B,'[1]Pivot Gioc'!$G:$G))</f>
        <v/>
      </c>
      <c r="Q175" s="63" t="e">
        <f>_xlfn.XLOOKUP(B175,[1]!Tabella4[nome],[1]!Tabella4[PRES])</f>
        <v>#REF!</v>
      </c>
      <c r="R175" s="63" t="e">
        <f>_xlfn.XLOOKUP(B175,[1]!Tabella4[nome],[1]!Tabella4[LEGA TIT])</f>
        <v>#REF!</v>
      </c>
      <c r="S175" s="66">
        <f>IF(_xlfn.XLOOKUP($B175,'[1]Pivot Gioc'!$B:$B,'[1]Pivot Gioc'!$S:$S)="0,00","",_xlfn.XLOOKUP($B175,'[1]Pivot Gioc'!$B:$B,'[1]Pivot Gioc'!$S:$S))</f>
        <v>5.9666666666666668</v>
      </c>
      <c r="T175" s="66">
        <f>IF(_xlfn.XLOOKUP($B175,'[1]Pivot Gioc'!$B:$B,'[1]Pivot Gioc'!$T:$T)=0,"",_xlfn.XLOOKUP($B175,'[1]Pivot Gioc'!$B:$B,'[1]Pivot Gioc'!$T:$T))</f>
        <v>89.5</v>
      </c>
    </row>
    <row r="176" spans="1:20" x14ac:dyDescent="0.3">
      <c r="A176" s="1" t="s">
        <v>456</v>
      </c>
      <c r="B176" s="97" t="s">
        <v>61</v>
      </c>
      <c r="C176" s="1" t="str">
        <f>_xlfn.IFNA(_xlfn.XLOOKUP(B176,'[1]ROSE SQUADRE'!$N:$N,'[1]ROSE SQUADRE'!$O:$O),"")</f>
        <v>SAN GRIA</v>
      </c>
      <c r="D176" s="1">
        <f>_xlfn.XLOOKUP($B176,'[1]Pivot Gioc'!$B:$B,'[1]Pivot Gioc'!$Q:$Q,"")</f>
        <v>2</v>
      </c>
      <c r="E176" s="1">
        <f>_xlfn.XLOOKUP($B176,'[1]Pivot Gioc'!$B:$B,'[1]Pivot Gioc'!$N:$N,"")</f>
        <v>0</v>
      </c>
      <c r="F176" s="1">
        <f>_xlfn.XLOOKUP($B176,'[1]Pivot Gioc'!$B:$B,'[1]Pivot Gioc'!$J:$J,"")</f>
        <v>0</v>
      </c>
      <c r="G176" s="1">
        <f>_xlfn.XLOOKUP($B176,'[1]Pivot Gioc'!$B:$B,'[1]Pivot Gioc'!$I:$I,"")</f>
        <v>0</v>
      </c>
      <c r="H176" s="1">
        <f>_xlfn.XLOOKUP($B176,'[1]Pivot Gioc'!$B:$B,'[1]Pivot Gioc'!$H:$H,"")</f>
        <v>0</v>
      </c>
      <c r="I176" s="1">
        <f>_xlfn.XLOOKUP($B176,'[1]Pivot Gioc'!$B:$B,'[1]Pivot Gioc'!$P:$P,"")</f>
        <v>0</v>
      </c>
      <c r="J176" s="1">
        <f>_xlfn.XLOOKUP($B176,'[1]Pivot Gioc'!$B:$B,'[1]Pivot Gioc'!$L:$L,"")</f>
        <v>4</v>
      </c>
      <c r="K176" s="1">
        <f>_xlfn.XLOOKUP($B176,'[1]Pivot Gioc'!$B:$B,'[1]Pivot Gioc'!$M:$M,"")</f>
        <v>0</v>
      </c>
      <c r="L176" s="1">
        <f>_xlfn.XLOOKUP($B176,'[1]Pivot Gioc'!$B:$B,'[1]Pivot Gioc'!$K:$K,"")</f>
        <v>0</v>
      </c>
      <c r="M176" s="17">
        <f>_xlfn.XLOOKUP($B176,'[1]Pivot Gioc'!$B:$B,'[1]Pivot Gioc'!$C:$C,"")</f>
        <v>6.28125</v>
      </c>
      <c r="N176" s="17">
        <f>_xlfn.XLOOKUP($B176,'[1]Pivot Gioc'!$B:$B,'[1]Pivot Gioc'!$D:$D,"")</f>
        <v>6.40625</v>
      </c>
      <c r="O176" s="17">
        <f>_xlfn.XLOOKUP($B176,'[1]Pivot Gioc'!$B:$B,'[1]Pivot Gioc'!$E:$E,"")</f>
        <v>205</v>
      </c>
      <c r="P176" s="22" t="str">
        <f>IF(_xlfn.XLOOKUP($B176,'[1]Pivot Gioc'!$B:$B,'[1]Pivot Gioc'!$G:$G,"")=0,"",_xlfn.XLOOKUP($B176,'[1]Pivot Gioc'!$B:$B,'[1]Pivot Gioc'!$G:$G))</f>
        <v/>
      </c>
      <c r="Q176" s="63" t="e">
        <f>_xlfn.XLOOKUP(B176,[1]!Tabella4[nome],[1]!Tabella4[PRES])</f>
        <v>#REF!</v>
      </c>
      <c r="R176" s="63" t="e">
        <f>_xlfn.XLOOKUP(B176,[1]!Tabella4[nome],[1]!Tabella4[LEGA TIT])</f>
        <v>#REF!</v>
      </c>
      <c r="S176" s="66">
        <f>IF(_xlfn.XLOOKUP($B176,'[1]Pivot Gioc'!$B:$B,'[1]Pivot Gioc'!$S:$S)="0,00","",_xlfn.XLOOKUP($B176,'[1]Pivot Gioc'!$B:$B,'[1]Pivot Gioc'!$S:$S))</f>
        <v>6.3214285714285712</v>
      </c>
      <c r="T176" s="66">
        <f>IF(_xlfn.XLOOKUP($B176,'[1]Pivot Gioc'!$B:$B,'[1]Pivot Gioc'!$T:$T)=0,"",_xlfn.XLOOKUP($B176,'[1]Pivot Gioc'!$B:$B,'[1]Pivot Gioc'!$T:$T))</f>
        <v>177</v>
      </c>
    </row>
    <row r="177" spans="1:20" x14ac:dyDescent="0.3">
      <c r="B177" s="95" t="s">
        <v>465</v>
      </c>
      <c r="C177" s="1" t="str">
        <f>_xlfn.IFNA(_xlfn.XLOOKUP(B177,'[1]ROSE SQUADRE'!$N:$N,'[1]ROSE SQUADRE'!$O:$O),"")</f>
        <v>SAN GRIA</v>
      </c>
      <c r="D177" s="1">
        <f>_xlfn.XLOOKUP($B177,'[1]Pivot Gioc'!$B:$B,'[1]Pivot Gioc'!$Q:$Q,"")</f>
        <v>2</v>
      </c>
      <c r="E177" s="1">
        <f>_xlfn.XLOOKUP($B177,'[1]Pivot Gioc'!$B:$B,'[1]Pivot Gioc'!$N:$N,"")</f>
        <v>3</v>
      </c>
      <c r="F177" s="1">
        <f>_xlfn.XLOOKUP($B177,'[1]Pivot Gioc'!$B:$B,'[1]Pivot Gioc'!$J:$J,"")</f>
        <v>0</v>
      </c>
      <c r="G177" s="1">
        <f>_xlfn.XLOOKUP($B177,'[1]Pivot Gioc'!$B:$B,'[1]Pivot Gioc'!$I:$I,"")</f>
        <v>0</v>
      </c>
      <c r="H177" s="1">
        <f>_xlfn.XLOOKUP($B177,'[1]Pivot Gioc'!$B:$B,'[1]Pivot Gioc'!$H:$H,"")</f>
        <v>0</v>
      </c>
      <c r="I177" s="1">
        <f>_xlfn.XLOOKUP($B177,'[1]Pivot Gioc'!$B:$B,'[1]Pivot Gioc'!$P:$P,"")</f>
        <v>0</v>
      </c>
      <c r="J177" s="1">
        <f>_xlfn.XLOOKUP($B177,'[1]Pivot Gioc'!$B:$B,'[1]Pivot Gioc'!$L:$L,"")</f>
        <v>0</v>
      </c>
      <c r="K177" s="1">
        <f>_xlfn.XLOOKUP($B177,'[1]Pivot Gioc'!$B:$B,'[1]Pivot Gioc'!$M:$M,"")</f>
        <v>1</v>
      </c>
      <c r="L177" s="1">
        <f>_xlfn.XLOOKUP($B177,'[1]Pivot Gioc'!$B:$B,'[1]Pivot Gioc'!$K:$K,"")</f>
        <v>0</v>
      </c>
      <c r="M177" s="17">
        <f>_xlfn.XLOOKUP($B177,'[1]Pivot Gioc'!$B:$B,'[1]Pivot Gioc'!$C:$C,"")</f>
        <v>6.0869565217391308</v>
      </c>
      <c r="N177" s="17">
        <f>_xlfn.XLOOKUP($B177,'[1]Pivot Gioc'!$B:$B,'[1]Pivot Gioc'!$D:$D,"")</f>
        <v>6.4782608695652177</v>
      </c>
      <c r="O177" s="17">
        <f>_xlfn.XLOOKUP($B177,'[1]Pivot Gioc'!$B:$B,'[1]Pivot Gioc'!$E:$E,"")</f>
        <v>149</v>
      </c>
      <c r="P177" s="22" t="str">
        <f>IF(_xlfn.XLOOKUP($B177,'[1]Pivot Gioc'!$B:$B,'[1]Pivot Gioc'!$G:$G,"")=0,"",_xlfn.XLOOKUP($B177,'[1]Pivot Gioc'!$B:$B,'[1]Pivot Gioc'!$G:$G))</f>
        <v/>
      </c>
      <c r="Q177" s="63" t="e">
        <f>_xlfn.XLOOKUP(B177,[1]!Tabella4[nome],[1]!Tabella4[PRES])</f>
        <v>#REF!</v>
      </c>
      <c r="R177" s="63" t="e">
        <f>_xlfn.XLOOKUP(B177,[1]!Tabella4[nome],[1]!Tabella4[LEGA TIT])</f>
        <v>#REF!</v>
      </c>
      <c r="S177" s="66">
        <f>IF(_xlfn.XLOOKUP($B177,'[1]Pivot Gioc'!$B:$B,'[1]Pivot Gioc'!$S:$S)="0,00","",_xlfn.XLOOKUP($B177,'[1]Pivot Gioc'!$B:$B,'[1]Pivot Gioc'!$S:$S))</f>
        <v>6.25</v>
      </c>
      <c r="T177" s="66">
        <f>IF(_xlfn.XLOOKUP($B177,'[1]Pivot Gioc'!$B:$B,'[1]Pivot Gioc'!$T:$T)=0,"",_xlfn.XLOOKUP($B177,'[1]Pivot Gioc'!$B:$B,'[1]Pivot Gioc'!$T:$T))</f>
        <v>25</v>
      </c>
    </row>
    <row r="178" spans="1:20" x14ac:dyDescent="0.3">
      <c r="A178" s="1" t="s">
        <v>457</v>
      </c>
      <c r="B178" s="97" t="s">
        <v>121</v>
      </c>
      <c r="C178" s="1" t="str">
        <f>_xlfn.IFNA(_xlfn.XLOOKUP(B178,'[1]ROSE SQUADRE'!$N:$N,'[1]ROSE SQUADRE'!$O:$O),"")</f>
        <v>SAN GRIA</v>
      </c>
      <c r="D178" s="1">
        <f>_xlfn.XLOOKUP($B178,'[1]Pivot Gioc'!$B:$B,'[1]Pivot Gioc'!$Q:$Q,"")</f>
        <v>2</v>
      </c>
      <c r="E178" s="1">
        <f>_xlfn.XLOOKUP($B178,'[1]Pivot Gioc'!$B:$B,'[1]Pivot Gioc'!$N:$N,"")</f>
        <v>1</v>
      </c>
      <c r="F178" s="1">
        <f>_xlfn.XLOOKUP($B178,'[1]Pivot Gioc'!$B:$B,'[1]Pivot Gioc'!$J:$J,"")</f>
        <v>0</v>
      </c>
      <c r="G178" s="1">
        <f>_xlfn.XLOOKUP($B178,'[1]Pivot Gioc'!$B:$B,'[1]Pivot Gioc'!$I:$I,"")</f>
        <v>0</v>
      </c>
      <c r="H178" s="1">
        <f>_xlfn.XLOOKUP($B178,'[1]Pivot Gioc'!$B:$B,'[1]Pivot Gioc'!$H:$H,"")</f>
        <v>0</v>
      </c>
      <c r="I178" s="1">
        <f>_xlfn.XLOOKUP($B178,'[1]Pivot Gioc'!$B:$B,'[1]Pivot Gioc'!$P:$P,"")</f>
        <v>0</v>
      </c>
      <c r="J178" s="1">
        <f>_xlfn.XLOOKUP($B178,'[1]Pivot Gioc'!$B:$B,'[1]Pivot Gioc'!$L:$L,"")</f>
        <v>6</v>
      </c>
      <c r="K178" s="1">
        <f>_xlfn.XLOOKUP($B178,'[1]Pivot Gioc'!$B:$B,'[1]Pivot Gioc'!$M:$M,"")</f>
        <v>0</v>
      </c>
      <c r="L178" s="1">
        <f>_xlfn.XLOOKUP($B178,'[1]Pivot Gioc'!$B:$B,'[1]Pivot Gioc'!$K:$K,"")</f>
        <v>0</v>
      </c>
      <c r="M178" s="17">
        <f>_xlfn.XLOOKUP($B178,'[1]Pivot Gioc'!$B:$B,'[1]Pivot Gioc'!$C:$C,"")</f>
        <v>6.1</v>
      </c>
      <c r="N178" s="17">
        <f>_xlfn.XLOOKUP($B178,'[1]Pivot Gioc'!$B:$B,'[1]Pivot Gioc'!$D:$D,"")</f>
        <v>6.2714285714285714</v>
      </c>
      <c r="O178" s="17">
        <f>_xlfn.XLOOKUP($B178,'[1]Pivot Gioc'!$B:$B,'[1]Pivot Gioc'!$E:$E,"")</f>
        <v>219.5</v>
      </c>
      <c r="P178" s="22" t="str">
        <f>IF(_xlfn.XLOOKUP($B178,'[1]Pivot Gioc'!$B:$B,'[1]Pivot Gioc'!$G:$G,"")=0,"",_xlfn.XLOOKUP($B178,'[1]Pivot Gioc'!$B:$B,'[1]Pivot Gioc'!$G:$G))</f>
        <v/>
      </c>
      <c r="Q178" s="63" t="e">
        <f>_xlfn.XLOOKUP(B178,[1]!Tabella4[nome],[1]!Tabella4[PRES])</f>
        <v>#REF!</v>
      </c>
      <c r="R178" s="63" t="e">
        <f>_xlfn.XLOOKUP(B178,[1]!Tabella4[nome],[1]!Tabella4[LEGA TIT])</f>
        <v>#REF!</v>
      </c>
      <c r="S178" s="66">
        <f>IF(_xlfn.XLOOKUP($B178,'[1]Pivot Gioc'!$B:$B,'[1]Pivot Gioc'!$S:$S)="0,00","",_xlfn.XLOOKUP($B178,'[1]Pivot Gioc'!$B:$B,'[1]Pivot Gioc'!$S:$S))</f>
        <v>6.3666666666666663</v>
      </c>
      <c r="T178" s="66">
        <f>IF(_xlfn.XLOOKUP($B178,'[1]Pivot Gioc'!$B:$B,'[1]Pivot Gioc'!$T:$T)=0,"",_xlfn.XLOOKUP($B178,'[1]Pivot Gioc'!$B:$B,'[1]Pivot Gioc'!$T:$T))</f>
        <v>95.5</v>
      </c>
    </row>
    <row r="179" spans="1:20" x14ac:dyDescent="0.3">
      <c r="B179" s="103" t="s">
        <v>305</v>
      </c>
      <c r="C179" s="1" t="str">
        <f>_xlfn.IFNA(_xlfn.XLOOKUP(B179,'[1]ROSE SQUADRE'!$N:$N,'[1]ROSE SQUADRE'!$O:$O),"")</f>
        <v>SAN GRIA</v>
      </c>
      <c r="D179" s="1">
        <f>_xlfn.XLOOKUP($B179,'[1]Pivot Gioc'!$B:$B,'[1]Pivot Gioc'!$Q:$Q,"")</f>
        <v>2</v>
      </c>
      <c r="E179" s="1">
        <f>_xlfn.XLOOKUP($B179,'[1]Pivot Gioc'!$B:$B,'[1]Pivot Gioc'!$N:$N,"")</f>
        <v>1</v>
      </c>
      <c r="F179" s="1">
        <f>_xlfn.XLOOKUP($B179,'[1]Pivot Gioc'!$B:$B,'[1]Pivot Gioc'!$J:$J,"")</f>
        <v>0</v>
      </c>
      <c r="G179" s="1">
        <f>_xlfn.XLOOKUP($B179,'[1]Pivot Gioc'!$B:$B,'[1]Pivot Gioc'!$I:$I,"")</f>
        <v>0</v>
      </c>
      <c r="H179" s="1">
        <f>_xlfn.XLOOKUP($B179,'[1]Pivot Gioc'!$B:$B,'[1]Pivot Gioc'!$H:$H,"")</f>
        <v>0</v>
      </c>
      <c r="I179" s="1">
        <f>_xlfn.XLOOKUP($B179,'[1]Pivot Gioc'!$B:$B,'[1]Pivot Gioc'!$P:$P,"")</f>
        <v>0</v>
      </c>
      <c r="J179" s="1">
        <f>_xlfn.XLOOKUP($B179,'[1]Pivot Gioc'!$B:$B,'[1]Pivot Gioc'!$L:$L,"")</f>
        <v>3</v>
      </c>
      <c r="K179" s="1">
        <f>_xlfn.XLOOKUP($B179,'[1]Pivot Gioc'!$B:$B,'[1]Pivot Gioc'!$M:$M,"")</f>
        <v>0</v>
      </c>
      <c r="L179" s="1">
        <f>_xlfn.XLOOKUP($B179,'[1]Pivot Gioc'!$B:$B,'[1]Pivot Gioc'!$K:$K,"")</f>
        <v>0</v>
      </c>
      <c r="M179" s="17">
        <f>_xlfn.XLOOKUP($B179,'[1]Pivot Gioc'!$B:$B,'[1]Pivot Gioc'!$C:$C,"")</f>
        <v>6.0263157894736841</v>
      </c>
      <c r="N179" s="17">
        <f>_xlfn.XLOOKUP($B179,'[1]Pivot Gioc'!$B:$B,'[1]Pivot Gioc'!$D:$D,"")</f>
        <v>6.3157894736842106</v>
      </c>
      <c r="O179" s="17">
        <f>_xlfn.XLOOKUP($B179,'[1]Pivot Gioc'!$B:$B,'[1]Pivot Gioc'!$E:$E,"")</f>
        <v>120</v>
      </c>
      <c r="P179" s="22" t="str">
        <f>IF(_xlfn.XLOOKUP($B179,'[1]Pivot Gioc'!$B:$B,'[1]Pivot Gioc'!$G:$G,"")=0,"",_xlfn.XLOOKUP($B179,'[1]Pivot Gioc'!$B:$B,'[1]Pivot Gioc'!$G:$G))</f>
        <v/>
      </c>
      <c r="Q179" s="63" t="e">
        <f>_xlfn.XLOOKUP(B179,[1]!Tabella4[nome],[1]!Tabella4[PRES])</f>
        <v>#REF!</v>
      </c>
      <c r="R179" s="63" t="e">
        <f>_xlfn.XLOOKUP(B179,[1]!Tabella4[nome],[1]!Tabella4[LEGA TIT])</f>
        <v>#REF!</v>
      </c>
      <c r="S179" s="66">
        <f>IF(_xlfn.XLOOKUP($B179,'[1]Pivot Gioc'!$B:$B,'[1]Pivot Gioc'!$S:$S)="0,00","",_xlfn.XLOOKUP($B179,'[1]Pivot Gioc'!$B:$B,'[1]Pivot Gioc'!$S:$S))</f>
        <v>6</v>
      </c>
      <c r="T179" s="66">
        <f>IF(_xlfn.XLOOKUP($B179,'[1]Pivot Gioc'!$B:$B,'[1]Pivot Gioc'!$T:$T)=0,"",_xlfn.XLOOKUP($B179,'[1]Pivot Gioc'!$B:$B,'[1]Pivot Gioc'!$T:$T))</f>
        <v>6</v>
      </c>
    </row>
    <row r="180" spans="1:20" x14ac:dyDescent="0.3">
      <c r="B180" s="113" t="s">
        <v>532</v>
      </c>
      <c r="C180" s="1" t="str">
        <f>_xlfn.IFNA(_xlfn.XLOOKUP(B180,'[1]ROSE SQUADRE'!$N:$N,'[1]ROSE SQUADRE'!$O:$O),"")</f>
        <v>SESTO ASENSIO</v>
      </c>
      <c r="D180" s="1">
        <f>_xlfn.XLOOKUP($B180,'[1]Pivot Gioc'!$B:$B,'[1]Pivot Gioc'!$Q:$Q,"")</f>
        <v>2</v>
      </c>
      <c r="E180" s="1">
        <f>_xlfn.XLOOKUP($B180,'[1]Pivot Gioc'!$B:$B,'[1]Pivot Gioc'!$N:$N,"")</f>
        <v>0</v>
      </c>
      <c r="F180" s="1">
        <f>_xlfn.XLOOKUP($B180,'[1]Pivot Gioc'!$B:$B,'[1]Pivot Gioc'!$J:$J,"")</f>
        <v>0</v>
      </c>
      <c r="G180" s="1">
        <f>_xlfn.XLOOKUP($B180,'[1]Pivot Gioc'!$B:$B,'[1]Pivot Gioc'!$I:$I,"")</f>
        <v>0</v>
      </c>
      <c r="H180" s="1">
        <f>_xlfn.XLOOKUP($B180,'[1]Pivot Gioc'!$B:$B,'[1]Pivot Gioc'!$H:$H,"")</f>
        <v>0</v>
      </c>
      <c r="I180" s="1">
        <f>_xlfn.XLOOKUP($B180,'[1]Pivot Gioc'!$B:$B,'[1]Pivot Gioc'!$P:$P,"")</f>
        <v>0</v>
      </c>
      <c r="J180" s="1">
        <f>_xlfn.XLOOKUP($B180,'[1]Pivot Gioc'!$B:$B,'[1]Pivot Gioc'!$L:$L,"")</f>
        <v>3</v>
      </c>
      <c r="K180" s="1">
        <f>_xlfn.XLOOKUP($B180,'[1]Pivot Gioc'!$B:$B,'[1]Pivot Gioc'!$M:$M,"")</f>
        <v>0</v>
      </c>
      <c r="L180" s="1">
        <f>_xlfn.XLOOKUP($B180,'[1]Pivot Gioc'!$B:$B,'[1]Pivot Gioc'!$K:$K,"")</f>
        <v>1</v>
      </c>
      <c r="M180" s="17">
        <f>_xlfn.XLOOKUP($B180,'[1]Pivot Gioc'!$B:$B,'[1]Pivot Gioc'!$C:$C,"")</f>
        <v>5.967741935483871</v>
      </c>
      <c r="N180" s="17">
        <f>_xlfn.XLOOKUP($B180,'[1]Pivot Gioc'!$B:$B,'[1]Pivot Gioc'!$D:$D,"")</f>
        <v>6.0483870967741939</v>
      </c>
      <c r="O180" s="17">
        <f>_xlfn.XLOOKUP($B180,'[1]Pivot Gioc'!$B:$B,'[1]Pivot Gioc'!$E:$E,"")</f>
        <v>187.5</v>
      </c>
      <c r="P180" s="22" t="str">
        <f>IF(_xlfn.XLOOKUP($B180,'[1]Pivot Gioc'!$B:$B,'[1]Pivot Gioc'!$G:$G,"")=0,"",_xlfn.XLOOKUP($B180,'[1]Pivot Gioc'!$B:$B,'[1]Pivot Gioc'!$G:$G))</f>
        <v/>
      </c>
      <c r="Q180" s="63" t="e">
        <f>_xlfn.XLOOKUP(B180,[1]!Tabella4[nome],[1]!Tabella4[PRES])</f>
        <v>#REF!</v>
      </c>
      <c r="R180" s="63" t="e">
        <f>_xlfn.XLOOKUP(B180,[1]!Tabella4[nome],[1]!Tabella4[LEGA TIT])</f>
        <v>#REF!</v>
      </c>
      <c r="S180" s="66">
        <f>IF(_xlfn.XLOOKUP($B180,'[1]Pivot Gioc'!$B:$B,'[1]Pivot Gioc'!$S:$S)="0,00","",_xlfn.XLOOKUP($B180,'[1]Pivot Gioc'!$B:$B,'[1]Pivot Gioc'!$S:$S))</f>
        <v>5.583333333333333</v>
      </c>
      <c r="T180" s="66">
        <f>IF(_xlfn.XLOOKUP($B180,'[1]Pivot Gioc'!$B:$B,'[1]Pivot Gioc'!$T:$T)=0,"",_xlfn.XLOOKUP($B180,'[1]Pivot Gioc'!$B:$B,'[1]Pivot Gioc'!$T:$T))</f>
        <v>67</v>
      </c>
    </row>
    <row r="181" spans="1:20" x14ac:dyDescent="0.3">
      <c r="A181" s="1" t="s">
        <v>456</v>
      </c>
      <c r="B181" s="97" t="s">
        <v>569</v>
      </c>
      <c r="C181" s="1" t="str">
        <f>_xlfn.IFNA(_xlfn.XLOOKUP(B181,'[1]ROSE SQUADRE'!$N:$N,'[1]ROSE SQUADRE'!$O:$O),"")</f>
        <v>SESTO ASENSIO</v>
      </c>
      <c r="D181" s="1">
        <f>_xlfn.XLOOKUP($B181,'[1]Pivot Gioc'!$B:$B,'[1]Pivot Gioc'!$Q:$Q,"")</f>
        <v>2</v>
      </c>
      <c r="E181" s="1">
        <f>_xlfn.XLOOKUP($B181,'[1]Pivot Gioc'!$B:$B,'[1]Pivot Gioc'!$N:$N,"")</f>
        <v>1</v>
      </c>
      <c r="F181" s="1">
        <f>_xlfn.XLOOKUP($B181,'[1]Pivot Gioc'!$B:$B,'[1]Pivot Gioc'!$J:$J,"")</f>
        <v>1</v>
      </c>
      <c r="G181" s="1">
        <f>_xlfn.XLOOKUP($B181,'[1]Pivot Gioc'!$B:$B,'[1]Pivot Gioc'!$I:$I,"")</f>
        <v>0</v>
      </c>
      <c r="H181" s="1">
        <f>_xlfn.XLOOKUP($B181,'[1]Pivot Gioc'!$B:$B,'[1]Pivot Gioc'!$H:$H,"")</f>
        <v>0</v>
      </c>
      <c r="I181" s="1">
        <f>_xlfn.XLOOKUP($B181,'[1]Pivot Gioc'!$B:$B,'[1]Pivot Gioc'!$P:$P,"")</f>
        <v>0</v>
      </c>
      <c r="J181" s="1">
        <f>_xlfn.XLOOKUP($B181,'[1]Pivot Gioc'!$B:$B,'[1]Pivot Gioc'!$L:$L,"")</f>
        <v>3</v>
      </c>
      <c r="K181" s="1">
        <f>_xlfn.XLOOKUP($B181,'[1]Pivot Gioc'!$B:$B,'[1]Pivot Gioc'!$M:$M,"")</f>
        <v>0</v>
      </c>
      <c r="L181" s="1">
        <f>_xlfn.XLOOKUP($B181,'[1]Pivot Gioc'!$B:$B,'[1]Pivot Gioc'!$K:$K,"")</f>
        <v>0</v>
      </c>
      <c r="M181" s="17">
        <f>_xlfn.XLOOKUP($B181,'[1]Pivot Gioc'!$B:$B,'[1]Pivot Gioc'!$C:$C,"")</f>
        <v>6.2758620689655169</v>
      </c>
      <c r="N181" s="17">
        <f>_xlfn.XLOOKUP($B181,'[1]Pivot Gioc'!$B:$B,'[1]Pivot Gioc'!$D:$D,"")</f>
        <v>6.5</v>
      </c>
      <c r="O181" s="17">
        <f>_xlfn.XLOOKUP($B181,'[1]Pivot Gioc'!$B:$B,'[1]Pivot Gioc'!$E:$E,"")</f>
        <v>188.5</v>
      </c>
      <c r="P181" s="22" t="str">
        <f>IF(_xlfn.XLOOKUP($B181,'[1]Pivot Gioc'!$B:$B,'[1]Pivot Gioc'!$G:$G,"")=0,"",_xlfn.XLOOKUP($B181,'[1]Pivot Gioc'!$B:$B,'[1]Pivot Gioc'!$G:$G))</f>
        <v/>
      </c>
      <c r="Q181" s="63" t="e">
        <f>_xlfn.XLOOKUP(B181,[1]!Tabella4[nome],[1]!Tabella4[PRES])</f>
        <v>#REF!</v>
      </c>
      <c r="R181" s="63" t="e">
        <f>_xlfn.XLOOKUP(B181,[1]!Tabella4[nome],[1]!Tabella4[LEGA TIT])</f>
        <v>#REF!</v>
      </c>
      <c r="S181" s="66">
        <f>IF(_xlfn.XLOOKUP($B181,'[1]Pivot Gioc'!$B:$B,'[1]Pivot Gioc'!$S:$S)="0,00","",_xlfn.XLOOKUP($B181,'[1]Pivot Gioc'!$B:$B,'[1]Pivot Gioc'!$S:$S))</f>
        <v>6.884615384615385</v>
      </c>
      <c r="T181" s="66">
        <f>IF(_xlfn.XLOOKUP($B181,'[1]Pivot Gioc'!$B:$B,'[1]Pivot Gioc'!$T:$T)=0,"",_xlfn.XLOOKUP($B181,'[1]Pivot Gioc'!$B:$B,'[1]Pivot Gioc'!$T:$T))</f>
        <v>89.5</v>
      </c>
    </row>
    <row r="182" spans="1:20" x14ac:dyDescent="0.3">
      <c r="B182" s="97" t="s">
        <v>230</v>
      </c>
      <c r="C182" s="1" t="str">
        <f>_xlfn.IFNA(_xlfn.XLOOKUP(B182,'[1]ROSE SQUADRE'!$N:$N,'[1]ROSE SQUADRE'!$O:$O),"")</f>
        <v>SESTO ASENSIO</v>
      </c>
      <c r="D182" s="1">
        <f>_xlfn.XLOOKUP($B182,'[1]Pivot Gioc'!$B:$B,'[1]Pivot Gioc'!$Q:$Q,"")</f>
        <v>2</v>
      </c>
      <c r="E182" s="1">
        <f>_xlfn.XLOOKUP($B182,'[1]Pivot Gioc'!$B:$B,'[1]Pivot Gioc'!$N:$N,"")</f>
        <v>2</v>
      </c>
      <c r="F182" s="1">
        <f>_xlfn.XLOOKUP($B182,'[1]Pivot Gioc'!$B:$B,'[1]Pivot Gioc'!$J:$J,"")</f>
        <v>0</v>
      </c>
      <c r="G182" s="1">
        <f>_xlfn.XLOOKUP($B182,'[1]Pivot Gioc'!$B:$B,'[1]Pivot Gioc'!$I:$I,"")</f>
        <v>0</v>
      </c>
      <c r="H182" s="1">
        <f>_xlfn.XLOOKUP($B182,'[1]Pivot Gioc'!$B:$B,'[1]Pivot Gioc'!$H:$H,"")</f>
        <v>0</v>
      </c>
      <c r="I182" s="1">
        <f>_xlfn.XLOOKUP($B182,'[1]Pivot Gioc'!$B:$B,'[1]Pivot Gioc'!$P:$P,"")</f>
        <v>0</v>
      </c>
      <c r="J182" s="1">
        <f>_xlfn.XLOOKUP($B182,'[1]Pivot Gioc'!$B:$B,'[1]Pivot Gioc'!$L:$L,"")</f>
        <v>4</v>
      </c>
      <c r="K182" s="1">
        <f>_xlfn.XLOOKUP($B182,'[1]Pivot Gioc'!$B:$B,'[1]Pivot Gioc'!$M:$M,"")</f>
        <v>0</v>
      </c>
      <c r="L182" s="1">
        <f>_xlfn.XLOOKUP($B182,'[1]Pivot Gioc'!$B:$B,'[1]Pivot Gioc'!$K:$K,"")</f>
        <v>0</v>
      </c>
      <c r="M182" s="17">
        <f>_xlfn.XLOOKUP($B182,'[1]Pivot Gioc'!$B:$B,'[1]Pivot Gioc'!$C:$C,"")</f>
        <v>6.4516129032258061</v>
      </c>
      <c r="N182" s="17">
        <f>_xlfn.XLOOKUP($B182,'[1]Pivot Gioc'!$B:$B,'[1]Pivot Gioc'!$D:$D,"")</f>
        <v>6.709677419354839</v>
      </c>
      <c r="O182" s="17">
        <f>_xlfn.XLOOKUP($B182,'[1]Pivot Gioc'!$B:$B,'[1]Pivot Gioc'!$E:$E,"")</f>
        <v>208</v>
      </c>
      <c r="P182" s="22" t="str">
        <f>IF(_xlfn.XLOOKUP($B182,'[1]Pivot Gioc'!$B:$B,'[1]Pivot Gioc'!$G:$G,"")=0,"",_xlfn.XLOOKUP($B182,'[1]Pivot Gioc'!$B:$B,'[1]Pivot Gioc'!$G:$G))</f>
        <v/>
      </c>
      <c r="Q182" s="63" t="e">
        <f>_xlfn.XLOOKUP(B182,[1]!Tabella4[nome],[1]!Tabella4[PRES])</f>
        <v>#REF!</v>
      </c>
      <c r="R182" s="63" t="e">
        <f>_xlfn.XLOOKUP(B182,[1]!Tabella4[nome],[1]!Tabella4[LEGA TIT])</f>
        <v>#REF!</v>
      </c>
      <c r="S182" s="66">
        <f>IF(_xlfn.XLOOKUP($B182,'[1]Pivot Gioc'!$B:$B,'[1]Pivot Gioc'!$S:$S)="0,00","",_xlfn.XLOOKUP($B182,'[1]Pivot Gioc'!$B:$B,'[1]Pivot Gioc'!$S:$S))</f>
        <v>6.7333333333333334</v>
      </c>
      <c r="T182" s="66">
        <f>IF(_xlfn.XLOOKUP($B182,'[1]Pivot Gioc'!$B:$B,'[1]Pivot Gioc'!$T:$T)=0,"",_xlfn.XLOOKUP($B182,'[1]Pivot Gioc'!$B:$B,'[1]Pivot Gioc'!$T:$T))</f>
        <v>202</v>
      </c>
    </row>
    <row r="183" spans="1:20" x14ac:dyDescent="0.3">
      <c r="B183" s="103" t="s">
        <v>658</v>
      </c>
      <c r="C183" s="1" t="str">
        <f>_xlfn.IFNA(_xlfn.XLOOKUP(B183,'[1]ROSE SQUADRE'!$N:$N,'[1]ROSE SQUADRE'!$O:$O),"")</f>
        <v>SESTO ASENSIO</v>
      </c>
      <c r="D183" s="1">
        <f>_xlfn.XLOOKUP($B183,'[1]Pivot Gioc'!$B:$B,'[1]Pivot Gioc'!$Q:$Q,"")</f>
        <v>2</v>
      </c>
      <c r="E183" s="1">
        <f>_xlfn.XLOOKUP($B183,'[1]Pivot Gioc'!$B:$B,'[1]Pivot Gioc'!$N:$N,"")</f>
        <v>8</v>
      </c>
      <c r="F183" s="1">
        <f>_xlfn.XLOOKUP($B183,'[1]Pivot Gioc'!$B:$B,'[1]Pivot Gioc'!$J:$J,"")</f>
        <v>0</v>
      </c>
      <c r="G183" s="1">
        <f>_xlfn.XLOOKUP($B183,'[1]Pivot Gioc'!$B:$B,'[1]Pivot Gioc'!$I:$I,"")</f>
        <v>0</v>
      </c>
      <c r="H183" s="1">
        <f>_xlfn.XLOOKUP($B183,'[1]Pivot Gioc'!$B:$B,'[1]Pivot Gioc'!$H:$H,"")</f>
        <v>0</v>
      </c>
      <c r="I183" s="1">
        <f>_xlfn.XLOOKUP($B183,'[1]Pivot Gioc'!$B:$B,'[1]Pivot Gioc'!$P:$P,"")</f>
        <v>0</v>
      </c>
      <c r="J183" s="1">
        <f>_xlfn.XLOOKUP($B183,'[1]Pivot Gioc'!$B:$B,'[1]Pivot Gioc'!$L:$L,"")</f>
        <v>3</v>
      </c>
      <c r="K183" s="1">
        <f>_xlfn.XLOOKUP($B183,'[1]Pivot Gioc'!$B:$B,'[1]Pivot Gioc'!$M:$M,"")</f>
        <v>1</v>
      </c>
      <c r="L183" s="1">
        <f>_xlfn.XLOOKUP($B183,'[1]Pivot Gioc'!$B:$B,'[1]Pivot Gioc'!$K:$K,"")</f>
        <v>0</v>
      </c>
      <c r="M183" s="17">
        <f>_xlfn.XLOOKUP($B183,'[1]Pivot Gioc'!$B:$B,'[1]Pivot Gioc'!$C:$C,"")</f>
        <v>6.2692307692307692</v>
      </c>
      <c r="N183" s="17">
        <f>_xlfn.XLOOKUP($B183,'[1]Pivot Gioc'!$B:$B,'[1]Pivot Gioc'!$D:$D,"")</f>
        <v>6.75</v>
      </c>
      <c r="O183" s="17">
        <f>_xlfn.XLOOKUP($B183,'[1]Pivot Gioc'!$B:$B,'[1]Pivot Gioc'!$E:$E,"")</f>
        <v>175.5</v>
      </c>
      <c r="P183" s="22" t="str">
        <f>IF(_xlfn.XLOOKUP($B183,'[1]Pivot Gioc'!$B:$B,'[1]Pivot Gioc'!$G:$G,"")=0,"",_xlfn.XLOOKUP($B183,'[1]Pivot Gioc'!$B:$B,'[1]Pivot Gioc'!$G:$G))</f>
        <v/>
      </c>
      <c r="Q183" s="63" t="e">
        <f>_xlfn.XLOOKUP(B183,[1]!Tabella4[nome],[1]!Tabella4[PRES])</f>
        <v>#REF!</v>
      </c>
      <c r="R183" s="63" t="e">
        <f>_xlfn.XLOOKUP(B183,[1]!Tabella4[nome],[1]!Tabella4[LEGA TIT])</f>
        <v>#REF!</v>
      </c>
      <c r="S183" s="66">
        <f>IF(_xlfn.XLOOKUP($B183,'[1]Pivot Gioc'!$B:$B,'[1]Pivot Gioc'!$S:$S)="0,00","",_xlfn.XLOOKUP($B183,'[1]Pivot Gioc'!$B:$B,'[1]Pivot Gioc'!$S:$S))</f>
        <v>7.3</v>
      </c>
      <c r="T183" s="66">
        <f>IF(_xlfn.XLOOKUP($B183,'[1]Pivot Gioc'!$B:$B,'[1]Pivot Gioc'!$T:$T)=0,"",_xlfn.XLOOKUP($B183,'[1]Pivot Gioc'!$B:$B,'[1]Pivot Gioc'!$T:$T))</f>
        <v>36.5</v>
      </c>
    </row>
    <row r="184" spans="1:20" x14ac:dyDescent="0.3">
      <c r="A184" s="1" t="s">
        <v>457</v>
      </c>
      <c r="B184" s="95" t="s">
        <v>58</v>
      </c>
      <c r="C184" s="1" t="str">
        <f>_xlfn.IFNA(_xlfn.XLOOKUP(B184,'[1]ROSE SQUADRE'!$N:$N,'[1]ROSE SQUADRE'!$O:$O),"")</f>
        <v/>
      </c>
      <c r="D184" s="1">
        <f>_xlfn.XLOOKUP($B184,'[1]Pivot Gioc'!$B:$B,'[1]Pivot Gioc'!$Q:$Q,"")</f>
        <v>1</v>
      </c>
      <c r="E184" s="1">
        <f>_xlfn.XLOOKUP($B184,'[1]Pivot Gioc'!$B:$B,'[1]Pivot Gioc'!$N:$N,"")</f>
        <v>1</v>
      </c>
      <c r="F184" s="1">
        <f>_xlfn.XLOOKUP($B184,'[1]Pivot Gioc'!$B:$B,'[1]Pivot Gioc'!$J:$J,"")</f>
        <v>0</v>
      </c>
      <c r="G184" s="1">
        <f>_xlfn.XLOOKUP($B184,'[1]Pivot Gioc'!$B:$B,'[1]Pivot Gioc'!$I:$I,"")</f>
        <v>0</v>
      </c>
      <c r="H184" s="1">
        <f>_xlfn.XLOOKUP($B184,'[1]Pivot Gioc'!$B:$B,'[1]Pivot Gioc'!$H:$H,"")</f>
        <v>0</v>
      </c>
      <c r="I184" s="1">
        <f>_xlfn.XLOOKUP($B184,'[1]Pivot Gioc'!$B:$B,'[1]Pivot Gioc'!$P:$P,"")</f>
        <v>0</v>
      </c>
      <c r="J184" s="1">
        <f>_xlfn.XLOOKUP($B184,'[1]Pivot Gioc'!$B:$B,'[1]Pivot Gioc'!$L:$L,"")</f>
        <v>4</v>
      </c>
      <c r="K184" s="1">
        <f>_xlfn.XLOOKUP($B184,'[1]Pivot Gioc'!$B:$B,'[1]Pivot Gioc'!$M:$M,"")</f>
        <v>0</v>
      </c>
      <c r="L184" s="1">
        <f>_xlfn.XLOOKUP($B184,'[1]Pivot Gioc'!$B:$B,'[1]Pivot Gioc'!$K:$K,"")</f>
        <v>0</v>
      </c>
      <c r="M184" s="17">
        <f>_xlfn.XLOOKUP($B184,'[1]Pivot Gioc'!$B:$B,'[1]Pivot Gioc'!$C:$C,"")</f>
        <v>5.8194444444444446</v>
      </c>
      <c r="N184" s="17">
        <f>_xlfn.XLOOKUP($B184,'[1]Pivot Gioc'!$B:$B,'[1]Pivot Gioc'!$D:$D,"")</f>
        <v>5.875</v>
      </c>
      <c r="O184" s="17">
        <f>_xlfn.XLOOKUP($B184,'[1]Pivot Gioc'!$B:$B,'[1]Pivot Gioc'!$E:$E,"")</f>
        <v>211.5</v>
      </c>
      <c r="P184" s="22" t="str">
        <f>IF(_xlfn.XLOOKUP($B184,'[1]Pivot Gioc'!$B:$B,'[1]Pivot Gioc'!$G:$G,"")=0,"",_xlfn.XLOOKUP($B184,'[1]Pivot Gioc'!$B:$B,'[1]Pivot Gioc'!$G:$G))</f>
        <v/>
      </c>
      <c r="Q184" s="63" t="e">
        <f>_xlfn.XLOOKUP(B184,[1]!Tabella4[nome],[1]!Tabella4[PRES])</f>
        <v>#REF!</v>
      </c>
      <c r="R184" s="63" t="e">
        <f>_xlfn.XLOOKUP(B184,[1]!Tabella4[nome],[1]!Tabella4[LEGA TIT])</f>
        <v>#REF!</v>
      </c>
      <c r="S184" s="66" t="str">
        <f>IF(_xlfn.XLOOKUP($B184,'[1]Pivot Gioc'!$B:$B,'[1]Pivot Gioc'!$S:$S)="0,00","",_xlfn.XLOOKUP($B184,'[1]Pivot Gioc'!$B:$B,'[1]Pivot Gioc'!$S:$S))</f>
        <v/>
      </c>
      <c r="T184" s="66" t="str">
        <f>IF(_xlfn.XLOOKUP($B184,'[1]Pivot Gioc'!$B:$B,'[1]Pivot Gioc'!$T:$T)=0,"",_xlfn.XLOOKUP($B184,'[1]Pivot Gioc'!$B:$B,'[1]Pivot Gioc'!$T:$T))</f>
        <v/>
      </c>
    </row>
    <row r="185" spans="1:20" x14ac:dyDescent="0.3">
      <c r="A185" s="1" t="s">
        <v>457</v>
      </c>
      <c r="B185" s="95" t="s">
        <v>59</v>
      </c>
      <c r="C185" s="1" t="str">
        <f>_xlfn.IFNA(_xlfn.XLOOKUP(B185,'[1]ROSE SQUADRE'!$N:$N,'[1]ROSE SQUADRE'!$O:$O),"")</f>
        <v/>
      </c>
      <c r="D185" s="1">
        <f>_xlfn.XLOOKUP($B185,'[1]Pivot Gioc'!$B:$B,'[1]Pivot Gioc'!$Q:$Q,"")</f>
        <v>1</v>
      </c>
      <c r="E185" s="1">
        <f>_xlfn.XLOOKUP($B185,'[1]Pivot Gioc'!$B:$B,'[1]Pivot Gioc'!$N:$N,"")</f>
        <v>0</v>
      </c>
      <c r="F185" s="1">
        <f>_xlfn.XLOOKUP($B185,'[1]Pivot Gioc'!$B:$B,'[1]Pivot Gioc'!$J:$J,"")</f>
        <v>0</v>
      </c>
      <c r="G185" s="1">
        <f>_xlfn.XLOOKUP($B185,'[1]Pivot Gioc'!$B:$B,'[1]Pivot Gioc'!$I:$I,"")</f>
        <v>0</v>
      </c>
      <c r="H185" s="1">
        <f>_xlfn.XLOOKUP($B185,'[1]Pivot Gioc'!$B:$B,'[1]Pivot Gioc'!$H:$H,"")</f>
        <v>0</v>
      </c>
      <c r="I185" s="1">
        <f>_xlfn.XLOOKUP($B185,'[1]Pivot Gioc'!$B:$B,'[1]Pivot Gioc'!$P:$P,"")</f>
        <v>0</v>
      </c>
      <c r="J185" s="1">
        <f>_xlfn.XLOOKUP($B185,'[1]Pivot Gioc'!$B:$B,'[1]Pivot Gioc'!$L:$L,"")</f>
        <v>0</v>
      </c>
      <c r="K185" s="1">
        <f>_xlfn.XLOOKUP($B185,'[1]Pivot Gioc'!$B:$B,'[1]Pivot Gioc'!$M:$M,"")</f>
        <v>0</v>
      </c>
      <c r="L185" s="1">
        <f>_xlfn.XLOOKUP($B185,'[1]Pivot Gioc'!$B:$B,'[1]Pivot Gioc'!$K:$K,"")</f>
        <v>0</v>
      </c>
      <c r="M185" s="17">
        <f>_xlfn.XLOOKUP($B185,'[1]Pivot Gioc'!$B:$B,'[1]Pivot Gioc'!$C:$C,"")</f>
        <v>6.125</v>
      </c>
      <c r="N185" s="17">
        <f>_xlfn.XLOOKUP($B185,'[1]Pivot Gioc'!$B:$B,'[1]Pivot Gioc'!$D:$D,"")</f>
        <v>7.125</v>
      </c>
      <c r="O185" s="17">
        <f>_xlfn.XLOOKUP($B185,'[1]Pivot Gioc'!$B:$B,'[1]Pivot Gioc'!$E:$E,"")</f>
        <v>28.5</v>
      </c>
      <c r="P185" s="22" t="str">
        <f>IF(_xlfn.XLOOKUP($B185,'[1]Pivot Gioc'!$B:$B,'[1]Pivot Gioc'!$G:$G,"")=0,"",_xlfn.XLOOKUP($B185,'[1]Pivot Gioc'!$B:$B,'[1]Pivot Gioc'!$G:$G))</f>
        <v/>
      </c>
      <c r="Q185" s="63" t="e">
        <f>_xlfn.XLOOKUP(B185,[1]!Tabella4[nome],[1]!Tabella4[PRES])</f>
        <v>#REF!</v>
      </c>
      <c r="R185" s="63" t="e">
        <f>_xlfn.XLOOKUP(B185,[1]!Tabella4[nome],[1]!Tabella4[LEGA TIT])</f>
        <v>#REF!</v>
      </c>
      <c r="S185" s="66" t="str">
        <f>IF(_xlfn.XLOOKUP($B185,'[1]Pivot Gioc'!$B:$B,'[1]Pivot Gioc'!$S:$S)="0,00","",_xlfn.XLOOKUP($B185,'[1]Pivot Gioc'!$B:$B,'[1]Pivot Gioc'!$S:$S))</f>
        <v/>
      </c>
      <c r="T185" s="66" t="str">
        <f>IF(_xlfn.XLOOKUP($B185,'[1]Pivot Gioc'!$B:$B,'[1]Pivot Gioc'!$T:$T)=0,"",_xlfn.XLOOKUP($B185,'[1]Pivot Gioc'!$B:$B,'[1]Pivot Gioc'!$T:$T))</f>
        <v/>
      </c>
    </row>
    <row r="186" spans="1:20" x14ac:dyDescent="0.3">
      <c r="A186" s="1" t="s">
        <v>457</v>
      </c>
      <c r="B186" s="96" t="s">
        <v>60</v>
      </c>
      <c r="C186" s="1" t="str">
        <f>_xlfn.IFNA(_xlfn.XLOOKUP(B186,'[1]ROSE SQUADRE'!$N:$N,'[1]ROSE SQUADRE'!$O:$O),"")</f>
        <v/>
      </c>
      <c r="D186" s="1">
        <f>_xlfn.XLOOKUP($B186,'[1]Pivot Gioc'!$B:$B,'[1]Pivot Gioc'!$Q:$Q,"")</f>
        <v>1</v>
      </c>
      <c r="E186" s="1">
        <f>_xlfn.XLOOKUP($B186,'[1]Pivot Gioc'!$B:$B,'[1]Pivot Gioc'!$N:$N,"")</f>
        <v>1</v>
      </c>
      <c r="F186" s="1">
        <f>_xlfn.XLOOKUP($B186,'[1]Pivot Gioc'!$B:$B,'[1]Pivot Gioc'!$J:$J,"")</f>
        <v>0</v>
      </c>
      <c r="G186" s="1">
        <f>_xlfn.XLOOKUP($B186,'[1]Pivot Gioc'!$B:$B,'[1]Pivot Gioc'!$I:$I,"")</f>
        <v>0</v>
      </c>
      <c r="H186" s="1">
        <f>_xlfn.XLOOKUP($B186,'[1]Pivot Gioc'!$B:$B,'[1]Pivot Gioc'!$H:$H,"")</f>
        <v>0</v>
      </c>
      <c r="I186" s="1">
        <f>_xlfn.XLOOKUP($B186,'[1]Pivot Gioc'!$B:$B,'[1]Pivot Gioc'!$P:$P,"")</f>
        <v>0</v>
      </c>
      <c r="J186" s="1">
        <f>_xlfn.XLOOKUP($B186,'[1]Pivot Gioc'!$B:$B,'[1]Pivot Gioc'!$L:$L,"")</f>
        <v>8</v>
      </c>
      <c r="K186" s="1">
        <f>_xlfn.XLOOKUP($B186,'[1]Pivot Gioc'!$B:$B,'[1]Pivot Gioc'!$M:$M,"")</f>
        <v>0</v>
      </c>
      <c r="L186" s="1">
        <f>_xlfn.XLOOKUP($B186,'[1]Pivot Gioc'!$B:$B,'[1]Pivot Gioc'!$K:$K,"")</f>
        <v>0</v>
      </c>
      <c r="M186" s="17">
        <f>_xlfn.XLOOKUP($B186,'[1]Pivot Gioc'!$B:$B,'[1]Pivot Gioc'!$C:$C,"")</f>
        <v>5.8030303030303028</v>
      </c>
      <c r="N186" s="17">
        <f>_xlfn.XLOOKUP($B186,'[1]Pivot Gioc'!$B:$B,'[1]Pivot Gioc'!$D:$D,"")</f>
        <v>5.8030303030303028</v>
      </c>
      <c r="O186" s="17">
        <f>_xlfn.XLOOKUP($B186,'[1]Pivot Gioc'!$B:$B,'[1]Pivot Gioc'!$E:$E,"")</f>
        <v>191.5</v>
      </c>
      <c r="P186" s="22" t="str">
        <f>IF(_xlfn.XLOOKUP($B186,'[1]Pivot Gioc'!$B:$B,'[1]Pivot Gioc'!$G:$G,"")=0,"",_xlfn.XLOOKUP($B186,'[1]Pivot Gioc'!$B:$B,'[1]Pivot Gioc'!$G:$G))</f>
        <v/>
      </c>
      <c r="Q186" s="63" t="e">
        <f>_xlfn.XLOOKUP(B186,[1]!Tabella4[nome],[1]!Tabella4[PRES])</f>
        <v>#REF!</v>
      </c>
      <c r="R186" s="63" t="e">
        <f>_xlfn.XLOOKUP(B186,[1]!Tabella4[nome],[1]!Tabella4[LEGA TIT])</f>
        <v>#REF!</v>
      </c>
      <c r="S186" s="66" t="str">
        <f>IF(_xlfn.XLOOKUP($B186,'[1]Pivot Gioc'!$B:$B,'[1]Pivot Gioc'!$S:$S)="0,00","",_xlfn.XLOOKUP($B186,'[1]Pivot Gioc'!$B:$B,'[1]Pivot Gioc'!$S:$S))</f>
        <v/>
      </c>
      <c r="T186" s="66" t="str">
        <f>IF(_xlfn.XLOOKUP($B186,'[1]Pivot Gioc'!$B:$B,'[1]Pivot Gioc'!$T:$T)=0,"",_xlfn.XLOOKUP($B186,'[1]Pivot Gioc'!$B:$B,'[1]Pivot Gioc'!$T:$T))</f>
        <v/>
      </c>
    </row>
    <row r="187" spans="1:20" x14ac:dyDescent="0.3">
      <c r="A187" s="1" t="s">
        <v>457</v>
      </c>
      <c r="B187" s="95" t="s">
        <v>63</v>
      </c>
      <c r="C187" s="1" t="str">
        <f>_xlfn.IFNA(_xlfn.XLOOKUP(B187,'[1]ROSE SQUADRE'!$N:$N,'[1]ROSE SQUADRE'!$O:$O),"")</f>
        <v/>
      </c>
      <c r="D187" s="1">
        <f>_xlfn.XLOOKUP($B187,'[1]Pivot Gioc'!$B:$B,'[1]Pivot Gioc'!$Q:$Q,"")</f>
        <v>1</v>
      </c>
      <c r="E187" s="1">
        <f>_xlfn.XLOOKUP($B187,'[1]Pivot Gioc'!$B:$B,'[1]Pivot Gioc'!$N:$N,"")</f>
        <v>0</v>
      </c>
      <c r="F187" s="1">
        <f>_xlfn.XLOOKUP($B187,'[1]Pivot Gioc'!$B:$B,'[1]Pivot Gioc'!$J:$J,"")</f>
        <v>0</v>
      </c>
      <c r="G187" s="1">
        <f>_xlfn.XLOOKUP($B187,'[1]Pivot Gioc'!$B:$B,'[1]Pivot Gioc'!$I:$I,"")</f>
        <v>0</v>
      </c>
      <c r="H187" s="1">
        <f>_xlfn.XLOOKUP($B187,'[1]Pivot Gioc'!$B:$B,'[1]Pivot Gioc'!$H:$H,"")</f>
        <v>0</v>
      </c>
      <c r="I187" s="1">
        <f>_xlfn.XLOOKUP($B187,'[1]Pivot Gioc'!$B:$B,'[1]Pivot Gioc'!$P:$P,"")</f>
        <v>0</v>
      </c>
      <c r="J187" s="1">
        <f>_xlfn.XLOOKUP($B187,'[1]Pivot Gioc'!$B:$B,'[1]Pivot Gioc'!$L:$L,"")</f>
        <v>9</v>
      </c>
      <c r="K187" s="1">
        <f>_xlfn.XLOOKUP($B187,'[1]Pivot Gioc'!$B:$B,'[1]Pivot Gioc'!$M:$M,"")</f>
        <v>0</v>
      </c>
      <c r="L187" s="1">
        <f>_xlfn.XLOOKUP($B187,'[1]Pivot Gioc'!$B:$B,'[1]Pivot Gioc'!$K:$K,"")</f>
        <v>0</v>
      </c>
      <c r="M187" s="17">
        <f>_xlfn.XLOOKUP($B187,'[1]Pivot Gioc'!$B:$B,'[1]Pivot Gioc'!$C:$C,"")</f>
        <v>5.8636363636363633</v>
      </c>
      <c r="N187" s="17">
        <f>_xlfn.XLOOKUP($B187,'[1]Pivot Gioc'!$B:$B,'[1]Pivot Gioc'!$D:$D,"")</f>
        <v>5.7954545454545459</v>
      </c>
      <c r="O187" s="17">
        <f>_xlfn.XLOOKUP($B187,'[1]Pivot Gioc'!$B:$B,'[1]Pivot Gioc'!$E:$E,"")</f>
        <v>127.5</v>
      </c>
      <c r="P187" s="22" t="str">
        <f>IF(_xlfn.XLOOKUP($B187,'[1]Pivot Gioc'!$B:$B,'[1]Pivot Gioc'!$G:$G,"")=0,"",_xlfn.XLOOKUP($B187,'[1]Pivot Gioc'!$B:$B,'[1]Pivot Gioc'!$G:$G))</f>
        <v/>
      </c>
      <c r="Q187" s="63" t="e">
        <f>_xlfn.XLOOKUP(B187,[1]!Tabella4[nome],[1]!Tabella4[PRES])</f>
        <v>#REF!</v>
      </c>
      <c r="R187" s="63" t="e">
        <f>_xlfn.XLOOKUP(B187,[1]!Tabella4[nome],[1]!Tabella4[LEGA TIT])</f>
        <v>#REF!</v>
      </c>
      <c r="S187" s="66" t="str">
        <f>IF(_xlfn.XLOOKUP($B187,'[1]Pivot Gioc'!$B:$B,'[1]Pivot Gioc'!$S:$S)="0,00","",_xlfn.XLOOKUP($B187,'[1]Pivot Gioc'!$B:$B,'[1]Pivot Gioc'!$S:$S))</f>
        <v/>
      </c>
      <c r="T187" s="66" t="str">
        <f>IF(_xlfn.XLOOKUP($B187,'[1]Pivot Gioc'!$B:$B,'[1]Pivot Gioc'!$T:$T)=0,"",_xlfn.XLOOKUP($B187,'[1]Pivot Gioc'!$B:$B,'[1]Pivot Gioc'!$T:$T))</f>
        <v/>
      </c>
    </row>
    <row r="188" spans="1:20" x14ac:dyDescent="0.3">
      <c r="A188" s="1" t="s">
        <v>456</v>
      </c>
      <c r="B188" s="97" t="s">
        <v>72</v>
      </c>
      <c r="C188" s="1" t="str">
        <f>_xlfn.IFNA(_xlfn.XLOOKUP(B188,'[1]ROSE SQUADRE'!$N:$N,'[1]ROSE SQUADRE'!$O:$O),"")</f>
        <v/>
      </c>
      <c r="D188" s="1">
        <f>_xlfn.XLOOKUP($B188,'[1]Pivot Gioc'!$B:$B,'[1]Pivot Gioc'!$Q:$Q,"")</f>
        <v>1</v>
      </c>
      <c r="E188" s="1">
        <f>_xlfn.XLOOKUP($B188,'[1]Pivot Gioc'!$B:$B,'[1]Pivot Gioc'!$N:$N,"")</f>
        <v>0</v>
      </c>
      <c r="F188" s="1">
        <f>_xlfn.XLOOKUP($B188,'[1]Pivot Gioc'!$B:$B,'[1]Pivot Gioc'!$J:$J,"")</f>
        <v>0</v>
      </c>
      <c r="G188" s="1">
        <f>_xlfn.XLOOKUP($B188,'[1]Pivot Gioc'!$B:$B,'[1]Pivot Gioc'!$I:$I,"")</f>
        <v>0</v>
      </c>
      <c r="H188" s="1">
        <f>_xlfn.XLOOKUP($B188,'[1]Pivot Gioc'!$B:$B,'[1]Pivot Gioc'!$H:$H,"")</f>
        <v>0</v>
      </c>
      <c r="I188" s="1">
        <f>_xlfn.XLOOKUP($B188,'[1]Pivot Gioc'!$B:$B,'[1]Pivot Gioc'!$P:$P,"")</f>
        <v>0</v>
      </c>
      <c r="J188" s="1">
        <f>_xlfn.XLOOKUP($B188,'[1]Pivot Gioc'!$B:$B,'[1]Pivot Gioc'!$L:$L,"")</f>
        <v>2</v>
      </c>
      <c r="K188" s="1">
        <f>_xlfn.XLOOKUP($B188,'[1]Pivot Gioc'!$B:$B,'[1]Pivot Gioc'!$M:$M,"")</f>
        <v>0</v>
      </c>
      <c r="L188" s="1">
        <f>_xlfn.XLOOKUP($B188,'[1]Pivot Gioc'!$B:$B,'[1]Pivot Gioc'!$K:$K,"")</f>
        <v>0</v>
      </c>
      <c r="M188" s="17">
        <f>_xlfn.XLOOKUP($B188,'[1]Pivot Gioc'!$B:$B,'[1]Pivot Gioc'!$C:$C,"")</f>
        <v>5.8888888888888893</v>
      </c>
      <c r="N188" s="17">
        <f>_xlfn.XLOOKUP($B188,'[1]Pivot Gioc'!$B:$B,'[1]Pivot Gioc'!$D:$D,"")</f>
        <v>5.9629629629629628</v>
      </c>
      <c r="O188" s="17">
        <f>_xlfn.XLOOKUP($B188,'[1]Pivot Gioc'!$B:$B,'[1]Pivot Gioc'!$E:$E,"")</f>
        <v>161</v>
      </c>
      <c r="P188" s="22" t="str">
        <f>IF(_xlfn.XLOOKUP($B188,'[1]Pivot Gioc'!$B:$B,'[1]Pivot Gioc'!$G:$G,"")=0,"",_xlfn.XLOOKUP($B188,'[1]Pivot Gioc'!$B:$B,'[1]Pivot Gioc'!$G:$G))</f>
        <v/>
      </c>
      <c r="Q188" s="63" t="e">
        <f>_xlfn.XLOOKUP(B188,[1]!Tabella4[nome],[1]!Tabella4[PRES])</f>
        <v>#REF!</v>
      </c>
      <c r="R188" s="63" t="e">
        <f>_xlfn.XLOOKUP(B188,[1]!Tabella4[nome],[1]!Tabella4[LEGA TIT])</f>
        <v>#REF!</v>
      </c>
      <c r="S188" s="66">
        <f>IF(_xlfn.XLOOKUP($B188,'[1]Pivot Gioc'!$B:$B,'[1]Pivot Gioc'!$S:$S)="0,00","",_xlfn.XLOOKUP($B188,'[1]Pivot Gioc'!$B:$B,'[1]Pivot Gioc'!$S:$S))</f>
        <v>6.0294117647058822</v>
      </c>
      <c r="T188" s="66">
        <f>IF(_xlfn.XLOOKUP($B188,'[1]Pivot Gioc'!$B:$B,'[1]Pivot Gioc'!$T:$T)=0,"",_xlfn.XLOOKUP($B188,'[1]Pivot Gioc'!$B:$B,'[1]Pivot Gioc'!$T:$T))</f>
        <v>102.5</v>
      </c>
    </row>
    <row r="189" spans="1:20" x14ac:dyDescent="0.3">
      <c r="B189" s="95" t="s">
        <v>534</v>
      </c>
      <c r="C189" s="1" t="str">
        <f>_xlfn.IFNA(_xlfn.XLOOKUP(B189,'[1]ROSE SQUADRE'!$N:$N,'[1]ROSE SQUADRE'!$O:$O),"")</f>
        <v/>
      </c>
      <c r="D189" s="1">
        <f>_xlfn.XLOOKUP($B189,'[1]Pivot Gioc'!$B:$B,'[1]Pivot Gioc'!$Q:$Q,"")</f>
        <v>1</v>
      </c>
      <c r="E189" s="1">
        <f>_xlfn.XLOOKUP($B189,'[1]Pivot Gioc'!$B:$B,'[1]Pivot Gioc'!$N:$N,"")</f>
        <v>1</v>
      </c>
      <c r="F189" s="1">
        <f>_xlfn.XLOOKUP($B189,'[1]Pivot Gioc'!$B:$B,'[1]Pivot Gioc'!$J:$J,"")</f>
        <v>1</v>
      </c>
      <c r="G189" s="1">
        <f>_xlfn.XLOOKUP($B189,'[1]Pivot Gioc'!$B:$B,'[1]Pivot Gioc'!$I:$I,"")</f>
        <v>0</v>
      </c>
      <c r="H189" s="1">
        <f>_xlfn.XLOOKUP($B189,'[1]Pivot Gioc'!$B:$B,'[1]Pivot Gioc'!$H:$H,"")</f>
        <v>0</v>
      </c>
      <c r="I189" s="1">
        <f>_xlfn.XLOOKUP($B189,'[1]Pivot Gioc'!$B:$B,'[1]Pivot Gioc'!$P:$P,"")</f>
        <v>0</v>
      </c>
      <c r="J189" s="1">
        <f>_xlfn.XLOOKUP($B189,'[1]Pivot Gioc'!$B:$B,'[1]Pivot Gioc'!$L:$L,"")</f>
        <v>1</v>
      </c>
      <c r="K189" s="1">
        <f>_xlfn.XLOOKUP($B189,'[1]Pivot Gioc'!$B:$B,'[1]Pivot Gioc'!$M:$M,"")</f>
        <v>0</v>
      </c>
      <c r="L189" s="1">
        <f>_xlfn.XLOOKUP($B189,'[1]Pivot Gioc'!$B:$B,'[1]Pivot Gioc'!$K:$K,"")</f>
        <v>0</v>
      </c>
      <c r="M189" s="17">
        <f>_xlfn.XLOOKUP($B189,'[1]Pivot Gioc'!$B:$B,'[1]Pivot Gioc'!$C:$C,"")</f>
        <v>5.95</v>
      </c>
      <c r="N189" s="17">
        <f>_xlfn.XLOOKUP($B189,'[1]Pivot Gioc'!$B:$B,'[1]Pivot Gioc'!$D:$D,"")</f>
        <v>6.3</v>
      </c>
      <c r="O189" s="17">
        <f>_xlfn.XLOOKUP($B189,'[1]Pivot Gioc'!$B:$B,'[1]Pivot Gioc'!$E:$E,"")</f>
        <v>63</v>
      </c>
      <c r="P189" s="22" t="str">
        <f>IF(_xlfn.XLOOKUP($B189,'[1]Pivot Gioc'!$B:$B,'[1]Pivot Gioc'!$G:$G,"")=0,"",_xlfn.XLOOKUP($B189,'[1]Pivot Gioc'!$B:$B,'[1]Pivot Gioc'!$G:$G))</f>
        <v/>
      </c>
      <c r="Q189" s="63" t="e">
        <f>_xlfn.XLOOKUP(B189,[1]!Tabella4[nome],[1]!Tabella4[PRES])</f>
        <v>#REF!</v>
      </c>
      <c r="R189" s="63" t="e">
        <f>_xlfn.XLOOKUP(B189,[1]!Tabella4[nome],[1]!Tabella4[LEGA TIT])</f>
        <v>#REF!</v>
      </c>
      <c r="S189" s="66" t="str">
        <f>IF(_xlfn.XLOOKUP($B189,'[1]Pivot Gioc'!$B:$B,'[1]Pivot Gioc'!$S:$S)="0,00","",_xlfn.XLOOKUP($B189,'[1]Pivot Gioc'!$B:$B,'[1]Pivot Gioc'!$S:$S))</f>
        <v/>
      </c>
      <c r="T189" s="66" t="str">
        <f>IF(_xlfn.XLOOKUP($B189,'[1]Pivot Gioc'!$B:$B,'[1]Pivot Gioc'!$T:$T)=0,"",_xlfn.XLOOKUP($B189,'[1]Pivot Gioc'!$B:$B,'[1]Pivot Gioc'!$T:$T))</f>
        <v/>
      </c>
    </row>
    <row r="190" spans="1:20" x14ac:dyDescent="0.3">
      <c r="A190" s="1" t="s">
        <v>456</v>
      </c>
      <c r="B190" s="100" t="s">
        <v>92</v>
      </c>
      <c r="C190" s="1" t="str">
        <f>_xlfn.IFNA(_xlfn.XLOOKUP(B190,'[1]ROSE SQUADRE'!$N:$N,'[1]ROSE SQUADRE'!$O:$O),"")</f>
        <v/>
      </c>
      <c r="D190" s="1">
        <f>_xlfn.XLOOKUP($B190,'[1]Pivot Gioc'!$B:$B,'[1]Pivot Gioc'!$Q:$Q,"")</f>
        <v>1</v>
      </c>
      <c r="E190" s="1">
        <f>_xlfn.XLOOKUP($B190,'[1]Pivot Gioc'!$B:$B,'[1]Pivot Gioc'!$N:$N,"")</f>
        <v>0</v>
      </c>
      <c r="F190" s="1">
        <f>_xlfn.XLOOKUP($B190,'[1]Pivot Gioc'!$B:$B,'[1]Pivot Gioc'!$J:$J,"")</f>
        <v>0</v>
      </c>
      <c r="G190" s="1">
        <f>_xlfn.XLOOKUP($B190,'[1]Pivot Gioc'!$B:$B,'[1]Pivot Gioc'!$I:$I,"")</f>
        <v>0</v>
      </c>
      <c r="H190" s="1">
        <f>_xlfn.XLOOKUP($B190,'[1]Pivot Gioc'!$B:$B,'[1]Pivot Gioc'!$H:$H,"")</f>
        <v>0</v>
      </c>
      <c r="I190" s="1">
        <f>_xlfn.XLOOKUP($B190,'[1]Pivot Gioc'!$B:$B,'[1]Pivot Gioc'!$P:$P,"")</f>
        <v>0</v>
      </c>
      <c r="J190" s="1">
        <f>_xlfn.XLOOKUP($B190,'[1]Pivot Gioc'!$B:$B,'[1]Pivot Gioc'!$L:$L,"")</f>
        <v>0</v>
      </c>
      <c r="K190" s="1">
        <f>_xlfn.XLOOKUP($B190,'[1]Pivot Gioc'!$B:$B,'[1]Pivot Gioc'!$M:$M,"")</f>
        <v>0</v>
      </c>
      <c r="L190" s="1">
        <f>_xlfn.XLOOKUP($B190,'[1]Pivot Gioc'!$B:$B,'[1]Pivot Gioc'!$K:$K,"")</f>
        <v>0</v>
      </c>
      <c r="M190" s="17">
        <f>_xlfn.XLOOKUP($B190,'[1]Pivot Gioc'!$B:$B,'[1]Pivot Gioc'!$C:$C,"")</f>
        <v>6</v>
      </c>
      <c r="N190" s="17">
        <f>_xlfn.XLOOKUP($B190,'[1]Pivot Gioc'!$B:$B,'[1]Pivot Gioc'!$D:$D,"")</f>
        <v>7.333333333333333</v>
      </c>
      <c r="O190" s="17">
        <f>_xlfn.XLOOKUP($B190,'[1]Pivot Gioc'!$B:$B,'[1]Pivot Gioc'!$E:$E,"")</f>
        <v>22</v>
      </c>
      <c r="P190" s="22" t="str">
        <f>IF(_xlfn.XLOOKUP($B190,'[1]Pivot Gioc'!$B:$B,'[1]Pivot Gioc'!$G:$G,"")=0,"",_xlfn.XLOOKUP($B190,'[1]Pivot Gioc'!$B:$B,'[1]Pivot Gioc'!$G:$G))</f>
        <v/>
      </c>
      <c r="Q190" s="63" t="e">
        <f>_xlfn.XLOOKUP(B190,[1]!Tabella4[nome],[1]!Tabella4[PRES])</f>
        <v>#REF!</v>
      </c>
      <c r="R190" s="63" t="e">
        <f>_xlfn.XLOOKUP(B190,[1]!Tabella4[nome],[1]!Tabella4[LEGA TIT])</f>
        <v>#REF!</v>
      </c>
      <c r="S190" s="66" t="str">
        <f>IF(_xlfn.XLOOKUP($B190,'[1]Pivot Gioc'!$B:$B,'[1]Pivot Gioc'!$S:$S)="0,00","",_xlfn.XLOOKUP($B190,'[1]Pivot Gioc'!$B:$B,'[1]Pivot Gioc'!$S:$S))</f>
        <v/>
      </c>
      <c r="T190" s="66" t="str">
        <f>IF(_xlfn.XLOOKUP($B190,'[1]Pivot Gioc'!$B:$B,'[1]Pivot Gioc'!$T:$T)=0,"",_xlfn.XLOOKUP($B190,'[1]Pivot Gioc'!$B:$B,'[1]Pivot Gioc'!$T:$T))</f>
        <v/>
      </c>
    </row>
    <row r="191" spans="1:20" x14ac:dyDescent="0.3">
      <c r="A191" s="1" t="s">
        <v>457</v>
      </c>
      <c r="B191" s="97" t="s">
        <v>100</v>
      </c>
      <c r="C191" s="1" t="str">
        <f>_xlfn.IFNA(_xlfn.XLOOKUP(B191,'[1]ROSE SQUADRE'!$N:$N,'[1]ROSE SQUADRE'!$O:$O),"")</f>
        <v/>
      </c>
      <c r="D191" s="1">
        <f>_xlfn.XLOOKUP($B191,'[1]Pivot Gioc'!$B:$B,'[1]Pivot Gioc'!$Q:$Q,"")</f>
        <v>1</v>
      </c>
      <c r="E191" s="1">
        <f>_xlfn.XLOOKUP($B191,'[1]Pivot Gioc'!$B:$B,'[1]Pivot Gioc'!$N:$N,"")</f>
        <v>0</v>
      </c>
      <c r="F191" s="1">
        <f>_xlfn.XLOOKUP($B191,'[1]Pivot Gioc'!$B:$B,'[1]Pivot Gioc'!$J:$J,"")</f>
        <v>0</v>
      </c>
      <c r="G191" s="1">
        <f>_xlfn.XLOOKUP($B191,'[1]Pivot Gioc'!$B:$B,'[1]Pivot Gioc'!$I:$I,"")</f>
        <v>1</v>
      </c>
      <c r="H191" s="1">
        <f>_xlfn.XLOOKUP($B191,'[1]Pivot Gioc'!$B:$B,'[1]Pivot Gioc'!$H:$H,"")</f>
        <v>0</v>
      </c>
      <c r="I191" s="1">
        <f>_xlfn.XLOOKUP($B191,'[1]Pivot Gioc'!$B:$B,'[1]Pivot Gioc'!$P:$P,"")</f>
        <v>0</v>
      </c>
      <c r="J191" s="1">
        <f>_xlfn.XLOOKUP($B191,'[1]Pivot Gioc'!$B:$B,'[1]Pivot Gioc'!$L:$L,"")</f>
        <v>1</v>
      </c>
      <c r="K191" s="1">
        <f>_xlfn.XLOOKUP($B191,'[1]Pivot Gioc'!$B:$B,'[1]Pivot Gioc'!$M:$M,"")</f>
        <v>0</v>
      </c>
      <c r="L191" s="1">
        <f>_xlfn.XLOOKUP($B191,'[1]Pivot Gioc'!$B:$B,'[1]Pivot Gioc'!$K:$K,"")</f>
        <v>0</v>
      </c>
      <c r="M191" s="17">
        <f>_xlfn.XLOOKUP($B191,'[1]Pivot Gioc'!$B:$B,'[1]Pivot Gioc'!$C:$C,"")</f>
        <v>5.71875</v>
      </c>
      <c r="N191" s="17">
        <f>_xlfn.XLOOKUP($B191,'[1]Pivot Gioc'!$B:$B,'[1]Pivot Gioc'!$D:$D,"")</f>
        <v>5.6875</v>
      </c>
      <c r="O191" s="17">
        <f>_xlfn.XLOOKUP($B191,'[1]Pivot Gioc'!$B:$B,'[1]Pivot Gioc'!$E:$E,"")</f>
        <v>91</v>
      </c>
      <c r="P191" s="22" t="str">
        <f>IF(_xlfn.XLOOKUP($B191,'[1]Pivot Gioc'!$B:$B,'[1]Pivot Gioc'!$G:$G,"")=0,"",_xlfn.XLOOKUP($B191,'[1]Pivot Gioc'!$B:$B,'[1]Pivot Gioc'!$G:$G))</f>
        <v/>
      </c>
      <c r="Q191" s="63" t="e">
        <f>_xlfn.XLOOKUP(B191,[1]!Tabella4[nome],[1]!Tabella4[PRES])</f>
        <v>#REF!</v>
      </c>
      <c r="R191" s="63" t="e">
        <f>_xlfn.XLOOKUP(B191,[1]!Tabella4[nome],[1]!Tabella4[LEGA TIT])</f>
        <v>#REF!</v>
      </c>
      <c r="S191" s="66">
        <f>IF(_xlfn.XLOOKUP($B191,'[1]Pivot Gioc'!$B:$B,'[1]Pivot Gioc'!$S:$S)="0,00","",_xlfn.XLOOKUP($B191,'[1]Pivot Gioc'!$B:$B,'[1]Pivot Gioc'!$S:$S))</f>
        <v>6</v>
      </c>
      <c r="T191" s="66">
        <f>IF(_xlfn.XLOOKUP($B191,'[1]Pivot Gioc'!$B:$B,'[1]Pivot Gioc'!$T:$T)=0,"",_xlfn.XLOOKUP($B191,'[1]Pivot Gioc'!$B:$B,'[1]Pivot Gioc'!$T:$T))</f>
        <v>6</v>
      </c>
    </row>
    <row r="192" spans="1:20" x14ac:dyDescent="0.3">
      <c r="A192" s="1" t="s">
        <v>457</v>
      </c>
      <c r="B192" s="95" t="s">
        <v>103</v>
      </c>
      <c r="C192" s="1" t="str">
        <f>_xlfn.IFNA(_xlfn.XLOOKUP(B192,'[1]ROSE SQUADRE'!$N:$N,'[1]ROSE SQUADRE'!$O:$O),"")</f>
        <v/>
      </c>
      <c r="D192" s="1">
        <f>_xlfn.XLOOKUP($B192,'[1]Pivot Gioc'!$B:$B,'[1]Pivot Gioc'!$Q:$Q,"")</f>
        <v>1</v>
      </c>
      <c r="E192" s="1">
        <f>_xlfn.XLOOKUP($B192,'[1]Pivot Gioc'!$B:$B,'[1]Pivot Gioc'!$N:$N,"")</f>
        <v>0</v>
      </c>
      <c r="F192" s="1">
        <f>_xlfn.XLOOKUP($B192,'[1]Pivot Gioc'!$B:$B,'[1]Pivot Gioc'!$J:$J,"")</f>
        <v>0</v>
      </c>
      <c r="G192" s="1">
        <f>_xlfn.XLOOKUP($B192,'[1]Pivot Gioc'!$B:$B,'[1]Pivot Gioc'!$I:$I,"")</f>
        <v>0</v>
      </c>
      <c r="H192" s="1">
        <f>_xlfn.XLOOKUP($B192,'[1]Pivot Gioc'!$B:$B,'[1]Pivot Gioc'!$H:$H,"")</f>
        <v>0</v>
      </c>
      <c r="I192" s="1">
        <f>_xlfn.XLOOKUP($B192,'[1]Pivot Gioc'!$B:$B,'[1]Pivot Gioc'!$P:$P,"")</f>
        <v>0</v>
      </c>
      <c r="J192" s="1">
        <f>_xlfn.XLOOKUP($B192,'[1]Pivot Gioc'!$B:$B,'[1]Pivot Gioc'!$L:$L,"")</f>
        <v>4</v>
      </c>
      <c r="K192" s="1">
        <f>_xlfn.XLOOKUP($B192,'[1]Pivot Gioc'!$B:$B,'[1]Pivot Gioc'!$M:$M,"")</f>
        <v>0</v>
      </c>
      <c r="L192" s="1">
        <f>_xlfn.XLOOKUP($B192,'[1]Pivot Gioc'!$B:$B,'[1]Pivot Gioc'!$K:$K,"")</f>
        <v>0</v>
      </c>
      <c r="M192" s="17">
        <f>_xlfn.XLOOKUP($B192,'[1]Pivot Gioc'!$B:$B,'[1]Pivot Gioc'!$C:$C,"")</f>
        <v>5.6571428571428575</v>
      </c>
      <c r="N192" s="17">
        <f>_xlfn.XLOOKUP($B192,'[1]Pivot Gioc'!$B:$B,'[1]Pivot Gioc'!$D:$D,"")</f>
        <v>5.6857142857142859</v>
      </c>
      <c r="O192" s="17">
        <f>_xlfn.XLOOKUP($B192,'[1]Pivot Gioc'!$B:$B,'[1]Pivot Gioc'!$E:$E,"")</f>
        <v>199</v>
      </c>
      <c r="P192" s="22" t="str">
        <f>IF(_xlfn.XLOOKUP($B192,'[1]Pivot Gioc'!$B:$B,'[1]Pivot Gioc'!$G:$G,"")=0,"",_xlfn.XLOOKUP($B192,'[1]Pivot Gioc'!$B:$B,'[1]Pivot Gioc'!$G:$G))</f>
        <v/>
      </c>
      <c r="Q192" s="63" t="e">
        <f>_xlfn.XLOOKUP(B192,[1]!Tabella4[nome],[1]!Tabella4[PRES])</f>
        <v>#REF!</v>
      </c>
      <c r="R192" s="63" t="e">
        <f>_xlfn.XLOOKUP(B192,[1]!Tabella4[nome],[1]!Tabella4[LEGA TIT])</f>
        <v>#REF!</v>
      </c>
      <c r="S192" s="66" t="str">
        <f>IF(_xlfn.XLOOKUP($B192,'[1]Pivot Gioc'!$B:$B,'[1]Pivot Gioc'!$S:$S)="0,00","",_xlfn.XLOOKUP($B192,'[1]Pivot Gioc'!$B:$B,'[1]Pivot Gioc'!$S:$S))</f>
        <v/>
      </c>
      <c r="T192" s="66" t="str">
        <f>IF(_xlfn.XLOOKUP($B192,'[1]Pivot Gioc'!$B:$B,'[1]Pivot Gioc'!$T:$T)=0,"",_xlfn.XLOOKUP($B192,'[1]Pivot Gioc'!$B:$B,'[1]Pivot Gioc'!$T:$T))</f>
        <v/>
      </c>
    </row>
    <row r="193" spans="1:20" x14ac:dyDescent="0.3">
      <c r="A193" s="1" t="s">
        <v>456</v>
      </c>
      <c r="B193" s="102" t="s">
        <v>111</v>
      </c>
      <c r="C193" s="1" t="str">
        <f>_xlfn.IFNA(_xlfn.XLOOKUP(B193,'[1]ROSE SQUADRE'!$N:$N,'[1]ROSE SQUADRE'!$O:$O),"")</f>
        <v/>
      </c>
      <c r="D193" s="1">
        <f>_xlfn.XLOOKUP($B193,'[1]Pivot Gioc'!$B:$B,'[1]Pivot Gioc'!$Q:$Q,"")</f>
        <v>1</v>
      </c>
      <c r="E193" s="1">
        <f>_xlfn.XLOOKUP($B193,'[1]Pivot Gioc'!$B:$B,'[1]Pivot Gioc'!$N:$N,"")</f>
        <v>1</v>
      </c>
      <c r="F193" s="1">
        <f>_xlfn.XLOOKUP($B193,'[1]Pivot Gioc'!$B:$B,'[1]Pivot Gioc'!$J:$J,"")</f>
        <v>0</v>
      </c>
      <c r="G193" s="1">
        <f>_xlfn.XLOOKUP($B193,'[1]Pivot Gioc'!$B:$B,'[1]Pivot Gioc'!$I:$I,"")</f>
        <v>0</v>
      </c>
      <c r="H193" s="1">
        <f>_xlfn.XLOOKUP($B193,'[1]Pivot Gioc'!$B:$B,'[1]Pivot Gioc'!$H:$H,"")</f>
        <v>0</v>
      </c>
      <c r="I193" s="1">
        <f>_xlfn.XLOOKUP($B193,'[1]Pivot Gioc'!$B:$B,'[1]Pivot Gioc'!$P:$P,"")</f>
        <v>0</v>
      </c>
      <c r="J193" s="1">
        <f>_xlfn.XLOOKUP($B193,'[1]Pivot Gioc'!$B:$B,'[1]Pivot Gioc'!$L:$L,"")</f>
        <v>1</v>
      </c>
      <c r="K193" s="1">
        <f>_xlfn.XLOOKUP($B193,'[1]Pivot Gioc'!$B:$B,'[1]Pivot Gioc'!$M:$M,"")</f>
        <v>0</v>
      </c>
      <c r="L193" s="1">
        <f>_xlfn.XLOOKUP($B193,'[1]Pivot Gioc'!$B:$B,'[1]Pivot Gioc'!$K:$K,"")</f>
        <v>0</v>
      </c>
      <c r="M193" s="17">
        <f>_xlfn.XLOOKUP($B193,'[1]Pivot Gioc'!$B:$B,'[1]Pivot Gioc'!$C:$C,"")</f>
        <v>5.8888888888888893</v>
      </c>
      <c r="N193" s="17">
        <f>_xlfn.XLOOKUP($B193,'[1]Pivot Gioc'!$B:$B,'[1]Pivot Gioc'!$D:$D,"")</f>
        <v>6.2777777777777777</v>
      </c>
      <c r="O193" s="17">
        <f>_xlfn.XLOOKUP($B193,'[1]Pivot Gioc'!$B:$B,'[1]Pivot Gioc'!$E:$E,"")</f>
        <v>56.5</v>
      </c>
      <c r="P193" s="22" t="str">
        <f>IF(_xlfn.XLOOKUP($B193,'[1]Pivot Gioc'!$B:$B,'[1]Pivot Gioc'!$G:$G,"")=0,"",_xlfn.XLOOKUP($B193,'[1]Pivot Gioc'!$B:$B,'[1]Pivot Gioc'!$G:$G))</f>
        <v/>
      </c>
      <c r="Q193" s="63" t="e">
        <f>_xlfn.XLOOKUP(B193,[1]!Tabella4[nome],[1]!Tabella4[PRES])</f>
        <v>#REF!</v>
      </c>
      <c r="R193" s="63" t="e">
        <f>_xlfn.XLOOKUP(B193,[1]!Tabella4[nome],[1]!Tabella4[LEGA TIT])</f>
        <v>#REF!</v>
      </c>
      <c r="S193" s="66">
        <f>IF(_xlfn.XLOOKUP($B193,'[1]Pivot Gioc'!$B:$B,'[1]Pivot Gioc'!$S:$S)="0,00","",_xlfn.XLOOKUP($B193,'[1]Pivot Gioc'!$B:$B,'[1]Pivot Gioc'!$S:$S))</f>
        <v>6.3125</v>
      </c>
      <c r="T193" s="66">
        <f>IF(_xlfn.XLOOKUP($B193,'[1]Pivot Gioc'!$B:$B,'[1]Pivot Gioc'!$T:$T)=0,"",_xlfn.XLOOKUP($B193,'[1]Pivot Gioc'!$B:$B,'[1]Pivot Gioc'!$T:$T))</f>
        <v>50.5</v>
      </c>
    </row>
    <row r="194" spans="1:20" x14ac:dyDescent="0.3">
      <c r="A194" s="1" t="s">
        <v>457</v>
      </c>
      <c r="B194" s="95" t="s">
        <v>114</v>
      </c>
      <c r="C194" s="1" t="str">
        <f>_xlfn.IFNA(_xlfn.XLOOKUP(B194,'[1]ROSE SQUADRE'!$N:$N,'[1]ROSE SQUADRE'!$O:$O),"")</f>
        <v/>
      </c>
      <c r="D194" s="1">
        <f>_xlfn.XLOOKUP($B194,'[1]Pivot Gioc'!$B:$B,'[1]Pivot Gioc'!$Q:$Q,"")</f>
        <v>1</v>
      </c>
      <c r="E194" s="1">
        <f>_xlfn.XLOOKUP($B194,'[1]Pivot Gioc'!$B:$B,'[1]Pivot Gioc'!$N:$N,"")</f>
        <v>0</v>
      </c>
      <c r="F194" s="1">
        <f>_xlfn.XLOOKUP($B194,'[1]Pivot Gioc'!$B:$B,'[1]Pivot Gioc'!$J:$J,"")</f>
        <v>0</v>
      </c>
      <c r="G194" s="1">
        <f>_xlfn.XLOOKUP($B194,'[1]Pivot Gioc'!$B:$B,'[1]Pivot Gioc'!$I:$I,"")</f>
        <v>0</v>
      </c>
      <c r="H194" s="1">
        <f>_xlfn.XLOOKUP($B194,'[1]Pivot Gioc'!$B:$B,'[1]Pivot Gioc'!$H:$H,"")</f>
        <v>0</v>
      </c>
      <c r="I194" s="1">
        <f>_xlfn.XLOOKUP($B194,'[1]Pivot Gioc'!$B:$B,'[1]Pivot Gioc'!$P:$P,"")</f>
        <v>0</v>
      </c>
      <c r="J194" s="1">
        <f>_xlfn.XLOOKUP($B194,'[1]Pivot Gioc'!$B:$B,'[1]Pivot Gioc'!$L:$L,"")</f>
        <v>6</v>
      </c>
      <c r="K194" s="1">
        <f>_xlfn.XLOOKUP($B194,'[1]Pivot Gioc'!$B:$B,'[1]Pivot Gioc'!$M:$M,"")</f>
        <v>0</v>
      </c>
      <c r="L194" s="1">
        <f>_xlfn.XLOOKUP($B194,'[1]Pivot Gioc'!$B:$B,'[1]Pivot Gioc'!$K:$K,"")</f>
        <v>0</v>
      </c>
      <c r="M194" s="17">
        <f>_xlfn.XLOOKUP($B194,'[1]Pivot Gioc'!$B:$B,'[1]Pivot Gioc'!$C:$C,"")</f>
        <v>5.9482758620689653</v>
      </c>
      <c r="N194" s="17">
        <f>_xlfn.XLOOKUP($B194,'[1]Pivot Gioc'!$B:$B,'[1]Pivot Gioc'!$D:$D,"")</f>
        <v>5.9482758620689653</v>
      </c>
      <c r="O194" s="17">
        <f>_xlfn.XLOOKUP($B194,'[1]Pivot Gioc'!$B:$B,'[1]Pivot Gioc'!$E:$E,"")</f>
        <v>172.5</v>
      </c>
      <c r="P194" s="22" t="str">
        <f>IF(_xlfn.XLOOKUP($B194,'[1]Pivot Gioc'!$B:$B,'[1]Pivot Gioc'!$G:$G,"")=0,"",_xlfn.XLOOKUP($B194,'[1]Pivot Gioc'!$B:$B,'[1]Pivot Gioc'!$G:$G))</f>
        <v/>
      </c>
      <c r="Q194" s="63" t="e">
        <f>_xlfn.XLOOKUP(B194,[1]!Tabella4[nome],[1]!Tabella4[PRES])</f>
        <v>#REF!</v>
      </c>
      <c r="R194" s="63" t="e">
        <f>_xlfn.XLOOKUP(B194,[1]!Tabella4[nome],[1]!Tabella4[LEGA TIT])</f>
        <v>#REF!</v>
      </c>
      <c r="S194" s="66" t="str">
        <f>IF(_xlfn.XLOOKUP($B194,'[1]Pivot Gioc'!$B:$B,'[1]Pivot Gioc'!$S:$S)="0,00","",_xlfn.XLOOKUP($B194,'[1]Pivot Gioc'!$B:$B,'[1]Pivot Gioc'!$S:$S))</f>
        <v/>
      </c>
      <c r="T194" s="66" t="str">
        <f>IF(_xlfn.XLOOKUP($B194,'[1]Pivot Gioc'!$B:$B,'[1]Pivot Gioc'!$T:$T)=0,"",_xlfn.XLOOKUP($B194,'[1]Pivot Gioc'!$B:$B,'[1]Pivot Gioc'!$T:$T))</f>
        <v/>
      </c>
    </row>
    <row r="195" spans="1:20" x14ac:dyDescent="0.3">
      <c r="A195" s="1" t="s">
        <v>458</v>
      </c>
      <c r="B195" s="95" t="s">
        <v>115</v>
      </c>
      <c r="C195" s="1" t="str">
        <f>_xlfn.IFNA(_xlfn.XLOOKUP(B195,'[1]ROSE SQUADRE'!$N:$N,'[1]ROSE SQUADRE'!$O:$O),"")</f>
        <v/>
      </c>
      <c r="D195" s="1">
        <f>_xlfn.XLOOKUP($B195,'[1]Pivot Gioc'!$B:$B,'[1]Pivot Gioc'!$Q:$Q,"")</f>
        <v>1</v>
      </c>
      <c r="E195" s="1">
        <f>_xlfn.XLOOKUP($B195,'[1]Pivot Gioc'!$B:$B,'[1]Pivot Gioc'!$N:$N,"")</f>
        <v>1</v>
      </c>
      <c r="F195" s="1">
        <f>_xlfn.XLOOKUP($B195,'[1]Pivot Gioc'!$B:$B,'[1]Pivot Gioc'!$J:$J,"")</f>
        <v>0</v>
      </c>
      <c r="G195" s="1">
        <f>_xlfn.XLOOKUP($B195,'[1]Pivot Gioc'!$B:$B,'[1]Pivot Gioc'!$I:$I,"")</f>
        <v>0</v>
      </c>
      <c r="H195" s="1">
        <f>_xlfn.XLOOKUP($B195,'[1]Pivot Gioc'!$B:$B,'[1]Pivot Gioc'!$H:$H,"")</f>
        <v>0</v>
      </c>
      <c r="I195" s="1">
        <f>_xlfn.XLOOKUP($B195,'[1]Pivot Gioc'!$B:$B,'[1]Pivot Gioc'!$P:$P,"")</f>
        <v>0</v>
      </c>
      <c r="J195" s="1">
        <f>_xlfn.XLOOKUP($B195,'[1]Pivot Gioc'!$B:$B,'[1]Pivot Gioc'!$L:$L,"")</f>
        <v>3</v>
      </c>
      <c r="K195" s="1">
        <f>_xlfn.XLOOKUP($B195,'[1]Pivot Gioc'!$B:$B,'[1]Pivot Gioc'!$M:$M,"")</f>
        <v>0</v>
      </c>
      <c r="L195" s="1">
        <f>_xlfn.XLOOKUP($B195,'[1]Pivot Gioc'!$B:$B,'[1]Pivot Gioc'!$K:$K,"")</f>
        <v>0</v>
      </c>
      <c r="M195" s="17">
        <f>_xlfn.XLOOKUP($B195,'[1]Pivot Gioc'!$B:$B,'[1]Pivot Gioc'!$C:$C,"")</f>
        <v>5.8636363636363633</v>
      </c>
      <c r="N195" s="17">
        <f>_xlfn.XLOOKUP($B195,'[1]Pivot Gioc'!$B:$B,'[1]Pivot Gioc'!$D:$D,"")</f>
        <v>5.9393939393939394</v>
      </c>
      <c r="O195" s="17">
        <f>_xlfn.XLOOKUP($B195,'[1]Pivot Gioc'!$B:$B,'[1]Pivot Gioc'!$E:$E,"")</f>
        <v>196</v>
      </c>
      <c r="P195" s="22" t="str">
        <f>IF(_xlfn.XLOOKUP($B195,'[1]Pivot Gioc'!$B:$B,'[1]Pivot Gioc'!$G:$G,"")=0,"",_xlfn.XLOOKUP($B195,'[1]Pivot Gioc'!$B:$B,'[1]Pivot Gioc'!$G:$G))</f>
        <v/>
      </c>
      <c r="Q195" s="63" t="e">
        <f>_xlfn.XLOOKUP(B195,[1]!Tabella4[nome],[1]!Tabella4[PRES])</f>
        <v>#REF!</v>
      </c>
      <c r="R195" s="63" t="e">
        <f>_xlfn.XLOOKUP(B195,[1]!Tabella4[nome],[1]!Tabella4[LEGA TIT])</f>
        <v>#REF!</v>
      </c>
      <c r="S195" s="66" t="str">
        <f>IF(_xlfn.XLOOKUP($B195,'[1]Pivot Gioc'!$B:$B,'[1]Pivot Gioc'!$S:$S)="0,00","",_xlfn.XLOOKUP($B195,'[1]Pivot Gioc'!$B:$B,'[1]Pivot Gioc'!$S:$S))</f>
        <v/>
      </c>
      <c r="T195" s="66" t="str">
        <f>IF(_xlfn.XLOOKUP($B195,'[1]Pivot Gioc'!$B:$B,'[1]Pivot Gioc'!$T:$T)=0,"",_xlfn.XLOOKUP($B195,'[1]Pivot Gioc'!$B:$B,'[1]Pivot Gioc'!$T:$T))</f>
        <v/>
      </c>
    </row>
    <row r="196" spans="1:20" x14ac:dyDescent="0.3">
      <c r="A196" s="1" t="s">
        <v>458</v>
      </c>
      <c r="B196" s="95" t="s">
        <v>118</v>
      </c>
      <c r="C196" s="1" t="str">
        <f>_xlfn.IFNA(_xlfn.XLOOKUP(B196,'[1]ROSE SQUADRE'!$N:$N,'[1]ROSE SQUADRE'!$O:$O),"")</f>
        <v/>
      </c>
      <c r="D196" s="1">
        <f>_xlfn.XLOOKUP($B196,'[1]Pivot Gioc'!$B:$B,'[1]Pivot Gioc'!$Q:$Q,"")</f>
        <v>1</v>
      </c>
      <c r="E196" s="1">
        <f>_xlfn.XLOOKUP($B196,'[1]Pivot Gioc'!$B:$B,'[1]Pivot Gioc'!$N:$N,"")</f>
        <v>0</v>
      </c>
      <c r="F196" s="1">
        <f>_xlfn.XLOOKUP($B196,'[1]Pivot Gioc'!$B:$B,'[1]Pivot Gioc'!$J:$J,"")</f>
        <v>0</v>
      </c>
      <c r="G196" s="1">
        <f>_xlfn.XLOOKUP($B196,'[1]Pivot Gioc'!$B:$B,'[1]Pivot Gioc'!$I:$I,"")</f>
        <v>0</v>
      </c>
      <c r="H196" s="1">
        <f>_xlfn.XLOOKUP($B196,'[1]Pivot Gioc'!$B:$B,'[1]Pivot Gioc'!$H:$H,"")</f>
        <v>0</v>
      </c>
      <c r="I196" s="1">
        <f>_xlfn.XLOOKUP($B196,'[1]Pivot Gioc'!$B:$B,'[1]Pivot Gioc'!$P:$P,"")</f>
        <v>0</v>
      </c>
      <c r="J196" s="1">
        <f>_xlfn.XLOOKUP($B196,'[1]Pivot Gioc'!$B:$B,'[1]Pivot Gioc'!$L:$L,"")</f>
        <v>2</v>
      </c>
      <c r="K196" s="1">
        <f>_xlfn.XLOOKUP($B196,'[1]Pivot Gioc'!$B:$B,'[1]Pivot Gioc'!$M:$M,"")</f>
        <v>0</v>
      </c>
      <c r="L196" s="1">
        <f>_xlfn.XLOOKUP($B196,'[1]Pivot Gioc'!$B:$B,'[1]Pivot Gioc'!$K:$K,"")</f>
        <v>1</v>
      </c>
      <c r="M196" s="17">
        <f>_xlfn.XLOOKUP($B196,'[1]Pivot Gioc'!$B:$B,'[1]Pivot Gioc'!$C:$C,"")</f>
        <v>5.7045454545454541</v>
      </c>
      <c r="N196" s="17">
        <f>_xlfn.XLOOKUP($B196,'[1]Pivot Gioc'!$B:$B,'[1]Pivot Gioc'!$D:$D,"")</f>
        <v>5.7045454545454541</v>
      </c>
      <c r="O196" s="17">
        <f>_xlfn.XLOOKUP($B196,'[1]Pivot Gioc'!$B:$B,'[1]Pivot Gioc'!$E:$E,"")</f>
        <v>125.5</v>
      </c>
      <c r="P196" s="22" t="str">
        <f>IF(_xlfn.XLOOKUP($B196,'[1]Pivot Gioc'!$B:$B,'[1]Pivot Gioc'!$G:$G,"")=0,"",_xlfn.XLOOKUP($B196,'[1]Pivot Gioc'!$B:$B,'[1]Pivot Gioc'!$G:$G))</f>
        <v/>
      </c>
      <c r="Q196" s="63" t="e">
        <f>_xlfn.XLOOKUP(B196,[1]!Tabella4[nome],[1]!Tabella4[PRES])</f>
        <v>#REF!</v>
      </c>
      <c r="R196" s="63" t="e">
        <f>_xlfn.XLOOKUP(B196,[1]!Tabella4[nome],[1]!Tabella4[LEGA TIT])</f>
        <v>#REF!</v>
      </c>
      <c r="S196" s="66" t="str">
        <f>IF(_xlfn.XLOOKUP($B196,'[1]Pivot Gioc'!$B:$B,'[1]Pivot Gioc'!$S:$S)="0,00","",_xlfn.XLOOKUP($B196,'[1]Pivot Gioc'!$B:$B,'[1]Pivot Gioc'!$S:$S))</f>
        <v/>
      </c>
      <c r="T196" s="66" t="str">
        <f>IF(_xlfn.XLOOKUP($B196,'[1]Pivot Gioc'!$B:$B,'[1]Pivot Gioc'!$T:$T)=0,"",_xlfn.XLOOKUP($B196,'[1]Pivot Gioc'!$B:$B,'[1]Pivot Gioc'!$T:$T))</f>
        <v/>
      </c>
    </row>
    <row r="197" spans="1:20" x14ac:dyDescent="0.3">
      <c r="A197" s="1" t="s">
        <v>456</v>
      </c>
      <c r="B197" s="95" t="s">
        <v>543</v>
      </c>
      <c r="C197" s="1" t="str">
        <f>_xlfn.IFNA(_xlfn.XLOOKUP(B197,'[1]ROSE SQUADRE'!$N:$N,'[1]ROSE SQUADRE'!$O:$O),"")</f>
        <v/>
      </c>
      <c r="D197" s="1">
        <f>_xlfn.XLOOKUP($B197,'[1]Pivot Gioc'!$B:$B,'[1]Pivot Gioc'!$Q:$Q,"")</f>
        <v>1</v>
      </c>
      <c r="E197" s="1">
        <f>_xlfn.XLOOKUP($B197,'[1]Pivot Gioc'!$B:$B,'[1]Pivot Gioc'!$N:$N,"")</f>
        <v>0</v>
      </c>
      <c r="F197" s="1">
        <f>_xlfn.XLOOKUP($B197,'[1]Pivot Gioc'!$B:$B,'[1]Pivot Gioc'!$J:$J,"")</f>
        <v>1</v>
      </c>
      <c r="G197" s="1">
        <f>_xlfn.XLOOKUP($B197,'[1]Pivot Gioc'!$B:$B,'[1]Pivot Gioc'!$I:$I,"")</f>
        <v>0</v>
      </c>
      <c r="H197" s="1">
        <f>_xlfn.XLOOKUP($B197,'[1]Pivot Gioc'!$B:$B,'[1]Pivot Gioc'!$H:$H,"")</f>
        <v>0</v>
      </c>
      <c r="I197" s="1">
        <f>_xlfn.XLOOKUP($B197,'[1]Pivot Gioc'!$B:$B,'[1]Pivot Gioc'!$P:$P,"")</f>
        <v>0</v>
      </c>
      <c r="J197" s="1">
        <f>_xlfn.XLOOKUP($B197,'[1]Pivot Gioc'!$B:$B,'[1]Pivot Gioc'!$L:$L,"")</f>
        <v>3</v>
      </c>
      <c r="K197" s="1">
        <f>_xlfn.XLOOKUP($B197,'[1]Pivot Gioc'!$B:$B,'[1]Pivot Gioc'!$M:$M,"")</f>
        <v>0</v>
      </c>
      <c r="L197" s="1">
        <f>_xlfn.XLOOKUP($B197,'[1]Pivot Gioc'!$B:$B,'[1]Pivot Gioc'!$K:$K,"")</f>
        <v>0</v>
      </c>
      <c r="M197" s="17">
        <f>_xlfn.XLOOKUP($B197,'[1]Pivot Gioc'!$B:$B,'[1]Pivot Gioc'!$C:$C,"")</f>
        <v>6.0769230769230766</v>
      </c>
      <c r="N197" s="17">
        <f>_xlfn.XLOOKUP($B197,'[1]Pivot Gioc'!$B:$B,'[1]Pivot Gioc'!$D:$D,"")</f>
        <v>6.1923076923076925</v>
      </c>
      <c r="O197" s="17">
        <f>_xlfn.XLOOKUP($B197,'[1]Pivot Gioc'!$B:$B,'[1]Pivot Gioc'!$E:$E,"")</f>
        <v>80.5</v>
      </c>
      <c r="P197" s="22" t="str">
        <f>IF(_xlfn.XLOOKUP($B197,'[1]Pivot Gioc'!$B:$B,'[1]Pivot Gioc'!$G:$G,"")=0,"",_xlfn.XLOOKUP($B197,'[1]Pivot Gioc'!$B:$B,'[1]Pivot Gioc'!$G:$G))</f>
        <v/>
      </c>
      <c r="Q197" s="63" t="e">
        <f>_xlfn.XLOOKUP(B197,[1]!Tabella4[nome],[1]!Tabella4[PRES])</f>
        <v>#REF!</v>
      </c>
      <c r="R197" s="63" t="e">
        <f>_xlfn.XLOOKUP(B197,[1]!Tabella4[nome],[1]!Tabella4[LEGA TIT])</f>
        <v>#REF!</v>
      </c>
      <c r="S197" s="66" t="str">
        <f>IF(_xlfn.XLOOKUP($B197,'[1]Pivot Gioc'!$B:$B,'[1]Pivot Gioc'!$S:$S)="0,00","",_xlfn.XLOOKUP($B197,'[1]Pivot Gioc'!$B:$B,'[1]Pivot Gioc'!$S:$S))</f>
        <v/>
      </c>
      <c r="T197" s="66" t="str">
        <f>IF(_xlfn.XLOOKUP($B197,'[1]Pivot Gioc'!$B:$B,'[1]Pivot Gioc'!$T:$T)=0,"",_xlfn.XLOOKUP($B197,'[1]Pivot Gioc'!$B:$B,'[1]Pivot Gioc'!$T:$T))</f>
        <v/>
      </c>
    </row>
    <row r="198" spans="1:20" x14ac:dyDescent="0.3">
      <c r="A198" s="1" t="s">
        <v>458</v>
      </c>
      <c r="B198" s="95" t="s">
        <v>130</v>
      </c>
      <c r="C198" s="1" t="str">
        <f>_xlfn.IFNA(_xlfn.XLOOKUP(B198,'[1]ROSE SQUADRE'!$N:$N,'[1]ROSE SQUADRE'!$O:$O),"")</f>
        <v/>
      </c>
      <c r="D198" s="1">
        <f>_xlfn.XLOOKUP($B198,'[1]Pivot Gioc'!$B:$B,'[1]Pivot Gioc'!$Q:$Q,"")</f>
        <v>1</v>
      </c>
      <c r="E198" s="1">
        <f>_xlfn.XLOOKUP($B198,'[1]Pivot Gioc'!$B:$B,'[1]Pivot Gioc'!$N:$N,"")</f>
        <v>1</v>
      </c>
      <c r="F198" s="1">
        <f>_xlfn.XLOOKUP($B198,'[1]Pivot Gioc'!$B:$B,'[1]Pivot Gioc'!$J:$J,"")</f>
        <v>0</v>
      </c>
      <c r="G198" s="1">
        <f>_xlfn.XLOOKUP($B198,'[1]Pivot Gioc'!$B:$B,'[1]Pivot Gioc'!$I:$I,"")</f>
        <v>0</v>
      </c>
      <c r="H198" s="1">
        <f>_xlfn.XLOOKUP($B198,'[1]Pivot Gioc'!$B:$B,'[1]Pivot Gioc'!$H:$H,"")</f>
        <v>0</v>
      </c>
      <c r="I198" s="1">
        <f>_xlfn.XLOOKUP($B198,'[1]Pivot Gioc'!$B:$B,'[1]Pivot Gioc'!$P:$P,"")</f>
        <v>0</v>
      </c>
      <c r="J198" s="1">
        <f>_xlfn.XLOOKUP($B198,'[1]Pivot Gioc'!$B:$B,'[1]Pivot Gioc'!$L:$L,"")</f>
        <v>1</v>
      </c>
      <c r="K198" s="1">
        <f>_xlfn.XLOOKUP($B198,'[1]Pivot Gioc'!$B:$B,'[1]Pivot Gioc'!$M:$M,"")</f>
        <v>0</v>
      </c>
      <c r="L198" s="1">
        <f>_xlfn.XLOOKUP($B198,'[1]Pivot Gioc'!$B:$B,'[1]Pivot Gioc'!$K:$K,"")</f>
        <v>0</v>
      </c>
      <c r="M198" s="17">
        <f>_xlfn.XLOOKUP($B198,'[1]Pivot Gioc'!$B:$B,'[1]Pivot Gioc'!$C:$C,"")</f>
        <v>5.75</v>
      </c>
      <c r="N198" s="17">
        <f>_xlfn.XLOOKUP($B198,'[1]Pivot Gioc'!$B:$B,'[1]Pivot Gioc'!$D:$D,"")</f>
        <v>5.895833333333333</v>
      </c>
      <c r="O198" s="17">
        <f>_xlfn.XLOOKUP($B198,'[1]Pivot Gioc'!$B:$B,'[1]Pivot Gioc'!$E:$E,"")</f>
        <v>141.5</v>
      </c>
      <c r="P198" s="22" t="str">
        <f>IF(_xlfn.XLOOKUP($B198,'[1]Pivot Gioc'!$B:$B,'[1]Pivot Gioc'!$G:$G,"")=0,"",_xlfn.XLOOKUP($B198,'[1]Pivot Gioc'!$B:$B,'[1]Pivot Gioc'!$G:$G))</f>
        <v/>
      </c>
      <c r="Q198" s="63" t="e">
        <f>_xlfn.XLOOKUP(B198,[1]!Tabella4[nome],[1]!Tabella4[PRES])</f>
        <v>#REF!</v>
      </c>
      <c r="R198" s="63" t="e">
        <f>_xlfn.XLOOKUP(B198,[1]!Tabella4[nome],[1]!Tabella4[LEGA TIT])</f>
        <v>#REF!</v>
      </c>
      <c r="S198" s="66" t="str">
        <f>IF(_xlfn.XLOOKUP($B198,'[1]Pivot Gioc'!$B:$B,'[1]Pivot Gioc'!$S:$S)="0,00","",_xlfn.XLOOKUP($B198,'[1]Pivot Gioc'!$B:$B,'[1]Pivot Gioc'!$S:$S))</f>
        <v/>
      </c>
      <c r="T198" s="66" t="str">
        <f>IF(_xlfn.XLOOKUP($B198,'[1]Pivot Gioc'!$B:$B,'[1]Pivot Gioc'!$T:$T)=0,"",_xlfn.XLOOKUP($B198,'[1]Pivot Gioc'!$B:$B,'[1]Pivot Gioc'!$T:$T))</f>
        <v/>
      </c>
    </row>
    <row r="199" spans="1:20" x14ac:dyDescent="0.3">
      <c r="B199" s="95" t="s">
        <v>562</v>
      </c>
      <c r="C199" s="1" t="str">
        <f>_xlfn.IFNA(_xlfn.XLOOKUP(B199,'[1]ROSE SQUADRE'!$N:$N,'[1]ROSE SQUADRE'!$O:$O),"")</f>
        <v/>
      </c>
      <c r="D199" s="1">
        <f>_xlfn.XLOOKUP($B199,'[1]Pivot Gioc'!$B:$B,'[1]Pivot Gioc'!$Q:$Q,"")</f>
        <v>1</v>
      </c>
      <c r="E199" s="1">
        <f>_xlfn.XLOOKUP($B199,'[1]Pivot Gioc'!$B:$B,'[1]Pivot Gioc'!$N:$N,"")</f>
        <v>0</v>
      </c>
      <c r="F199" s="1">
        <f>_xlfn.XLOOKUP($B199,'[1]Pivot Gioc'!$B:$B,'[1]Pivot Gioc'!$J:$J,"")</f>
        <v>0</v>
      </c>
      <c r="G199" s="1">
        <f>_xlfn.XLOOKUP($B199,'[1]Pivot Gioc'!$B:$B,'[1]Pivot Gioc'!$I:$I,"")</f>
        <v>0</v>
      </c>
      <c r="H199" s="1">
        <f>_xlfn.XLOOKUP($B199,'[1]Pivot Gioc'!$B:$B,'[1]Pivot Gioc'!$H:$H,"")</f>
        <v>0</v>
      </c>
      <c r="I199" s="1">
        <f>_xlfn.XLOOKUP($B199,'[1]Pivot Gioc'!$B:$B,'[1]Pivot Gioc'!$P:$P,"")</f>
        <v>0</v>
      </c>
      <c r="J199" s="1">
        <f>_xlfn.XLOOKUP($B199,'[1]Pivot Gioc'!$B:$B,'[1]Pivot Gioc'!$L:$L,"")</f>
        <v>8</v>
      </c>
      <c r="K199" s="1">
        <f>_xlfn.XLOOKUP($B199,'[1]Pivot Gioc'!$B:$B,'[1]Pivot Gioc'!$M:$M,"")</f>
        <v>0</v>
      </c>
      <c r="L199" s="1">
        <f>_xlfn.XLOOKUP($B199,'[1]Pivot Gioc'!$B:$B,'[1]Pivot Gioc'!$K:$K,"")</f>
        <v>0</v>
      </c>
      <c r="M199" s="17">
        <f>_xlfn.XLOOKUP($B199,'[1]Pivot Gioc'!$B:$B,'[1]Pivot Gioc'!$C:$C,"")</f>
        <v>6.14</v>
      </c>
      <c r="N199" s="17">
        <f>_xlfn.XLOOKUP($B199,'[1]Pivot Gioc'!$B:$B,'[1]Pivot Gioc'!$D:$D,"")</f>
        <v>6.14</v>
      </c>
      <c r="O199" s="17">
        <f>_xlfn.XLOOKUP($B199,'[1]Pivot Gioc'!$B:$B,'[1]Pivot Gioc'!$E:$E,"")</f>
        <v>153.5</v>
      </c>
      <c r="P199" s="22" t="str">
        <f>IF(_xlfn.XLOOKUP($B199,'[1]Pivot Gioc'!$B:$B,'[1]Pivot Gioc'!$G:$G,"")=0,"",_xlfn.XLOOKUP($B199,'[1]Pivot Gioc'!$B:$B,'[1]Pivot Gioc'!$G:$G))</f>
        <v/>
      </c>
      <c r="Q199" s="63" t="e">
        <f>_xlfn.XLOOKUP(B199,[1]!Tabella4[nome],[1]!Tabella4[PRES])</f>
        <v>#REF!</v>
      </c>
      <c r="R199" s="63" t="e">
        <f>_xlfn.XLOOKUP(B199,[1]!Tabella4[nome],[1]!Tabella4[LEGA TIT])</f>
        <v>#REF!</v>
      </c>
      <c r="S199" s="66" t="str">
        <f>IF(_xlfn.XLOOKUP($B199,'[1]Pivot Gioc'!$B:$B,'[1]Pivot Gioc'!$S:$S)="0,00","",_xlfn.XLOOKUP($B199,'[1]Pivot Gioc'!$B:$B,'[1]Pivot Gioc'!$S:$S))</f>
        <v/>
      </c>
      <c r="T199" s="66" t="str">
        <f>IF(_xlfn.XLOOKUP($B199,'[1]Pivot Gioc'!$B:$B,'[1]Pivot Gioc'!$T:$T)=0,"",_xlfn.XLOOKUP($B199,'[1]Pivot Gioc'!$B:$B,'[1]Pivot Gioc'!$T:$T))</f>
        <v/>
      </c>
    </row>
    <row r="200" spans="1:20" x14ac:dyDescent="0.3">
      <c r="A200" s="1" t="s">
        <v>457</v>
      </c>
      <c r="B200" s="95" t="s">
        <v>466</v>
      </c>
      <c r="C200" s="1" t="str">
        <f>_xlfn.IFNA(_xlfn.XLOOKUP(B200,'[1]ROSE SQUADRE'!$N:$N,'[1]ROSE SQUADRE'!$O:$O),"")</f>
        <v/>
      </c>
      <c r="D200" s="1">
        <f>_xlfn.XLOOKUP($B200,'[1]Pivot Gioc'!$B:$B,'[1]Pivot Gioc'!$Q:$Q,"")</f>
        <v>1</v>
      </c>
      <c r="E200" s="1">
        <f>_xlfn.XLOOKUP($B200,'[1]Pivot Gioc'!$B:$B,'[1]Pivot Gioc'!$N:$N,"")</f>
        <v>0</v>
      </c>
      <c r="F200" s="1">
        <f>_xlfn.XLOOKUP($B200,'[1]Pivot Gioc'!$B:$B,'[1]Pivot Gioc'!$J:$J,"")</f>
        <v>0</v>
      </c>
      <c r="G200" s="1">
        <f>_xlfn.XLOOKUP($B200,'[1]Pivot Gioc'!$B:$B,'[1]Pivot Gioc'!$I:$I,"")</f>
        <v>0</v>
      </c>
      <c r="H200" s="1">
        <f>_xlfn.XLOOKUP($B200,'[1]Pivot Gioc'!$B:$B,'[1]Pivot Gioc'!$H:$H,"")</f>
        <v>0</v>
      </c>
      <c r="I200" s="1">
        <f>_xlfn.XLOOKUP($B200,'[1]Pivot Gioc'!$B:$B,'[1]Pivot Gioc'!$P:$P,"")</f>
        <v>0</v>
      </c>
      <c r="J200" s="1">
        <f>_xlfn.XLOOKUP($B200,'[1]Pivot Gioc'!$B:$B,'[1]Pivot Gioc'!$L:$L,"")</f>
        <v>1</v>
      </c>
      <c r="K200" s="1">
        <f>_xlfn.XLOOKUP($B200,'[1]Pivot Gioc'!$B:$B,'[1]Pivot Gioc'!$M:$M,"")</f>
        <v>0</v>
      </c>
      <c r="L200" s="1">
        <f>_xlfn.XLOOKUP($B200,'[1]Pivot Gioc'!$B:$B,'[1]Pivot Gioc'!$K:$K,"")</f>
        <v>0</v>
      </c>
      <c r="M200" s="17">
        <f>_xlfn.XLOOKUP($B200,'[1]Pivot Gioc'!$B:$B,'[1]Pivot Gioc'!$C:$C,"")</f>
        <v>6.1363636363636367</v>
      </c>
      <c r="N200" s="17">
        <f>_xlfn.XLOOKUP($B200,'[1]Pivot Gioc'!$B:$B,'[1]Pivot Gioc'!$D:$D,"")</f>
        <v>6.3636363636363633</v>
      </c>
      <c r="O200" s="17">
        <f>_xlfn.XLOOKUP($B200,'[1]Pivot Gioc'!$B:$B,'[1]Pivot Gioc'!$E:$E,"")</f>
        <v>70</v>
      </c>
      <c r="P200" s="22" t="str">
        <f>IF(_xlfn.XLOOKUP($B200,'[1]Pivot Gioc'!$B:$B,'[1]Pivot Gioc'!$G:$G,"")=0,"",_xlfn.XLOOKUP($B200,'[1]Pivot Gioc'!$B:$B,'[1]Pivot Gioc'!$G:$G))</f>
        <v/>
      </c>
      <c r="Q200" s="63" t="e">
        <f>_xlfn.XLOOKUP(B200,[1]!Tabella4[nome],[1]!Tabella4[PRES])</f>
        <v>#REF!</v>
      </c>
      <c r="R200" s="63" t="e">
        <f>_xlfn.XLOOKUP(B200,[1]!Tabella4[nome],[1]!Tabella4[LEGA TIT])</f>
        <v>#REF!</v>
      </c>
      <c r="S200" s="66" t="str">
        <f>IF(_xlfn.XLOOKUP($B200,'[1]Pivot Gioc'!$B:$B,'[1]Pivot Gioc'!$S:$S)="0,00","",_xlfn.XLOOKUP($B200,'[1]Pivot Gioc'!$B:$B,'[1]Pivot Gioc'!$S:$S))</f>
        <v/>
      </c>
      <c r="T200" s="66" t="str">
        <f>IF(_xlfn.XLOOKUP($B200,'[1]Pivot Gioc'!$B:$B,'[1]Pivot Gioc'!$T:$T)=0,"",_xlfn.XLOOKUP($B200,'[1]Pivot Gioc'!$B:$B,'[1]Pivot Gioc'!$T:$T))</f>
        <v/>
      </c>
    </row>
    <row r="201" spans="1:20" x14ac:dyDescent="0.3">
      <c r="A201" s="1" t="s">
        <v>457</v>
      </c>
      <c r="B201" s="95" t="s">
        <v>146</v>
      </c>
      <c r="C201" s="1" t="str">
        <f>_xlfn.IFNA(_xlfn.XLOOKUP(B201,'[1]ROSE SQUADRE'!$N:$N,'[1]ROSE SQUADRE'!$O:$O),"")</f>
        <v/>
      </c>
      <c r="D201" s="1">
        <f>_xlfn.XLOOKUP($B201,'[1]Pivot Gioc'!$B:$B,'[1]Pivot Gioc'!$Q:$Q,"")</f>
        <v>1</v>
      </c>
      <c r="E201" s="1">
        <f>_xlfn.XLOOKUP($B201,'[1]Pivot Gioc'!$B:$B,'[1]Pivot Gioc'!$N:$N,"")</f>
        <v>2</v>
      </c>
      <c r="F201" s="1">
        <f>_xlfn.XLOOKUP($B201,'[1]Pivot Gioc'!$B:$B,'[1]Pivot Gioc'!$J:$J,"")</f>
        <v>0</v>
      </c>
      <c r="G201" s="1">
        <f>_xlfn.XLOOKUP($B201,'[1]Pivot Gioc'!$B:$B,'[1]Pivot Gioc'!$I:$I,"")</f>
        <v>0</v>
      </c>
      <c r="H201" s="1">
        <f>_xlfn.XLOOKUP($B201,'[1]Pivot Gioc'!$B:$B,'[1]Pivot Gioc'!$H:$H,"")</f>
        <v>0</v>
      </c>
      <c r="I201" s="1">
        <f>_xlfn.XLOOKUP($B201,'[1]Pivot Gioc'!$B:$B,'[1]Pivot Gioc'!$P:$P,"")</f>
        <v>0</v>
      </c>
      <c r="J201" s="1">
        <f>_xlfn.XLOOKUP($B201,'[1]Pivot Gioc'!$B:$B,'[1]Pivot Gioc'!$L:$L,"")</f>
        <v>5</v>
      </c>
      <c r="K201" s="1">
        <f>_xlfn.XLOOKUP($B201,'[1]Pivot Gioc'!$B:$B,'[1]Pivot Gioc'!$M:$M,"")</f>
        <v>0</v>
      </c>
      <c r="L201" s="1">
        <f>_xlfn.XLOOKUP($B201,'[1]Pivot Gioc'!$B:$B,'[1]Pivot Gioc'!$K:$K,"")</f>
        <v>0</v>
      </c>
      <c r="M201" s="17">
        <f>_xlfn.XLOOKUP($B201,'[1]Pivot Gioc'!$B:$B,'[1]Pivot Gioc'!$C:$C,"")</f>
        <v>5.9749999999999996</v>
      </c>
      <c r="N201" s="17">
        <f>_xlfn.XLOOKUP($B201,'[1]Pivot Gioc'!$B:$B,'[1]Pivot Gioc'!$D:$D,"")</f>
        <v>6.1</v>
      </c>
      <c r="O201" s="17">
        <f>_xlfn.XLOOKUP($B201,'[1]Pivot Gioc'!$B:$B,'[1]Pivot Gioc'!$E:$E,"")</f>
        <v>122</v>
      </c>
      <c r="P201" s="22" t="str">
        <f>IF(_xlfn.XLOOKUP($B201,'[1]Pivot Gioc'!$B:$B,'[1]Pivot Gioc'!$G:$G,"")=0,"",_xlfn.XLOOKUP($B201,'[1]Pivot Gioc'!$B:$B,'[1]Pivot Gioc'!$G:$G))</f>
        <v/>
      </c>
      <c r="Q201" s="63" t="e">
        <f>_xlfn.XLOOKUP(B201,[1]!Tabella4[nome],[1]!Tabella4[PRES])</f>
        <v>#REF!</v>
      </c>
      <c r="R201" s="63" t="e">
        <f>_xlfn.XLOOKUP(B201,[1]!Tabella4[nome],[1]!Tabella4[LEGA TIT])</f>
        <v>#REF!</v>
      </c>
      <c r="S201" s="66" t="str">
        <f>IF(_xlfn.XLOOKUP($B201,'[1]Pivot Gioc'!$B:$B,'[1]Pivot Gioc'!$S:$S)="0,00","",_xlfn.XLOOKUP($B201,'[1]Pivot Gioc'!$B:$B,'[1]Pivot Gioc'!$S:$S))</f>
        <v/>
      </c>
      <c r="T201" s="66" t="str">
        <f>IF(_xlfn.XLOOKUP($B201,'[1]Pivot Gioc'!$B:$B,'[1]Pivot Gioc'!$T:$T)=0,"",_xlfn.XLOOKUP($B201,'[1]Pivot Gioc'!$B:$B,'[1]Pivot Gioc'!$T:$T))</f>
        <v/>
      </c>
    </row>
    <row r="202" spans="1:20" x14ac:dyDescent="0.3">
      <c r="A202" s="1" t="s">
        <v>457</v>
      </c>
      <c r="B202" s="99" t="s">
        <v>147</v>
      </c>
      <c r="C202" s="1" t="str">
        <f>_xlfn.IFNA(_xlfn.XLOOKUP(B202,'[1]ROSE SQUADRE'!$N:$N,'[1]ROSE SQUADRE'!$O:$O),"")</f>
        <v/>
      </c>
      <c r="D202" s="1">
        <f>_xlfn.XLOOKUP($B202,'[1]Pivot Gioc'!$B:$B,'[1]Pivot Gioc'!$Q:$Q,"")</f>
        <v>1</v>
      </c>
      <c r="E202" s="1">
        <f>_xlfn.XLOOKUP($B202,'[1]Pivot Gioc'!$B:$B,'[1]Pivot Gioc'!$N:$N,"")</f>
        <v>2</v>
      </c>
      <c r="F202" s="1">
        <f>_xlfn.XLOOKUP($B202,'[1]Pivot Gioc'!$B:$B,'[1]Pivot Gioc'!$J:$J,"")</f>
        <v>0</v>
      </c>
      <c r="G202" s="1">
        <f>_xlfn.XLOOKUP($B202,'[1]Pivot Gioc'!$B:$B,'[1]Pivot Gioc'!$I:$I,"")</f>
        <v>0</v>
      </c>
      <c r="H202" s="1">
        <f>_xlfn.XLOOKUP($B202,'[1]Pivot Gioc'!$B:$B,'[1]Pivot Gioc'!$H:$H,"")</f>
        <v>0</v>
      </c>
      <c r="I202" s="1">
        <f>_xlfn.XLOOKUP($B202,'[1]Pivot Gioc'!$B:$B,'[1]Pivot Gioc'!$P:$P,"")</f>
        <v>0</v>
      </c>
      <c r="J202" s="1">
        <f>_xlfn.XLOOKUP($B202,'[1]Pivot Gioc'!$B:$B,'[1]Pivot Gioc'!$L:$L,"")</f>
        <v>4</v>
      </c>
      <c r="K202" s="1">
        <f>_xlfn.XLOOKUP($B202,'[1]Pivot Gioc'!$B:$B,'[1]Pivot Gioc'!$M:$M,"")</f>
        <v>0</v>
      </c>
      <c r="L202" s="1">
        <f>_xlfn.XLOOKUP($B202,'[1]Pivot Gioc'!$B:$B,'[1]Pivot Gioc'!$K:$K,"")</f>
        <v>0</v>
      </c>
      <c r="M202" s="17">
        <f>_xlfn.XLOOKUP($B202,'[1]Pivot Gioc'!$B:$B,'[1]Pivot Gioc'!$C:$C,"")</f>
        <v>6.1470588235294121</v>
      </c>
      <c r="N202" s="17">
        <f>_xlfn.XLOOKUP($B202,'[1]Pivot Gioc'!$B:$B,'[1]Pivot Gioc'!$D:$D,"")</f>
        <v>6.3235294117647056</v>
      </c>
      <c r="O202" s="17">
        <f>_xlfn.XLOOKUP($B202,'[1]Pivot Gioc'!$B:$B,'[1]Pivot Gioc'!$E:$E,"")</f>
        <v>107.5</v>
      </c>
      <c r="P202" s="22" t="str">
        <f>IF(_xlfn.XLOOKUP($B202,'[1]Pivot Gioc'!$B:$B,'[1]Pivot Gioc'!$G:$G,"")=0,"",_xlfn.XLOOKUP($B202,'[1]Pivot Gioc'!$B:$B,'[1]Pivot Gioc'!$G:$G))</f>
        <v/>
      </c>
      <c r="Q202" s="63" t="e">
        <f>_xlfn.XLOOKUP(B202,[1]!Tabella4[nome],[1]!Tabella4[PRES])</f>
        <v>#REF!</v>
      </c>
      <c r="R202" s="63" t="e">
        <f>_xlfn.XLOOKUP(B202,[1]!Tabella4[nome],[1]!Tabella4[LEGA TIT])</f>
        <v>#REF!</v>
      </c>
      <c r="S202" s="66" t="str">
        <f>IF(_xlfn.XLOOKUP($B202,'[1]Pivot Gioc'!$B:$B,'[1]Pivot Gioc'!$S:$S)="0,00","",_xlfn.XLOOKUP($B202,'[1]Pivot Gioc'!$B:$B,'[1]Pivot Gioc'!$S:$S))</f>
        <v/>
      </c>
      <c r="T202" s="66" t="str">
        <f>IF(_xlfn.XLOOKUP($B202,'[1]Pivot Gioc'!$B:$B,'[1]Pivot Gioc'!$T:$T)=0,"",_xlfn.XLOOKUP($B202,'[1]Pivot Gioc'!$B:$B,'[1]Pivot Gioc'!$T:$T))</f>
        <v/>
      </c>
    </row>
    <row r="203" spans="1:20" x14ac:dyDescent="0.3">
      <c r="A203" s="1" t="s">
        <v>457</v>
      </c>
      <c r="B203" s="95" t="s">
        <v>148</v>
      </c>
      <c r="C203" s="1" t="str">
        <f>_xlfn.IFNA(_xlfn.XLOOKUP(B203,'[1]ROSE SQUADRE'!$N:$N,'[1]ROSE SQUADRE'!$O:$O),"")</f>
        <v/>
      </c>
      <c r="D203" s="1">
        <f>_xlfn.XLOOKUP($B203,'[1]Pivot Gioc'!$B:$B,'[1]Pivot Gioc'!$Q:$Q,"")</f>
        <v>1</v>
      </c>
      <c r="E203" s="1">
        <f>_xlfn.XLOOKUP($B203,'[1]Pivot Gioc'!$B:$B,'[1]Pivot Gioc'!$N:$N,"")</f>
        <v>1</v>
      </c>
      <c r="F203" s="1">
        <f>_xlfn.XLOOKUP($B203,'[1]Pivot Gioc'!$B:$B,'[1]Pivot Gioc'!$J:$J,"")</f>
        <v>0</v>
      </c>
      <c r="G203" s="1">
        <f>_xlfn.XLOOKUP($B203,'[1]Pivot Gioc'!$B:$B,'[1]Pivot Gioc'!$I:$I,"")</f>
        <v>0</v>
      </c>
      <c r="H203" s="1">
        <f>_xlfn.XLOOKUP($B203,'[1]Pivot Gioc'!$B:$B,'[1]Pivot Gioc'!$H:$H,"")</f>
        <v>0</v>
      </c>
      <c r="I203" s="1">
        <f>_xlfn.XLOOKUP($B203,'[1]Pivot Gioc'!$B:$B,'[1]Pivot Gioc'!$P:$P,"")</f>
        <v>0</v>
      </c>
      <c r="J203" s="1">
        <f>_xlfn.XLOOKUP($B203,'[1]Pivot Gioc'!$B:$B,'[1]Pivot Gioc'!$L:$L,"")</f>
        <v>1</v>
      </c>
      <c r="K203" s="1">
        <f>_xlfn.XLOOKUP($B203,'[1]Pivot Gioc'!$B:$B,'[1]Pivot Gioc'!$M:$M,"")</f>
        <v>1</v>
      </c>
      <c r="L203" s="1">
        <f>_xlfn.XLOOKUP($B203,'[1]Pivot Gioc'!$B:$B,'[1]Pivot Gioc'!$K:$K,"")</f>
        <v>0</v>
      </c>
      <c r="M203" s="17">
        <f>_xlfn.XLOOKUP($B203,'[1]Pivot Gioc'!$B:$B,'[1]Pivot Gioc'!$C:$C,"")</f>
        <v>5.8181818181818183</v>
      </c>
      <c r="N203" s="17">
        <f>_xlfn.XLOOKUP($B203,'[1]Pivot Gioc'!$B:$B,'[1]Pivot Gioc'!$D:$D,"")</f>
        <v>5.8939393939393936</v>
      </c>
      <c r="O203" s="17">
        <f>_xlfn.XLOOKUP($B203,'[1]Pivot Gioc'!$B:$B,'[1]Pivot Gioc'!$E:$E,"")</f>
        <v>194.5</v>
      </c>
      <c r="P203" s="22" t="str">
        <f>IF(_xlfn.XLOOKUP($B203,'[1]Pivot Gioc'!$B:$B,'[1]Pivot Gioc'!$G:$G,"")=0,"",_xlfn.XLOOKUP($B203,'[1]Pivot Gioc'!$B:$B,'[1]Pivot Gioc'!$G:$G))</f>
        <v/>
      </c>
      <c r="Q203" s="63" t="e">
        <f>_xlfn.XLOOKUP(B203,[1]!Tabella4[nome],[1]!Tabella4[PRES])</f>
        <v>#REF!</v>
      </c>
      <c r="R203" s="63" t="e">
        <f>_xlfn.XLOOKUP(B203,[1]!Tabella4[nome],[1]!Tabella4[LEGA TIT])</f>
        <v>#REF!</v>
      </c>
      <c r="S203" s="66" t="str">
        <f>IF(_xlfn.XLOOKUP($B203,'[1]Pivot Gioc'!$B:$B,'[1]Pivot Gioc'!$S:$S)="0,00","",_xlfn.XLOOKUP($B203,'[1]Pivot Gioc'!$B:$B,'[1]Pivot Gioc'!$S:$S))</f>
        <v/>
      </c>
      <c r="T203" s="66" t="str">
        <f>IF(_xlfn.XLOOKUP($B203,'[1]Pivot Gioc'!$B:$B,'[1]Pivot Gioc'!$T:$T)=0,"",_xlfn.XLOOKUP($B203,'[1]Pivot Gioc'!$B:$B,'[1]Pivot Gioc'!$T:$T))</f>
        <v/>
      </c>
    </row>
    <row r="204" spans="1:20" x14ac:dyDescent="0.3">
      <c r="B204" s="99" t="s">
        <v>151</v>
      </c>
      <c r="C204" s="1" t="str">
        <f>_xlfn.IFNA(_xlfn.XLOOKUP(B204,'[1]ROSE SQUADRE'!$N:$N,'[1]ROSE SQUADRE'!$O:$O),"")</f>
        <v/>
      </c>
      <c r="D204" s="1">
        <f>_xlfn.XLOOKUP($B204,'[1]Pivot Gioc'!$B:$B,'[1]Pivot Gioc'!$Q:$Q,"")</f>
        <v>1</v>
      </c>
      <c r="E204" s="1">
        <f>_xlfn.XLOOKUP($B204,'[1]Pivot Gioc'!$B:$B,'[1]Pivot Gioc'!$N:$N,"")</f>
        <v>0</v>
      </c>
      <c r="F204" s="1">
        <f>_xlfn.XLOOKUP($B204,'[1]Pivot Gioc'!$B:$B,'[1]Pivot Gioc'!$J:$J,"")</f>
        <v>0</v>
      </c>
      <c r="G204" s="1">
        <f>_xlfn.XLOOKUP($B204,'[1]Pivot Gioc'!$B:$B,'[1]Pivot Gioc'!$I:$I,"")</f>
        <v>0</v>
      </c>
      <c r="H204" s="1">
        <f>_xlfn.XLOOKUP($B204,'[1]Pivot Gioc'!$B:$B,'[1]Pivot Gioc'!$H:$H,"")</f>
        <v>0</v>
      </c>
      <c r="I204" s="1">
        <f>_xlfn.XLOOKUP($B204,'[1]Pivot Gioc'!$B:$B,'[1]Pivot Gioc'!$P:$P,"")</f>
        <v>0</v>
      </c>
      <c r="J204" s="1">
        <f>_xlfn.XLOOKUP($B204,'[1]Pivot Gioc'!$B:$B,'[1]Pivot Gioc'!$L:$L,"")</f>
        <v>5</v>
      </c>
      <c r="K204" s="1">
        <f>_xlfn.XLOOKUP($B204,'[1]Pivot Gioc'!$B:$B,'[1]Pivot Gioc'!$M:$M,"")</f>
        <v>1</v>
      </c>
      <c r="L204" s="1">
        <f>_xlfn.XLOOKUP($B204,'[1]Pivot Gioc'!$B:$B,'[1]Pivot Gioc'!$K:$K,"")</f>
        <v>0</v>
      </c>
      <c r="M204" s="17">
        <f>_xlfn.XLOOKUP($B204,'[1]Pivot Gioc'!$B:$B,'[1]Pivot Gioc'!$C:$C,"")</f>
        <v>5.615384615384615</v>
      </c>
      <c r="N204" s="17">
        <f>_xlfn.XLOOKUP($B204,'[1]Pivot Gioc'!$B:$B,'[1]Pivot Gioc'!$D:$D,"")</f>
        <v>5.6538461538461542</v>
      </c>
      <c r="O204" s="17">
        <f>_xlfn.XLOOKUP($B204,'[1]Pivot Gioc'!$B:$B,'[1]Pivot Gioc'!$E:$E,"")</f>
        <v>73.5</v>
      </c>
      <c r="P204" s="22" t="str">
        <f>IF(_xlfn.XLOOKUP($B204,'[1]Pivot Gioc'!$B:$B,'[1]Pivot Gioc'!$G:$G,"")=0,"",_xlfn.XLOOKUP($B204,'[1]Pivot Gioc'!$B:$B,'[1]Pivot Gioc'!$G:$G))</f>
        <v/>
      </c>
      <c r="Q204" s="63" t="e">
        <f>_xlfn.XLOOKUP(B204,[1]!Tabella4[nome],[1]!Tabella4[PRES])</f>
        <v>#REF!</v>
      </c>
      <c r="R204" s="63" t="e">
        <f>_xlfn.XLOOKUP(B204,[1]!Tabella4[nome],[1]!Tabella4[LEGA TIT])</f>
        <v>#REF!</v>
      </c>
      <c r="S204" s="66">
        <f>IF(_xlfn.XLOOKUP($B204,'[1]Pivot Gioc'!$B:$B,'[1]Pivot Gioc'!$S:$S)="0,00","",_xlfn.XLOOKUP($B204,'[1]Pivot Gioc'!$B:$B,'[1]Pivot Gioc'!$S:$S))</f>
        <v>5.125</v>
      </c>
      <c r="T204" s="66">
        <f>IF(_xlfn.XLOOKUP($B204,'[1]Pivot Gioc'!$B:$B,'[1]Pivot Gioc'!$T:$T)=0,"",_xlfn.XLOOKUP($B204,'[1]Pivot Gioc'!$B:$B,'[1]Pivot Gioc'!$T:$T))</f>
        <v>20.5</v>
      </c>
    </row>
    <row r="205" spans="1:20" x14ac:dyDescent="0.3">
      <c r="A205" s="1" t="s">
        <v>457</v>
      </c>
      <c r="B205" s="95" t="s">
        <v>158</v>
      </c>
      <c r="C205" s="1" t="str">
        <f>_xlfn.IFNA(_xlfn.XLOOKUP(B205,'[1]ROSE SQUADRE'!$N:$N,'[1]ROSE SQUADRE'!$O:$O),"")</f>
        <v/>
      </c>
      <c r="D205" s="1">
        <f>_xlfn.XLOOKUP($B205,'[1]Pivot Gioc'!$B:$B,'[1]Pivot Gioc'!$Q:$Q,"")</f>
        <v>1</v>
      </c>
      <c r="E205" s="1">
        <f>_xlfn.XLOOKUP($B205,'[1]Pivot Gioc'!$B:$B,'[1]Pivot Gioc'!$N:$N,"")</f>
        <v>0</v>
      </c>
      <c r="F205" s="1">
        <f>_xlfn.XLOOKUP($B205,'[1]Pivot Gioc'!$B:$B,'[1]Pivot Gioc'!$J:$J,"")</f>
        <v>0</v>
      </c>
      <c r="G205" s="1">
        <f>_xlfn.XLOOKUP($B205,'[1]Pivot Gioc'!$B:$B,'[1]Pivot Gioc'!$I:$I,"")</f>
        <v>0</v>
      </c>
      <c r="H205" s="1">
        <f>_xlfn.XLOOKUP($B205,'[1]Pivot Gioc'!$B:$B,'[1]Pivot Gioc'!$H:$H,"")</f>
        <v>0</v>
      </c>
      <c r="I205" s="1">
        <f>_xlfn.XLOOKUP($B205,'[1]Pivot Gioc'!$B:$B,'[1]Pivot Gioc'!$P:$P,"")</f>
        <v>0</v>
      </c>
      <c r="J205" s="1">
        <f>_xlfn.XLOOKUP($B205,'[1]Pivot Gioc'!$B:$B,'[1]Pivot Gioc'!$L:$L,"")</f>
        <v>5</v>
      </c>
      <c r="K205" s="1">
        <f>_xlfn.XLOOKUP($B205,'[1]Pivot Gioc'!$B:$B,'[1]Pivot Gioc'!$M:$M,"")</f>
        <v>1</v>
      </c>
      <c r="L205" s="1">
        <f>_xlfn.XLOOKUP($B205,'[1]Pivot Gioc'!$B:$B,'[1]Pivot Gioc'!$K:$K,"")</f>
        <v>0</v>
      </c>
      <c r="M205" s="17">
        <f>_xlfn.XLOOKUP($B205,'[1]Pivot Gioc'!$B:$B,'[1]Pivot Gioc'!$C:$C,"")</f>
        <v>5.8043478260869561</v>
      </c>
      <c r="N205" s="17">
        <f>_xlfn.XLOOKUP($B205,'[1]Pivot Gioc'!$B:$B,'[1]Pivot Gioc'!$D:$D,"")</f>
        <v>5.7826086956521738</v>
      </c>
      <c r="O205" s="17">
        <f>_xlfn.XLOOKUP($B205,'[1]Pivot Gioc'!$B:$B,'[1]Pivot Gioc'!$E:$E,"")</f>
        <v>133</v>
      </c>
      <c r="P205" s="22" t="str">
        <f>IF(_xlfn.XLOOKUP($B205,'[1]Pivot Gioc'!$B:$B,'[1]Pivot Gioc'!$G:$G,"")=0,"",_xlfn.XLOOKUP($B205,'[1]Pivot Gioc'!$B:$B,'[1]Pivot Gioc'!$G:$G))</f>
        <v/>
      </c>
      <c r="Q205" s="63" t="e">
        <f>_xlfn.XLOOKUP(B205,[1]!Tabella4[nome],[1]!Tabella4[PRES])</f>
        <v>#REF!</v>
      </c>
      <c r="R205" s="63" t="e">
        <f>_xlfn.XLOOKUP(B205,[1]!Tabella4[nome],[1]!Tabella4[LEGA TIT])</f>
        <v>#REF!</v>
      </c>
      <c r="S205" s="66" t="str">
        <f>IF(_xlfn.XLOOKUP($B205,'[1]Pivot Gioc'!$B:$B,'[1]Pivot Gioc'!$S:$S)="0,00","",_xlfn.XLOOKUP($B205,'[1]Pivot Gioc'!$B:$B,'[1]Pivot Gioc'!$S:$S))</f>
        <v/>
      </c>
      <c r="T205" s="66" t="str">
        <f>IF(_xlfn.XLOOKUP($B205,'[1]Pivot Gioc'!$B:$B,'[1]Pivot Gioc'!$T:$T)=0,"",_xlfn.XLOOKUP($B205,'[1]Pivot Gioc'!$B:$B,'[1]Pivot Gioc'!$T:$T))</f>
        <v/>
      </c>
    </row>
    <row r="206" spans="1:20" x14ac:dyDescent="0.3">
      <c r="A206" s="1" t="s">
        <v>457</v>
      </c>
      <c r="B206" s="95" t="s">
        <v>574</v>
      </c>
      <c r="C206" s="1" t="str">
        <f>_xlfn.IFNA(_xlfn.XLOOKUP(B206,'[1]ROSE SQUADRE'!$N:$N,'[1]ROSE SQUADRE'!$O:$O),"")</f>
        <v/>
      </c>
      <c r="D206" s="1">
        <f>_xlfn.XLOOKUP($B206,'[1]Pivot Gioc'!$B:$B,'[1]Pivot Gioc'!$Q:$Q,"")</f>
        <v>1</v>
      </c>
      <c r="E206" s="1">
        <f>_xlfn.XLOOKUP($B206,'[1]Pivot Gioc'!$B:$B,'[1]Pivot Gioc'!$N:$N,"")</f>
        <v>0</v>
      </c>
      <c r="F206" s="1">
        <f>_xlfn.XLOOKUP($B206,'[1]Pivot Gioc'!$B:$B,'[1]Pivot Gioc'!$J:$J,"")</f>
        <v>0</v>
      </c>
      <c r="G206" s="1">
        <f>_xlfn.XLOOKUP($B206,'[1]Pivot Gioc'!$B:$B,'[1]Pivot Gioc'!$I:$I,"")</f>
        <v>0</v>
      </c>
      <c r="H206" s="1">
        <f>_xlfn.XLOOKUP($B206,'[1]Pivot Gioc'!$B:$B,'[1]Pivot Gioc'!$H:$H,"")</f>
        <v>0</v>
      </c>
      <c r="I206" s="1">
        <f>_xlfn.XLOOKUP($B206,'[1]Pivot Gioc'!$B:$B,'[1]Pivot Gioc'!$P:$P,"")</f>
        <v>0</v>
      </c>
      <c r="J206" s="1">
        <f>_xlfn.XLOOKUP($B206,'[1]Pivot Gioc'!$B:$B,'[1]Pivot Gioc'!$L:$L,"")</f>
        <v>0</v>
      </c>
      <c r="K206" s="1">
        <f>_xlfn.XLOOKUP($B206,'[1]Pivot Gioc'!$B:$B,'[1]Pivot Gioc'!$M:$M,"")</f>
        <v>0</v>
      </c>
      <c r="L206" s="1">
        <f>_xlfn.XLOOKUP($B206,'[1]Pivot Gioc'!$B:$B,'[1]Pivot Gioc'!$K:$K,"")</f>
        <v>0</v>
      </c>
      <c r="M206" s="17">
        <f>_xlfn.XLOOKUP($B206,'[1]Pivot Gioc'!$B:$B,'[1]Pivot Gioc'!$C:$C,"")</f>
        <v>5.7727272727272725</v>
      </c>
      <c r="N206" s="17">
        <f>_xlfn.XLOOKUP($B206,'[1]Pivot Gioc'!$B:$B,'[1]Pivot Gioc'!$D:$D,"")</f>
        <v>6.0454545454545459</v>
      </c>
      <c r="O206" s="17">
        <f>_xlfn.XLOOKUP($B206,'[1]Pivot Gioc'!$B:$B,'[1]Pivot Gioc'!$E:$E,"")</f>
        <v>66.5</v>
      </c>
      <c r="P206" s="22" t="str">
        <f>IF(_xlfn.XLOOKUP($B206,'[1]Pivot Gioc'!$B:$B,'[1]Pivot Gioc'!$G:$G,"")=0,"",_xlfn.XLOOKUP($B206,'[1]Pivot Gioc'!$B:$B,'[1]Pivot Gioc'!$G:$G))</f>
        <v/>
      </c>
      <c r="Q206" s="63" t="e">
        <f>_xlfn.XLOOKUP(B206,[1]!Tabella4[nome],[1]!Tabella4[PRES])</f>
        <v>#REF!</v>
      </c>
      <c r="R206" s="63" t="e">
        <f>_xlfn.XLOOKUP(B206,[1]!Tabella4[nome],[1]!Tabella4[LEGA TIT])</f>
        <v>#REF!</v>
      </c>
      <c r="S206" s="66" t="str">
        <f>IF(_xlfn.XLOOKUP($B206,'[1]Pivot Gioc'!$B:$B,'[1]Pivot Gioc'!$S:$S)="0,00","",_xlfn.XLOOKUP($B206,'[1]Pivot Gioc'!$B:$B,'[1]Pivot Gioc'!$S:$S))</f>
        <v/>
      </c>
      <c r="T206" s="66" t="str">
        <f>IF(_xlfn.XLOOKUP($B206,'[1]Pivot Gioc'!$B:$B,'[1]Pivot Gioc'!$T:$T)=0,"",_xlfn.XLOOKUP($B206,'[1]Pivot Gioc'!$B:$B,'[1]Pivot Gioc'!$T:$T))</f>
        <v/>
      </c>
    </row>
    <row r="207" spans="1:20" x14ac:dyDescent="0.3">
      <c r="A207" s="1" t="s">
        <v>457</v>
      </c>
      <c r="B207" s="95" t="s">
        <v>167</v>
      </c>
      <c r="C207" s="1" t="str">
        <f>_xlfn.IFNA(_xlfn.XLOOKUP(B207,'[1]ROSE SQUADRE'!$N:$N,'[1]ROSE SQUADRE'!$O:$O),"")</f>
        <v/>
      </c>
      <c r="D207" s="1">
        <f>_xlfn.XLOOKUP($B207,'[1]Pivot Gioc'!$B:$B,'[1]Pivot Gioc'!$Q:$Q,"")</f>
        <v>1</v>
      </c>
      <c r="E207" s="1">
        <f>_xlfn.XLOOKUP($B207,'[1]Pivot Gioc'!$B:$B,'[1]Pivot Gioc'!$N:$N,"")</f>
        <v>0</v>
      </c>
      <c r="F207" s="1">
        <f>_xlfn.XLOOKUP($B207,'[1]Pivot Gioc'!$B:$B,'[1]Pivot Gioc'!$J:$J,"")</f>
        <v>0</v>
      </c>
      <c r="G207" s="1">
        <f>_xlfn.XLOOKUP($B207,'[1]Pivot Gioc'!$B:$B,'[1]Pivot Gioc'!$I:$I,"")</f>
        <v>0</v>
      </c>
      <c r="H207" s="1">
        <f>_xlfn.XLOOKUP($B207,'[1]Pivot Gioc'!$B:$B,'[1]Pivot Gioc'!$H:$H,"")</f>
        <v>0</v>
      </c>
      <c r="I207" s="1">
        <f>_xlfn.XLOOKUP($B207,'[1]Pivot Gioc'!$B:$B,'[1]Pivot Gioc'!$P:$P,"")</f>
        <v>0</v>
      </c>
      <c r="J207" s="1">
        <f>_xlfn.XLOOKUP($B207,'[1]Pivot Gioc'!$B:$B,'[1]Pivot Gioc'!$L:$L,"")</f>
        <v>10</v>
      </c>
      <c r="K207" s="1">
        <f>_xlfn.XLOOKUP($B207,'[1]Pivot Gioc'!$B:$B,'[1]Pivot Gioc'!$M:$M,"")</f>
        <v>0</v>
      </c>
      <c r="L207" s="1">
        <f>_xlfn.XLOOKUP($B207,'[1]Pivot Gioc'!$B:$B,'[1]Pivot Gioc'!$K:$K,"")</f>
        <v>0</v>
      </c>
      <c r="M207" s="17">
        <f>_xlfn.XLOOKUP($B207,'[1]Pivot Gioc'!$B:$B,'[1]Pivot Gioc'!$C:$C,"")</f>
        <v>5.9137931034482758</v>
      </c>
      <c r="N207" s="17">
        <f>_xlfn.XLOOKUP($B207,'[1]Pivot Gioc'!$B:$B,'[1]Pivot Gioc'!$D:$D,"")</f>
        <v>5.8448275862068968</v>
      </c>
      <c r="O207" s="17">
        <f>_xlfn.XLOOKUP($B207,'[1]Pivot Gioc'!$B:$B,'[1]Pivot Gioc'!$E:$E,"")</f>
        <v>169.5</v>
      </c>
      <c r="P207" s="22" t="str">
        <f>IF(_xlfn.XLOOKUP($B207,'[1]Pivot Gioc'!$B:$B,'[1]Pivot Gioc'!$G:$G,"")=0,"",_xlfn.XLOOKUP($B207,'[1]Pivot Gioc'!$B:$B,'[1]Pivot Gioc'!$G:$G))</f>
        <v/>
      </c>
      <c r="Q207" s="63" t="e">
        <f>_xlfn.XLOOKUP(B207,[1]!Tabella4[nome],[1]!Tabella4[PRES])</f>
        <v>#REF!</v>
      </c>
      <c r="R207" s="63" t="e">
        <f>_xlfn.XLOOKUP(B207,[1]!Tabella4[nome],[1]!Tabella4[LEGA TIT])</f>
        <v>#REF!</v>
      </c>
      <c r="S207" s="66" t="str">
        <f>IF(_xlfn.XLOOKUP($B207,'[1]Pivot Gioc'!$B:$B,'[1]Pivot Gioc'!$S:$S)="0,00","",_xlfn.XLOOKUP($B207,'[1]Pivot Gioc'!$B:$B,'[1]Pivot Gioc'!$S:$S))</f>
        <v/>
      </c>
      <c r="T207" s="66" t="str">
        <f>IF(_xlfn.XLOOKUP($B207,'[1]Pivot Gioc'!$B:$B,'[1]Pivot Gioc'!$T:$T)=0,"",_xlfn.XLOOKUP($B207,'[1]Pivot Gioc'!$B:$B,'[1]Pivot Gioc'!$T:$T))</f>
        <v/>
      </c>
    </row>
    <row r="208" spans="1:20" x14ac:dyDescent="0.3">
      <c r="A208" s="1" t="s">
        <v>457</v>
      </c>
      <c r="B208" s="95" t="s">
        <v>577</v>
      </c>
      <c r="C208" s="1" t="str">
        <f>_xlfn.IFNA(_xlfn.XLOOKUP(B208,'[1]ROSE SQUADRE'!$N:$N,'[1]ROSE SQUADRE'!$O:$O),"")</f>
        <v/>
      </c>
      <c r="D208" s="1">
        <f>_xlfn.XLOOKUP($B208,'[1]Pivot Gioc'!$B:$B,'[1]Pivot Gioc'!$Q:$Q,"")</f>
        <v>1</v>
      </c>
      <c r="E208" s="1">
        <f>_xlfn.XLOOKUP($B208,'[1]Pivot Gioc'!$B:$B,'[1]Pivot Gioc'!$N:$N,"")</f>
        <v>2</v>
      </c>
      <c r="F208" s="1">
        <f>_xlfn.XLOOKUP($B208,'[1]Pivot Gioc'!$B:$B,'[1]Pivot Gioc'!$J:$J,"")</f>
        <v>0</v>
      </c>
      <c r="G208" s="1">
        <f>_xlfn.XLOOKUP($B208,'[1]Pivot Gioc'!$B:$B,'[1]Pivot Gioc'!$I:$I,"")</f>
        <v>0</v>
      </c>
      <c r="H208" s="1">
        <f>_xlfn.XLOOKUP($B208,'[1]Pivot Gioc'!$B:$B,'[1]Pivot Gioc'!$H:$H,"")</f>
        <v>0</v>
      </c>
      <c r="I208" s="1">
        <f>_xlfn.XLOOKUP($B208,'[1]Pivot Gioc'!$B:$B,'[1]Pivot Gioc'!$P:$P,"")</f>
        <v>0</v>
      </c>
      <c r="J208" s="1">
        <f>_xlfn.XLOOKUP($B208,'[1]Pivot Gioc'!$B:$B,'[1]Pivot Gioc'!$L:$L,"")</f>
        <v>3</v>
      </c>
      <c r="K208" s="1">
        <f>_xlfn.XLOOKUP($B208,'[1]Pivot Gioc'!$B:$B,'[1]Pivot Gioc'!$M:$M,"")</f>
        <v>0</v>
      </c>
      <c r="L208" s="1">
        <f>_xlfn.XLOOKUP($B208,'[1]Pivot Gioc'!$B:$B,'[1]Pivot Gioc'!$K:$K,"")</f>
        <v>0</v>
      </c>
      <c r="M208" s="17">
        <f>_xlfn.XLOOKUP($B208,'[1]Pivot Gioc'!$B:$B,'[1]Pivot Gioc'!$C:$C,"")</f>
        <v>6.166666666666667</v>
      </c>
      <c r="N208" s="17">
        <f>_xlfn.XLOOKUP($B208,'[1]Pivot Gioc'!$B:$B,'[1]Pivot Gioc'!$D:$D,"")</f>
        <v>6.458333333333333</v>
      </c>
      <c r="O208" s="17">
        <f>_xlfn.XLOOKUP($B208,'[1]Pivot Gioc'!$B:$B,'[1]Pivot Gioc'!$E:$E,"")</f>
        <v>77.5</v>
      </c>
      <c r="P208" s="22" t="str">
        <f>IF(_xlfn.XLOOKUP($B208,'[1]Pivot Gioc'!$B:$B,'[1]Pivot Gioc'!$G:$G,"")=0,"",_xlfn.XLOOKUP($B208,'[1]Pivot Gioc'!$B:$B,'[1]Pivot Gioc'!$G:$G))</f>
        <v/>
      </c>
      <c r="Q208" s="63" t="e">
        <f>_xlfn.XLOOKUP(B208,[1]!Tabella4[nome],[1]!Tabella4[PRES])</f>
        <v>#REF!</v>
      </c>
      <c r="R208" s="63" t="e">
        <f>_xlfn.XLOOKUP(B208,[1]!Tabella4[nome],[1]!Tabella4[LEGA TIT])</f>
        <v>#REF!</v>
      </c>
      <c r="S208" s="66" t="str">
        <f>IF(_xlfn.XLOOKUP($B208,'[1]Pivot Gioc'!$B:$B,'[1]Pivot Gioc'!$S:$S)="0,00","",_xlfn.XLOOKUP($B208,'[1]Pivot Gioc'!$B:$B,'[1]Pivot Gioc'!$S:$S))</f>
        <v/>
      </c>
      <c r="T208" s="66" t="str">
        <f>IF(_xlfn.XLOOKUP($B208,'[1]Pivot Gioc'!$B:$B,'[1]Pivot Gioc'!$T:$T)=0,"",_xlfn.XLOOKUP($B208,'[1]Pivot Gioc'!$B:$B,'[1]Pivot Gioc'!$T:$T))</f>
        <v/>
      </c>
    </row>
    <row r="209" spans="1:20" x14ac:dyDescent="0.3">
      <c r="A209" s="1" t="s">
        <v>456</v>
      </c>
      <c r="B209" s="95" t="s">
        <v>436</v>
      </c>
      <c r="C209" s="1" t="str">
        <f>_xlfn.IFNA(_xlfn.XLOOKUP(B209,'[1]ROSE SQUADRE'!$N:$N,'[1]ROSE SQUADRE'!$O:$O),"")</f>
        <v/>
      </c>
      <c r="D209" s="1">
        <f>_xlfn.XLOOKUP($B209,'[1]Pivot Gioc'!$B:$B,'[1]Pivot Gioc'!$Q:$Q,"")</f>
        <v>1</v>
      </c>
      <c r="E209" s="1">
        <f>_xlfn.XLOOKUP($B209,'[1]Pivot Gioc'!$B:$B,'[1]Pivot Gioc'!$N:$N,"")</f>
        <v>0</v>
      </c>
      <c r="F209" s="1">
        <f>_xlfn.XLOOKUP($B209,'[1]Pivot Gioc'!$B:$B,'[1]Pivot Gioc'!$J:$J,"")</f>
        <v>0</v>
      </c>
      <c r="G209" s="1">
        <f>_xlfn.XLOOKUP($B209,'[1]Pivot Gioc'!$B:$B,'[1]Pivot Gioc'!$I:$I,"")</f>
        <v>0</v>
      </c>
      <c r="H209" s="1">
        <f>_xlfn.XLOOKUP($B209,'[1]Pivot Gioc'!$B:$B,'[1]Pivot Gioc'!$H:$H,"")</f>
        <v>0</v>
      </c>
      <c r="I209" s="1">
        <f>_xlfn.XLOOKUP($B209,'[1]Pivot Gioc'!$B:$B,'[1]Pivot Gioc'!$P:$P,"")</f>
        <v>0</v>
      </c>
      <c r="J209" s="1">
        <f>_xlfn.XLOOKUP($B209,'[1]Pivot Gioc'!$B:$B,'[1]Pivot Gioc'!$L:$L,"")</f>
        <v>1</v>
      </c>
      <c r="K209" s="1">
        <f>_xlfn.XLOOKUP($B209,'[1]Pivot Gioc'!$B:$B,'[1]Pivot Gioc'!$M:$M,"")</f>
        <v>0</v>
      </c>
      <c r="L209" s="1">
        <f>_xlfn.XLOOKUP($B209,'[1]Pivot Gioc'!$B:$B,'[1]Pivot Gioc'!$K:$K,"")</f>
        <v>0</v>
      </c>
      <c r="M209" s="17">
        <f>_xlfn.XLOOKUP($B209,'[1]Pivot Gioc'!$B:$B,'[1]Pivot Gioc'!$C:$C,"")</f>
        <v>6.0769230769230766</v>
      </c>
      <c r="N209" s="17">
        <f>_xlfn.XLOOKUP($B209,'[1]Pivot Gioc'!$B:$B,'[1]Pivot Gioc'!$D:$D,"")</f>
        <v>6.2692307692307692</v>
      </c>
      <c r="O209" s="17">
        <f>_xlfn.XLOOKUP($B209,'[1]Pivot Gioc'!$B:$B,'[1]Pivot Gioc'!$E:$E,"")</f>
        <v>81.5</v>
      </c>
      <c r="P209" s="22" t="str">
        <f>IF(_xlfn.XLOOKUP($B209,'[1]Pivot Gioc'!$B:$B,'[1]Pivot Gioc'!$G:$G,"")=0,"",_xlfn.XLOOKUP($B209,'[1]Pivot Gioc'!$B:$B,'[1]Pivot Gioc'!$G:$G))</f>
        <v/>
      </c>
      <c r="Q209" s="63" t="e">
        <f>_xlfn.XLOOKUP(B209,[1]!Tabella4[nome],[1]!Tabella4[PRES])</f>
        <v>#REF!</v>
      </c>
      <c r="R209" s="63" t="e">
        <f>_xlfn.XLOOKUP(B209,[1]!Tabella4[nome],[1]!Tabella4[LEGA TIT])</f>
        <v>#REF!</v>
      </c>
      <c r="S209" s="66" t="str">
        <f>IF(_xlfn.XLOOKUP($B209,'[1]Pivot Gioc'!$B:$B,'[1]Pivot Gioc'!$S:$S)="0,00","",_xlfn.XLOOKUP($B209,'[1]Pivot Gioc'!$B:$B,'[1]Pivot Gioc'!$S:$S))</f>
        <v/>
      </c>
      <c r="T209" s="66" t="str">
        <f>IF(_xlfn.XLOOKUP($B209,'[1]Pivot Gioc'!$B:$B,'[1]Pivot Gioc'!$T:$T)=0,"",_xlfn.XLOOKUP($B209,'[1]Pivot Gioc'!$B:$B,'[1]Pivot Gioc'!$T:$T))</f>
        <v/>
      </c>
    </row>
    <row r="210" spans="1:20" x14ac:dyDescent="0.3">
      <c r="A210" s="1" t="s">
        <v>456</v>
      </c>
      <c r="B210" s="101" t="s">
        <v>177</v>
      </c>
      <c r="C210" s="1" t="str">
        <f>_xlfn.IFNA(_xlfn.XLOOKUP(B210,'[1]ROSE SQUADRE'!$N:$N,'[1]ROSE SQUADRE'!$O:$O),"")</f>
        <v/>
      </c>
      <c r="D210" s="1">
        <f>_xlfn.XLOOKUP($B210,'[1]Pivot Gioc'!$B:$B,'[1]Pivot Gioc'!$Q:$Q,"")</f>
        <v>1</v>
      </c>
      <c r="E210" s="1">
        <f>_xlfn.XLOOKUP($B210,'[1]Pivot Gioc'!$B:$B,'[1]Pivot Gioc'!$N:$N,"")</f>
        <v>0</v>
      </c>
      <c r="F210" s="1">
        <f>_xlfn.XLOOKUP($B210,'[1]Pivot Gioc'!$B:$B,'[1]Pivot Gioc'!$J:$J,"")</f>
        <v>0</v>
      </c>
      <c r="G210" s="1">
        <f>_xlfn.XLOOKUP($B210,'[1]Pivot Gioc'!$B:$B,'[1]Pivot Gioc'!$I:$I,"")</f>
        <v>0</v>
      </c>
      <c r="H210" s="1">
        <f>_xlfn.XLOOKUP($B210,'[1]Pivot Gioc'!$B:$B,'[1]Pivot Gioc'!$H:$H,"")</f>
        <v>0</v>
      </c>
      <c r="I210" s="1">
        <f>_xlfn.XLOOKUP($B210,'[1]Pivot Gioc'!$B:$B,'[1]Pivot Gioc'!$P:$P,"")</f>
        <v>0</v>
      </c>
      <c r="J210" s="1">
        <f>_xlfn.XLOOKUP($B210,'[1]Pivot Gioc'!$B:$B,'[1]Pivot Gioc'!$L:$L,"")</f>
        <v>4</v>
      </c>
      <c r="K210" s="1">
        <f>_xlfn.XLOOKUP($B210,'[1]Pivot Gioc'!$B:$B,'[1]Pivot Gioc'!$M:$M,"")</f>
        <v>1</v>
      </c>
      <c r="L210" s="1">
        <f>_xlfn.XLOOKUP($B210,'[1]Pivot Gioc'!$B:$B,'[1]Pivot Gioc'!$K:$K,"")</f>
        <v>0</v>
      </c>
      <c r="M210" s="17">
        <f>_xlfn.XLOOKUP($B210,'[1]Pivot Gioc'!$B:$B,'[1]Pivot Gioc'!$C:$C,"")</f>
        <v>6.1428571428571432</v>
      </c>
      <c r="N210" s="17">
        <f>_xlfn.XLOOKUP($B210,'[1]Pivot Gioc'!$B:$B,'[1]Pivot Gioc'!$D:$D,"")</f>
        <v>6.2142857142857144</v>
      </c>
      <c r="O210" s="17">
        <f>_xlfn.XLOOKUP($B210,'[1]Pivot Gioc'!$B:$B,'[1]Pivot Gioc'!$E:$E,"")</f>
        <v>87</v>
      </c>
      <c r="P210" s="22" t="str">
        <f>IF(_xlfn.XLOOKUP($B210,'[1]Pivot Gioc'!$B:$B,'[1]Pivot Gioc'!$G:$G,"")=0,"",_xlfn.XLOOKUP($B210,'[1]Pivot Gioc'!$B:$B,'[1]Pivot Gioc'!$G:$G))</f>
        <v/>
      </c>
      <c r="Q210" s="63" t="e">
        <f>_xlfn.XLOOKUP(B210,[1]!Tabella4[nome],[1]!Tabella4[PRES])</f>
        <v>#REF!</v>
      </c>
      <c r="R210" s="63" t="e">
        <f>_xlfn.XLOOKUP(B210,[1]!Tabella4[nome],[1]!Tabella4[LEGA TIT])</f>
        <v>#REF!</v>
      </c>
      <c r="S210" s="66">
        <f>IF(_xlfn.XLOOKUP($B210,'[1]Pivot Gioc'!$B:$B,'[1]Pivot Gioc'!$S:$S)="0,00","",_xlfn.XLOOKUP($B210,'[1]Pivot Gioc'!$B:$B,'[1]Pivot Gioc'!$S:$S))</f>
        <v>6.3636363636363633</v>
      </c>
      <c r="T210" s="66">
        <f>IF(_xlfn.XLOOKUP($B210,'[1]Pivot Gioc'!$B:$B,'[1]Pivot Gioc'!$T:$T)=0,"",_xlfn.XLOOKUP($B210,'[1]Pivot Gioc'!$B:$B,'[1]Pivot Gioc'!$T:$T))</f>
        <v>70</v>
      </c>
    </row>
    <row r="211" spans="1:20" x14ac:dyDescent="0.3">
      <c r="A211" s="1" t="s">
        <v>457</v>
      </c>
      <c r="B211" s="95" t="s">
        <v>471</v>
      </c>
      <c r="C211" s="1" t="str">
        <f>_xlfn.IFNA(_xlfn.XLOOKUP(B211,'[1]ROSE SQUADRE'!$N:$N,'[1]ROSE SQUADRE'!$O:$O),"")</f>
        <v/>
      </c>
      <c r="D211" s="1">
        <f>_xlfn.XLOOKUP($B211,'[1]Pivot Gioc'!$B:$B,'[1]Pivot Gioc'!$Q:$Q,"")</f>
        <v>1</v>
      </c>
      <c r="E211" s="1">
        <f>_xlfn.XLOOKUP($B211,'[1]Pivot Gioc'!$B:$B,'[1]Pivot Gioc'!$N:$N,"")</f>
        <v>0</v>
      </c>
      <c r="F211" s="1">
        <f>_xlfn.XLOOKUP($B211,'[1]Pivot Gioc'!$B:$B,'[1]Pivot Gioc'!$J:$J,"")</f>
        <v>0</v>
      </c>
      <c r="G211" s="1">
        <f>_xlfn.XLOOKUP($B211,'[1]Pivot Gioc'!$B:$B,'[1]Pivot Gioc'!$I:$I,"")</f>
        <v>0</v>
      </c>
      <c r="H211" s="1">
        <f>_xlfn.XLOOKUP($B211,'[1]Pivot Gioc'!$B:$B,'[1]Pivot Gioc'!$H:$H,"")</f>
        <v>0</v>
      </c>
      <c r="I211" s="1">
        <f>_xlfn.XLOOKUP($B211,'[1]Pivot Gioc'!$B:$B,'[1]Pivot Gioc'!$P:$P,"")</f>
        <v>0</v>
      </c>
      <c r="J211" s="1">
        <f>_xlfn.XLOOKUP($B211,'[1]Pivot Gioc'!$B:$B,'[1]Pivot Gioc'!$L:$L,"")</f>
        <v>2</v>
      </c>
      <c r="K211" s="1">
        <f>_xlfn.XLOOKUP($B211,'[1]Pivot Gioc'!$B:$B,'[1]Pivot Gioc'!$M:$M,"")</f>
        <v>0</v>
      </c>
      <c r="L211" s="1">
        <f>_xlfn.XLOOKUP($B211,'[1]Pivot Gioc'!$B:$B,'[1]Pivot Gioc'!$K:$K,"")</f>
        <v>0</v>
      </c>
      <c r="M211" s="17">
        <f>_xlfn.XLOOKUP($B211,'[1]Pivot Gioc'!$B:$B,'[1]Pivot Gioc'!$C:$C,"")</f>
        <v>5.7692307692307692</v>
      </c>
      <c r="N211" s="17">
        <f>_xlfn.XLOOKUP($B211,'[1]Pivot Gioc'!$B:$B,'[1]Pivot Gioc'!$D:$D,"")</f>
        <v>6</v>
      </c>
      <c r="O211" s="17">
        <f>_xlfn.XLOOKUP($B211,'[1]Pivot Gioc'!$B:$B,'[1]Pivot Gioc'!$E:$E,"")</f>
        <v>78</v>
      </c>
      <c r="P211" s="22" t="str">
        <f>IF(_xlfn.XLOOKUP($B211,'[1]Pivot Gioc'!$B:$B,'[1]Pivot Gioc'!$G:$G,"")=0,"",_xlfn.XLOOKUP($B211,'[1]Pivot Gioc'!$B:$B,'[1]Pivot Gioc'!$G:$G))</f>
        <v/>
      </c>
      <c r="Q211" s="63" t="e">
        <f>_xlfn.XLOOKUP(B211,[1]!Tabella4[nome],[1]!Tabella4[PRES])</f>
        <v>#REF!</v>
      </c>
      <c r="R211" s="63" t="e">
        <f>_xlfn.XLOOKUP(B211,[1]!Tabella4[nome],[1]!Tabella4[LEGA TIT])</f>
        <v>#REF!</v>
      </c>
      <c r="S211" s="66" t="str">
        <f>IF(_xlfn.XLOOKUP($B211,'[1]Pivot Gioc'!$B:$B,'[1]Pivot Gioc'!$S:$S)="0,00","",_xlfn.XLOOKUP($B211,'[1]Pivot Gioc'!$B:$B,'[1]Pivot Gioc'!$S:$S))</f>
        <v/>
      </c>
      <c r="T211" s="66" t="str">
        <f>IF(_xlfn.XLOOKUP($B211,'[1]Pivot Gioc'!$B:$B,'[1]Pivot Gioc'!$T:$T)=0,"",_xlfn.XLOOKUP($B211,'[1]Pivot Gioc'!$B:$B,'[1]Pivot Gioc'!$T:$T))</f>
        <v/>
      </c>
    </row>
    <row r="212" spans="1:20" x14ac:dyDescent="0.3">
      <c r="A212" s="1" t="s">
        <v>457</v>
      </c>
      <c r="B212" s="95" t="s">
        <v>582</v>
      </c>
      <c r="C212" s="1" t="str">
        <f>_xlfn.IFNA(_xlfn.XLOOKUP(B212,'[1]ROSE SQUADRE'!$N:$N,'[1]ROSE SQUADRE'!$O:$O),"")</f>
        <v/>
      </c>
      <c r="D212" s="1">
        <f>_xlfn.XLOOKUP($B212,'[1]Pivot Gioc'!$B:$B,'[1]Pivot Gioc'!$Q:$Q,"")</f>
        <v>1</v>
      </c>
      <c r="E212" s="1">
        <f>_xlfn.XLOOKUP($B212,'[1]Pivot Gioc'!$B:$B,'[1]Pivot Gioc'!$N:$N,"")</f>
        <v>3</v>
      </c>
      <c r="F212" s="1">
        <f>_xlfn.XLOOKUP($B212,'[1]Pivot Gioc'!$B:$B,'[1]Pivot Gioc'!$J:$J,"")</f>
        <v>0</v>
      </c>
      <c r="G212" s="1">
        <f>_xlfn.XLOOKUP($B212,'[1]Pivot Gioc'!$B:$B,'[1]Pivot Gioc'!$I:$I,"")</f>
        <v>0</v>
      </c>
      <c r="H212" s="1">
        <f>_xlfn.XLOOKUP($B212,'[1]Pivot Gioc'!$B:$B,'[1]Pivot Gioc'!$H:$H,"")</f>
        <v>0</v>
      </c>
      <c r="I212" s="1">
        <f>_xlfn.XLOOKUP($B212,'[1]Pivot Gioc'!$B:$B,'[1]Pivot Gioc'!$P:$P,"")</f>
        <v>0</v>
      </c>
      <c r="J212" s="1">
        <f>_xlfn.XLOOKUP($B212,'[1]Pivot Gioc'!$B:$B,'[1]Pivot Gioc'!$L:$L,"")</f>
        <v>1</v>
      </c>
      <c r="K212" s="1">
        <f>_xlfn.XLOOKUP($B212,'[1]Pivot Gioc'!$B:$B,'[1]Pivot Gioc'!$M:$M,"")</f>
        <v>0</v>
      </c>
      <c r="L212" s="1">
        <f>_xlfn.XLOOKUP($B212,'[1]Pivot Gioc'!$B:$B,'[1]Pivot Gioc'!$K:$K,"")</f>
        <v>0</v>
      </c>
      <c r="M212" s="17">
        <f>_xlfn.XLOOKUP($B212,'[1]Pivot Gioc'!$B:$B,'[1]Pivot Gioc'!$C:$C,"")</f>
        <v>5.9</v>
      </c>
      <c r="N212" s="17">
        <f>_xlfn.XLOOKUP($B212,'[1]Pivot Gioc'!$B:$B,'[1]Pivot Gioc'!$D:$D,"")</f>
        <v>6.2666666666666666</v>
      </c>
      <c r="O212" s="17">
        <f>_xlfn.XLOOKUP($B212,'[1]Pivot Gioc'!$B:$B,'[1]Pivot Gioc'!$E:$E,"")</f>
        <v>94</v>
      </c>
      <c r="P212" s="22" t="str">
        <f>IF(_xlfn.XLOOKUP($B212,'[1]Pivot Gioc'!$B:$B,'[1]Pivot Gioc'!$G:$G,"")=0,"",_xlfn.XLOOKUP($B212,'[1]Pivot Gioc'!$B:$B,'[1]Pivot Gioc'!$G:$G))</f>
        <v/>
      </c>
      <c r="Q212" s="63" t="e">
        <f>_xlfn.XLOOKUP(B212,[1]!Tabella4[nome],[1]!Tabella4[PRES])</f>
        <v>#REF!</v>
      </c>
      <c r="R212" s="63" t="e">
        <f>_xlfn.XLOOKUP(B212,[1]!Tabella4[nome],[1]!Tabella4[LEGA TIT])</f>
        <v>#REF!</v>
      </c>
      <c r="S212" s="66" t="str">
        <f>IF(_xlfn.XLOOKUP($B212,'[1]Pivot Gioc'!$B:$B,'[1]Pivot Gioc'!$S:$S)="0,00","",_xlfn.XLOOKUP($B212,'[1]Pivot Gioc'!$B:$B,'[1]Pivot Gioc'!$S:$S))</f>
        <v/>
      </c>
      <c r="T212" s="66" t="str">
        <f>IF(_xlfn.XLOOKUP($B212,'[1]Pivot Gioc'!$B:$B,'[1]Pivot Gioc'!$T:$T)=0,"",_xlfn.XLOOKUP($B212,'[1]Pivot Gioc'!$B:$B,'[1]Pivot Gioc'!$T:$T))</f>
        <v/>
      </c>
    </row>
    <row r="213" spans="1:20" x14ac:dyDescent="0.3">
      <c r="A213" s="1" t="s">
        <v>458</v>
      </c>
      <c r="B213" s="95" t="s">
        <v>583</v>
      </c>
      <c r="C213" s="1" t="str">
        <f>_xlfn.IFNA(_xlfn.XLOOKUP(B213,'[1]ROSE SQUADRE'!$N:$N,'[1]ROSE SQUADRE'!$O:$O),"")</f>
        <v/>
      </c>
      <c r="D213" s="1">
        <f>_xlfn.XLOOKUP($B213,'[1]Pivot Gioc'!$B:$B,'[1]Pivot Gioc'!$Q:$Q,"")</f>
        <v>1</v>
      </c>
      <c r="E213" s="1">
        <f>_xlfn.XLOOKUP($B213,'[1]Pivot Gioc'!$B:$B,'[1]Pivot Gioc'!$N:$N,"")</f>
        <v>0</v>
      </c>
      <c r="F213" s="1">
        <f>_xlfn.XLOOKUP($B213,'[1]Pivot Gioc'!$B:$B,'[1]Pivot Gioc'!$J:$J,"")</f>
        <v>1</v>
      </c>
      <c r="G213" s="1">
        <f>_xlfn.XLOOKUP($B213,'[1]Pivot Gioc'!$B:$B,'[1]Pivot Gioc'!$I:$I,"")</f>
        <v>0</v>
      </c>
      <c r="H213" s="1">
        <f>_xlfn.XLOOKUP($B213,'[1]Pivot Gioc'!$B:$B,'[1]Pivot Gioc'!$H:$H,"")</f>
        <v>0</v>
      </c>
      <c r="I213" s="1">
        <f>_xlfn.XLOOKUP($B213,'[1]Pivot Gioc'!$B:$B,'[1]Pivot Gioc'!$P:$P,"")</f>
        <v>0</v>
      </c>
      <c r="J213" s="1">
        <f>_xlfn.XLOOKUP($B213,'[1]Pivot Gioc'!$B:$B,'[1]Pivot Gioc'!$L:$L,"")</f>
        <v>3</v>
      </c>
      <c r="K213" s="1">
        <f>_xlfn.XLOOKUP($B213,'[1]Pivot Gioc'!$B:$B,'[1]Pivot Gioc'!$M:$M,"")</f>
        <v>0</v>
      </c>
      <c r="L213" s="1">
        <f>_xlfn.XLOOKUP($B213,'[1]Pivot Gioc'!$B:$B,'[1]Pivot Gioc'!$K:$K,"")</f>
        <v>0</v>
      </c>
      <c r="M213" s="17">
        <f>_xlfn.XLOOKUP($B213,'[1]Pivot Gioc'!$B:$B,'[1]Pivot Gioc'!$C:$C,"")</f>
        <v>5.75</v>
      </c>
      <c r="N213" s="17">
        <f>_xlfn.XLOOKUP($B213,'[1]Pivot Gioc'!$B:$B,'[1]Pivot Gioc'!$D:$D,"")</f>
        <v>5.84375</v>
      </c>
      <c r="O213" s="17">
        <f>_xlfn.XLOOKUP($B213,'[1]Pivot Gioc'!$B:$B,'[1]Pivot Gioc'!$E:$E,"")</f>
        <v>93.5</v>
      </c>
      <c r="P213" s="22" t="str">
        <f>IF(_xlfn.XLOOKUP($B213,'[1]Pivot Gioc'!$B:$B,'[1]Pivot Gioc'!$G:$G,"")=0,"",_xlfn.XLOOKUP($B213,'[1]Pivot Gioc'!$B:$B,'[1]Pivot Gioc'!$G:$G))</f>
        <v/>
      </c>
      <c r="Q213" s="63" t="e">
        <f>_xlfn.XLOOKUP(B213,[1]!Tabella4[nome],[1]!Tabella4[PRES])</f>
        <v>#REF!</v>
      </c>
      <c r="R213" s="63" t="e">
        <f>_xlfn.XLOOKUP(B213,[1]!Tabella4[nome],[1]!Tabella4[LEGA TIT])</f>
        <v>#REF!</v>
      </c>
      <c r="S213" s="66" t="str">
        <f>IF(_xlfn.XLOOKUP($B213,'[1]Pivot Gioc'!$B:$B,'[1]Pivot Gioc'!$S:$S)="0,00","",_xlfn.XLOOKUP($B213,'[1]Pivot Gioc'!$B:$B,'[1]Pivot Gioc'!$S:$S))</f>
        <v/>
      </c>
      <c r="T213" s="66" t="str">
        <f>IF(_xlfn.XLOOKUP($B213,'[1]Pivot Gioc'!$B:$B,'[1]Pivot Gioc'!$T:$T)=0,"",_xlfn.XLOOKUP($B213,'[1]Pivot Gioc'!$B:$B,'[1]Pivot Gioc'!$T:$T))</f>
        <v/>
      </c>
    </row>
    <row r="214" spans="1:20" x14ac:dyDescent="0.3">
      <c r="A214" s="1" t="s">
        <v>458</v>
      </c>
      <c r="B214" s="96" t="s">
        <v>587</v>
      </c>
      <c r="C214" s="1" t="str">
        <f>_xlfn.IFNA(_xlfn.XLOOKUP(B214,'[1]ROSE SQUADRE'!$N:$N,'[1]ROSE SQUADRE'!$O:$O),"")</f>
        <v/>
      </c>
      <c r="D214" s="1">
        <f>_xlfn.XLOOKUP($B214,'[1]Pivot Gioc'!$B:$B,'[1]Pivot Gioc'!$Q:$Q,"")</f>
        <v>1</v>
      </c>
      <c r="E214" s="1">
        <f>_xlfn.XLOOKUP($B214,'[1]Pivot Gioc'!$B:$B,'[1]Pivot Gioc'!$N:$N,"")</f>
        <v>0</v>
      </c>
      <c r="F214" s="1">
        <f>_xlfn.XLOOKUP($B214,'[1]Pivot Gioc'!$B:$B,'[1]Pivot Gioc'!$J:$J,"")</f>
        <v>0</v>
      </c>
      <c r="G214" s="1">
        <f>_xlfn.XLOOKUP($B214,'[1]Pivot Gioc'!$B:$B,'[1]Pivot Gioc'!$I:$I,"")</f>
        <v>0</v>
      </c>
      <c r="H214" s="1">
        <f>_xlfn.XLOOKUP($B214,'[1]Pivot Gioc'!$B:$B,'[1]Pivot Gioc'!$H:$H,"")</f>
        <v>0</v>
      </c>
      <c r="I214" s="1">
        <f>_xlfn.XLOOKUP($B214,'[1]Pivot Gioc'!$B:$B,'[1]Pivot Gioc'!$P:$P,"")</f>
        <v>0</v>
      </c>
      <c r="J214" s="1">
        <f>_xlfn.XLOOKUP($B214,'[1]Pivot Gioc'!$B:$B,'[1]Pivot Gioc'!$L:$L,"")</f>
        <v>2</v>
      </c>
      <c r="K214" s="1">
        <f>_xlfn.XLOOKUP($B214,'[1]Pivot Gioc'!$B:$B,'[1]Pivot Gioc'!$M:$M,"")</f>
        <v>0</v>
      </c>
      <c r="L214" s="1">
        <f>_xlfn.XLOOKUP($B214,'[1]Pivot Gioc'!$B:$B,'[1]Pivot Gioc'!$K:$K,"")</f>
        <v>0</v>
      </c>
      <c r="M214" s="17">
        <f>_xlfn.XLOOKUP($B214,'[1]Pivot Gioc'!$B:$B,'[1]Pivot Gioc'!$C:$C,"")</f>
        <v>6</v>
      </c>
      <c r="N214" s="17">
        <f>_xlfn.XLOOKUP($B214,'[1]Pivot Gioc'!$B:$B,'[1]Pivot Gioc'!$D:$D,"")</f>
        <v>6.333333333333333</v>
      </c>
      <c r="O214" s="17">
        <f>_xlfn.XLOOKUP($B214,'[1]Pivot Gioc'!$B:$B,'[1]Pivot Gioc'!$E:$E,"")</f>
        <v>38</v>
      </c>
      <c r="P214" s="22" t="str">
        <f>IF(_xlfn.XLOOKUP($B214,'[1]Pivot Gioc'!$B:$B,'[1]Pivot Gioc'!$G:$G,"")=0,"",_xlfn.XLOOKUP($B214,'[1]Pivot Gioc'!$B:$B,'[1]Pivot Gioc'!$G:$G))</f>
        <v/>
      </c>
      <c r="Q214" s="63" t="e">
        <f>_xlfn.XLOOKUP(B214,[1]!Tabella4[nome],[1]!Tabella4[PRES])</f>
        <v>#REF!</v>
      </c>
      <c r="R214" s="63" t="e">
        <f>_xlfn.XLOOKUP(B214,[1]!Tabella4[nome],[1]!Tabella4[LEGA TIT])</f>
        <v>#REF!</v>
      </c>
      <c r="S214" s="66" t="str">
        <f>IF(_xlfn.XLOOKUP($B214,'[1]Pivot Gioc'!$B:$B,'[1]Pivot Gioc'!$S:$S)="0,00","",_xlfn.XLOOKUP($B214,'[1]Pivot Gioc'!$B:$B,'[1]Pivot Gioc'!$S:$S))</f>
        <v/>
      </c>
      <c r="T214" s="66" t="str">
        <f>IF(_xlfn.XLOOKUP($B214,'[1]Pivot Gioc'!$B:$B,'[1]Pivot Gioc'!$T:$T)=0,"",_xlfn.XLOOKUP($B214,'[1]Pivot Gioc'!$B:$B,'[1]Pivot Gioc'!$T:$T))</f>
        <v/>
      </c>
    </row>
    <row r="215" spans="1:20" x14ac:dyDescent="0.3">
      <c r="A215" s="1" t="s">
        <v>456</v>
      </c>
      <c r="B215" s="96" t="s">
        <v>590</v>
      </c>
      <c r="C215" s="1" t="str">
        <f>_xlfn.IFNA(_xlfn.XLOOKUP(B215,'[1]ROSE SQUADRE'!$N:$N,'[1]ROSE SQUADRE'!$O:$O),"")</f>
        <v/>
      </c>
      <c r="D215" s="1">
        <f>_xlfn.XLOOKUP($B215,'[1]Pivot Gioc'!$B:$B,'[1]Pivot Gioc'!$Q:$Q,"")</f>
        <v>1</v>
      </c>
      <c r="E215" s="1">
        <f>_xlfn.XLOOKUP($B215,'[1]Pivot Gioc'!$B:$B,'[1]Pivot Gioc'!$N:$N,"")</f>
        <v>2</v>
      </c>
      <c r="F215" s="1">
        <f>_xlfn.XLOOKUP($B215,'[1]Pivot Gioc'!$B:$B,'[1]Pivot Gioc'!$J:$J,"")</f>
        <v>0</v>
      </c>
      <c r="G215" s="1">
        <f>_xlfn.XLOOKUP($B215,'[1]Pivot Gioc'!$B:$B,'[1]Pivot Gioc'!$I:$I,"")</f>
        <v>0</v>
      </c>
      <c r="H215" s="1">
        <f>_xlfn.XLOOKUP($B215,'[1]Pivot Gioc'!$B:$B,'[1]Pivot Gioc'!$H:$H,"")</f>
        <v>0</v>
      </c>
      <c r="I215" s="1">
        <f>_xlfn.XLOOKUP($B215,'[1]Pivot Gioc'!$B:$B,'[1]Pivot Gioc'!$P:$P,"")</f>
        <v>0</v>
      </c>
      <c r="J215" s="1">
        <f>_xlfn.XLOOKUP($B215,'[1]Pivot Gioc'!$B:$B,'[1]Pivot Gioc'!$L:$L,"")</f>
        <v>2</v>
      </c>
      <c r="K215" s="1">
        <f>_xlfn.XLOOKUP($B215,'[1]Pivot Gioc'!$B:$B,'[1]Pivot Gioc'!$M:$M,"")</f>
        <v>1</v>
      </c>
      <c r="L215" s="1">
        <f>_xlfn.XLOOKUP($B215,'[1]Pivot Gioc'!$B:$B,'[1]Pivot Gioc'!$K:$K,"")</f>
        <v>0</v>
      </c>
      <c r="M215" s="17">
        <f>_xlfn.XLOOKUP($B215,'[1]Pivot Gioc'!$B:$B,'[1]Pivot Gioc'!$C:$C,"")</f>
        <v>5.875</v>
      </c>
      <c r="N215" s="17">
        <f>_xlfn.XLOOKUP($B215,'[1]Pivot Gioc'!$B:$B,'[1]Pivot Gioc'!$D:$D,"")</f>
        <v>6.125</v>
      </c>
      <c r="O215" s="17">
        <f>_xlfn.XLOOKUP($B215,'[1]Pivot Gioc'!$B:$B,'[1]Pivot Gioc'!$E:$E,"")</f>
        <v>98</v>
      </c>
      <c r="P215" s="22" t="str">
        <f>IF(_xlfn.XLOOKUP($B215,'[1]Pivot Gioc'!$B:$B,'[1]Pivot Gioc'!$G:$G,"")=0,"",_xlfn.XLOOKUP($B215,'[1]Pivot Gioc'!$B:$B,'[1]Pivot Gioc'!$G:$G))</f>
        <v/>
      </c>
      <c r="Q215" s="63" t="e">
        <f>_xlfn.XLOOKUP(B215,[1]!Tabella4[nome],[1]!Tabella4[PRES])</f>
        <v>#REF!</v>
      </c>
      <c r="R215" s="63" t="e">
        <f>_xlfn.XLOOKUP(B215,[1]!Tabella4[nome],[1]!Tabella4[LEGA TIT])</f>
        <v>#REF!</v>
      </c>
      <c r="S215" s="66" t="str">
        <f>IF(_xlfn.XLOOKUP($B215,'[1]Pivot Gioc'!$B:$B,'[1]Pivot Gioc'!$S:$S)="0,00","",_xlfn.XLOOKUP($B215,'[1]Pivot Gioc'!$B:$B,'[1]Pivot Gioc'!$S:$S))</f>
        <v/>
      </c>
      <c r="T215" s="66" t="str">
        <f>IF(_xlfn.XLOOKUP($B215,'[1]Pivot Gioc'!$B:$B,'[1]Pivot Gioc'!$T:$T)=0,"",_xlfn.XLOOKUP($B215,'[1]Pivot Gioc'!$B:$B,'[1]Pivot Gioc'!$T:$T))</f>
        <v/>
      </c>
    </row>
    <row r="216" spans="1:20" x14ac:dyDescent="0.3">
      <c r="A216" s="1" t="s">
        <v>458</v>
      </c>
      <c r="B216" s="100" t="s">
        <v>593</v>
      </c>
      <c r="C216" s="1" t="str">
        <f>_xlfn.IFNA(_xlfn.XLOOKUP(B216,'[1]ROSE SQUADRE'!$N:$N,'[1]ROSE SQUADRE'!$O:$O),"")</f>
        <v/>
      </c>
      <c r="D216" s="1">
        <f>_xlfn.XLOOKUP($B216,'[1]Pivot Gioc'!$B:$B,'[1]Pivot Gioc'!$Q:$Q,"")</f>
        <v>1</v>
      </c>
      <c r="E216" s="1">
        <f>_xlfn.XLOOKUP($B216,'[1]Pivot Gioc'!$B:$B,'[1]Pivot Gioc'!$N:$N,"")</f>
        <v>1</v>
      </c>
      <c r="F216" s="1">
        <f>_xlfn.XLOOKUP($B216,'[1]Pivot Gioc'!$B:$B,'[1]Pivot Gioc'!$J:$J,"")</f>
        <v>0</v>
      </c>
      <c r="G216" s="1">
        <f>_xlfn.XLOOKUP($B216,'[1]Pivot Gioc'!$B:$B,'[1]Pivot Gioc'!$I:$I,"")</f>
        <v>0</v>
      </c>
      <c r="H216" s="1">
        <f>_xlfn.XLOOKUP($B216,'[1]Pivot Gioc'!$B:$B,'[1]Pivot Gioc'!$H:$H,"")</f>
        <v>0</v>
      </c>
      <c r="I216" s="1">
        <f>_xlfn.XLOOKUP($B216,'[1]Pivot Gioc'!$B:$B,'[1]Pivot Gioc'!$P:$P,"")</f>
        <v>0</v>
      </c>
      <c r="J216" s="1">
        <f>_xlfn.XLOOKUP($B216,'[1]Pivot Gioc'!$B:$B,'[1]Pivot Gioc'!$L:$L,"")</f>
        <v>0</v>
      </c>
      <c r="K216" s="1">
        <f>_xlfn.XLOOKUP($B216,'[1]Pivot Gioc'!$B:$B,'[1]Pivot Gioc'!$M:$M,"")</f>
        <v>0</v>
      </c>
      <c r="L216" s="1">
        <f>_xlfn.XLOOKUP($B216,'[1]Pivot Gioc'!$B:$B,'[1]Pivot Gioc'!$K:$K,"")</f>
        <v>0</v>
      </c>
      <c r="M216" s="17">
        <f>_xlfn.XLOOKUP($B216,'[1]Pivot Gioc'!$B:$B,'[1]Pivot Gioc'!$C:$C,"")</f>
        <v>5.833333333333333</v>
      </c>
      <c r="N216" s="17">
        <f>_xlfn.XLOOKUP($B216,'[1]Pivot Gioc'!$B:$B,'[1]Pivot Gioc'!$D:$D,"")</f>
        <v>6.2777777777777777</v>
      </c>
      <c r="O216" s="17">
        <f>_xlfn.XLOOKUP($B216,'[1]Pivot Gioc'!$B:$B,'[1]Pivot Gioc'!$E:$E,"")</f>
        <v>56.5</v>
      </c>
      <c r="P216" s="22" t="str">
        <f>IF(_xlfn.XLOOKUP($B216,'[1]Pivot Gioc'!$B:$B,'[1]Pivot Gioc'!$G:$G,"")=0,"",_xlfn.XLOOKUP($B216,'[1]Pivot Gioc'!$B:$B,'[1]Pivot Gioc'!$G:$G))</f>
        <v/>
      </c>
      <c r="Q216" s="63" t="e">
        <f>_xlfn.XLOOKUP(B216,[1]!Tabella4[nome],[1]!Tabella4[PRES])</f>
        <v>#REF!</v>
      </c>
      <c r="R216" s="63" t="e">
        <f>_xlfn.XLOOKUP(B216,[1]!Tabella4[nome],[1]!Tabella4[LEGA TIT])</f>
        <v>#REF!</v>
      </c>
      <c r="S216" s="66" t="str">
        <f>IF(_xlfn.XLOOKUP($B216,'[1]Pivot Gioc'!$B:$B,'[1]Pivot Gioc'!$S:$S)="0,00","",_xlfn.XLOOKUP($B216,'[1]Pivot Gioc'!$B:$B,'[1]Pivot Gioc'!$S:$S))</f>
        <v/>
      </c>
      <c r="T216" s="66" t="str">
        <f>IF(_xlfn.XLOOKUP($B216,'[1]Pivot Gioc'!$B:$B,'[1]Pivot Gioc'!$T:$T)=0,"",_xlfn.XLOOKUP($B216,'[1]Pivot Gioc'!$B:$B,'[1]Pivot Gioc'!$T:$T))</f>
        <v/>
      </c>
    </row>
    <row r="217" spans="1:20" x14ac:dyDescent="0.3">
      <c r="A217" s="1" t="s">
        <v>457</v>
      </c>
      <c r="B217" s="95" t="s">
        <v>188</v>
      </c>
      <c r="C217" s="1" t="str">
        <f>_xlfn.IFNA(_xlfn.XLOOKUP(B217,'[1]ROSE SQUADRE'!$N:$N,'[1]ROSE SQUADRE'!$O:$O),"")</f>
        <v/>
      </c>
      <c r="D217" s="1">
        <f>_xlfn.XLOOKUP($B217,'[1]Pivot Gioc'!$B:$B,'[1]Pivot Gioc'!$Q:$Q,"")</f>
        <v>1</v>
      </c>
      <c r="E217" s="1">
        <f>_xlfn.XLOOKUP($B217,'[1]Pivot Gioc'!$B:$B,'[1]Pivot Gioc'!$N:$N,"")</f>
        <v>0</v>
      </c>
      <c r="F217" s="1">
        <f>_xlfn.XLOOKUP($B217,'[1]Pivot Gioc'!$B:$B,'[1]Pivot Gioc'!$J:$J,"")</f>
        <v>0</v>
      </c>
      <c r="G217" s="1">
        <f>_xlfn.XLOOKUP($B217,'[1]Pivot Gioc'!$B:$B,'[1]Pivot Gioc'!$I:$I,"")</f>
        <v>0</v>
      </c>
      <c r="H217" s="1">
        <f>_xlfn.XLOOKUP($B217,'[1]Pivot Gioc'!$B:$B,'[1]Pivot Gioc'!$H:$H,"")</f>
        <v>0</v>
      </c>
      <c r="I217" s="1">
        <f>_xlfn.XLOOKUP($B217,'[1]Pivot Gioc'!$B:$B,'[1]Pivot Gioc'!$P:$P,"")</f>
        <v>0</v>
      </c>
      <c r="J217" s="1">
        <f>_xlfn.XLOOKUP($B217,'[1]Pivot Gioc'!$B:$B,'[1]Pivot Gioc'!$L:$L,"")</f>
        <v>6</v>
      </c>
      <c r="K217" s="1">
        <f>_xlfn.XLOOKUP($B217,'[1]Pivot Gioc'!$B:$B,'[1]Pivot Gioc'!$M:$M,"")</f>
        <v>0</v>
      </c>
      <c r="L217" s="1">
        <f>_xlfn.XLOOKUP($B217,'[1]Pivot Gioc'!$B:$B,'[1]Pivot Gioc'!$K:$K,"")</f>
        <v>0</v>
      </c>
      <c r="M217" s="17">
        <f>_xlfn.XLOOKUP($B217,'[1]Pivot Gioc'!$B:$B,'[1]Pivot Gioc'!$C:$C,"")</f>
        <v>5.9411764705882355</v>
      </c>
      <c r="N217" s="17">
        <f>_xlfn.XLOOKUP($B217,'[1]Pivot Gioc'!$B:$B,'[1]Pivot Gioc'!$D:$D,"")</f>
        <v>5.9411764705882355</v>
      </c>
      <c r="O217" s="17">
        <f>_xlfn.XLOOKUP($B217,'[1]Pivot Gioc'!$B:$B,'[1]Pivot Gioc'!$E:$E,"")</f>
        <v>202</v>
      </c>
      <c r="P217" s="22" t="str">
        <f>IF(_xlfn.XLOOKUP($B217,'[1]Pivot Gioc'!$B:$B,'[1]Pivot Gioc'!$G:$G,"")=0,"",_xlfn.XLOOKUP($B217,'[1]Pivot Gioc'!$B:$B,'[1]Pivot Gioc'!$G:$G))</f>
        <v/>
      </c>
      <c r="Q217" s="63" t="e">
        <f>_xlfn.XLOOKUP(B217,[1]!Tabella4[nome],[1]!Tabella4[PRES])</f>
        <v>#REF!</v>
      </c>
      <c r="R217" s="63" t="e">
        <f>_xlfn.XLOOKUP(B217,[1]!Tabella4[nome],[1]!Tabella4[LEGA TIT])</f>
        <v>#REF!</v>
      </c>
      <c r="S217" s="66" t="str">
        <f>IF(_xlfn.XLOOKUP($B217,'[1]Pivot Gioc'!$B:$B,'[1]Pivot Gioc'!$S:$S)="0,00","",_xlfn.XLOOKUP($B217,'[1]Pivot Gioc'!$B:$B,'[1]Pivot Gioc'!$S:$S))</f>
        <v/>
      </c>
      <c r="T217" s="66" t="str">
        <f>IF(_xlfn.XLOOKUP($B217,'[1]Pivot Gioc'!$B:$B,'[1]Pivot Gioc'!$T:$T)=0,"",_xlfn.XLOOKUP($B217,'[1]Pivot Gioc'!$B:$B,'[1]Pivot Gioc'!$T:$T))</f>
        <v/>
      </c>
    </row>
    <row r="218" spans="1:20" x14ac:dyDescent="0.3">
      <c r="A218" s="1" t="s">
        <v>456</v>
      </c>
      <c r="B218" s="95" t="s">
        <v>597</v>
      </c>
      <c r="C218" s="1" t="str">
        <f>_xlfn.IFNA(_xlfn.XLOOKUP(B218,'[1]ROSE SQUADRE'!$N:$N,'[1]ROSE SQUADRE'!$O:$O),"")</f>
        <v/>
      </c>
      <c r="D218" s="1">
        <f>_xlfn.XLOOKUP($B218,'[1]Pivot Gioc'!$B:$B,'[1]Pivot Gioc'!$Q:$Q,"")</f>
        <v>1</v>
      </c>
      <c r="E218" s="1">
        <f>_xlfn.XLOOKUP($B218,'[1]Pivot Gioc'!$B:$B,'[1]Pivot Gioc'!$N:$N,"")</f>
        <v>1</v>
      </c>
      <c r="F218" s="1">
        <f>_xlfn.XLOOKUP($B218,'[1]Pivot Gioc'!$B:$B,'[1]Pivot Gioc'!$J:$J,"")</f>
        <v>0</v>
      </c>
      <c r="G218" s="1">
        <f>_xlfn.XLOOKUP($B218,'[1]Pivot Gioc'!$B:$B,'[1]Pivot Gioc'!$I:$I,"")</f>
        <v>0</v>
      </c>
      <c r="H218" s="1">
        <f>_xlfn.XLOOKUP($B218,'[1]Pivot Gioc'!$B:$B,'[1]Pivot Gioc'!$H:$H,"")</f>
        <v>0</v>
      </c>
      <c r="I218" s="1">
        <f>_xlfn.XLOOKUP($B218,'[1]Pivot Gioc'!$B:$B,'[1]Pivot Gioc'!$P:$P,"")</f>
        <v>0</v>
      </c>
      <c r="J218" s="1">
        <f>_xlfn.XLOOKUP($B218,'[1]Pivot Gioc'!$B:$B,'[1]Pivot Gioc'!$L:$L,"")</f>
        <v>1</v>
      </c>
      <c r="K218" s="1">
        <f>_xlfn.XLOOKUP($B218,'[1]Pivot Gioc'!$B:$B,'[1]Pivot Gioc'!$M:$M,"")</f>
        <v>0</v>
      </c>
      <c r="L218" s="1">
        <f>_xlfn.XLOOKUP($B218,'[1]Pivot Gioc'!$B:$B,'[1]Pivot Gioc'!$K:$K,"")</f>
        <v>1</v>
      </c>
      <c r="M218" s="17">
        <f>_xlfn.XLOOKUP($B218,'[1]Pivot Gioc'!$B:$B,'[1]Pivot Gioc'!$C:$C,"")</f>
        <v>6.0588235294117645</v>
      </c>
      <c r="N218" s="17">
        <f>_xlfn.XLOOKUP($B218,'[1]Pivot Gioc'!$B:$B,'[1]Pivot Gioc'!$D:$D,"")</f>
        <v>6.1029411764705879</v>
      </c>
      <c r="O218" s="17">
        <f>_xlfn.XLOOKUP($B218,'[1]Pivot Gioc'!$B:$B,'[1]Pivot Gioc'!$E:$E,"")</f>
        <v>207.5</v>
      </c>
      <c r="P218" s="22" t="str">
        <f>IF(_xlfn.XLOOKUP($B218,'[1]Pivot Gioc'!$B:$B,'[1]Pivot Gioc'!$G:$G,"")=0,"",_xlfn.XLOOKUP($B218,'[1]Pivot Gioc'!$B:$B,'[1]Pivot Gioc'!$G:$G))</f>
        <v/>
      </c>
      <c r="Q218" s="63" t="e">
        <f>_xlfn.XLOOKUP(B218,[1]!Tabella4[nome],[1]!Tabella4[PRES])</f>
        <v>#REF!</v>
      </c>
      <c r="R218" s="63" t="e">
        <f>_xlfn.XLOOKUP(B218,[1]!Tabella4[nome],[1]!Tabella4[LEGA TIT])</f>
        <v>#REF!</v>
      </c>
      <c r="S218" s="66" t="str">
        <f>IF(_xlfn.XLOOKUP($B218,'[1]Pivot Gioc'!$B:$B,'[1]Pivot Gioc'!$S:$S)="0,00","",_xlfn.XLOOKUP($B218,'[1]Pivot Gioc'!$B:$B,'[1]Pivot Gioc'!$S:$S))</f>
        <v/>
      </c>
      <c r="T218" s="66" t="str">
        <f>IF(_xlfn.XLOOKUP($B218,'[1]Pivot Gioc'!$B:$B,'[1]Pivot Gioc'!$T:$T)=0,"",_xlfn.XLOOKUP($B218,'[1]Pivot Gioc'!$B:$B,'[1]Pivot Gioc'!$T:$T))</f>
        <v/>
      </c>
    </row>
    <row r="219" spans="1:20" x14ac:dyDescent="0.3">
      <c r="A219" s="1" t="s">
        <v>456</v>
      </c>
      <c r="B219" s="95" t="s">
        <v>190</v>
      </c>
      <c r="C219" s="1" t="str">
        <f>_xlfn.IFNA(_xlfn.XLOOKUP(B219,'[1]ROSE SQUADRE'!$N:$N,'[1]ROSE SQUADRE'!$O:$O),"")</f>
        <v/>
      </c>
      <c r="D219" s="1">
        <f>_xlfn.XLOOKUP($B219,'[1]Pivot Gioc'!$B:$B,'[1]Pivot Gioc'!$Q:$Q,"")</f>
        <v>1</v>
      </c>
      <c r="E219" s="1">
        <f>_xlfn.XLOOKUP($B219,'[1]Pivot Gioc'!$B:$B,'[1]Pivot Gioc'!$N:$N,"")</f>
        <v>1</v>
      </c>
      <c r="F219" s="1">
        <f>_xlfn.XLOOKUP($B219,'[1]Pivot Gioc'!$B:$B,'[1]Pivot Gioc'!$J:$J,"")</f>
        <v>0</v>
      </c>
      <c r="G219" s="1">
        <f>_xlfn.XLOOKUP($B219,'[1]Pivot Gioc'!$B:$B,'[1]Pivot Gioc'!$I:$I,"")</f>
        <v>0</v>
      </c>
      <c r="H219" s="1">
        <f>_xlfn.XLOOKUP($B219,'[1]Pivot Gioc'!$B:$B,'[1]Pivot Gioc'!$H:$H,"")</f>
        <v>0</v>
      </c>
      <c r="I219" s="1">
        <f>_xlfn.XLOOKUP($B219,'[1]Pivot Gioc'!$B:$B,'[1]Pivot Gioc'!$P:$P,"")</f>
        <v>0</v>
      </c>
      <c r="J219" s="1">
        <f>_xlfn.XLOOKUP($B219,'[1]Pivot Gioc'!$B:$B,'[1]Pivot Gioc'!$L:$L,"")</f>
        <v>4</v>
      </c>
      <c r="K219" s="1">
        <f>_xlfn.XLOOKUP($B219,'[1]Pivot Gioc'!$B:$B,'[1]Pivot Gioc'!$M:$M,"")</f>
        <v>0</v>
      </c>
      <c r="L219" s="1">
        <f>_xlfn.XLOOKUP($B219,'[1]Pivot Gioc'!$B:$B,'[1]Pivot Gioc'!$K:$K,"")</f>
        <v>0</v>
      </c>
      <c r="M219" s="17">
        <f>_xlfn.XLOOKUP($B219,'[1]Pivot Gioc'!$B:$B,'[1]Pivot Gioc'!$C:$C,"")</f>
        <v>6.0151515151515156</v>
      </c>
      <c r="N219" s="17">
        <f>_xlfn.XLOOKUP($B219,'[1]Pivot Gioc'!$B:$B,'[1]Pivot Gioc'!$D:$D,"")</f>
        <v>6.0757575757575761</v>
      </c>
      <c r="O219" s="17">
        <f>_xlfn.XLOOKUP($B219,'[1]Pivot Gioc'!$B:$B,'[1]Pivot Gioc'!$E:$E,"")</f>
        <v>200.5</v>
      </c>
      <c r="P219" s="22" t="str">
        <f>IF(_xlfn.XLOOKUP($B219,'[1]Pivot Gioc'!$B:$B,'[1]Pivot Gioc'!$G:$G,"")=0,"",_xlfn.XLOOKUP($B219,'[1]Pivot Gioc'!$B:$B,'[1]Pivot Gioc'!$G:$G))</f>
        <v/>
      </c>
      <c r="Q219" s="63" t="e">
        <f>_xlfn.XLOOKUP(B219,[1]!Tabella4[nome],[1]!Tabella4[PRES])</f>
        <v>#REF!</v>
      </c>
      <c r="R219" s="63" t="e">
        <f>_xlfn.XLOOKUP(B219,[1]!Tabella4[nome],[1]!Tabella4[LEGA TIT])</f>
        <v>#REF!</v>
      </c>
      <c r="S219" s="66" t="str">
        <f>IF(_xlfn.XLOOKUP($B219,'[1]Pivot Gioc'!$B:$B,'[1]Pivot Gioc'!$S:$S)="0,00","",_xlfn.XLOOKUP($B219,'[1]Pivot Gioc'!$B:$B,'[1]Pivot Gioc'!$S:$S))</f>
        <v/>
      </c>
      <c r="T219" s="66" t="str">
        <f>IF(_xlfn.XLOOKUP($B219,'[1]Pivot Gioc'!$B:$B,'[1]Pivot Gioc'!$T:$T)=0,"",_xlfn.XLOOKUP($B219,'[1]Pivot Gioc'!$B:$B,'[1]Pivot Gioc'!$T:$T))</f>
        <v/>
      </c>
    </row>
    <row r="220" spans="1:20" x14ac:dyDescent="0.3">
      <c r="A220" s="1" t="s">
        <v>457</v>
      </c>
      <c r="B220" s="95" t="s">
        <v>195</v>
      </c>
      <c r="C220" s="1" t="str">
        <f>_xlfn.IFNA(_xlfn.XLOOKUP(B220,'[1]ROSE SQUADRE'!$N:$N,'[1]ROSE SQUADRE'!$O:$O),"")</f>
        <v/>
      </c>
      <c r="D220" s="1">
        <f>_xlfn.XLOOKUP($B220,'[1]Pivot Gioc'!$B:$B,'[1]Pivot Gioc'!$Q:$Q,"")</f>
        <v>1</v>
      </c>
      <c r="E220" s="1">
        <f>_xlfn.XLOOKUP($B220,'[1]Pivot Gioc'!$B:$B,'[1]Pivot Gioc'!$N:$N,"")</f>
        <v>0</v>
      </c>
      <c r="F220" s="1">
        <f>_xlfn.XLOOKUP($B220,'[1]Pivot Gioc'!$B:$B,'[1]Pivot Gioc'!$J:$J,"")</f>
        <v>0</v>
      </c>
      <c r="G220" s="1">
        <f>_xlfn.XLOOKUP($B220,'[1]Pivot Gioc'!$B:$B,'[1]Pivot Gioc'!$I:$I,"")</f>
        <v>0</v>
      </c>
      <c r="H220" s="1">
        <f>_xlfn.XLOOKUP($B220,'[1]Pivot Gioc'!$B:$B,'[1]Pivot Gioc'!$H:$H,"")</f>
        <v>0</v>
      </c>
      <c r="I220" s="1">
        <f>_xlfn.XLOOKUP($B220,'[1]Pivot Gioc'!$B:$B,'[1]Pivot Gioc'!$P:$P,"")</f>
        <v>0</v>
      </c>
      <c r="J220" s="1">
        <f>_xlfn.XLOOKUP($B220,'[1]Pivot Gioc'!$B:$B,'[1]Pivot Gioc'!$L:$L,"")</f>
        <v>1</v>
      </c>
      <c r="K220" s="1">
        <f>_xlfn.XLOOKUP($B220,'[1]Pivot Gioc'!$B:$B,'[1]Pivot Gioc'!$M:$M,"")</f>
        <v>0</v>
      </c>
      <c r="L220" s="1">
        <f>_xlfn.XLOOKUP($B220,'[1]Pivot Gioc'!$B:$B,'[1]Pivot Gioc'!$K:$K,"")</f>
        <v>0</v>
      </c>
      <c r="M220" s="17">
        <f>_xlfn.XLOOKUP($B220,'[1]Pivot Gioc'!$B:$B,'[1]Pivot Gioc'!$C:$C,"")</f>
        <v>5.9375</v>
      </c>
      <c r="N220" s="17">
        <f>_xlfn.XLOOKUP($B220,'[1]Pivot Gioc'!$B:$B,'[1]Pivot Gioc'!$D:$D,"")</f>
        <v>6.15625</v>
      </c>
      <c r="O220" s="17">
        <f>_xlfn.XLOOKUP($B220,'[1]Pivot Gioc'!$B:$B,'[1]Pivot Gioc'!$E:$E,"")</f>
        <v>98.5</v>
      </c>
      <c r="P220" s="22" t="str">
        <f>IF(_xlfn.XLOOKUP($B220,'[1]Pivot Gioc'!$B:$B,'[1]Pivot Gioc'!$G:$G,"")=0,"",_xlfn.XLOOKUP($B220,'[1]Pivot Gioc'!$B:$B,'[1]Pivot Gioc'!$G:$G))</f>
        <v/>
      </c>
      <c r="Q220" s="63" t="e">
        <f>_xlfn.XLOOKUP(B220,[1]!Tabella4[nome],[1]!Tabella4[PRES])</f>
        <v>#REF!</v>
      </c>
      <c r="R220" s="63" t="e">
        <f>_xlfn.XLOOKUP(B220,[1]!Tabella4[nome],[1]!Tabella4[LEGA TIT])</f>
        <v>#REF!</v>
      </c>
      <c r="S220" s="66" t="str">
        <f>IF(_xlfn.XLOOKUP($B220,'[1]Pivot Gioc'!$B:$B,'[1]Pivot Gioc'!$S:$S)="0,00","",_xlfn.XLOOKUP($B220,'[1]Pivot Gioc'!$B:$B,'[1]Pivot Gioc'!$S:$S))</f>
        <v/>
      </c>
      <c r="T220" s="66" t="str">
        <f>IF(_xlfn.XLOOKUP($B220,'[1]Pivot Gioc'!$B:$B,'[1]Pivot Gioc'!$T:$T)=0,"",_xlfn.XLOOKUP($B220,'[1]Pivot Gioc'!$B:$B,'[1]Pivot Gioc'!$T:$T))</f>
        <v/>
      </c>
    </row>
    <row r="221" spans="1:20" x14ac:dyDescent="0.3">
      <c r="A221" s="1" t="s">
        <v>457</v>
      </c>
      <c r="B221" s="96" t="s">
        <v>198</v>
      </c>
      <c r="C221" s="1" t="str">
        <f>_xlfn.IFNA(_xlfn.XLOOKUP(B221,'[1]ROSE SQUADRE'!$N:$N,'[1]ROSE SQUADRE'!$O:$O),"")</f>
        <v/>
      </c>
      <c r="D221" s="1">
        <f>_xlfn.XLOOKUP($B221,'[1]Pivot Gioc'!$B:$B,'[1]Pivot Gioc'!$Q:$Q,"")</f>
        <v>1</v>
      </c>
      <c r="E221" s="1">
        <f>_xlfn.XLOOKUP($B221,'[1]Pivot Gioc'!$B:$B,'[1]Pivot Gioc'!$N:$N,"")</f>
        <v>1</v>
      </c>
      <c r="F221" s="1">
        <f>_xlfn.XLOOKUP($B221,'[1]Pivot Gioc'!$B:$B,'[1]Pivot Gioc'!$J:$J,"")</f>
        <v>0</v>
      </c>
      <c r="G221" s="1">
        <f>_xlfn.XLOOKUP($B221,'[1]Pivot Gioc'!$B:$B,'[1]Pivot Gioc'!$I:$I,"")</f>
        <v>0</v>
      </c>
      <c r="H221" s="1">
        <f>_xlfn.XLOOKUP($B221,'[1]Pivot Gioc'!$B:$B,'[1]Pivot Gioc'!$H:$H,"")</f>
        <v>0</v>
      </c>
      <c r="I221" s="1">
        <f>_xlfn.XLOOKUP($B221,'[1]Pivot Gioc'!$B:$B,'[1]Pivot Gioc'!$P:$P,"")</f>
        <v>0</v>
      </c>
      <c r="J221" s="1">
        <f>_xlfn.XLOOKUP($B221,'[1]Pivot Gioc'!$B:$B,'[1]Pivot Gioc'!$L:$L,"")</f>
        <v>0</v>
      </c>
      <c r="K221" s="1">
        <f>_xlfn.XLOOKUP($B221,'[1]Pivot Gioc'!$B:$B,'[1]Pivot Gioc'!$M:$M,"")</f>
        <v>0</v>
      </c>
      <c r="L221" s="1">
        <f>_xlfn.XLOOKUP($B221,'[1]Pivot Gioc'!$B:$B,'[1]Pivot Gioc'!$K:$K,"")</f>
        <v>0</v>
      </c>
      <c r="M221" s="17">
        <f>_xlfn.XLOOKUP($B221,'[1]Pivot Gioc'!$B:$B,'[1]Pivot Gioc'!$C:$C,"")</f>
        <v>6</v>
      </c>
      <c r="N221" s="17">
        <f>_xlfn.XLOOKUP($B221,'[1]Pivot Gioc'!$B:$B,'[1]Pivot Gioc'!$D:$D,"")</f>
        <v>6.3076923076923075</v>
      </c>
      <c r="O221" s="17">
        <f>_xlfn.XLOOKUP($B221,'[1]Pivot Gioc'!$B:$B,'[1]Pivot Gioc'!$E:$E,"")</f>
        <v>82</v>
      </c>
      <c r="P221" s="22" t="str">
        <f>IF(_xlfn.XLOOKUP($B221,'[1]Pivot Gioc'!$B:$B,'[1]Pivot Gioc'!$G:$G,"")=0,"",_xlfn.XLOOKUP($B221,'[1]Pivot Gioc'!$B:$B,'[1]Pivot Gioc'!$G:$G))</f>
        <v/>
      </c>
      <c r="Q221" s="63" t="e">
        <f>_xlfn.XLOOKUP(B221,[1]!Tabella4[nome],[1]!Tabella4[PRES])</f>
        <v>#REF!</v>
      </c>
      <c r="R221" s="63" t="e">
        <f>_xlfn.XLOOKUP(B221,[1]!Tabella4[nome],[1]!Tabella4[LEGA TIT])</f>
        <v>#REF!</v>
      </c>
      <c r="S221" s="66" t="str">
        <f>IF(_xlfn.XLOOKUP($B221,'[1]Pivot Gioc'!$B:$B,'[1]Pivot Gioc'!$S:$S)="0,00","",_xlfn.XLOOKUP($B221,'[1]Pivot Gioc'!$B:$B,'[1]Pivot Gioc'!$S:$S))</f>
        <v/>
      </c>
      <c r="T221" s="66" t="str">
        <f>IF(_xlfn.XLOOKUP($B221,'[1]Pivot Gioc'!$B:$B,'[1]Pivot Gioc'!$T:$T)=0,"",_xlfn.XLOOKUP($B221,'[1]Pivot Gioc'!$B:$B,'[1]Pivot Gioc'!$T:$T))</f>
        <v/>
      </c>
    </row>
    <row r="222" spans="1:20" x14ac:dyDescent="0.3">
      <c r="A222" s="1" t="s">
        <v>459</v>
      </c>
      <c r="B222" s="100" t="s">
        <v>500</v>
      </c>
      <c r="C222" s="1" t="str">
        <f>_xlfn.IFNA(_xlfn.XLOOKUP(B222,'[1]ROSE SQUADRE'!$N:$N,'[1]ROSE SQUADRE'!$O:$O),"")</f>
        <v/>
      </c>
      <c r="D222" s="1">
        <f>_xlfn.XLOOKUP($B222,'[1]Pivot Gioc'!$B:$B,'[1]Pivot Gioc'!$Q:$Q,"")</f>
        <v>1</v>
      </c>
      <c r="E222" s="1">
        <f>_xlfn.XLOOKUP($B222,'[1]Pivot Gioc'!$B:$B,'[1]Pivot Gioc'!$N:$N,"")</f>
        <v>2</v>
      </c>
      <c r="F222" s="1">
        <f>_xlfn.XLOOKUP($B222,'[1]Pivot Gioc'!$B:$B,'[1]Pivot Gioc'!$J:$J,"")</f>
        <v>0</v>
      </c>
      <c r="G222" s="1">
        <f>_xlfn.XLOOKUP($B222,'[1]Pivot Gioc'!$B:$B,'[1]Pivot Gioc'!$I:$I,"")</f>
        <v>0</v>
      </c>
      <c r="H222" s="1">
        <f>_xlfn.XLOOKUP($B222,'[1]Pivot Gioc'!$B:$B,'[1]Pivot Gioc'!$H:$H,"")</f>
        <v>0</v>
      </c>
      <c r="I222" s="1">
        <f>_xlfn.XLOOKUP($B222,'[1]Pivot Gioc'!$B:$B,'[1]Pivot Gioc'!$P:$P,"")</f>
        <v>0</v>
      </c>
      <c r="J222" s="1">
        <f>_xlfn.XLOOKUP($B222,'[1]Pivot Gioc'!$B:$B,'[1]Pivot Gioc'!$L:$L,"")</f>
        <v>2</v>
      </c>
      <c r="K222" s="1">
        <f>_xlfn.XLOOKUP($B222,'[1]Pivot Gioc'!$B:$B,'[1]Pivot Gioc'!$M:$M,"")</f>
        <v>0</v>
      </c>
      <c r="L222" s="1">
        <f>_xlfn.XLOOKUP($B222,'[1]Pivot Gioc'!$B:$B,'[1]Pivot Gioc'!$K:$K,"")</f>
        <v>0</v>
      </c>
      <c r="M222" s="17">
        <f>_xlfn.XLOOKUP($B222,'[1]Pivot Gioc'!$B:$B,'[1]Pivot Gioc'!$C:$C,"")</f>
        <v>6.0357142857142856</v>
      </c>
      <c r="N222" s="17">
        <f>_xlfn.XLOOKUP($B222,'[1]Pivot Gioc'!$B:$B,'[1]Pivot Gioc'!$D:$D,"")</f>
        <v>6.3214285714285712</v>
      </c>
      <c r="O222" s="17">
        <f>_xlfn.XLOOKUP($B222,'[1]Pivot Gioc'!$B:$B,'[1]Pivot Gioc'!$E:$E,"")</f>
        <v>88.5</v>
      </c>
      <c r="P222" s="22" t="str">
        <f>IF(_xlfn.XLOOKUP($B222,'[1]Pivot Gioc'!$B:$B,'[1]Pivot Gioc'!$G:$G,"")=0,"",_xlfn.XLOOKUP($B222,'[1]Pivot Gioc'!$B:$B,'[1]Pivot Gioc'!$G:$G))</f>
        <v/>
      </c>
      <c r="Q222" s="63" t="e">
        <f>_xlfn.XLOOKUP(B222,[1]!Tabella4[nome],[1]!Tabella4[PRES])</f>
        <v>#REF!</v>
      </c>
      <c r="R222" s="63" t="e">
        <f>_xlfn.XLOOKUP(B222,[1]!Tabella4[nome],[1]!Tabella4[LEGA TIT])</f>
        <v>#REF!</v>
      </c>
      <c r="S222" s="66">
        <f>IF(_xlfn.XLOOKUP($B222,'[1]Pivot Gioc'!$B:$B,'[1]Pivot Gioc'!$S:$S)="0,00","",_xlfn.XLOOKUP($B222,'[1]Pivot Gioc'!$B:$B,'[1]Pivot Gioc'!$S:$S))</f>
        <v>6.25</v>
      </c>
      <c r="T222" s="66">
        <f>IF(_xlfn.XLOOKUP($B222,'[1]Pivot Gioc'!$B:$B,'[1]Pivot Gioc'!$T:$T)=0,"",_xlfn.XLOOKUP($B222,'[1]Pivot Gioc'!$B:$B,'[1]Pivot Gioc'!$T:$T))</f>
        <v>37.5</v>
      </c>
    </row>
    <row r="223" spans="1:20" x14ac:dyDescent="0.3">
      <c r="A223" s="1" t="s">
        <v>458</v>
      </c>
      <c r="B223" s="95" t="s">
        <v>477</v>
      </c>
      <c r="C223" s="1" t="str">
        <f>_xlfn.IFNA(_xlfn.XLOOKUP(B223,'[1]ROSE SQUADRE'!$N:$N,'[1]ROSE SQUADRE'!$O:$O),"")</f>
        <v/>
      </c>
      <c r="D223" s="1">
        <f>_xlfn.XLOOKUP($B223,'[1]Pivot Gioc'!$B:$B,'[1]Pivot Gioc'!$Q:$Q,"")</f>
        <v>1</v>
      </c>
      <c r="E223" s="1">
        <f>_xlfn.XLOOKUP($B223,'[1]Pivot Gioc'!$B:$B,'[1]Pivot Gioc'!$N:$N,"")</f>
        <v>0</v>
      </c>
      <c r="F223" s="1">
        <f>_xlfn.XLOOKUP($B223,'[1]Pivot Gioc'!$B:$B,'[1]Pivot Gioc'!$J:$J,"")</f>
        <v>0</v>
      </c>
      <c r="G223" s="1">
        <f>_xlfn.XLOOKUP($B223,'[1]Pivot Gioc'!$B:$B,'[1]Pivot Gioc'!$I:$I,"")</f>
        <v>0</v>
      </c>
      <c r="H223" s="1">
        <f>_xlfn.XLOOKUP($B223,'[1]Pivot Gioc'!$B:$B,'[1]Pivot Gioc'!$H:$H,"")</f>
        <v>0</v>
      </c>
      <c r="I223" s="1">
        <f>_xlfn.XLOOKUP($B223,'[1]Pivot Gioc'!$B:$B,'[1]Pivot Gioc'!$P:$P,"")</f>
        <v>0</v>
      </c>
      <c r="J223" s="1">
        <f>_xlfn.XLOOKUP($B223,'[1]Pivot Gioc'!$B:$B,'[1]Pivot Gioc'!$L:$L,"")</f>
        <v>0</v>
      </c>
      <c r="K223" s="1">
        <f>_xlfn.XLOOKUP($B223,'[1]Pivot Gioc'!$B:$B,'[1]Pivot Gioc'!$M:$M,"")</f>
        <v>0</v>
      </c>
      <c r="L223" s="1">
        <f>_xlfn.XLOOKUP($B223,'[1]Pivot Gioc'!$B:$B,'[1]Pivot Gioc'!$K:$K,"")</f>
        <v>0</v>
      </c>
      <c r="M223" s="17">
        <f>_xlfn.XLOOKUP($B223,'[1]Pivot Gioc'!$B:$B,'[1]Pivot Gioc'!$C:$C,"")</f>
        <v>5.875</v>
      </c>
      <c r="N223" s="17">
        <f>_xlfn.XLOOKUP($B223,'[1]Pivot Gioc'!$B:$B,'[1]Pivot Gioc'!$D:$D,"")</f>
        <v>6.625</v>
      </c>
      <c r="O223" s="17">
        <f>_xlfn.XLOOKUP($B223,'[1]Pivot Gioc'!$B:$B,'[1]Pivot Gioc'!$E:$E,"")</f>
        <v>26.5</v>
      </c>
      <c r="P223" s="22" t="str">
        <f>IF(_xlfn.XLOOKUP($B223,'[1]Pivot Gioc'!$B:$B,'[1]Pivot Gioc'!$G:$G,"")=0,"",_xlfn.XLOOKUP($B223,'[1]Pivot Gioc'!$B:$B,'[1]Pivot Gioc'!$G:$G))</f>
        <v/>
      </c>
      <c r="Q223" s="63" t="e">
        <f>_xlfn.XLOOKUP(B223,[1]!Tabella4[nome],[1]!Tabella4[PRES])</f>
        <v>#REF!</v>
      </c>
      <c r="R223" s="63" t="e">
        <f>_xlfn.XLOOKUP(B223,[1]!Tabella4[nome],[1]!Tabella4[LEGA TIT])</f>
        <v>#REF!</v>
      </c>
      <c r="S223" s="66" t="str">
        <f>IF(_xlfn.XLOOKUP($B223,'[1]Pivot Gioc'!$B:$B,'[1]Pivot Gioc'!$S:$S)="0,00","",_xlfn.XLOOKUP($B223,'[1]Pivot Gioc'!$B:$B,'[1]Pivot Gioc'!$S:$S))</f>
        <v/>
      </c>
      <c r="T223" s="66" t="str">
        <f>IF(_xlfn.XLOOKUP($B223,'[1]Pivot Gioc'!$B:$B,'[1]Pivot Gioc'!$T:$T)=0,"",_xlfn.XLOOKUP($B223,'[1]Pivot Gioc'!$B:$B,'[1]Pivot Gioc'!$T:$T))</f>
        <v/>
      </c>
    </row>
    <row r="224" spans="1:20" x14ac:dyDescent="0.3">
      <c r="A224" s="1" t="s">
        <v>459</v>
      </c>
      <c r="B224" s="95" t="s">
        <v>610</v>
      </c>
      <c r="C224" s="1" t="str">
        <f>_xlfn.IFNA(_xlfn.XLOOKUP(B224,'[1]ROSE SQUADRE'!$N:$N,'[1]ROSE SQUADRE'!$O:$O),"")</f>
        <v/>
      </c>
      <c r="D224" s="1">
        <f>_xlfn.XLOOKUP($B224,'[1]Pivot Gioc'!$B:$B,'[1]Pivot Gioc'!$Q:$Q,"")</f>
        <v>1</v>
      </c>
      <c r="E224" s="1">
        <f>_xlfn.XLOOKUP($B224,'[1]Pivot Gioc'!$B:$B,'[1]Pivot Gioc'!$N:$N,"")</f>
        <v>0</v>
      </c>
      <c r="F224" s="1">
        <f>_xlfn.XLOOKUP($B224,'[1]Pivot Gioc'!$B:$B,'[1]Pivot Gioc'!$J:$J,"")</f>
        <v>0</v>
      </c>
      <c r="G224" s="1">
        <f>_xlfn.XLOOKUP($B224,'[1]Pivot Gioc'!$B:$B,'[1]Pivot Gioc'!$I:$I,"")</f>
        <v>0</v>
      </c>
      <c r="H224" s="1">
        <f>_xlfn.XLOOKUP($B224,'[1]Pivot Gioc'!$B:$B,'[1]Pivot Gioc'!$H:$H,"")</f>
        <v>0</v>
      </c>
      <c r="I224" s="1">
        <f>_xlfn.XLOOKUP($B224,'[1]Pivot Gioc'!$B:$B,'[1]Pivot Gioc'!$P:$P,"")</f>
        <v>0</v>
      </c>
      <c r="J224" s="1">
        <f>_xlfn.XLOOKUP($B224,'[1]Pivot Gioc'!$B:$B,'[1]Pivot Gioc'!$L:$L,"")</f>
        <v>0</v>
      </c>
      <c r="K224" s="1">
        <f>_xlfn.XLOOKUP($B224,'[1]Pivot Gioc'!$B:$B,'[1]Pivot Gioc'!$M:$M,"")</f>
        <v>1</v>
      </c>
      <c r="L224" s="1">
        <f>_xlfn.XLOOKUP($B224,'[1]Pivot Gioc'!$B:$B,'[1]Pivot Gioc'!$K:$K,"")</f>
        <v>0</v>
      </c>
      <c r="M224" s="17">
        <f>_xlfn.XLOOKUP($B224,'[1]Pivot Gioc'!$B:$B,'[1]Pivot Gioc'!$C:$C,"")</f>
        <v>5.5454545454545459</v>
      </c>
      <c r="N224" s="17">
        <f>_xlfn.XLOOKUP($B224,'[1]Pivot Gioc'!$B:$B,'[1]Pivot Gioc'!$D:$D,"")</f>
        <v>5.7272727272727275</v>
      </c>
      <c r="O224" s="17">
        <f>_xlfn.XLOOKUP($B224,'[1]Pivot Gioc'!$B:$B,'[1]Pivot Gioc'!$E:$E,"")</f>
        <v>63</v>
      </c>
      <c r="P224" s="22" t="str">
        <f>IF(_xlfn.XLOOKUP($B224,'[1]Pivot Gioc'!$B:$B,'[1]Pivot Gioc'!$G:$G,"")=0,"",_xlfn.XLOOKUP($B224,'[1]Pivot Gioc'!$B:$B,'[1]Pivot Gioc'!$G:$G))</f>
        <v/>
      </c>
      <c r="Q224" s="63" t="e">
        <f>_xlfn.XLOOKUP(B224,[1]!Tabella4[nome],[1]!Tabella4[PRES])</f>
        <v>#REF!</v>
      </c>
      <c r="R224" s="63" t="e">
        <f>_xlfn.XLOOKUP(B224,[1]!Tabella4[nome],[1]!Tabella4[LEGA TIT])</f>
        <v>#REF!</v>
      </c>
      <c r="S224" s="66" t="str">
        <f>IF(_xlfn.XLOOKUP($B224,'[1]Pivot Gioc'!$B:$B,'[1]Pivot Gioc'!$S:$S)="0,00","",_xlfn.XLOOKUP($B224,'[1]Pivot Gioc'!$B:$B,'[1]Pivot Gioc'!$S:$S))</f>
        <v/>
      </c>
      <c r="T224" s="66" t="str">
        <f>IF(_xlfn.XLOOKUP($B224,'[1]Pivot Gioc'!$B:$B,'[1]Pivot Gioc'!$T:$T)=0,"",_xlfn.XLOOKUP($B224,'[1]Pivot Gioc'!$B:$B,'[1]Pivot Gioc'!$T:$T))</f>
        <v/>
      </c>
    </row>
    <row r="225" spans="1:20" x14ac:dyDescent="0.3">
      <c r="A225" s="1" t="s">
        <v>456</v>
      </c>
      <c r="B225" s="100" t="s">
        <v>206</v>
      </c>
      <c r="C225" s="1" t="str">
        <f>_xlfn.IFNA(_xlfn.XLOOKUP(B225,'[1]ROSE SQUADRE'!$N:$N,'[1]ROSE SQUADRE'!$O:$O),"")</f>
        <v/>
      </c>
      <c r="D225" s="1">
        <f>_xlfn.XLOOKUP($B225,'[1]Pivot Gioc'!$B:$B,'[1]Pivot Gioc'!$Q:$Q,"")</f>
        <v>1</v>
      </c>
      <c r="E225" s="1">
        <f>_xlfn.XLOOKUP($B225,'[1]Pivot Gioc'!$B:$B,'[1]Pivot Gioc'!$N:$N,"")</f>
        <v>0</v>
      </c>
      <c r="F225" s="1">
        <f>_xlfn.XLOOKUP($B225,'[1]Pivot Gioc'!$B:$B,'[1]Pivot Gioc'!$J:$J,"")</f>
        <v>0</v>
      </c>
      <c r="G225" s="1">
        <f>_xlfn.XLOOKUP($B225,'[1]Pivot Gioc'!$B:$B,'[1]Pivot Gioc'!$I:$I,"")</f>
        <v>0</v>
      </c>
      <c r="H225" s="1">
        <f>_xlfn.XLOOKUP($B225,'[1]Pivot Gioc'!$B:$B,'[1]Pivot Gioc'!$H:$H,"")</f>
        <v>0</v>
      </c>
      <c r="I225" s="1">
        <f>_xlfn.XLOOKUP($B225,'[1]Pivot Gioc'!$B:$B,'[1]Pivot Gioc'!$P:$P,"")</f>
        <v>0</v>
      </c>
      <c r="J225" s="1">
        <f>_xlfn.XLOOKUP($B225,'[1]Pivot Gioc'!$B:$B,'[1]Pivot Gioc'!$L:$L,"")</f>
        <v>0</v>
      </c>
      <c r="K225" s="1">
        <f>_xlfn.XLOOKUP($B225,'[1]Pivot Gioc'!$B:$B,'[1]Pivot Gioc'!$M:$M,"")</f>
        <v>0</v>
      </c>
      <c r="L225" s="1">
        <f>_xlfn.XLOOKUP($B225,'[1]Pivot Gioc'!$B:$B,'[1]Pivot Gioc'!$K:$K,"")</f>
        <v>0</v>
      </c>
      <c r="M225" s="17">
        <f>_xlfn.XLOOKUP($B225,'[1]Pivot Gioc'!$B:$B,'[1]Pivot Gioc'!$C:$C,"")</f>
        <v>5.7857142857142856</v>
      </c>
      <c r="N225" s="17">
        <f>_xlfn.XLOOKUP($B225,'[1]Pivot Gioc'!$B:$B,'[1]Pivot Gioc'!$D:$D,"")</f>
        <v>6.3571428571428568</v>
      </c>
      <c r="O225" s="17">
        <f>_xlfn.XLOOKUP($B225,'[1]Pivot Gioc'!$B:$B,'[1]Pivot Gioc'!$E:$E,"")</f>
        <v>44.5</v>
      </c>
      <c r="P225" s="22" t="str">
        <f>IF(_xlfn.XLOOKUP($B225,'[1]Pivot Gioc'!$B:$B,'[1]Pivot Gioc'!$G:$G,"")=0,"",_xlfn.XLOOKUP($B225,'[1]Pivot Gioc'!$B:$B,'[1]Pivot Gioc'!$G:$G))</f>
        <v/>
      </c>
      <c r="Q225" s="63" t="e">
        <f>_xlfn.XLOOKUP(B225,[1]!Tabella4[nome],[1]!Tabella4[PRES])</f>
        <v>#REF!</v>
      </c>
      <c r="R225" s="63" t="e">
        <f>_xlfn.XLOOKUP(B225,[1]!Tabella4[nome],[1]!Tabella4[LEGA TIT])</f>
        <v>#REF!</v>
      </c>
      <c r="S225" s="66">
        <f>IF(_xlfn.XLOOKUP($B225,'[1]Pivot Gioc'!$B:$B,'[1]Pivot Gioc'!$S:$S)="0,00","",_xlfn.XLOOKUP($B225,'[1]Pivot Gioc'!$B:$B,'[1]Pivot Gioc'!$S:$S))</f>
        <v>6.875</v>
      </c>
      <c r="T225" s="66">
        <f>IF(_xlfn.XLOOKUP($B225,'[1]Pivot Gioc'!$B:$B,'[1]Pivot Gioc'!$T:$T)=0,"",_xlfn.XLOOKUP($B225,'[1]Pivot Gioc'!$B:$B,'[1]Pivot Gioc'!$T:$T))</f>
        <v>27.5</v>
      </c>
    </row>
    <row r="226" spans="1:20" x14ac:dyDescent="0.3">
      <c r="A226" s="1" t="s">
        <v>457</v>
      </c>
      <c r="B226" s="96" t="s">
        <v>611</v>
      </c>
      <c r="C226" s="1" t="str">
        <f>_xlfn.IFNA(_xlfn.XLOOKUP(B226,'[1]ROSE SQUADRE'!$N:$N,'[1]ROSE SQUADRE'!$O:$O),"")</f>
        <v/>
      </c>
      <c r="D226" s="1">
        <f>_xlfn.XLOOKUP($B226,'[1]Pivot Gioc'!$B:$B,'[1]Pivot Gioc'!$Q:$Q,"")</f>
        <v>1</v>
      </c>
      <c r="E226" s="1">
        <f>_xlfn.XLOOKUP($B226,'[1]Pivot Gioc'!$B:$B,'[1]Pivot Gioc'!$N:$N,"")</f>
        <v>2</v>
      </c>
      <c r="F226" s="1">
        <f>_xlfn.XLOOKUP($B226,'[1]Pivot Gioc'!$B:$B,'[1]Pivot Gioc'!$J:$J,"")</f>
        <v>0</v>
      </c>
      <c r="G226" s="1">
        <f>_xlfn.XLOOKUP($B226,'[1]Pivot Gioc'!$B:$B,'[1]Pivot Gioc'!$I:$I,"")</f>
        <v>0</v>
      </c>
      <c r="H226" s="1">
        <f>_xlfn.XLOOKUP($B226,'[1]Pivot Gioc'!$B:$B,'[1]Pivot Gioc'!$H:$H,"")</f>
        <v>0</v>
      </c>
      <c r="I226" s="1">
        <f>_xlfn.XLOOKUP($B226,'[1]Pivot Gioc'!$B:$B,'[1]Pivot Gioc'!$P:$P,"")</f>
        <v>0</v>
      </c>
      <c r="J226" s="1">
        <f>_xlfn.XLOOKUP($B226,'[1]Pivot Gioc'!$B:$B,'[1]Pivot Gioc'!$L:$L,"")</f>
        <v>1</v>
      </c>
      <c r="K226" s="1">
        <f>_xlfn.XLOOKUP($B226,'[1]Pivot Gioc'!$B:$B,'[1]Pivot Gioc'!$M:$M,"")</f>
        <v>0</v>
      </c>
      <c r="L226" s="1">
        <f>_xlfn.XLOOKUP($B226,'[1]Pivot Gioc'!$B:$B,'[1]Pivot Gioc'!$K:$K,"")</f>
        <v>0</v>
      </c>
      <c r="M226" s="17">
        <f>_xlfn.XLOOKUP($B226,'[1]Pivot Gioc'!$B:$B,'[1]Pivot Gioc'!$C:$C,"")</f>
        <v>5.8888888888888893</v>
      </c>
      <c r="N226" s="17">
        <f>_xlfn.XLOOKUP($B226,'[1]Pivot Gioc'!$B:$B,'[1]Pivot Gioc'!$D:$D,"")</f>
        <v>6.0555555555555554</v>
      </c>
      <c r="O226" s="17">
        <f>_xlfn.XLOOKUP($B226,'[1]Pivot Gioc'!$B:$B,'[1]Pivot Gioc'!$E:$E,"")</f>
        <v>163.5</v>
      </c>
      <c r="P226" s="22" t="str">
        <f>IF(_xlfn.XLOOKUP($B226,'[1]Pivot Gioc'!$B:$B,'[1]Pivot Gioc'!$G:$G,"")=0,"",_xlfn.XLOOKUP($B226,'[1]Pivot Gioc'!$B:$B,'[1]Pivot Gioc'!$G:$G))</f>
        <v/>
      </c>
      <c r="Q226" s="63" t="e">
        <f>_xlfn.XLOOKUP(B226,[1]!Tabella4[nome],[1]!Tabella4[PRES])</f>
        <v>#REF!</v>
      </c>
      <c r="R226" s="63" t="e">
        <f>_xlfn.XLOOKUP(B226,[1]!Tabella4[nome],[1]!Tabella4[LEGA TIT])</f>
        <v>#REF!</v>
      </c>
      <c r="S226" s="66" t="str">
        <f>IF(_xlfn.XLOOKUP($B226,'[1]Pivot Gioc'!$B:$B,'[1]Pivot Gioc'!$S:$S)="0,00","",_xlfn.XLOOKUP($B226,'[1]Pivot Gioc'!$B:$B,'[1]Pivot Gioc'!$S:$S))</f>
        <v/>
      </c>
      <c r="T226" s="66" t="str">
        <f>IF(_xlfn.XLOOKUP($B226,'[1]Pivot Gioc'!$B:$B,'[1]Pivot Gioc'!$T:$T)=0,"",_xlfn.XLOOKUP($B226,'[1]Pivot Gioc'!$B:$B,'[1]Pivot Gioc'!$T:$T))</f>
        <v/>
      </c>
    </row>
    <row r="227" spans="1:20" x14ac:dyDescent="0.3">
      <c r="A227" s="1" t="s">
        <v>456</v>
      </c>
      <c r="B227" s="96" t="s">
        <v>612</v>
      </c>
      <c r="C227" s="1" t="str">
        <f>_xlfn.IFNA(_xlfn.XLOOKUP(B227,'[1]ROSE SQUADRE'!$N:$N,'[1]ROSE SQUADRE'!$O:$O),"")</f>
        <v/>
      </c>
      <c r="D227" s="1">
        <f>_xlfn.XLOOKUP($B227,'[1]Pivot Gioc'!$B:$B,'[1]Pivot Gioc'!$Q:$Q,"")</f>
        <v>1</v>
      </c>
      <c r="E227" s="1">
        <f>_xlfn.XLOOKUP($B227,'[1]Pivot Gioc'!$B:$B,'[1]Pivot Gioc'!$N:$N,"")</f>
        <v>0</v>
      </c>
      <c r="F227" s="1">
        <f>_xlfn.XLOOKUP($B227,'[1]Pivot Gioc'!$B:$B,'[1]Pivot Gioc'!$J:$J,"")</f>
        <v>0</v>
      </c>
      <c r="G227" s="1">
        <f>_xlfn.XLOOKUP($B227,'[1]Pivot Gioc'!$B:$B,'[1]Pivot Gioc'!$I:$I,"")</f>
        <v>0</v>
      </c>
      <c r="H227" s="1">
        <f>_xlfn.XLOOKUP($B227,'[1]Pivot Gioc'!$B:$B,'[1]Pivot Gioc'!$H:$H,"")</f>
        <v>0</v>
      </c>
      <c r="I227" s="1">
        <f>_xlfn.XLOOKUP($B227,'[1]Pivot Gioc'!$B:$B,'[1]Pivot Gioc'!$P:$P,"")</f>
        <v>0</v>
      </c>
      <c r="J227" s="1">
        <f>_xlfn.XLOOKUP($B227,'[1]Pivot Gioc'!$B:$B,'[1]Pivot Gioc'!$L:$L,"")</f>
        <v>3</v>
      </c>
      <c r="K227" s="1">
        <f>_xlfn.XLOOKUP($B227,'[1]Pivot Gioc'!$B:$B,'[1]Pivot Gioc'!$M:$M,"")</f>
        <v>1</v>
      </c>
      <c r="L227" s="1">
        <f>_xlfn.XLOOKUP($B227,'[1]Pivot Gioc'!$B:$B,'[1]Pivot Gioc'!$K:$K,"")</f>
        <v>0</v>
      </c>
      <c r="M227" s="17">
        <f>_xlfn.XLOOKUP($B227,'[1]Pivot Gioc'!$B:$B,'[1]Pivot Gioc'!$C:$C,"")</f>
        <v>5.6904761904761907</v>
      </c>
      <c r="N227" s="17">
        <f>_xlfn.XLOOKUP($B227,'[1]Pivot Gioc'!$B:$B,'[1]Pivot Gioc'!$D:$D,"")</f>
        <v>5.7619047619047619</v>
      </c>
      <c r="O227" s="17">
        <f>_xlfn.XLOOKUP($B227,'[1]Pivot Gioc'!$B:$B,'[1]Pivot Gioc'!$E:$E,"")</f>
        <v>121</v>
      </c>
      <c r="P227" s="22" t="str">
        <f>IF(_xlfn.XLOOKUP($B227,'[1]Pivot Gioc'!$B:$B,'[1]Pivot Gioc'!$G:$G,"")=0,"",_xlfn.XLOOKUP($B227,'[1]Pivot Gioc'!$B:$B,'[1]Pivot Gioc'!$G:$G))</f>
        <v/>
      </c>
      <c r="Q227" s="63" t="e">
        <f>_xlfn.XLOOKUP(B227,[1]!Tabella4[nome],[1]!Tabella4[PRES])</f>
        <v>#REF!</v>
      </c>
      <c r="R227" s="63" t="e">
        <f>_xlfn.XLOOKUP(B227,[1]!Tabella4[nome],[1]!Tabella4[LEGA TIT])</f>
        <v>#REF!</v>
      </c>
      <c r="S227" s="66" t="str">
        <f>IF(_xlfn.XLOOKUP($B227,'[1]Pivot Gioc'!$B:$B,'[1]Pivot Gioc'!$S:$S)="0,00","",_xlfn.XLOOKUP($B227,'[1]Pivot Gioc'!$B:$B,'[1]Pivot Gioc'!$S:$S))</f>
        <v/>
      </c>
      <c r="T227" s="66" t="str">
        <f>IF(_xlfn.XLOOKUP($B227,'[1]Pivot Gioc'!$B:$B,'[1]Pivot Gioc'!$T:$T)=0,"",_xlfn.XLOOKUP($B227,'[1]Pivot Gioc'!$B:$B,'[1]Pivot Gioc'!$T:$T))</f>
        <v/>
      </c>
    </row>
    <row r="228" spans="1:20" x14ac:dyDescent="0.3">
      <c r="A228" s="1" t="s">
        <v>457</v>
      </c>
      <c r="B228" s="95" t="s">
        <v>218</v>
      </c>
      <c r="C228" s="1" t="str">
        <f>_xlfn.IFNA(_xlfn.XLOOKUP(B228,'[1]ROSE SQUADRE'!$N:$N,'[1]ROSE SQUADRE'!$O:$O),"")</f>
        <v/>
      </c>
      <c r="D228" s="1">
        <f>_xlfn.XLOOKUP($B228,'[1]Pivot Gioc'!$B:$B,'[1]Pivot Gioc'!$Q:$Q,"")</f>
        <v>1</v>
      </c>
      <c r="E228" s="1">
        <f>_xlfn.XLOOKUP($B228,'[1]Pivot Gioc'!$B:$B,'[1]Pivot Gioc'!$N:$N,"")</f>
        <v>2</v>
      </c>
      <c r="F228" s="1">
        <f>_xlfn.XLOOKUP($B228,'[1]Pivot Gioc'!$B:$B,'[1]Pivot Gioc'!$J:$J,"")</f>
        <v>0</v>
      </c>
      <c r="G228" s="1">
        <f>_xlfn.XLOOKUP($B228,'[1]Pivot Gioc'!$B:$B,'[1]Pivot Gioc'!$I:$I,"")</f>
        <v>0</v>
      </c>
      <c r="H228" s="1">
        <f>_xlfn.XLOOKUP($B228,'[1]Pivot Gioc'!$B:$B,'[1]Pivot Gioc'!$H:$H,"")</f>
        <v>0</v>
      </c>
      <c r="I228" s="1">
        <f>_xlfn.XLOOKUP($B228,'[1]Pivot Gioc'!$B:$B,'[1]Pivot Gioc'!$P:$P,"")</f>
        <v>0</v>
      </c>
      <c r="J228" s="1">
        <f>_xlfn.XLOOKUP($B228,'[1]Pivot Gioc'!$B:$B,'[1]Pivot Gioc'!$L:$L,"")</f>
        <v>1</v>
      </c>
      <c r="K228" s="1">
        <f>_xlfn.XLOOKUP($B228,'[1]Pivot Gioc'!$B:$B,'[1]Pivot Gioc'!$M:$M,"")</f>
        <v>1</v>
      </c>
      <c r="L228" s="1">
        <f>_xlfn.XLOOKUP($B228,'[1]Pivot Gioc'!$B:$B,'[1]Pivot Gioc'!$K:$K,"")</f>
        <v>0</v>
      </c>
      <c r="M228" s="17">
        <f>_xlfn.XLOOKUP($B228,'[1]Pivot Gioc'!$B:$B,'[1]Pivot Gioc'!$C:$C,"")</f>
        <v>5.870967741935484</v>
      </c>
      <c r="N228" s="17">
        <f>_xlfn.XLOOKUP($B228,'[1]Pivot Gioc'!$B:$B,'[1]Pivot Gioc'!$D:$D,"")</f>
        <v>6.0161290322580649</v>
      </c>
      <c r="O228" s="17">
        <f>_xlfn.XLOOKUP($B228,'[1]Pivot Gioc'!$B:$B,'[1]Pivot Gioc'!$E:$E,"")</f>
        <v>186.5</v>
      </c>
      <c r="P228" s="22" t="str">
        <f>IF(_xlfn.XLOOKUP($B228,'[1]Pivot Gioc'!$B:$B,'[1]Pivot Gioc'!$G:$G,"")=0,"",_xlfn.XLOOKUP($B228,'[1]Pivot Gioc'!$B:$B,'[1]Pivot Gioc'!$G:$G))</f>
        <v/>
      </c>
      <c r="Q228" s="63" t="e">
        <f>_xlfn.XLOOKUP(B228,[1]!Tabella4[nome],[1]!Tabella4[PRES])</f>
        <v>#REF!</v>
      </c>
      <c r="R228" s="63" t="e">
        <f>_xlfn.XLOOKUP(B228,[1]!Tabella4[nome],[1]!Tabella4[LEGA TIT])</f>
        <v>#REF!</v>
      </c>
      <c r="S228" s="66" t="str">
        <f>IF(_xlfn.XLOOKUP($B228,'[1]Pivot Gioc'!$B:$B,'[1]Pivot Gioc'!$S:$S)="0,00","",_xlfn.XLOOKUP($B228,'[1]Pivot Gioc'!$B:$B,'[1]Pivot Gioc'!$S:$S))</f>
        <v/>
      </c>
      <c r="T228" s="66" t="str">
        <f>IF(_xlfn.XLOOKUP($B228,'[1]Pivot Gioc'!$B:$B,'[1]Pivot Gioc'!$T:$T)=0,"",_xlfn.XLOOKUP($B228,'[1]Pivot Gioc'!$B:$B,'[1]Pivot Gioc'!$T:$T))</f>
        <v/>
      </c>
    </row>
    <row r="229" spans="1:20" x14ac:dyDescent="0.3">
      <c r="A229" s="1" t="s">
        <v>456</v>
      </c>
      <c r="B229" s="95" t="s">
        <v>221</v>
      </c>
      <c r="C229" s="1" t="str">
        <f>_xlfn.IFNA(_xlfn.XLOOKUP(B229,'[1]ROSE SQUADRE'!$N:$N,'[1]ROSE SQUADRE'!$O:$O),"")</f>
        <v/>
      </c>
      <c r="D229" s="1">
        <f>_xlfn.XLOOKUP($B229,'[1]Pivot Gioc'!$B:$B,'[1]Pivot Gioc'!$Q:$Q,"")</f>
        <v>1</v>
      </c>
      <c r="E229" s="1">
        <f>_xlfn.XLOOKUP($B229,'[1]Pivot Gioc'!$B:$B,'[1]Pivot Gioc'!$N:$N,"")</f>
        <v>1</v>
      </c>
      <c r="F229" s="1">
        <f>_xlfn.XLOOKUP($B229,'[1]Pivot Gioc'!$B:$B,'[1]Pivot Gioc'!$J:$J,"")</f>
        <v>0</v>
      </c>
      <c r="G229" s="1">
        <f>_xlfn.XLOOKUP($B229,'[1]Pivot Gioc'!$B:$B,'[1]Pivot Gioc'!$I:$I,"")</f>
        <v>0</v>
      </c>
      <c r="H229" s="1">
        <f>_xlfn.XLOOKUP($B229,'[1]Pivot Gioc'!$B:$B,'[1]Pivot Gioc'!$H:$H,"")</f>
        <v>0</v>
      </c>
      <c r="I229" s="1">
        <f>_xlfn.XLOOKUP($B229,'[1]Pivot Gioc'!$B:$B,'[1]Pivot Gioc'!$P:$P,"")</f>
        <v>0</v>
      </c>
      <c r="J229" s="1">
        <f>_xlfn.XLOOKUP($B229,'[1]Pivot Gioc'!$B:$B,'[1]Pivot Gioc'!$L:$L,"")</f>
        <v>6</v>
      </c>
      <c r="K229" s="1">
        <f>_xlfn.XLOOKUP($B229,'[1]Pivot Gioc'!$B:$B,'[1]Pivot Gioc'!$M:$M,"")</f>
        <v>1</v>
      </c>
      <c r="L229" s="1">
        <f>_xlfn.XLOOKUP($B229,'[1]Pivot Gioc'!$B:$B,'[1]Pivot Gioc'!$K:$K,"")</f>
        <v>0</v>
      </c>
      <c r="M229" s="17">
        <f>_xlfn.XLOOKUP($B229,'[1]Pivot Gioc'!$B:$B,'[1]Pivot Gioc'!$C:$C,"")</f>
        <v>5.9848484848484844</v>
      </c>
      <c r="N229" s="17">
        <f>_xlfn.XLOOKUP($B229,'[1]Pivot Gioc'!$B:$B,'[1]Pivot Gioc'!$D:$D,"")</f>
        <v>5.9848484848484844</v>
      </c>
      <c r="O229" s="17">
        <f>_xlfn.XLOOKUP($B229,'[1]Pivot Gioc'!$B:$B,'[1]Pivot Gioc'!$E:$E,"")</f>
        <v>197.5</v>
      </c>
      <c r="P229" s="22" t="str">
        <f>IF(_xlfn.XLOOKUP($B229,'[1]Pivot Gioc'!$B:$B,'[1]Pivot Gioc'!$G:$G,"")=0,"",_xlfn.XLOOKUP($B229,'[1]Pivot Gioc'!$B:$B,'[1]Pivot Gioc'!$G:$G))</f>
        <v/>
      </c>
      <c r="Q229" s="63" t="e">
        <f>_xlfn.XLOOKUP(B229,[1]!Tabella4[nome],[1]!Tabella4[PRES])</f>
        <v>#REF!</v>
      </c>
      <c r="R229" s="63" t="e">
        <f>_xlfn.XLOOKUP(B229,[1]!Tabella4[nome],[1]!Tabella4[LEGA TIT])</f>
        <v>#REF!</v>
      </c>
      <c r="S229" s="66" t="str">
        <f>IF(_xlfn.XLOOKUP($B229,'[1]Pivot Gioc'!$B:$B,'[1]Pivot Gioc'!$S:$S)="0,00","",_xlfn.XLOOKUP($B229,'[1]Pivot Gioc'!$B:$B,'[1]Pivot Gioc'!$S:$S))</f>
        <v/>
      </c>
      <c r="T229" s="66" t="str">
        <f>IF(_xlfn.XLOOKUP($B229,'[1]Pivot Gioc'!$B:$B,'[1]Pivot Gioc'!$T:$T)=0,"",_xlfn.XLOOKUP($B229,'[1]Pivot Gioc'!$B:$B,'[1]Pivot Gioc'!$T:$T))</f>
        <v/>
      </c>
    </row>
    <row r="230" spans="1:20" x14ac:dyDescent="0.3">
      <c r="A230" s="1" t="s">
        <v>457</v>
      </c>
      <c r="B230" s="95" t="s">
        <v>547</v>
      </c>
      <c r="C230" s="1" t="str">
        <f>_xlfn.IFNA(_xlfn.XLOOKUP(B230,'[1]ROSE SQUADRE'!$N:$N,'[1]ROSE SQUADRE'!$O:$O),"")</f>
        <v/>
      </c>
      <c r="D230" s="1">
        <f>_xlfn.XLOOKUP($B230,'[1]Pivot Gioc'!$B:$B,'[1]Pivot Gioc'!$Q:$Q,"")</f>
        <v>1</v>
      </c>
      <c r="E230" s="1">
        <f>_xlfn.XLOOKUP($B230,'[1]Pivot Gioc'!$B:$B,'[1]Pivot Gioc'!$N:$N,"")</f>
        <v>1</v>
      </c>
      <c r="F230" s="1">
        <f>_xlfn.XLOOKUP($B230,'[1]Pivot Gioc'!$B:$B,'[1]Pivot Gioc'!$J:$J,"")</f>
        <v>0</v>
      </c>
      <c r="G230" s="1">
        <f>_xlfn.XLOOKUP($B230,'[1]Pivot Gioc'!$B:$B,'[1]Pivot Gioc'!$I:$I,"")</f>
        <v>0</v>
      </c>
      <c r="H230" s="1">
        <f>_xlfn.XLOOKUP($B230,'[1]Pivot Gioc'!$B:$B,'[1]Pivot Gioc'!$H:$H,"")</f>
        <v>0</v>
      </c>
      <c r="I230" s="1">
        <f>_xlfn.XLOOKUP($B230,'[1]Pivot Gioc'!$B:$B,'[1]Pivot Gioc'!$P:$P,"")</f>
        <v>0</v>
      </c>
      <c r="J230" s="1">
        <f>_xlfn.XLOOKUP($B230,'[1]Pivot Gioc'!$B:$B,'[1]Pivot Gioc'!$L:$L,"")</f>
        <v>1</v>
      </c>
      <c r="K230" s="1">
        <f>_xlfn.XLOOKUP($B230,'[1]Pivot Gioc'!$B:$B,'[1]Pivot Gioc'!$M:$M,"")</f>
        <v>0</v>
      </c>
      <c r="L230" s="1">
        <f>_xlfn.XLOOKUP($B230,'[1]Pivot Gioc'!$B:$B,'[1]Pivot Gioc'!$K:$K,"")</f>
        <v>0</v>
      </c>
      <c r="M230" s="17">
        <f>_xlfn.XLOOKUP($B230,'[1]Pivot Gioc'!$B:$B,'[1]Pivot Gioc'!$C:$C,"")</f>
        <v>5.9666666666666668</v>
      </c>
      <c r="N230" s="17">
        <f>_xlfn.XLOOKUP($B230,'[1]Pivot Gioc'!$B:$B,'[1]Pivot Gioc'!$D:$D,"")</f>
        <v>6.2</v>
      </c>
      <c r="O230" s="17">
        <f>_xlfn.XLOOKUP($B230,'[1]Pivot Gioc'!$B:$B,'[1]Pivot Gioc'!$E:$E,"")</f>
        <v>93</v>
      </c>
      <c r="P230" s="22" t="str">
        <f>IF(_xlfn.XLOOKUP($B230,'[1]Pivot Gioc'!$B:$B,'[1]Pivot Gioc'!$G:$G,"")=0,"",_xlfn.XLOOKUP($B230,'[1]Pivot Gioc'!$B:$B,'[1]Pivot Gioc'!$G:$G))</f>
        <v/>
      </c>
      <c r="Q230" s="63" t="e">
        <f>_xlfn.XLOOKUP(B230,[1]!Tabella4[nome],[1]!Tabella4[PRES])</f>
        <v>#REF!</v>
      </c>
      <c r="R230" s="63" t="e">
        <f>_xlfn.XLOOKUP(B230,[1]!Tabella4[nome],[1]!Tabella4[LEGA TIT])</f>
        <v>#REF!</v>
      </c>
      <c r="S230" s="66" t="str">
        <f>IF(_xlfn.XLOOKUP($B230,'[1]Pivot Gioc'!$B:$B,'[1]Pivot Gioc'!$S:$S)="0,00","",_xlfn.XLOOKUP($B230,'[1]Pivot Gioc'!$B:$B,'[1]Pivot Gioc'!$S:$S))</f>
        <v/>
      </c>
      <c r="T230" s="66" t="str">
        <f>IF(_xlfn.XLOOKUP($B230,'[1]Pivot Gioc'!$B:$B,'[1]Pivot Gioc'!$T:$T)=0,"",_xlfn.XLOOKUP($B230,'[1]Pivot Gioc'!$B:$B,'[1]Pivot Gioc'!$T:$T))</f>
        <v/>
      </c>
    </row>
    <row r="231" spans="1:20" x14ac:dyDescent="0.3">
      <c r="B231" s="95" t="s">
        <v>236</v>
      </c>
      <c r="C231" s="1" t="str">
        <f>_xlfn.IFNA(_xlfn.XLOOKUP(B231,'[1]ROSE SQUADRE'!$N:$N,'[1]ROSE SQUADRE'!$O:$O),"")</f>
        <v/>
      </c>
      <c r="D231" s="1">
        <f>_xlfn.XLOOKUP($B231,'[1]Pivot Gioc'!$B:$B,'[1]Pivot Gioc'!$Q:$Q,"")</f>
        <v>1</v>
      </c>
      <c r="E231" s="1">
        <f>_xlfn.XLOOKUP($B231,'[1]Pivot Gioc'!$B:$B,'[1]Pivot Gioc'!$N:$N,"")</f>
        <v>0</v>
      </c>
      <c r="F231" s="1">
        <f>_xlfn.XLOOKUP($B231,'[1]Pivot Gioc'!$B:$B,'[1]Pivot Gioc'!$J:$J,"")</f>
        <v>0</v>
      </c>
      <c r="G231" s="1">
        <f>_xlfn.XLOOKUP($B231,'[1]Pivot Gioc'!$B:$B,'[1]Pivot Gioc'!$I:$I,"")</f>
        <v>0</v>
      </c>
      <c r="H231" s="1">
        <f>_xlfn.XLOOKUP($B231,'[1]Pivot Gioc'!$B:$B,'[1]Pivot Gioc'!$H:$H,"")</f>
        <v>0</v>
      </c>
      <c r="I231" s="1">
        <f>_xlfn.XLOOKUP($B231,'[1]Pivot Gioc'!$B:$B,'[1]Pivot Gioc'!$P:$P,"")</f>
        <v>0</v>
      </c>
      <c r="J231" s="1">
        <f>_xlfn.XLOOKUP($B231,'[1]Pivot Gioc'!$B:$B,'[1]Pivot Gioc'!$L:$L,"")</f>
        <v>1</v>
      </c>
      <c r="K231" s="1">
        <f>_xlfn.XLOOKUP($B231,'[1]Pivot Gioc'!$B:$B,'[1]Pivot Gioc'!$M:$M,"")</f>
        <v>0</v>
      </c>
      <c r="L231" s="1">
        <f>_xlfn.XLOOKUP($B231,'[1]Pivot Gioc'!$B:$B,'[1]Pivot Gioc'!$K:$K,"")</f>
        <v>0</v>
      </c>
      <c r="M231" s="17">
        <f>_xlfn.XLOOKUP($B231,'[1]Pivot Gioc'!$B:$B,'[1]Pivot Gioc'!$C:$C,"")</f>
        <v>5.9</v>
      </c>
      <c r="N231" s="17">
        <f>_xlfn.XLOOKUP($B231,'[1]Pivot Gioc'!$B:$B,'[1]Pivot Gioc'!$D:$D,"")</f>
        <v>6.0666666666666664</v>
      </c>
      <c r="O231" s="17">
        <f>_xlfn.XLOOKUP($B231,'[1]Pivot Gioc'!$B:$B,'[1]Pivot Gioc'!$E:$E,"")</f>
        <v>91</v>
      </c>
      <c r="P231" s="22" t="str">
        <f>IF(_xlfn.XLOOKUP($B231,'[1]Pivot Gioc'!$B:$B,'[1]Pivot Gioc'!$G:$G,"")=0,"",_xlfn.XLOOKUP($B231,'[1]Pivot Gioc'!$B:$B,'[1]Pivot Gioc'!$G:$G))</f>
        <v/>
      </c>
      <c r="Q231" s="63" t="e">
        <f>_xlfn.XLOOKUP(B231,[1]!Tabella4[nome],[1]!Tabella4[PRES])</f>
        <v>#REF!</v>
      </c>
      <c r="R231" s="63" t="e">
        <f>_xlfn.XLOOKUP(B231,[1]!Tabella4[nome],[1]!Tabella4[LEGA TIT])</f>
        <v>#REF!</v>
      </c>
      <c r="S231" s="66" t="str">
        <f>IF(_xlfn.XLOOKUP($B231,'[1]Pivot Gioc'!$B:$B,'[1]Pivot Gioc'!$S:$S)="0,00","",_xlfn.XLOOKUP($B231,'[1]Pivot Gioc'!$B:$B,'[1]Pivot Gioc'!$S:$S))</f>
        <v/>
      </c>
      <c r="T231" s="66" t="str">
        <f>IF(_xlfn.XLOOKUP($B231,'[1]Pivot Gioc'!$B:$B,'[1]Pivot Gioc'!$T:$T)=0,"",_xlfn.XLOOKUP($B231,'[1]Pivot Gioc'!$B:$B,'[1]Pivot Gioc'!$T:$T))</f>
        <v/>
      </c>
    </row>
    <row r="232" spans="1:20" x14ac:dyDescent="0.3">
      <c r="A232" s="1" t="s">
        <v>459</v>
      </c>
      <c r="B232" s="100" t="s">
        <v>242</v>
      </c>
      <c r="C232" s="1" t="str">
        <f>_xlfn.IFNA(_xlfn.XLOOKUP(B232,'[1]ROSE SQUADRE'!$N:$N,'[1]ROSE SQUADRE'!$O:$O),"")</f>
        <v/>
      </c>
      <c r="D232" s="1">
        <f>_xlfn.XLOOKUP($B232,'[1]Pivot Gioc'!$B:$B,'[1]Pivot Gioc'!$Q:$Q,"")</f>
        <v>1</v>
      </c>
      <c r="E232" s="1">
        <f>_xlfn.XLOOKUP($B232,'[1]Pivot Gioc'!$B:$B,'[1]Pivot Gioc'!$N:$N,"")</f>
        <v>1</v>
      </c>
      <c r="F232" s="1">
        <f>_xlfn.XLOOKUP($B232,'[1]Pivot Gioc'!$B:$B,'[1]Pivot Gioc'!$J:$J,"")</f>
        <v>0</v>
      </c>
      <c r="G232" s="1">
        <f>_xlfn.XLOOKUP($B232,'[1]Pivot Gioc'!$B:$B,'[1]Pivot Gioc'!$I:$I,"")</f>
        <v>0</v>
      </c>
      <c r="H232" s="1">
        <f>_xlfn.XLOOKUP($B232,'[1]Pivot Gioc'!$B:$B,'[1]Pivot Gioc'!$H:$H,"")</f>
        <v>0</v>
      </c>
      <c r="I232" s="1">
        <f>_xlfn.XLOOKUP($B232,'[1]Pivot Gioc'!$B:$B,'[1]Pivot Gioc'!$P:$P,"")</f>
        <v>0</v>
      </c>
      <c r="J232" s="1">
        <f>_xlfn.XLOOKUP($B232,'[1]Pivot Gioc'!$B:$B,'[1]Pivot Gioc'!$L:$L,"")</f>
        <v>2</v>
      </c>
      <c r="K232" s="1">
        <f>_xlfn.XLOOKUP($B232,'[1]Pivot Gioc'!$B:$B,'[1]Pivot Gioc'!$M:$M,"")</f>
        <v>0</v>
      </c>
      <c r="L232" s="1">
        <f>_xlfn.XLOOKUP($B232,'[1]Pivot Gioc'!$B:$B,'[1]Pivot Gioc'!$K:$K,"")</f>
        <v>0</v>
      </c>
      <c r="M232" s="17">
        <f>_xlfn.XLOOKUP($B232,'[1]Pivot Gioc'!$B:$B,'[1]Pivot Gioc'!$C:$C,"")</f>
        <v>5.9</v>
      </c>
      <c r="N232" s="17">
        <f>_xlfn.XLOOKUP($B232,'[1]Pivot Gioc'!$B:$B,'[1]Pivot Gioc'!$D:$D,"")</f>
        <v>6.1</v>
      </c>
      <c r="O232" s="17">
        <f>_xlfn.XLOOKUP($B232,'[1]Pivot Gioc'!$B:$B,'[1]Pivot Gioc'!$E:$E,"")</f>
        <v>91.5</v>
      </c>
      <c r="P232" s="22" t="str">
        <f>IF(_xlfn.XLOOKUP($B232,'[1]Pivot Gioc'!$B:$B,'[1]Pivot Gioc'!$G:$G,"")=0,"",_xlfn.XLOOKUP($B232,'[1]Pivot Gioc'!$B:$B,'[1]Pivot Gioc'!$G:$G))</f>
        <v/>
      </c>
      <c r="Q232" s="63" t="e">
        <f>_xlfn.XLOOKUP(B232,[1]!Tabella4[nome],[1]!Tabella4[PRES])</f>
        <v>#REF!</v>
      </c>
      <c r="R232" s="63" t="e">
        <f>_xlfn.XLOOKUP(B232,[1]!Tabella4[nome],[1]!Tabella4[LEGA TIT])</f>
        <v>#REF!</v>
      </c>
      <c r="S232" s="66" t="str">
        <f>IF(_xlfn.XLOOKUP($B232,'[1]Pivot Gioc'!$B:$B,'[1]Pivot Gioc'!$S:$S)="0,00","",_xlfn.XLOOKUP($B232,'[1]Pivot Gioc'!$B:$B,'[1]Pivot Gioc'!$S:$S))</f>
        <v/>
      </c>
      <c r="T232" s="66" t="str">
        <f>IF(_xlfn.XLOOKUP($B232,'[1]Pivot Gioc'!$B:$B,'[1]Pivot Gioc'!$T:$T)=0,"",_xlfn.XLOOKUP($B232,'[1]Pivot Gioc'!$B:$B,'[1]Pivot Gioc'!$T:$T))</f>
        <v/>
      </c>
    </row>
    <row r="233" spans="1:20" x14ac:dyDescent="0.3">
      <c r="B233" s="103" t="s">
        <v>629</v>
      </c>
      <c r="C233" s="1" t="str">
        <f>_xlfn.IFNA(_xlfn.XLOOKUP(B233,'[1]ROSE SQUADRE'!$N:$N,'[1]ROSE SQUADRE'!$O:$O),"")</f>
        <v/>
      </c>
      <c r="D233" s="1">
        <f>_xlfn.XLOOKUP($B233,'[1]Pivot Gioc'!$B:$B,'[1]Pivot Gioc'!$Q:$Q,"")</f>
        <v>1</v>
      </c>
      <c r="E233" s="1">
        <f>_xlfn.XLOOKUP($B233,'[1]Pivot Gioc'!$B:$B,'[1]Pivot Gioc'!$N:$N,"")</f>
        <v>1</v>
      </c>
      <c r="F233" s="1">
        <f>_xlfn.XLOOKUP($B233,'[1]Pivot Gioc'!$B:$B,'[1]Pivot Gioc'!$J:$J,"")</f>
        <v>0</v>
      </c>
      <c r="G233" s="1">
        <f>_xlfn.XLOOKUP($B233,'[1]Pivot Gioc'!$B:$B,'[1]Pivot Gioc'!$I:$I,"")</f>
        <v>0</v>
      </c>
      <c r="H233" s="1">
        <f>_xlfn.XLOOKUP($B233,'[1]Pivot Gioc'!$B:$B,'[1]Pivot Gioc'!$H:$H,"")</f>
        <v>0</v>
      </c>
      <c r="I233" s="1">
        <f>_xlfn.XLOOKUP($B233,'[1]Pivot Gioc'!$B:$B,'[1]Pivot Gioc'!$P:$P,"")</f>
        <v>0</v>
      </c>
      <c r="J233" s="1">
        <f>_xlfn.XLOOKUP($B233,'[1]Pivot Gioc'!$B:$B,'[1]Pivot Gioc'!$L:$L,"")</f>
        <v>2</v>
      </c>
      <c r="K233" s="1">
        <f>_xlfn.XLOOKUP($B233,'[1]Pivot Gioc'!$B:$B,'[1]Pivot Gioc'!$M:$M,"")</f>
        <v>0</v>
      </c>
      <c r="L233" s="1">
        <f>_xlfn.XLOOKUP($B233,'[1]Pivot Gioc'!$B:$B,'[1]Pivot Gioc'!$K:$K,"")</f>
        <v>0</v>
      </c>
      <c r="M233" s="17">
        <f>_xlfn.XLOOKUP($B233,'[1]Pivot Gioc'!$B:$B,'[1]Pivot Gioc'!$C:$C,"")</f>
        <v>5.8181818181818183</v>
      </c>
      <c r="N233" s="17">
        <f>_xlfn.XLOOKUP($B233,'[1]Pivot Gioc'!$B:$B,'[1]Pivot Gioc'!$D:$D,"")</f>
        <v>6.0909090909090908</v>
      </c>
      <c r="O233" s="17">
        <f>_xlfn.XLOOKUP($B233,'[1]Pivot Gioc'!$B:$B,'[1]Pivot Gioc'!$E:$E,"")</f>
        <v>67</v>
      </c>
      <c r="P233" s="22" t="str">
        <f>IF(_xlfn.XLOOKUP($B233,'[1]Pivot Gioc'!$B:$B,'[1]Pivot Gioc'!$G:$G,"")=0,"",_xlfn.XLOOKUP($B233,'[1]Pivot Gioc'!$B:$B,'[1]Pivot Gioc'!$G:$G))</f>
        <v/>
      </c>
      <c r="Q233" s="63" t="e">
        <f>_xlfn.XLOOKUP(B233,[1]!Tabella4[nome],[1]!Tabella4[PRES])</f>
        <v>#REF!</v>
      </c>
      <c r="R233" s="63" t="e">
        <f>_xlfn.XLOOKUP(B233,[1]!Tabella4[nome],[1]!Tabella4[LEGA TIT])</f>
        <v>#REF!</v>
      </c>
      <c r="S233" s="66" t="str">
        <f>IF(_xlfn.XLOOKUP($B233,'[1]Pivot Gioc'!$B:$B,'[1]Pivot Gioc'!$S:$S)="0,00","",_xlfn.XLOOKUP($B233,'[1]Pivot Gioc'!$B:$B,'[1]Pivot Gioc'!$S:$S))</f>
        <v/>
      </c>
      <c r="T233" s="66" t="str">
        <f>IF(_xlfn.XLOOKUP($B233,'[1]Pivot Gioc'!$B:$B,'[1]Pivot Gioc'!$T:$T)=0,"",_xlfn.XLOOKUP($B233,'[1]Pivot Gioc'!$B:$B,'[1]Pivot Gioc'!$T:$T))</f>
        <v/>
      </c>
    </row>
    <row r="234" spans="1:20" x14ac:dyDescent="0.3">
      <c r="B234" s="103" t="s">
        <v>631</v>
      </c>
      <c r="C234" s="1" t="str">
        <f>_xlfn.IFNA(_xlfn.XLOOKUP(B234,'[1]ROSE SQUADRE'!$N:$N,'[1]ROSE SQUADRE'!$O:$O),"")</f>
        <v/>
      </c>
      <c r="D234" s="1">
        <f>_xlfn.XLOOKUP($B234,'[1]Pivot Gioc'!$B:$B,'[1]Pivot Gioc'!$Q:$Q,"")</f>
        <v>1</v>
      </c>
      <c r="E234" s="1">
        <f>_xlfn.XLOOKUP($B234,'[1]Pivot Gioc'!$B:$B,'[1]Pivot Gioc'!$N:$N,"")</f>
        <v>3</v>
      </c>
      <c r="F234" s="1">
        <f>_xlfn.XLOOKUP($B234,'[1]Pivot Gioc'!$B:$B,'[1]Pivot Gioc'!$J:$J,"")</f>
        <v>0</v>
      </c>
      <c r="G234" s="1">
        <f>_xlfn.XLOOKUP($B234,'[1]Pivot Gioc'!$B:$B,'[1]Pivot Gioc'!$I:$I,"")</f>
        <v>0</v>
      </c>
      <c r="H234" s="1">
        <f>_xlfn.XLOOKUP($B234,'[1]Pivot Gioc'!$B:$B,'[1]Pivot Gioc'!$H:$H,"")</f>
        <v>0</v>
      </c>
      <c r="I234" s="1">
        <f>_xlfn.XLOOKUP($B234,'[1]Pivot Gioc'!$B:$B,'[1]Pivot Gioc'!$P:$P,"")</f>
        <v>0</v>
      </c>
      <c r="J234" s="1">
        <f>_xlfn.XLOOKUP($B234,'[1]Pivot Gioc'!$B:$B,'[1]Pivot Gioc'!$L:$L,"")</f>
        <v>1</v>
      </c>
      <c r="K234" s="1">
        <f>_xlfn.XLOOKUP($B234,'[1]Pivot Gioc'!$B:$B,'[1]Pivot Gioc'!$M:$M,"")</f>
        <v>0</v>
      </c>
      <c r="L234" s="1">
        <f>_xlfn.XLOOKUP($B234,'[1]Pivot Gioc'!$B:$B,'[1]Pivot Gioc'!$K:$K,"")</f>
        <v>0</v>
      </c>
      <c r="M234" s="17">
        <f>_xlfn.XLOOKUP($B234,'[1]Pivot Gioc'!$B:$B,'[1]Pivot Gioc'!$C:$C,"")</f>
        <v>6.0625</v>
      </c>
      <c r="N234" s="17">
        <f>_xlfn.XLOOKUP($B234,'[1]Pivot Gioc'!$B:$B,'[1]Pivot Gioc'!$D:$D,"")</f>
        <v>6.40625</v>
      </c>
      <c r="O234" s="17">
        <f>_xlfn.XLOOKUP($B234,'[1]Pivot Gioc'!$B:$B,'[1]Pivot Gioc'!$E:$E,"")</f>
        <v>102.5</v>
      </c>
      <c r="P234" s="22" t="str">
        <f>IF(_xlfn.XLOOKUP($B234,'[1]Pivot Gioc'!$B:$B,'[1]Pivot Gioc'!$G:$G,"")=0,"",_xlfn.XLOOKUP($B234,'[1]Pivot Gioc'!$B:$B,'[1]Pivot Gioc'!$G:$G))</f>
        <v/>
      </c>
      <c r="Q234" s="63" t="e">
        <f>_xlfn.XLOOKUP(B234,[1]!Tabella4[nome],[1]!Tabella4[PRES])</f>
        <v>#REF!</v>
      </c>
      <c r="R234" s="63" t="e">
        <f>_xlfn.XLOOKUP(B234,[1]!Tabella4[nome],[1]!Tabella4[LEGA TIT])</f>
        <v>#REF!</v>
      </c>
      <c r="S234" s="66" t="str">
        <f>IF(_xlfn.XLOOKUP($B234,'[1]Pivot Gioc'!$B:$B,'[1]Pivot Gioc'!$S:$S)="0,00","",_xlfn.XLOOKUP($B234,'[1]Pivot Gioc'!$B:$B,'[1]Pivot Gioc'!$S:$S))</f>
        <v/>
      </c>
      <c r="T234" s="66" t="str">
        <f>IF(_xlfn.XLOOKUP($B234,'[1]Pivot Gioc'!$B:$B,'[1]Pivot Gioc'!$T:$T)=0,"",_xlfn.XLOOKUP($B234,'[1]Pivot Gioc'!$B:$B,'[1]Pivot Gioc'!$T:$T))</f>
        <v/>
      </c>
    </row>
    <row r="235" spans="1:20" x14ac:dyDescent="0.3">
      <c r="B235" s="103" t="s">
        <v>250</v>
      </c>
      <c r="C235" s="1" t="str">
        <f>_xlfn.IFNA(_xlfn.XLOOKUP(B235,'[1]ROSE SQUADRE'!$N:$N,'[1]ROSE SQUADRE'!$O:$O),"")</f>
        <v/>
      </c>
      <c r="D235" s="1">
        <f>_xlfn.XLOOKUP($B235,'[1]Pivot Gioc'!$B:$B,'[1]Pivot Gioc'!$Q:$Q,"")</f>
        <v>1</v>
      </c>
      <c r="E235" s="1">
        <f>_xlfn.XLOOKUP($B235,'[1]Pivot Gioc'!$B:$B,'[1]Pivot Gioc'!$N:$N,"")</f>
        <v>0</v>
      </c>
      <c r="F235" s="1">
        <f>_xlfn.XLOOKUP($B235,'[1]Pivot Gioc'!$B:$B,'[1]Pivot Gioc'!$J:$J,"")</f>
        <v>0</v>
      </c>
      <c r="G235" s="1">
        <f>_xlfn.XLOOKUP($B235,'[1]Pivot Gioc'!$B:$B,'[1]Pivot Gioc'!$I:$I,"")</f>
        <v>0</v>
      </c>
      <c r="H235" s="1">
        <f>_xlfn.XLOOKUP($B235,'[1]Pivot Gioc'!$B:$B,'[1]Pivot Gioc'!$H:$H,"")</f>
        <v>0</v>
      </c>
      <c r="I235" s="1">
        <f>_xlfn.XLOOKUP($B235,'[1]Pivot Gioc'!$B:$B,'[1]Pivot Gioc'!$P:$P,"")</f>
        <v>0</v>
      </c>
      <c r="J235" s="1">
        <f>_xlfn.XLOOKUP($B235,'[1]Pivot Gioc'!$B:$B,'[1]Pivot Gioc'!$L:$L,"")</f>
        <v>0</v>
      </c>
      <c r="K235" s="1">
        <f>_xlfn.XLOOKUP($B235,'[1]Pivot Gioc'!$B:$B,'[1]Pivot Gioc'!$M:$M,"")</f>
        <v>0</v>
      </c>
      <c r="L235" s="1">
        <f>_xlfn.XLOOKUP($B235,'[1]Pivot Gioc'!$B:$B,'[1]Pivot Gioc'!$K:$K,"")</f>
        <v>0</v>
      </c>
      <c r="M235" s="17">
        <f>_xlfn.XLOOKUP($B235,'[1]Pivot Gioc'!$B:$B,'[1]Pivot Gioc'!$C:$C,"")</f>
        <v>5.7857142857142856</v>
      </c>
      <c r="N235" s="17">
        <f>_xlfn.XLOOKUP($B235,'[1]Pivot Gioc'!$B:$B,'[1]Pivot Gioc'!$D:$D,"")</f>
        <v>6.0714285714285712</v>
      </c>
      <c r="O235" s="17">
        <f>_xlfn.XLOOKUP($B235,'[1]Pivot Gioc'!$B:$B,'[1]Pivot Gioc'!$E:$E,"")</f>
        <v>85</v>
      </c>
      <c r="P235" s="22" t="str">
        <f>IF(_xlfn.XLOOKUP($B235,'[1]Pivot Gioc'!$B:$B,'[1]Pivot Gioc'!$G:$G,"")=0,"",_xlfn.XLOOKUP($B235,'[1]Pivot Gioc'!$B:$B,'[1]Pivot Gioc'!$G:$G))</f>
        <v/>
      </c>
      <c r="Q235" s="63" t="e">
        <f>_xlfn.XLOOKUP(B235,[1]!Tabella4[nome],[1]!Tabella4[PRES])</f>
        <v>#REF!</v>
      </c>
      <c r="R235" s="63" t="e">
        <f>_xlfn.XLOOKUP(B235,[1]!Tabella4[nome],[1]!Tabella4[LEGA TIT])</f>
        <v>#REF!</v>
      </c>
      <c r="S235" s="66">
        <f>IF(_xlfn.XLOOKUP($B235,'[1]Pivot Gioc'!$B:$B,'[1]Pivot Gioc'!$S:$S)="0,00","",_xlfn.XLOOKUP($B235,'[1]Pivot Gioc'!$B:$B,'[1]Pivot Gioc'!$S:$S))</f>
        <v>5.5</v>
      </c>
      <c r="T235" s="66">
        <f>IF(_xlfn.XLOOKUP($B235,'[1]Pivot Gioc'!$B:$B,'[1]Pivot Gioc'!$T:$T)=0,"",_xlfn.XLOOKUP($B235,'[1]Pivot Gioc'!$B:$B,'[1]Pivot Gioc'!$T:$T))</f>
        <v>27.5</v>
      </c>
    </row>
    <row r="236" spans="1:20" x14ac:dyDescent="0.3">
      <c r="B236" s="103" t="s">
        <v>252</v>
      </c>
      <c r="C236" s="1" t="str">
        <f>_xlfn.IFNA(_xlfn.XLOOKUP(B236,'[1]ROSE SQUADRE'!$N:$N,'[1]ROSE SQUADRE'!$O:$O),"")</f>
        <v/>
      </c>
      <c r="D236" s="1">
        <f>_xlfn.XLOOKUP($B236,'[1]Pivot Gioc'!$B:$B,'[1]Pivot Gioc'!$Q:$Q,"")</f>
        <v>1</v>
      </c>
      <c r="E236" s="1">
        <f>_xlfn.XLOOKUP($B236,'[1]Pivot Gioc'!$B:$B,'[1]Pivot Gioc'!$N:$N,"")</f>
        <v>0</v>
      </c>
      <c r="F236" s="1">
        <f>_xlfn.XLOOKUP($B236,'[1]Pivot Gioc'!$B:$B,'[1]Pivot Gioc'!$J:$J,"")</f>
        <v>0</v>
      </c>
      <c r="G236" s="1">
        <f>_xlfn.XLOOKUP($B236,'[1]Pivot Gioc'!$B:$B,'[1]Pivot Gioc'!$I:$I,"")</f>
        <v>0</v>
      </c>
      <c r="H236" s="1">
        <f>_xlfn.XLOOKUP($B236,'[1]Pivot Gioc'!$B:$B,'[1]Pivot Gioc'!$H:$H,"")</f>
        <v>0</v>
      </c>
      <c r="I236" s="1">
        <f>_xlfn.XLOOKUP($B236,'[1]Pivot Gioc'!$B:$B,'[1]Pivot Gioc'!$P:$P,"")</f>
        <v>0</v>
      </c>
      <c r="J236" s="1">
        <f>_xlfn.XLOOKUP($B236,'[1]Pivot Gioc'!$B:$B,'[1]Pivot Gioc'!$L:$L,"")</f>
        <v>3</v>
      </c>
      <c r="K236" s="1">
        <f>_xlfn.XLOOKUP($B236,'[1]Pivot Gioc'!$B:$B,'[1]Pivot Gioc'!$M:$M,"")</f>
        <v>1</v>
      </c>
      <c r="L236" s="1">
        <f>_xlfn.XLOOKUP($B236,'[1]Pivot Gioc'!$B:$B,'[1]Pivot Gioc'!$K:$K,"")</f>
        <v>0</v>
      </c>
      <c r="M236" s="17">
        <f>_xlfn.XLOOKUP($B236,'[1]Pivot Gioc'!$B:$B,'[1]Pivot Gioc'!$C:$C,"")</f>
        <v>5.8</v>
      </c>
      <c r="N236" s="17">
        <f>_xlfn.XLOOKUP($B236,'[1]Pivot Gioc'!$B:$B,'[1]Pivot Gioc'!$D:$D,"")</f>
        <v>5.875</v>
      </c>
      <c r="O236" s="17">
        <f>_xlfn.XLOOKUP($B236,'[1]Pivot Gioc'!$B:$B,'[1]Pivot Gioc'!$E:$E,"")</f>
        <v>117.5</v>
      </c>
      <c r="P236" s="22" t="str">
        <f>IF(_xlfn.XLOOKUP($B236,'[1]Pivot Gioc'!$B:$B,'[1]Pivot Gioc'!$G:$G,"")=0,"",_xlfn.XLOOKUP($B236,'[1]Pivot Gioc'!$B:$B,'[1]Pivot Gioc'!$G:$G))</f>
        <v/>
      </c>
      <c r="Q236" s="63" t="e">
        <f>_xlfn.XLOOKUP(B236,[1]!Tabella4[nome],[1]!Tabella4[PRES])</f>
        <v>#REF!</v>
      </c>
      <c r="R236" s="63" t="e">
        <f>_xlfn.XLOOKUP(B236,[1]!Tabella4[nome],[1]!Tabella4[LEGA TIT])</f>
        <v>#REF!</v>
      </c>
      <c r="S236" s="66" t="str">
        <f>IF(_xlfn.XLOOKUP($B236,'[1]Pivot Gioc'!$B:$B,'[1]Pivot Gioc'!$S:$S)="0,00","",_xlfn.XLOOKUP($B236,'[1]Pivot Gioc'!$B:$B,'[1]Pivot Gioc'!$S:$S))</f>
        <v/>
      </c>
      <c r="T236" s="66" t="str">
        <f>IF(_xlfn.XLOOKUP($B236,'[1]Pivot Gioc'!$B:$B,'[1]Pivot Gioc'!$T:$T)=0,"",_xlfn.XLOOKUP($B236,'[1]Pivot Gioc'!$B:$B,'[1]Pivot Gioc'!$T:$T))</f>
        <v/>
      </c>
    </row>
    <row r="237" spans="1:20" x14ac:dyDescent="0.3">
      <c r="B237" s="103" t="s">
        <v>253</v>
      </c>
      <c r="C237" s="1" t="str">
        <f>_xlfn.IFNA(_xlfn.XLOOKUP(B237,'[1]ROSE SQUADRE'!$N:$N,'[1]ROSE SQUADRE'!$O:$O),"")</f>
        <v/>
      </c>
      <c r="D237" s="1">
        <f>_xlfn.XLOOKUP($B237,'[1]Pivot Gioc'!$B:$B,'[1]Pivot Gioc'!$Q:$Q,"")</f>
        <v>1</v>
      </c>
      <c r="E237" s="1">
        <f>_xlfn.XLOOKUP($B237,'[1]Pivot Gioc'!$B:$B,'[1]Pivot Gioc'!$N:$N,"")</f>
        <v>0</v>
      </c>
      <c r="F237" s="1">
        <f>_xlfn.XLOOKUP($B237,'[1]Pivot Gioc'!$B:$B,'[1]Pivot Gioc'!$J:$J,"")</f>
        <v>0</v>
      </c>
      <c r="G237" s="1">
        <f>_xlfn.XLOOKUP($B237,'[1]Pivot Gioc'!$B:$B,'[1]Pivot Gioc'!$I:$I,"")</f>
        <v>0</v>
      </c>
      <c r="H237" s="1">
        <f>_xlfn.XLOOKUP($B237,'[1]Pivot Gioc'!$B:$B,'[1]Pivot Gioc'!$H:$H,"")</f>
        <v>0</v>
      </c>
      <c r="I237" s="1">
        <f>_xlfn.XLOOKUP($B237,'[1]Pivot Gioc'!$B:$B,'[1]Pivot Gioc'!$P:$P,"")</f>
        <v>0</v>
      </c>
      <c r="J237" s="1">
        <f>_xlfn.XLOOKUP($B237,'[1]Pivot Gioc'!$B:$B,'[1]Pivot Gioc'!$L:$L,"")</f>
        <v>0</v>
      </c>
      <c r="K237" s="1">
        <f>_xlfn.XLOOKUP($B237,'[1]Pivot Gioc'!$B:$B,'[1]Pivot Gioc'!$M:$M,"")</f>
        <v>0</v>
      </c>
      <c r="L237" s="1">
        <f>_xlfn.XLOOKUP($B237,'[1]Pivot Gioc'!$B:$B,'[1]Pivot Gioc'!$K:$K,"")</f>
        <v>0</v>
      </c>
      <c r="M237" s="17">
        <f>_xlfn.XLOOKUP($B237,'[1]Pivot Gioc'!$B:$B,'[1]Pivot Gioc'!$C:$C,"")</f>
        <v>5.7352941176470589</v>
      </c>
      <c r="N237" s="17">
        <f>_xlfn.XLOOKUP($B237,'[1]Pivot Gioc'!$B:$B,'[1]Pivot Gioc'!$D:$D,"")</f>
        <v>5.9117647058823533</v>
      </c>
      <c r="O237" s="17">
        <f>_xlfn.XLOOKUP($B237,'[1]Pivot Gioc'!$B:$B,'[1]Pivot Gioc'!$E:$E,"")</f>
        <v>100.5</v>
      </c>
      <c r="P237" s="22" t="str">
        <f>IF(_xlfn.XLOOKUP($B237,'[1]Pivot Gioc'!$B:$B,'[1]Pivot Gioc'!$G:$G,"")=0,"",_xlfn.XLOOKUP($B237,'[1]Pivot Gioc'!$B:$B,'[1]Pivot Gioc'!$G:$G))</f>
        <v/>
      </c>
      <c r="Q237" s="63" t="e">
        <f>_xlfn.XLOOKUP(B237,[1]!Tabella4[nome],[1]!Tabella4[PRES])</f>
        <v>#REF!</v>
      </c>
      <c r="R237" s="63" t="e">
        <f>_xlfn.XLOOKUP(B237,[1]!Tabella4[nome],[1]!Tabella4[LEGA TIT])</f>
        <v>#REF!</v>
      </c>
      <c r="S237" s="66">
        <f>IF(_xlfn.XLOOKUP($B237,'[1]Pivot Gioc'!$B:$B,'[1]Pivot Gioc'!$S:$S)="0,00","",_xlfn.XLOOKUP($B237,'[1]Pivot Gioc'!$B:$B,'[1]Pivot Gioc'!$S:$S))</f>
        <v>5.666666666666667</v>
      </c>
      <c r="T237" s="66">
        <f>IF(_xlfn.XLOOKUP($B237,'[1]Pivot Gioc'!$B:$B,'[1]Pivot Gioc'!$T:$T)=0,"",_xlfn.XLOOKUP($B237,'[1]Pivot Gioc'!$B:$B,'[1]Pivot Gioc'!$T:$T))</f>
        <v>17</v>
      </c>
    </row>
    <row r="238" spans="1:20" x14ac:dyDescent="0.3">
      <c r="B238" s="103" t="s">
        <v>638</v>
      </c>
      <c r="C238" s="1" t="str">
        <f>_xlfn.IFNA(_xlfn.XLOOKUP(B238,'[1]ROSE SQUADRE'!$N:$N,'[1]ROSE SQUADRE'!$O:$O),"")</f>
        <v/>
      </c>
      <c r="D238" s="1">
        <f>_xlfn.XLOOKUP($B238,'[1]Pivot Gioc'!$B:$B,'[1]Pivot Gioc'!$Q:$Q,"")</f>
        <v>1</v>
      </c>
      <c r="E238" s="1">
        <f>_xlfn.XLOOKUP($B238,'[1]Pivot Gioc'!$B:$B,'[1]Pivot Gioc'!$N:$N,"")</f>
        <v>1</v>
      </c>
      <c r="F238" s="1">
        <f>_xlfn.XLOOKUP($B238,'[1]Pivot Gioc'!$B:$B,'[1]Pivot Gioc'!$J:$J,"")</f>
        <v>0</v>
      </c>
      <c r="G238" s="1">
        <f>_xlfn.XLOOKUP($B238,'[1]Pivot Gioc'!$B:$B,'[1]Pivot Gioc'!$I:$I,"")</f>
        <v>0</v>
      </c>
      <c r="H238" s="1">
        <f>_xlfn.XLOOKUP($B238,'[1]Pivot Gioc'!$B:$B,'[1]Pivot Gioc'!$H:$H,"")</f>
        <v>0</v>
      </c>
      <c r="I238" s="1">
        <f>_xlfn.XLOOKUP($B238,'[1]Pivot Gioc'!$B:$B,'[1]Pivot Gioc'!$P:$P,"")</f>
        <v>0</v>
      </c>
      <c r="J238" s="1">
        <f>_xlfn.XLOOKUP($B238,'[1]Pivot Gioc'!$B:$B,'[1]Pivot Gioc'!$L:$L,"")</f>
        <v>6</v>
      </c>
      <c r="K238" s="1">
        <f>_xlfn.XLOOKUP($B238,'[1]Pivot Gioc'!$B:$B,'[1]Pivot Gioc'!$M:$M,"")</f>
        <v>0</v>
      </c>
      <c r="L238" s="1">
        <f>_xlfn.XLOOKUP($B238,'[1]Pivot Gioc'!$B:$B,'[1]Pivot Gioc'!$K:$K,"")</f>
        <v>1</v>
      </c>
      <c r="M238" s="17">
        <f>_xlfn.XLOOKUP($B238,'[1]Pivot Gioc'!$B:$B,'[1]Pivot Gioc'!$C:$C,"")</f>
        <v>6.0454545454545459</v>
      </c>
      <c r="N238" s="17">
        <f>_xlfn.XLOOKUP($B238,'[1]Pivot Gioc'!$B:$B,'[1]Pivot Gioc'!$D:$D,"")</f>
        <v>6</v>
      </c>
      <c r="O238" s="17">
        <f>_xlfn.XLOOKUP($B238,'[1]Pivot Gioc'!$B:$B,'[1]Pivot Gioc'!$E:$E,"")</f>
        <v>132</v>
      </c>
      <c r="P238" s="22" t="str">
        <f>IF(_xlfn.XLOOKUP($B238,'[1]Pivot Gioc'!$B:$B,'[1]Pivot Gioc'!$G:$G,"")=0,"",_xlfn.XLOOKUP($B238,'[1]Pivot Gioc'!$B:$B,'[1]Pivot Gioc'!$G:$G))</f>
        <v/>
      </c>
      <c r="Q238" s="63" t="e">
        <f>_xlfn.XLOOKUP(B238,[1]!Tabella4[nome],[1]!Tabella4[PRES])</f>
        <v>#REF!</v>
      </c>
      <c r="R238" s="63" t="e">
        <f>_xlfn.XLOOKUP(B238,[1]!Tabella4[nome],[1]!Tabella4[LEGA TIT])</f>
        <v>#REF!</v>
      </c>
      <c r="S238" s="66" t="str">
        <f>IF(_xlfn.XLOOKUP($B238,'[1]Pivot Gioc'!$B:$B,'[1]Pivot Gioc'!$S:$S)="0,00","",_xlfn.XLOOKUP($B238,'[1]Pivot Gioc'!$B:$B,'[1]Pivot Gioc'!$S:$S))</f>
        <v/>
      </c>
      <c r="T238" s="66" t="str">
        <f>IF(_xlfn.XLOOKUP($B238,'[1]Pivot Gioc'!$B:$B,'[1]Pivot Gioc'!$T:$T)=0,"",_xlfn.XLOOKUP($B238,'[1]Pivot Gioc'!$B:$B,'[1]Pivot Gioc'!$T:$T))</f>
        <v/>
      </c>
    </row>
    <row r="239" spans="1:20" x14ac:dyDescent="0.3">
      <c r="B239" s="103" t="s">
        <v>640</v>
      </c>
      <c r="C239" s="1" t="str">
        <f>_xlfn.IFNA(_xlfn.XLOOKUP(B239,'[1]ROSE SQUADRE'!$N:$N,'[1]ROSE SQUADRE'!$O:$O),"")</f>
        <v/>
      </c>
      <c r="D239" s="1">
        <f>_xlfn.XLOOKUP($B239,'[1]Pivot Gioc'!$B:$B,'[1]Pivot Gioc'!$Q:$Q,"")</f>
        <v>1</v>
      </c>
      <c r="E239" s="1">
        <f>_xlfn.XLOOKUP($B239,'[1]Pivot Gioc'!$B:$B,'[1]Pivot Gioc'!$N:$N,"")</f>
        <v>0</v>
      </c>
      <c r="F239" s="1">
        <f>_xlfn.XLOOKUP($B239,'[1]Pivot Gioc'!$B:$B,'[1]Pivot Gioc'!$J:$J,"")</f>
        <v>0</v>
      </c>
      <c r="G239" s="1">
        <f>_xlfn.XLOOKUP($B239,'[1]Pivot Gioc'!$B:$B,'[1]Pivot Gioc'!$I:$I,"")</f>
        <v>0</v>
      </c>
      <c r="H239" s="1">
        <f>_xlfn.XLOOKUP($B239,'[1]Pivot Gioc'!$B:$B,'[1]Pivot Gioc'!$H:$H,"")</f>
        <v>0</v>
      </c>
      <c r="I239" s="1">
        <f>_xlfn.XLOOKUP($B239,'[1]Pivot Gioc'!$B:$B,'[1]Pivot Gioc'!$P:$P,"")</f>
        <v>0</v>
      </c>
      <c r="J239" s="1">
        <f>_xlfn.XLOOKUP($B239,'[1]Pivot Gioc'!$B:$B,'[1]Pivot Gioc'!$L:$L,"")</f>
        <v>1</v>
      </c>
      <c r="K239" s="1">
        <f>_xlfn.XLOOKUP($B239,'[1]Pivot Gioc'!$B:$B,'[1]Pivot Gioc'!$M:$M,"")</f>
        <v>0</v>
      </c>
      <c r="L239" s="1">
        <f>_xlfn.XLOOKUP($B239,'[1]Pivot Gioc'!$B:$B,'[1]Pivot Gioc'!$K:$K,"")</f>
        <v>0</v>
      </c>
      <c r="M239" s="17">
        <f>_xlfn.XLOOKUP($B239,'[1]Pivot Gioc'!$B:$B,'[1]Pivot Gioc'!$C:$C,"")</f>
        <v>6</v>
      </c>
      <c r="N239" s="17">
        <f>_xlfn.XLOOKUP($B239,'[1]Pivot Gioc'!$B:$B,'[1]Pivot Gioc'!$D:$D,"")</f>
        <v>6.416666666666667</v>
      </c>
      <c r="O239" s="17">
        <f>_xlfn.XLOOKUP($B239,'[1]Pivot Gioc'!$B:$B,'[1]Pivot Gioc'!$E:$E,"")</f>
        <v>38.5</v>
      </c>
      <c r="P239" s="22" t="str">
        <f>IF(_xlfn.XLOOKUP($B239,'[1]Pivot Gioc'!$B:$B,'[1]Pivot Gioc'!$G:$G,"")=0,"",_xlfn.XLOOKUP($B239,'[1]Pivot Gioc'!$B:$B,'[1]Pivot Gioc'!$G:$G))</f>
        <v/>
      </c>
      <c r="Q239" s="63" t="e">
        <f>_xlfn.XLOOKUP(B239,[1]!Tabella4[nome],[1]!Tabella4[PRES])</f>
        <v>#REF!</v>
      </c>
      <c r="R239" s="63" t="e">
        <f>_xlfn.XLOOKUP(B239,[1]!Tabella4[nome],[1]!Tabella4[LEGA TIT])</f>
        <v>#REF!</v>
      </c>
      <c r="S239" s="66" t="str">
        <f>IF(_xlfn.XLOOKUP($B239,'[1]Pivot Gioc'!$B:$B,'[1]Pivot Gioc'!$S:$S)="0,00","",_xlfn.XLOOKUP($B239,'[1]Pivot Gioc'!$B:$B,'[1]Pivot Gioc'!$S:$S))</f>
        <v/>
      </c>
      <c r="T239" s="66" t="str">
        <f>IF(_xlfn.XLOOKUP($B239,'[1]Pivot Gioc'!$B:$B,'[1]Pivot Gioc'!$T:$T)=0,"",_xlfn.XLOOKUP($B239,'[1]Pivot Gioc'!$B:$B,'[1]Pivot Gioc'!$T:$T))</f>
        <v/>
      </c>
    </row>
    <row r="240" spans="1:20" x14ac:dyDescent="0.3">
      <c r="B240" s="103" t="s">
        <v>641</v>
      </c>
      <c r="C240" s="1" t="str">
        <f>_xlfn.IFNA(_xlfn.XLOOKUP(B240,'[1]ROSE SQUADRE'!$N:$N,'[1]ROSE SQUADRE'!$O:$O),"")</f>
        <v/>
      </c>
      <c r="D240" s="1">
        <f>_xlfn.XLOOKUP($B240,'[1]Pivot Gioc'!$B:$B,'[1]Pivot Gioc'!$Q:$Q,"")</f>
        <v>1</v>
      </c>
      <c r="E240" s="1">
        <f>_xlfn.XLOOKUP($B240,'[1]Pivot Gioc'!$B:$B,'[1]Pivot Gioc'!$N:$N,"")</f>
        <v>0</v>
      </c>
      <c r="F240" s="1">
        <f>_xlfn.XLOOKUP($B240,'[1]Pivot Gioc'!$B:$B,'[1]Pivot Gioc'!$J:$J,"")</f>
        <v>0</v>
      </c>
      <c r="G240" s="1">
        <f>_xlfn.XLOOKUP($B240,'[1]Pivot Gioc'!$B:$B,'[1]Pivot Gioc'!$I:$I,"")</f>
        <v>0</v>
      </c>
      <c r="H240" s="1">
        <f>_xlfn.XLOOKUP($B240,'[1]Pivot Gioc'!$B:$B,'[1]Pivot Gioc'!$H:$H,"")</f>
        <v>0</v>
      </c>
      <c r="I240" s="1">
        <f>_xlfn.XLOOKUP($B240,'[1]Pivot Gioc'!$B:$B,'[1]Pivot Gioc'!$P:$P,"")</f>
        <v>0</v>
      </c>
      <c r="J240" s="1">
        <f>_xlfn.XLOOKUP($B240,'[1]Pivot Gioc'!$B:$B,'[1]Pivot Gioc'!$L:$L,"")</f>
        <v>7</v>
      </c>
      <c r="K240" s="1">
        <f>_xlfn.XLOOKUP($B240,'[1]Pivot Gioc'!$B:$B,'[1]Pivot Gioc'!$M:$M,"")</f>
        <v>0</v>
      </c>
      <c r="L240" s="1">
        <f>_xlfn.XLOOKUP($B240,'[1]Pivot Gioc'!$B:$B,'[1]Pivot Gioc'!$K:$K,"")</f>
        <v>0</v>
      </c>
      <c r="M240" s="17">
        <f>_xlfn.XLOOKUP($B240,'[1]Pivot Gioc'!$B:$B,'[1]Pivot Gioc'!$C:$C,"")</f>
        <v>5.8913043478260869</v>
      </c>
      <c r="N240" s="17">
        <f>_xlfn.XLOOKUP($B240,'[1]Pivot Gioc'!$B:$B,'[1]Pivot Gioc'!$D:$D,"")</f>
        <v>5.8695652173913047</v>
      </c>
      <c r="O240" s="17">
        <f>_xlfn.XLOOKUP($B240,'[1]Pivot Gioc'!$B:$B,'[1]Pivot Gioc'!$E:$E,"")</f>
        <v>135</v>
      </c>
      <c r="P240" s="22" t="str">
        <f>IF(_xlfn.XLOOKUP($B240,'[1]Pivot Gioc'!$B:$B,'[1]Pivot Gioc'!$G:$G,"")=0,"",_xlfn.XLOOKUP($B240,'[1]Pivot Gioc'!$B:$B,'[1]Pivot Gioc'!$G:$G))</f>
        <v/>
      </c>
      <c r="Q240" s="63" t="e">
        <f>_xlfn.XLOOKUP(B240,[1]!Tabella4[nome],[1]!Tabella4[PRES])</f>
        <v>#REF!</v>
      </c>
      <c r="R240" s="63" t="e">
        <f>_xlfn.XLOOKUP(B240,[1]!Tabella4[nome],[1]!Tabella4[LEGA TIT])</f>
        <v>#REF!</v>
      </c>
      <c r="S240" s="66" t="str">
        <f>IF(_xlfn.XLOOKUP($B240,'[1]Pivot Gioc'!$B:$B,'[1]Pivot Gioc'!$S:$S)="0,00","",_xlfn.XLOOKUP($B240,'[1]Pivot Gioc'!$B:$B,'[1]Pivot Gioc'!$S:$S))</f>
        <v/>
      </c>
      <c r="T240" s="66" t="str">
        <f>IF(_xlfn.XLOOKUP($B240,'[1]Pivot Gioc'!$B:$B,'[1]Pivot Gioc'!$T:$T)=0,"",_xlfn.XLOOKUP($B240,'[1]Pivot Gioc'!$B:$B,'[1]Pivot Gioc'!$T:$T))</f>
        <v/>
      </c>
    </row>
    <row r="241" spans="2:20" x14ac:dyDescent="0.3">
      <c r="B241" s="103" t="s">
        <v>642</v>
      </c>
      <c r="C241" s="1" t="str">
        <f>_xlfn.IFNA(_xlfn.XLOOKUP(B241,'[1]ROSE SQUADRE'!$N:$N,'[1]ROSE SQUADRE'!$O:$O),"")</f>
        <v/>
      </c>
      <c r="D241" s="1">
        <f>_xlfn.XLOOKUP($B241,'[1]Pivot Gioc'!$B:$B,'[1]Pivot Gioc'!$Q:$Q,"")</f>
        <v>1</v>
      </c>
      <c r="E241" s="1">
        <f>_xlfn.XLOOKUP($B241,'[1]Pivot Gioc'!$B:$B,'[1]Pivot Gioc'!$N:$N,"")</f>
        <v>2</v>
      </c>
      <c r="F241" s="1">
        <f>_xlfn.XLOOKUP($B241,'[1]Pivot Gioc'!$B:$B,'[1]Pivot Gioc'!$J:$J,"")</f>
        <v>0</v>
      </c>
      <c r="G241" s="1">
        <f>_xlfn.XLOOKUP($B241,'[1]Pivot Gioc'!$B:$B,'[1]Pivot Gioc'!$I:$I,"")</f>
        <v>0</v>
      </c>
      <c r="H241" s="1">
        <f>_xlfn.XLOOKUP($B241,'[1]Pivot Gioc'!$B:$B,'[1]Pivot Gioc'!$H:$H,"")</f>
        <v>0</v>
      </c>
      <c r="I241" s="1">
        <f>_xlfn.XLOOKUP($B241,'[1]Pivot Gioc'!$B:$B,'[1]Pivot Gioc'!$P:$P,"")</f>
        <v>0</v>
      </c>
      <c r="J241" s="1">
        <f>_xlfn.XLOOKUP($B241,'[1]Pivot Gioc'!$B:$B,'[1]Pivot Gioc'!$L:$L,"")</f>
        <v>3</v>
      </c>
      <c r="K241" s="1">
        <f>_xlfn.XLOOKUP($B241,'[1]Pivot Gioc'!$B:$B,'[1]Pivot Gioc'!$M:$M,"")</f>
        <v>0</v>
      </c>
      <c r="L241" s="1">
        <f>_xlfn.XLOOKUP($B241,'[1]Pivot Gioc'!$B:$B,'[1]Pivot Gioc'!$K:$K,"")</f>
        <v>0</v>
      </c>
      <c r="M241" s="17">
        <f>_xlfn.XLOOKUP($B241,'[1]Pivot Gioc'!$B:$B,'[1]Pivot Gioc'!$C:$C,"")</f>
        <v>5.833333333333333</v>
      </c>
      <c r="N241" s="17">
        <f>_xlfn.XLOOKUP($B241,'[1]Pivot Gioc'!$B:$B,'[1]Pivot Gioc'!$D:$D,"")</f>
        <v>6</v>
      </c>
      <c r="O241" s="17">
        <f>_xlfn.XLOOKUP($B241,'[1]Pivot Gioc'!$B:$B,'[1]Pivot Gioc'!$E:$E,"")</f>
        <v>162</v>
      </c>
      <c r="P241" s="22" t="str">
        <f>IF(_xlfn.XLOOKUP($B241,'[1]Pivot Gioc'!$B:$B,'[1]Pivot Gioc'!$G:$G,"")=0,"",_xlfn.XLOOKUP($B241,'[1]Pivot Gioc'!$B:$B,'[1]Pivot Gioc'!$G:$G))</f>
        <v/>
      </c>
      <c r="Q241" s="63" t="e">
        <f>_xlfn.XLOOKUP(B241,[1]!Tabella4[nome],[1]!Tabella4[PRES])</f>
        <v>#REF!</v>
      </c>
      <c r="R241" s="63" t="e">
        <f>_xlfn.XLOOKUP(B241,[1]!Tabella4[nome],[1]!Tabella4[LEGA TIT])</f>
        <v>#REF!</v>
      </c>
      <c r="S241" s="66" t="str">
        <f>IF(_xlfn.XLOOKUP($B241,'[1]Pivot Gioc'!$B:$B,'[1]Pivot Gioc'!$S:$S)="0,00","",_xlfn.XLOOKUP($B241,'[1]Pivot Gioc'!$B:$B,'[1]Pivot Gioc'!$S:$S))</f>
        <v/>
      </c>
      <c r="T241" s="66" t="str">
        <f>IF(_xlfn.XLOOKUP($B241,'[1]Pivot Gioc'!$B:$B,'[1]Pivot Gioc'!$T:$T)=0,"",_xlfn.XLOOKUP($B241,'[1]Pivot Gioc'!$B:$B,'[1]Pivot Gioc'!$T:$T))</f>
        <v/>
      </c>
    </row>
    <row r="242" spans="2:20" x14ac:dyDescent="0.3">
      <c r="B242" s="103" t="s">
        <v>643</v>
      </c>
      <c r="C242" s="1" t="str">
        <f>_xlfn.IFNA(_xlfn.XLOOKUP(B242,'[1]ROSE SQUADRE'!$N:$N,'[1]ROSE SQUADRE'!$O:$O),"")</f>
        <v/>
      </c>
      <c r="D242" s="1">
        <f>_xlfn.XLOOKUP($B242,'[1]Pivot Gioc'!$B:$B,'[1]Pivot Gioc'!$Q:$Q,"")</f>
        <v>1</v>
      </c>
      <c r="E242" s="1">
        <f>_xlfn.XLOOKUP($B242,'[1]Pivot Gioc'!$B:$B,'[1]Pivot Gioc'!$N:$N,"")</f>
        <v>0</v>
      </c>
      <c r="F242" s="1">
        <f>_xlfn.XLOOKUP($B242,'[1]Pivot Gioc'!$B:$B,'[1]Pivot Gioc'!$J:$J,"")</f>
        <v>0</v>
      </c>
      <c r="G242" s="1">
        <f>_xlfn.XLOOKUP($B242,'[1]Pivot Gioc'!$B:$B,'[1]Pivot Gioc'!$I:$I,"")</f>
        <v>0</v>
      </c>
      <c r="H242" s="1">
        <f>_xlfn.XLOOKUP($B242,'[1]Pivot Gioc'!$B:$B,'[1]Pivot Gioc'!$H:$H,"")</f>
        <v>0</v>
      </c>
      <c r="I242" s="1">
        <f>_xlfn.XLOOKUP($B242,'[1]Pivot Gioc'!$B:$B,'[1]Pivot Gioc'!$P:$P,"")</f>
        <v>0</v>
      </c>
      <c r="J242" s="1">
        <f>_xlfn.XLOOKUP($B242,'[1]Pivot Gioc'!$B:$B,'[1]Pivot Gioc'!$L:$L,"")</f>
        <v>8</v>
      </c>
      <c r="K242" s="1">
        <f>_xlfn.XLOOKUP($B242,'[1]Pivot Gioc'!$B:$B,'[1]Pivot Gioc'!$M:$M,"")</f>
        <v>0</v>
      </c>
      <c r="L242" s="1">
        <f>_xlfn.XLOOKUP($B242,'[1]Pivot Gioc'!$B:$B,'[1]Pivot Gioc'!$K:$K,"")</f>
        <v>0</v>
      </c>
      <c r="M242" s="17">
        <f>_xlfn.XLOOKUP($B242,'[1]Pivot Gioc'!$B:$B,'[1]Pivot Gioc'!$C:$C,"")</f>
        <v>5.8636363636363633</v>
      </c>
      <c r="N242" s="17">
        <f>_xlfn.XLOOKUP($B242,'[1]Pivot Gioc'!$B:$B,'[1]Pivot Gioc'!$D:$D,"")</f>
        <v>5.8181818181818183</v>
      </c>
      <c r="O242" s="17">
        <f>_xlfn.XLOOKUP($B242,'[1]Pivot Gioc'!$B:$B,'[1]Pivot Gioc'!$E:$E,"")</f>
        <v>128</v>
      </c>
      <c r="P242" s="22" t="str">
        <f>IF(_xlfn.XLOOKUP($B242,'[1]Pivot Gioc'!$B:$B,'[1]Pivot Gioc'!$G:$G,"")=0,"",_xlfn.XLOOKUP($B242,'[1]Pivot Gioc'!$B:$B,'[1]Pivot Gioc'!$G:$G))</f>
        <v/>
      </c>
      <c r="Q242" s="63" t="e">
        <f>_xlfn.XLOOKUP(B242,[1]!Tabella4[nome],[1]!Tabella4[PRES])</f>
        <v>#REF!</v>
      </c>
      <c r="R242" s="63" t="e">
        <f>_xlfn.XLOOKUP(B242,[1]!Tabella4[nome],[1]!Tabella4[LEGA TIT])</f>
        <v>#REF!</v>
      </c>
      <c r="S242" s="66" t="str">
        <f>IF(_xlfn.XLOOKUP($B242,'[1]Pivot Gioc'!$B:$B,'[1]Pivot Gioc'!$S:$S)="0,00","",_xlfn.XLOOKUP($B242,'[1]Pivot Gioc'!$B:$B,'[1]Pivot Gioc'!$S:$S))</f>
        <v/>
      </c>
      <c r="T242" s="66" t="str">
        <f>IF(_xlfn.XLOOKUP($B242,'[1]Pivot Gioc'!$B:$B,'[1]Pivot Gioc'!$T:$T)=0,"",_xlfn.XLOOKUP($B242,'[1]Pivot Gioc'!$B:$B,'[1]Pivot Gioc'!$T:$T))</f>
        <v/>
      </c>
    </row>
    <row r="243" spans="2:20" x14ac:dyDescent="0.3">
      <c r="B243" s="103" t="s">
        <v>265</v>
      </c>
      <c r="C243" s="1" t="str">
        <f>_xlfn.IFNA(_xlfn.XLOOKUP(B243,'[1]ROSE SQUADRE'!$N:$N,'[1]ROSE SQUADRE'!$O:$O),"")</f>
        <v/>
      </c>
      <c r="D243" s="1">
        <f>_xlfn.XLOOKUP($B243,'[1]Pivot Gioc'!$B:$B,'[1]Pivot Gioc'!$Q:$Q,"")</f>
        <v>1</v>
      </c>
      <c r="E243" s="1">
        <f>_xlfn.XLOOKUP($B243,'[1]Pivot Gioc'!$B:$B,'[1]Pivot Gioc'!$N:$N,"")</f>
        <v>1</v>
      </c>
      <c r="F243" s="1">
        <f>_xlfn.XLOOKUP($B243,'[1]Pivot Gioc'!$B:$B,'[1]Pivot Gioc'!$J:$J,"")</f>
        <v>0</v>
      </c>
      <c r="G243" s="1">
        <f>_xlfn.XLOOKUP($B243,'[1]Pivot Gioc'!$B:$B,'[1]Pivot Gioc'!$I:$I,"")</f>
        <v>0</v>
      </c>
      <c r="H243" s="1">
        <f>_xlfn.XLOOKUP($B243,'[1]Pivot Gioc'!$B:$B,'[1]Pivot Gioc'!$H:$H,"")</f>
        <v>0</v>
      </c>
      <c r="I243" s="1">
        <f>_xlfn.XLOOKUP($B243,'[1]Pivot Gioc'!$B:$B,'[1]Pivot Gioc'!$P:$P,"")</f>
        <v>0</v>
      </c>
      <c r="J243" s="1">
        <f>_xlfn.XLOOKUP($B243,'[1]Pivot Gioc'!$B:$B,'[1]Pivot Gioc'!$L:$L,"")</f>
        <v>4</v>
      </c>
      <c r="K243" s="1">
        <f>_xlfn.XLOOKUP($B243,'[1]Pivot Gioc'!$B:$B,'[1]Pivot Gioc'!$M:$M,"")</f>
        <v>0</v>
      </c>
      <c r="L243" s="1">
        <f>_xlfn.XLOOKUP($B243,'[1]Pivot Gioc'!$B:$B,'[1]Pivot Gioc'!$K:$K,"")</f>
        <v>0</v>
      </c>
      <c r="M243" s="17">
        <f>_xlfn.XLOOKUP($B243,'[1]Pivot Gioc'!$B:$B,'[1]Pivot Gioc'!$C:$C,"")</f>
        <v>5.791666666666667</v>
      </c>
      <c r="N243" s="17">
        <f>_xlfn.XLOOKUP($B243,'[1]Pivot Gioc'!$B:$B,'[1]Pivot Gioc'!$D:$D,"")</f>
        <v>5.8472222222222223</v>
      </c>
      <c r="O243" s="17">
        <f>_xlfn.XLOOKUP($B243,'[1]Pivot Gioc'!$B:$B,'[1]Pivot Gioc'!$E:$E,"")</f>
        <v>210.5</v>
      </c>
      <c r="P243" s="22" t="str">
        <f>IF(_xlfn.XLOOKUP($B243,'[1]Pivot Gioc'!$B:$B,'[1]Pivot Gioc'!$G:$G,"")=0,"",_xlfn.XLOOKUP($B243,'[1]Pivot Gioc'!$B:$B,'[1]Pivot Gioc'!$G:$G))</f>
        <v/>
      </c>
      <c r="Q243" s="63" t="e">
        <f>_xlfn.XLOOKUP(B243,[1]!Tabella4[nome],[1]!Tabella4[PRES])</f>
        <v>#REF!</v>
      </c>
      <c r="R243" s="63" t="e">
        <f>_xlfn.XLOOKUP(B243,[1]!Tabella4[nome],[1]!Tabella4[LEGA TIT])</f>
        <v>#REF!</v>
      </c>
      <c r="S243" s="66" t="str">
        <f>IF(_xlfn.XLOOKUP($B243,'[1]Pivot Gioc'!$B:$B,'[1]Pivot Gioc'!$S:$S)="0,00","",_xlfn.XLOOKUP($B243,'[1]Pivot Gioc'!$B:$B,'[1]Pivot Gioc'!$S:$S))</f>
        <v/>
      </c>
      <c r="T243" s="66" t="str">
        <f>IF(_xlfn.XLOOKUP($B243,'[1]Pivot Gioc'!$B:$B,'[1]Pivot Gioc'!$T:$T)=0,"",_xlfn.XLOOKUP($B243,'[1]Pivot Gioc'!$B:$B,'[1]Pivot Gioc'!$T:$T))</f>
        <v/>
      </c>
    </row>
    <row r="244" spans="2:20" x14ac:dyDescent="0.3">
      <c r="B244" s="103" t="s">
        <v>267</v>
      </c>
      <c r="C244" s="1" t="str">
        <f>_xlfn.IFNA(_xlfn.XLOOKUP(B244,'[1]ROSE SQUADRE'!$N:$N,'[1]ROSE SQUADRE'!$O:$O),"")</f>
        <v/>
      </c>
      <c r="D244" s="1">
        <f>_xlfn.XLOOKUP($B244,'[1]Pivot Gioc'!$B:$B,'[1]Pivot Gioc'!$Q:$Q,"")</f>
        <v>1</v>
      </c>
      <c r="E244" s="1">
        <f>_xlfn.XLOOKUP($B244,'[1]Pivot Gioc'!$B:$B,'[1]Pivot Gioc'!$N:$N,"")</f>
        <v>0</v>
      </c>
      <c r="F244" s="1">
        <f>_xlfn.XLOOKUP($B244,'[1]Pivot Gioc'!$B:$B,'[1]Pivot Gioc'!$J:$J,"")</f>
        <v>0</v>
      </c>
      <c r="G244" s="1">
        <f>_xlfn.XLOOKUP($B244,'[1]Pivot Gioc'!$B:$B,'[1]Pivot Gioc'!$I:$I,"")</f>
        <v>0</v>
      </c>
      <c r="H244" s="1">
        <f>_xlfn.XLOOKUP($B244,'[1]Pivot Gioc'!$B:$B,'[1]Pivot Gioc'!$H:$H,"")</f>
        <v>0</v>
      </c>
      <c r="I244" s="1">
        <f>_xlfn.XLOOKUP($B244,'[1]Pivot Gioc'!$B:$B,'[1]Pivot Gioc'!$P:$P,"")</f>
        <v>0</v>
      </c>
      <c r="J244" s="1">
        <f>_xlfn.XLOOKUP($B244,'[1]Pivot Gioc'!$B:$B,'[1]Pivot Gioc'!$L:$L,"")</f>
        <v>2</v>
      </c>
      <c r="K244" s="1">
        <f>_xlfn.XLOOKUP($B244,'[1]Pivot Gioc'!$B:$B,'[1]Pivot Gioc'!$M:$M,"")</f>
        <v>0</v>
      </c>
      <c r="L244" s="1">
        <f>_xlfn.XLOOKUP($B244,'[1]Pivot Gioc'!$B:$B,'[1]Pivot Gioc'!$K:$K,"")</f>
        <v>0</v>
      </c>
      <c r="M244" s="17">
        <f>_xlfn.XLOOKUP($B244,'[1]Pivot Gioc'!$B:$B,'[1]Pivot Gioc'!$C:$C,"")</f>
        <v>5.8928571428571432</v>
      </c>
      <c r="N244" s="17">
        <f>_xlfn.XLOOKUP($B244,'[1]Pivot Gioc'!$B:$B,'[1]Pivot Gioc'!$D:$D,"")</f>
        <v>5.9642857142857144</v>
      </c>
      <c r="O244" s="17">
        <f>_xlfn.XLOOKUP($B244,'[1]Pivot Gioc'!$B:$B,'[1]Pivot Gioc'!$E:$E,"")</f>
        <v>167</v>
      </c>
      <c r="P244" s="22" t="str">
        <f>IF(_xlfn.XLOOKUP($B244,'[1]Pivot Gioc'!$B:$B,'[1]Pivot Gioc'!$G:$G,"")=0,"",_xlfn.XLOOKUP($B244,'[1]Pivot Gioc'!$B:$B,'[1]Pivot Gioc'!$G:$G))</f>
        <v/>
      </c>
      <c r="Q244" s="63" t="e">
        <f>_xlfn.XLOOKUP(B244,[1]!Tabella4[nome],[1]!Tabella4[PRES])</f>
        <v>#REF!</v>
      </c>
      <c r="R244" s="63" t="e">
        <f>_xlfn.XLOOKUP(B244,[1]!Tabella4[nome],[1]!Tabella4[LEGA TIT])</f>
        <v>#REF!</v>
      </c>
      <c r="S244" s="66" t="str">
        <f>IF(_xlfn.XLOOKUP($B244,'[1]Pivot Gioc'!$B:$B,'[1]Pivot Gioc'!$S:$S)="0,00","",_xlfn.XLOOKUP($B244,'[1]Pivot Gioc'!$B:$B,'[1]Pivot Gioc'!$S:$S))</f>
        <v/>
      </c>
      <c r="T244" s="66" t="str">
        <f>IF(_xlfn.XLOOKUP($B244,'[1]Pivot Gioc'!$B:$B,'[1]Pivot Gioc'!$T:$T)=0,"",_xlfn.XLOOKUP($B244,'[1]Pivot Gioc'!$B:$B,'[1]Pivot Gioc'!$T:$T))</f>
        <v/>
      </c>
    </row>
    <row r="245" spans="2:20" x14ac:dyDescent="0.3">
      <c r="B245" s="103" t="s">
        <v>650</v>
      </c>
      <c r="C245" s="1" t="str">
        <f>_xlfn.IFNA(_xlfn.XLOOKUP(B245,'[1]ROSE SQUADRE'!$N:$N,'[1]ROSE SQUADRE'!$O:$O),"")</f>
        <v/>
      </c>
      <c r="D245" s="1">
        <f>_xlfn.XLOOKUP($B245,'[1]Pivot Gioc'!$B:$B,'[1]Pivot Gioc'!$Q:$Q,"")</f>
        <v>1</v>
      </c>
      <c r="E245" s="1">
        <f>_xlfn.XLOOKUP($B245,'[1]Pivot Gioc'!$B:$B,'[1]Pivot Gioc'!$N:$N,"")</f>
        <v>0</v>
      </c>
      <c r="F245" s="1">
        <f>_xlfn.XLOOKUP($B245,'[1]Pivot Gioc'!$B:$B,'[1]Pivot Gioc'!$J:$J,"")</f>
        <v>0</v>
      </c>
      <c r="G245" s="1">
        <f>_xlfn.XLOOKUP($B245,'[1]Pivot Gioc'!$B:$B,'[1]Pivot Gioc'!$I:$I,"")</f>
        <v>0</v>
      </c>
      <c r="H245" s="1">
        <f>_xlfn.XLOOKUP($B245,'[1]Pivot Gioc'!$B:$B,'[1]Pivot Gioc'!$H:$H,"")</f>
        <v>0</v>
      </c>
      <c r="I245" s="1">
        <f>_xlfn.XLOOKUP($B245,'[1]Pivot Gioc'!$B:$B,'[1]Pivot Gioc'!$P:$P,"")</f>
        <v>0</v>
      </c>
      <c r="J245" s="1">
        <f>_xlfn.XLOOKUP($B245,'[1]Pivot Gioc'!$B:$B,'[1]Pivot Gioc'!$L:$L,"")</f>
        <v>1</v>
      </c>
      <c r="K245" s="1">
        <f>_xlfn.XLOOKUP($B245,'[1]Pivot Gioc'!$B:$B,'[1]Pivot Gioc'!$M:$M,"")</f>
        <v>0</v>
      </c>
      <c r="L245" s="1">
        <f>_xlfn.XLOOKUP($B245,'[1]Pivot Gioc'!$B:$B,'[1]Pivot Gioc'!$K:$K,"")</f>
        <v>0</v>
      </c>
      <c r="M245" s="17">
        <f>_xlfn.XLOOKUP($B245,'[1]Pivot Gioc'!$B:$B,'[1]Pivot Gioc'!$C:$C,"")</f>
        <v>6.0625</v>
      </c>
      <c r="N245" s="17">
        <f>_xlfn.XLOOKUP($B245,'[1]Pivot Gioc'!$B:$B,'[1]Pivot Gioc'!$D:$D,"")</f>
        <v>6.5</v>
      </c>
      <c r="O245" s="17">
        <f>_xlfn.XLOOKUP($B245,'[1]Pivot Gioc'!$B:$B,'[1]Pivot Gioc'!$E:$E,"")</f>
        <v>52</v>
      </c>
      <c r="P245" s="22" t="str">
        <f>IF(_xlfn.XLOOKUP($B245,'[1]Pivot Gioc'!$B:$B,'[1]Pivot Gioc'!$G:$G,"")=0,"",_xlfn.XLOOKUP($B245,'[1]Pivot Gioc'!$B:$B,'[1]Pivot Gioc'!$G:$G))</f>
        <v/>
      </c>
      <c r="Q245" s="63" t="e">
        <f>_xlfn.XLOOKUP(B245,[1]!Tabella4[nome],[1]!Tabella4[PRES])</f>
        <v>#REF!</v>
      </c>
      <c r="R245" s="63" t="e">
        <f>_xlfn.XLOOKUP(B245,[1]!Tabella4[nome],[1]!Tabella4[LEGA TIT])</f>
        <v>#REF!</v>
      </c>
      <c r="S245" s="66" t="str">
        <f>IF(_xlfn.XLOOKUP($B245,'[1]Pivot Gioc'!$B:$B,'[1]Pivot Gioc'!$S:$S)="0,00","",_xlfn.XLOOKUP($B245,'[1]Pivot Gioc'!$B:$B,'[1]Pivot Gioc'!$S:$S))</f>
        <v/>
      </c>
      <c r="T245" s="66" t="str">
        <f>IF(_xlfn.XLOOKUP($B245,'[1]Pivot Gioc'!$B:$B,'[1]Pivot Gioc'!$T:$T)=0,"",_xlfn.XLOOKUP($B245,'[1]Pivot Gioc'!$B:$B,'[1]Pivot Gioc'!$T:$T))</f>
        <v/>
      </c>
    </row>
    <row r="246" spans="2:20" x14ac:dyDescent="0.3">
      <c r="B246" s="103" t="s">
        <v>271</v>
      </c>
      <c r="C246" s="1" t="str">
        <f>_xlfn.IFNA(_xlfn.XLOOKUP(B246,'[1]ROSE SQUADRE'!$N:$N,'[1]ROSE SQUADRE'!$O:$O),"")</f>
        <v/>
      </c>
      <c r="D246" s="1">
        <f>_xlfn.XLOOKUP($B246,'[1]Pivot Gioc'!$B:$B,'[1]Pivot Gioc'!$Q:$Q,"")</f>
        <v>1</v>
      </c>
      <c r="E246" s="1">
        <f>_xlfn.XLOOKUP($B246,'[1]Pivot Gioc'!$B:$B,'[1]Pivot Gioc'!$N:$N,"")</f>
        <v>0</v>
      </c>
      <c r="F246" s="1">
        <f>_xlfn.XLOOKUP($B246,'[1]Pivot Gioc'!$B:$B,'[1]Pivot Gioc'!$J:$J,"")</f>
        <v>0</v>
      </c>
      <c r="G246" s="1">
        <f>_xlfn.XLOOKUP($B246,'[1]Pivot Gioc'!$B:$B,'[1]Pivot Gioc'!$I:$I,"")</f>
        <v>0</v>
      </c>
      <c r="H246" s="1">
        <f>_xlfn.XLOOKUP($B246,'[1]Pivot Gioc'!$B:$B,'[1]Pivot Gioc'!$H:$H,"")</f>
        <v>0</v>
      </c>
      <c r="I246" s="1">
        <f>_xlfn.XLOOKUP($B246,'[1]Pivot Gioc'!$B:$B,'[1]Pivot Gioc'!$P:$P,"")</f>
        <v>0</v>
      </c>
      <c r="J246" s="1">
        <f>_xlfn.XLOOKUP($B246,'[1]Pivot Gioc'!$B:$B,'[1]Pivot Gioc'!$L:$L,"")</f>
        <v>6</v>
      </c>
      <c r="K246" s="1">
        <f>_xlfn.XLOOKUP($B246,'[1]Pivot Gioc'!$B:$B,'[1]Pivot Gioc'!$M:$M,"")</f>
        <v>0</v>
      </c>
      <c r="L246" s="1">
        <f>_xlfn.XLOOKUP($B246,'[1]Pivot Gioc'!$B:$B,'[1]Pivot Gioc'!$K:$K,"")</f>
        <v>0</v>
      </c>
      <c r="M246" s="17">
        <f>_xlfn.XLOOKUP($B246,'[1]Pivot Gioc'!$B:$B,'[1]Pivot Gioc'!$C:$C,"")</f>
        <v>5.85</v>
      </c>
      <c r="N246" s="17">
        <f>_xlfn.XLOOKUP($B246,'[1]Pivot Gioc'!$B:$B,'[1]Pivot Gioc'!$D:$D,"")</f>
        <v>5.85</v>
      </c>
      <c r="O246" s="17">
        <f>_xlfn.XLOOKUP($B246,'[1]Pivot Gioc'!$B:$B,'[1]Pivot Gioc'!$E:$E,"")</f>
        <v>175.5</v>
      </c>
      <c r="P246" s="22" t="str">
        <f>IF(_xlfn.XLOOKUP($B246,'[1]Pivot Gioc'!$B:$B,'[1]Pivot Gioc'!$G:$G,"")=0,"",_xlfn.XLOOKUP($B246,'[1]Pivot Gioc'!$B:$B,'[1]Pivot Gioc'!$G:$G))</f>
        <v/>
      </c>
      <c r="Q246" s="63" t="e">
        <f>_xlfn.XLOOKUP(B246,[1]!Tabella4[nome],[1]!Tabella4[PRES])</f>
        <v>#REF!</v>
      </c>
      <c r="R246" s="63" t="e">
        <f>_xlfn.XLOOKUP(B246,[1]!Tabella4[nome],[1]!Tabella4[LEGA TIT])</f>
        <v>#REF!</v>
      </c>
      <c r="S246" s="66" t="str">
        <f>IF(_xlfn.XLOOKUP($B246,'[1]Pivot Gioc'!$B:$B,'[1]Pivot Gioc'!$S:$S)="0,00","",_xlfn.XLOOKUP($B246,'[1]Pivot Gioc'!$B:$B,'[1]Pivot Gioc'!$S:$S))</f>
        <v/>
      </c>
      <c r="T246" s="66" t="str">
        <f>IF(_xlfn.XLOOKUP($B246,'[1]Pivot Gioc'!$B:$B,'[1]Pivot Gioc'!$T:$T)=0,"",_xlfn.XLOOKUP($B246,'[1]Pivot Gioc'!$B:$B,'[1]Pivot Gioc'!$T:$T))</f>
        <v/>
      </c>
    </row>
    <row r="247" spans="2:20" x14ac:dyDescent="0.3">
      <c r="B247" s="103" t="s">
        <v>275</v>
      </c>
      <c r="C247" s="1" t="str">
        <f>_xlfn.IFNA(_xlfn.XLOOKUP(B247,'[1]ROSE SQUADRE'!$N:$N,'[1]ROSE SQUADRE'!$O:$O),"")</f>
        <v/>
      </c>
      <c r="D247" s="1">
        <f>_xlfn.XLOOKUP($B247,'[1]Pivot Gioc'!$B:$B,'[1]Pivot Gioc'!$Q:$Q,"")</f>
        <v>1</v>
      </c>
      <c r="E247" s="1">
        <f>_xlfn.XLOOKUP($B247,'[1]Pivot Gioc'!$B:$B,'[1]Pivot Gioc'!$N:$N,"")</f>
        <v>0</v>
      </c>
      <c r="F247" s="1">
        <f>_xlfn.XLOOKUP($B247,'[1]Pivot Gioc'!$B:$B,'[1]Pivot Gioc'!$J:$J,"")</f>
        <v>0</v>
      </c>
      <c r="G247" s="1">
        <f>_xlfn.XLOOKUP($B247,'[1]Pivot Gioc'!$B:$B,'[1]Pivot Gioc'!$I:$I,"")</f>
        <v>0</v>
      </c>
      <c r="H247" s="1">
        <f>_xlfn.XLOOKUP($B247,'[1]Pivot Gioc'!$B:$B,'[1]Pivot Gioc'!$H:$H,"")</f>
        <v>0</v>
      </c>
      <c r="I247" s="1">
        <f>_xlfn.XLOOKUP($B247,'[1]Pivot Gioc'!$B:$B,'[1]Pivot Gioc'!$P:$P,"")</f>
        <v>0</v>
      </c>
      <c r="J247" s="1">
        <f>_xlfn.XLOOKUP($B247,'[1]Pivot Gioc'!$B:$B,'[1]Pivot Gioc'!$L:$L,"")</f>
        <v>10</v>
      </c>
      <c r="K247" s="1">
        <f>_xlfn.XLOOKUP($B247,'[1]Pivot Gioc'!$B:$B,'[1]Pivot Gioc'!$M:$M,"")</f>
        <v>0</v>
      </c>
      <c r="L247" s="1">
        <f>_xlfn.XLOOKUP($B247,'[1]Pivot Gioc'!$B:$B,'[1]Pivot Gioc'!$K:$K,"")</f>
        <v>0</v>
      </c>
      <c r="M247" s="17">
        <f>_xlfn.XLOOKUP($B247,'[1]Pivot Gioc'!$B:$B,'[1]Pivot Gioc'!$C:$C,"")</f>
        <v>5.9</v>
      </c>
      <c r="N247" s="17">
        <f>_xlfn.XLOOKUP($B247,'[1]Pivot Gioc'!$B:$B,'[1]Pivot Gioc'!$D:$D,"")</f>
        <v>5.8428571428571425</v>
      </c>
      <c r="O247" s="17">
        <f>_xlfn.XLOOKUP($B247,'[1]Pivot Gioc'!$B:$B,'[1]Pivot Gioc'!$E:$E,"")</f>
        <v>204.5</v>
      </c>
      <c r="P247" s="22" t="str">
        <f>IF(_xlfn.XLOOKUP($B247,'[1]Pivot Gioc'!$B:$B,'[1]Pivot Gioc'!$G:$G,"")=0,"",_xlfn.XLOOKUP($B247,'[1]Pivot Gioc'!$B:$B,'[1]Pivot Gioc'!$G:$G))</f>
        <v/>
      </c>
      <c r="Q247" s="63" t="e">
        <f>_xlfn.XLOOKUP(B247,[1]!Tabella4[nome],[1]!Tabella4[PRES])</f>
        <v>#REF!</v>
      </c>
      <c r="R247" s="63" t="e">
        <f>_xlfn.XLOOKUP(B247,[1]!Tabella4[nome],[1]!Tabella4[LEGA TIT])</f>
        <v>#REF!</v>
      </c>
      <c r="S247" s="66" t="str">
        <f>IF(_xlfn.XLOOKUP($B247,'[1]Pivot Gioc'!$B:$B,'[1]Pivot Gioc'!$S:$S)="0,00","",_xlfn.XLOOKUP($B247,'[1]Pivot Gioc'!$B:$B,'[1]Pivot Gioc'!$S:$S))</f>
        <v/>
      </c>
      <c r="T247" s="66" t="str">
        <f>IF(_xlfn.XLOOKUP($B247,'[1]Pivot Gioc'!$B:$B,'[1]Pivot Gioc'!$T:$T)=0,"",_xlfn.XLOOKUP($B247,'[1]Pivot Gioc'!$B:$B,'[1]Pivot Gioc'!$T:$T))</f>
        <v/>
      </c>
    </row>
    <row r="248" spans="2:20" x14ac:dyDescent="0.3">
      <c r="B248" s="103" t="s">
        <v>277</v>
      </c>
      <c r="C248" s="1" t="str">
        <f>_xlfn.IFNA(_xlfn.XLOOKUP(B248,'[1]ROSE SQUADRE'!$N:$N,'[1]ROSE SQUADRE'!$O:$O),"")</f>
        <v/>
      </c>
      <c r="D248" s="1">
        <f>_xlfn.XLOOKUP($B248,'[1]Pivot Gioc'!$B:$B,'[1]Pivot Gioc'!$Q:$Q,"")</f>
        <v>1</v>
      </c>
      <c r="E248" s="1">
        <f>_xlfn.XLOOKUP($B248,'[1]Pivot Gioc'!$B:$B,'[1]Pivot Gioc'!$N:$N,"")</f>
        <v>0</v>
      </c>
      <c r="F248" s="1">
        <f>_xlfn.XLOOKUP($B248,'[1]Pivot Gioc'!$B:$B,'[1]Pivot Gioc'!$J:$J,"")</f>
        <v>0</v>
      </c>
      <c r="G248" s="1">
        <f>_xlfn.XLOOKUP($B248,'[1]Pivot Gioc'!$B:$B,'[1]Pivot Gioc'!$I:$I,"")</f>
        <v>0</v>
      </c>
      <c r="H248" s="1">
        <f>_xlfn.XLOOKUP($B248,'[1]Pivot Gioc'!$B:$B,'[1]Pivot Gioc'!$H:$H,"")</f>
        <v>0</v>
      </c>
      <c r="I248" s="1">
        <f>_xlfn.XLOOKUP($B248,'[1]Pivot Gioc'!$B:$B,'[1]Pivot Gioc'!$P:$P,"")</f>
        <v>0</v>
      </c>
      <c r="J248" s="1">
        <f>_xlfn.XLOOKUP($B248,'[1]Pivot Gioc'!$B:$B,'[1]Pivot Gioc'!$L:$L,"")</f>
        <v>8</v>
      </c>
      <c r="K248" s="1">
        <f>_xlfn.XLOOKUP($B248,'[1]Pivot Gioc'!$B:$B,'[1]Pivot Gioc'!$M:$M,"")</f>
        <v>1</v>
      </c>
      <c r="L248" s="1">
        <f>_xlfn.XLOOKUP($B248,'[1]Pivot Gioc'!$B:$B,'[1]Pivot Gioc'!$K:$K,"")</f>
        <v>0</v>
      </c>
      <c r="M248" s="17">
        <f>_xlfn.XLOOKUP($B248,'[1]Pivot Gioc'!$B:$B,'[1]Pivot Gioc'!$C:$C,"")</f>
        <v>5.8275862068965516</v>
      </c>
      <c r="N248" s="17">
        <f>_xlfn.XLOOKUP($B248,'[1]Pivot Gioc'!$B:$B,'[1]Pivot Gioc'!$D:$D,"")</f>
        <v>5.7586206896551726</v>
      </c>
      <c r="O248" s="17">
        <f>_xlfn.XLOOKUP($B248,'[1]Pivot Gioc'!$B:$B,'[1]Pivot Gioc'!$E:$E,"")</f>
        <v>167</v>
      </c>
      <c r="P248" s="22" t="str">
        <f>IF(_xlfn.XLOOKUP($B248,'[1]Pivot Gioc'!$B:$B,'[1]Pivot Gioc'!$G:$G,"")=0,"",_xlfn.XLOOKUP($B248,'[1]Pivot Gioc'!$B:$B,'[1]Pivot Gioc'!$G:$G))</f>
        <v/>
      </c>
      <c r="Q248" s="63" t="e">
        <f>_xlfn.XLOOKUP(B248,[1]!Tabella4[nome],[1]!Tabella4[PRES])</f>
        <v>#REF!</v>
      </c>
      <c r="R248" s="63" t="e">
        <f>_xlfn.XLOOKUP(B248,[1]!Tabella4[nome],[1]!Tabella4[LEGA TIT])</f>
        <v>#REF!</v>
      </c>
      <c r="S248" s="66">
        <f>IF(_xlfn.XLOOKUP($B248,'[1]Pivot Gioc'!$B:$B,'[1]Pivot Gioc'!$S:$S)="0,00","",_xlfn.XLOOKUP($B248,'[1]Pivot Gioc'!$B:$B,'[1]Pivot Gioc'!$S:$S))</f>
        <v>6</v>
      </c>
      <c r="T248" s="66">
        <f>IF(_xlfn.XLOOKUP($B248,'[1]Pivot Gioc'!$B:$B,'[1]Pivot Gioc'!$T:$T)=0,"",_xlfn.XLOOKUP($B248,'[1]Pivot Gioc'!$B:$B,'[1]Pivot Gioc'!$T:$T))</f>
        <v>6</v>
      </c>
    </row>
    <row r="249" spans="2:20" x14ac:dyDescent="0.3">
      <c r="B249" s="103" t="s">
        <v>655</v>
      </c>
      <c r="C249" s="1" t="str">
        <f>_xlfn.IFNA(_xlfn.XLOOKUP(B249,'[1]ROSE SQUADRE'!$N:$N,'[1]ROSE SQUADRE'!$O:$O),"")</f>
        <v/>
      </c>
      <c r="D249" s="1">
        <f>_xlfn.XLOOKUP($B249,'[1]Pivot Gioc'!$B:$B,'[1]Pivot Gioc'!$Q:$Q,"")</f>
        <v>1</v>
      </c>
      <c r="E249" s="1">
        <f>_xlfn.XLOOKUP($B249,'[1]Pivot Gioc'!$B:$B,'[1]Pivot Gioc'!$N:$N,"")</f>
        <v>4</v>
      </c>
      <c r="F249" s="1">
        <f>_xlfn.XLOOKUP($B249,'[1]Pivot Gioc'!$B:$B,'[1]Pivot Gioc'!$J:$J,"")</f>
        <v>0</v>
      </c>
      <c r="G249" s="1">
        <f>_xlfn.XLOOKUP($B249,'[1]Pivot Gioc'!$B:$B,'[1]Pivot Gioc'!$I:$I,"")</f>
        <v>0</v>
      </c>
      <c r="H249" s="1">
        <f>_xlfn.XLOOKUP($B249,'[1]Pivot Gioc'!$B:$B,'[1]Pivot Gioc'!$H:$H,"")</f>
        <v>0</v>
      </c>
      <c r="I249" s="1">
        <f>_xlfn.XLOOKUP($B249,'[1]Pivot Gioc'!$B:$B,'[1]Pivot Gioc'!$P:$P,"")</f>
        <v>0</v>
      </c>
      <c r="J249" s="1">
        <f>_xlfn.XLOOKUP($B249,'[1]Pivot Gioc'!$B:$B,'[1]Pivot Gioc'!$L:$L,"")</f>
        <v>1</v>
      </c>
      <c r="K249" s="1">
        <f>_xlfn.XLOOKUP($B249,'[1]Pivot Gioc'!$B:$B,'[1]Pivot Gioc'!$M:$M,"")</f>
        <v>0</v>
      </c>
      <c r="L249" s="1">
        <f>_xlfn.XLOOKUP($B249,'[1]Pivot Gioc'!$B:$B,'[1]Pivot Gioc'!$K:$K,"")</f>
        <v>0</v>
      </c>
      <c r="M249" s="17">
        <f>_xlfn.XLOOKUP($B249,'[1]Pivot Gioc'!$B:$B,'[1]Pivot Gioc'!$C:$C,"")</f>
        <v>6.1578947368421053</v>
      </c>
      <c r="N249" s="17">
        <f>_xlfn.XLOOKUP($B249,'[1]Pivot Gioc'!$B:$B,'[1]Pivot Gioc'!$D:$D,"")</f>
        <v>6.1749999999999998</v>
      </c>
      <c r="O249" s="17">
        <f>_xlfn.XLOOKUP($B249,'[1]Pivot Gioc'!$B:$B,'[1]Pivot Gioc'!$E:$E,"")</f>
        <v>123.5</v>
      </c>
      <c r="P249" s="22" t="str">
        <f>IF(_xlfn.XLOOKUP($B249,'[1]Pivot Gioc'!$B:$B,'[1]Pivot Gioc'!$G:$G,"")=0,"",_xlfn.XLOOKUP($B249,'[1]Pivot Gioc'!$B:$B,'[1]Pivot Gioc'!$G:$G))</f>
        <v/>
      </c>
      <c r="Q249" s="63" t="e">
        <f>_xlfn.XLOOKUP(B249,[1]!Tabella4[nome],[1]!Tabella4[PRES])</f>
        <v>#REF!</v>
      </c>
      <c r="R249" s="63" t="e">
        <f>_xlfn.XLOOKUP(B249,[1]!Tabella4[nome],[1]!Tabella4[LEGA TIT])</f>
        <v>#REF!</v>
      </c>
      <c r="S249" s="66" t="str">
        <f>IF(_xlfn.XLOOKUP($B249,'[1]Pivot Gioc'!$B:$B,'[1]Pivot Gioc'!$S:$S)="0,00","",_xlfn.XLOOKUP($B249,'[1]Pivot Gioc'!$B:$B,'[1]Pivot Gioc'!$S:$S))</f>
        <v/>
      </c>
      <c r="T249" s="66" t="str">
        <f>IF(_xlfn.XLOOKUP($B249,'[1]Pivot Gioc'!$B:$B,'[1]Pivot Gioc'!$T:$T)=0,"",_xlfn.XLOOKUP($B249,'[1]Pivot Gioc'!$B:$B,'[1]Pivot Gioc'!$T:$T))</f>
        <v/>
      </c>
    </row>
    <row r="250" spans="2:20" x14ac:dyDescent="0.3">
      <c r="B250" s="103" t="s">
        <v>278</v>
      </c>
      <c r="C250" s="1" t="str">
        <f>_xlfn.IFNA(_xlfn.XLOOKUP(B250,'[1]ROSE SQUADRE'!$N:$N,'[1]ROSE SQUADRE'!$O:$O),"")</f>
        <v/>
      </c>
      <c r="D250" s="1">
        <f>_xlfn.XLOOKUP($B250,'[1]Pivot Gioc'!$B:$B,'[1]Pivot Gioc'!$Q:$Q,"")</f>
        <v>1</v>
      </c>
      <c r="E250" s="1">
        <f>_xlfn.XLOOKUP($B250,'[1]Pivot Gioc'!$B:$B,'[1]Pivot Gioc'!$N:$N,"")</f>
        <v>3</v>
      </c>
      <c r="F250" s="1">
        <f>_xlfn.XLOOKUP($B250,'[1]Pivot Gioc'!$B:$B,'[1]Pivot Gioc'!$J:$J,"")</f>
        <v>0</v>
      </c>
      <c r="G250" s="1">
        <f>_xlfn.XLOOKUP($B250,'[1]Pivot Gioc'!$B:$B,'[1]Pivot Gioc'!$I:$I,"")</f>
        <v>0</v>
      </c>
      <c r="H250" s="1">
        <f>_xlfn.XLOOKUP($B250,'[1]Pivot Gioc'!$B:$B,'[1]Pivot Gioc'!$H:$H,"")</f>
        <v>0</v>
      </c>
      <c r="I250" s="1">
        <f>_xlfn.XLOOKUP($B250,'[1]Pivot Gioc'!$B:$B,'[1]Pivot Gioc'!$P:$P,"")</f>
        <v>0</v>
      </c>
      <c r="J250" s="1">
        <f>_xlfn.XLOOKUP($B250,'[1]Pivot Gioc'!$B:$B,'[1]Pivot Gioc'!$L:$L,"")</f>
        <v>3</v>
      </c>
      <c r="K250" s="1">
        <f>_xlfn.XLOOKUP($B250,'[1]Pivot Gioc'!$B:$B,'[1]Pivot Gioc'!$M:$M,"")</f>
        <v>0</v>
      </c>
      <c r="L250" s="1">
        <f>_xlfn.XLOOKUP($B250,'[1]Pivot Gioc'!$B:$B,'[1]Pivot Gioc'!$K:$K,"")</f>
        <v>0</v>
      </c>
      <c r="M250" s="17">
        <f>_xlfn.XLOOKUP($B250,'[1]Pivot Gioc'!$B:$B,'[1]Pivot Gioc'!$C:$C,"")</f>
        <v>6</v>
      </c>
      <c r="N250" s="17">
        <f>_xlfn.XLOOKUP($B250,'[1]Pivot Gioc'!$B:$B,'[1]Pivot Gioc'!$D:$D,"")</f>
        <v>6.1607142857142856</v>
      </c>
      <c r="O250" s="17">
        <f>_xlfn.XLOOKUP($B250,'[1]Pivot Gioc'!$B:$B,'[1]Pivot Gioc'!$E:$E,"")</f>
        <v>172.5</v>
      </c>
      <c r="P250" s="22" t="str">
        <f>IF(_xlfn.XLOOKUP($B250,'[1]Pivot Gioc'!$B:$B,'[1]Pivot Gioc'!$G:$G,"")=0,"",_xlfn.XLOOKUP($B250,'[1]Pivot Gioc'!$B:$B,'[1]Pivot Gioc'!$G:$G))</f>
        <v/>
      </c>
      <c r="Q250" s="63" t="e">
        <f>_xlfn.XLOOKUP(B250,[1]!Tabella4[nome],[1]!Tabella4[PRES])</f>
        <v>#REF!</v>
      </c>
      <c r="R250" s="63" t="e">
        <f>_xlfn.XLOOKUP(B250,[1]!Tabella4[nome],[1]!Tabella4[LEGA TIT])</f>
        <v>#REF!</v>
      </c>
      <c r="S250" s="66" t="str">
        <f>IF(_xlfn.XLOOKUP($B250,'[1]Pivot Gioc'!$B:$B,'[1]Pivot Gioc'!$S:$S)="0,00","",_xlfn.XLOOKUP($B250,'[1]Pivot Gioc'!$B:$B,'[1]Pivot Gioc'!$S:$S))</f>
        <v/>
      </c>
      <c r="T250" s="66" t="str">
        <f>IF(_xlfn.XLOOKUP($B250,'[1]Pivot Gioc'!$B:$B,'[1]Pivot Gioc'!$T:$T)=0,"",_xlfn.XLOOKUP($B250,'[1]Pivot Gioc'!$B:$B,'[1]Pivot Gioc'!$T:$T))</f>
        <v/>
      </c>
    </row>
    <row r="251" spans="2:20" x14ac:dyDescent="0.3">
      <c r="B251" s="103" t="s">
        <v>659</v>
      </c>
      <c r="C251" s="1" t="str">
        <f>_xlfn.IFNA(_xlfn.XLOOKUP(B251,'[1]ROSE SQUADRE'!$N:$N,'[1]ROSE SQUADRE'!$O:$O),"")</f>
        <v/>
      </c>
      <c r="D251" s="1">
        <f>_xlfn.XLOOKUP($B251,'[1]Pivot Gioc'!$B:$B,'[1]Pivot Gioc'!$Q:$Q,"")</f>
        <v>1</v>
      </c>
      <c r="E251" s="1">
        <f>_xlfn.XLOOKUP($B251,'[1]Pivot Gioc'!$B:$B,'[1]Pivot Gioc'!$N:$N,"")</f>
        <v>0</v>
      </c>
      <c r="F251" s="1">
        <f>_xlfn.XLOOKUP($B251,'[1]Pivot Gioc'!$B:$B,'[1]Pivot Gioc'!$J:$J,"")</f>
        <v>0</v>
      </c>
      <c r="G251" s="1">
        <f>_xlfn.XLOOKUP($B251,'[1]Pivot Gioc'!$B:$B,'[1]Pivot Gioc'!$I:$I,"")</f>
        <v>0</v>
      </c>
      <c r="H251" s="1">
        <f>_xlfn.XLOOKUP($B251,'[1]Pivot Gioc'!$B:$B,'[1]Pivot Gioc'!$H:$H,"")</f>
        <v>0</v>
      </c>
      <c r="I251" s="1">
        <f>_xlfn.XLOOKUP($B251,'[1]Pivot Gioc'!$B:$B,'[1]Pivot Gioc'!$P:$P,"")</f>
        <v>0</v>
      </c>
      <c r="J251" s="1">
        <f>_xlfn.XLOOKUP($B251,'[1]Pivot Gioc'!$B:$B,'[1]Pivot Gioc'!$L:$L,"")</f>
        <v>3</v>
      </c>
      <c r="K251" s="1">
        <f>_xlfn.XLOOKUP($B251,'[1]Pivot Gioc'!$B:$B,'[1]Pivot Gioc'!$M:$M,"")</f>
        <v>0</v>
      </c>
      <c r="L251" s="1">
        <f>_xlfn.XLOOKUP($B251,'[1]Pivot Gioc'!$B:$B,'[1]Pivot Gioc'!$K:$K,"")</f>
        <v>0</v>
      </c>
      <c r="M251" s="17">
        <f>_xlfn.XLOOKUP($B251,'[1]Pivot Gioc'!$B:$B,'[1]Pivot Gioc'!$C:$C,"")</f>
        <v>5.625</v>
      </c>
      <c r="N251" s="17">
        <f>_xlfn.XLOOKUP($B251,'[1]Pivot Gioc'!$B:$B,'[1]Pivot Gioc'!$D:$D,"")</f>
        <v>5.78125</v>
      </c>
      <c r="O251" s="17">
        <f>_xlfn.XLOOKUP($B251,'[1]Pivot Gioc'!$B:$B,'[1]Pivot Gioc'!$E:$E,"")</f>
        <v>92.5</v>
      </c>
      <c r="P251" s="22" t="str">
        <f>IF(_xlfn.XLOOKUP($B251,'[1]Pivot Gioc'!$B:$B,'[1]Pivot Gioc'!$G:$G,"")=0,"",_xlfn.XLOOKUP($B251,'[1]Pivot Gioc'!$B:$B,'[1]Pivot Gioc'!$G:$G))</f>
        <v/>
      </c>
      <c r="Q251" s="63" t="e">
        <f>_xlfn.XLOOKUP(B251,[1]!Tabella4[nome],[1]!Tabella4[PRES])</f>
        <v>#REF!</v>
      </c>
      <c r="R251" s="63" t="e">
        <f>_xlfn.XLOOKUP(B251,[1]!Tabella4[nome],[1]!Tabella4[LEGA TIT])</f>
        <v>#REF!</v>
      </c>
      <c r="S251" s="66" t="str">
        <f>IF(_xlfn.XLOOKUP($B251,'[1]Pivot Gioc'!$B:$B,'[1]Pivot Gioc'!$S:$S)="0,00","",_xlfn.XLOOKUP($B251,'[1]Pivot Gioc'!$B:$B,'[1]Pivot Gioc'!$S:$S))</f>
        <v/>
      </c>
      <c r="T251" s="66" t="str">
        <f>IF(_xlfn.XLOOKUP($B251,'[1]Pivot Gioc'!$B:$B,'[1]Pivot Gioc'!$T:$T)=0,"",_xlfn.XLOOKUP($B251,'[1]Pivot Gioc'!$B:$B,'[1]Pivot Gioc'!$T:$T))</f>
        <v/>
      </c>
    </row>
    <row r="252" spans="2:20" x14ac:dyDescent="0.3">
      <c r="B252" s="103" t="s">
        <v>286</v>
      </c>
      <c r="C252" s="1" t="str">
        <f>_xlfn.IFNA(_xlfn.XLOOKUP(B252,'[1]ROSE SQUADRE'!$N:$N,'[1]ROSE SQUADRE'!$O:$O),"")</f>
        <v/>
      </c>
      <c r="D252" s="1">
        <f>_xlfn.XLOOKUP($B252,'[1]Pivot Gioc'!$B:$B,'[1]Pivot Gioc'!$Q:$Q,"")</f>
        <v>1</v>
      </c>
      <c r="E252" s="1">
        <f>_xlfn.XLOOKUP($B252,'[1]Pivot Gioc'!$B:$B,'[1]Pivot Gioc'!$N:$N,"")</f>
        <v>0</v>
      </c>
      <c r="F252" s="1">
        <f>_xlfn.XLOOKUP($B252,'[1]Pivot Gioc'!$B:$B,'[1]Pivot Gioc'!$J:$J,"")</f>
        <v>0</v>
      </c>
      <c r="G252" s="1">
        <f>_xlfn.XLOOKUP($B252,'[1]Pivot Gioc'!$B:$B,'[1]Pivot Gioc'!$I:$I,"")</f>
        <v>0</v>
      </c>
      <c r="H252" s="1">
        <f>_xlfn.XLOOKUP($B252,'[1]Pivot Gioc'!$B:$B,'[1]Pivot Gioc'!$H:$H,"")</f>
        <v>0</v>
      </c>
      <c r="I252" s="1">
        <f>_xlfn.XLOOKUP($B252,'[1]Pivot Gioc'!$B:$B,'[1]Pivot Gioc'!$P:$P,"")</f>
        <v>0</v>
      </c>
      <c r="J252" s="1">
        <f>_xlfn.XLOOKUP($B252,'[1]Pivot Gioc'!$B:$B,'[1]Pivot Gioc'!$L:$L,"")</f>
        <v>1</v>
      </c>
      <c r="K252" s="1">
        <f>_xlfn.XLOOKUP($B252,'[1]Pivot Gioc'!$B:$B,'[1]Pivot Gioc'!$M:$M,"")</f>
        <v>0</v>
      </c>
      <c r="L252" s="1">
        <f>_xlfn.XLOOKUP($B252,'[1]Pivot Gioc'!$B:$B,'[1]Pivot Gioc'!$K:$K,"")</f>
        <v>0</v>
      </c>
      <c r="M252" s="17">
        <f>_xlfn.XLOOKUP($B252,'[1]Pivot Gioc'!$B:$B,'[1]Pivot Gioc'!$C:$C,"")</f>
        <v>5.7142857142857144</v>
      </c>
      <c r="N252" s="17">
        <f>_xlfn.XLOOKUP($B252,'[1]Pivot Gioc'!$B:$B,'[1]Pivot Gioc'!$D:$D,"")</f>
        <v>5.8809523809523814</v>
      </c>
      <c r="O252" s="17">
        <f>_xlfn.XLOOKUP($B252,'[1]Pivot Gioc'!$B:$B,'[1]Pivot Gioc'!$E:$E,"")</f>
        <v>123.5</v>
      </c>
      <c r="P252" s="22" t="str">
        <f>IF(_xlfn.XLOOKUP($B252,'[1]Pivot Gioc'!$B:$B,'[1]Pivot Gioc'!$G:$G,"")=0,"",_xlfn.XLOOKUP($B252,'[1]Pivot Gioc'!$B:$B,'[1]Pivot Gioc'!$G:$G))</f>
        <v/>
      </c>
      <c r="Q252" s="63" t="e">
        <f>_xlfn.XLOOKUP(B252,[1]!Tabella4[nome],[1]!Tabella4[PRES])</f>
        <v>#REF!</v>
      </c>
      <c r="R252" s="63" t="e">
        <f>_xlfn.XLOOKUP(B252,[1]!Tabella4[nome],[1]!Tabella4[LEGA TIT])</f>
        <v>#REF!</v>
      </c>
      <c r="S252" s="66" t="str">
        <f>IF(_xlfn.XLOOKUP($B252,'[1]Pivot Gioc'!$B:$B,'[1]Pivot Gioc'!$S:$S)="0,00","",_xlfn.XLOOKUP($B252,'[1]Pivot Gioc'!$B:$B,'[1]Pivot Gioc'!$S:$S))</f>
        <v/>
      </c>
      <c r="T252" s="66" t="str">
        <f>IF(_xlfn.XLOOKUP($B252,'[1]Pivot Gioc'!$B:$B,'[1]Pivot Gioc'!$T:$T)=0,"",_xlfn.XLOOKUP($B252,'[1]Pivot Gioc'!$B:$B,'[1]Pivot Gioc'!$T:$T))</f>
        <v/>
      </c>
    </row>
    <row r="253" spans="2:20" x14ac:dyDescent="0.3">
      <c r="B253" s="103" t="s">
        <v>292</v>
      </c>
      <c r="C253" s="1" t="str">
        <f>_xlfn.IFNA(_xlfn.XLOOKUP(B253,'[1]ROSE SQUADRE'!$N:$N,'[1]ROSE SQUADRE'!$O:$O),"")</f>
        <v/>
      </c>
      <c r="D253" s="1">
        <f>_xlfn.XLOOKUP($B253,'[1]Pivot Gioc'!$B:$B,'[1]Pivot Gioc'!$Q:$Q,"")</f>
        <v>1</v>
      </c>
      <c r="E253" s="1">
        <f>_xlfn.XLOOKUP($B253,'[1]Pivot Gioc'!$B:$B,'[1]Pivot Gioc'!$N:$N,"")</f>
        <v>0</v>
      </c>
      <c r="F253" s="1">
        <f>_xlfn.XLOOKUP($B253,'[1]Pivot Gioc'!$B:$B,'[1]Pivot Gioc'!$J:$J,"")</f>
        <v>0</v>
      </c>
      <c r="G253" s="1">
        <f>_xlfn.XLOOKUP($B253,'[1]Pivot Gioc'!$B:$B,'[1]Pivot Gioc'!$I:$I,"")</f>
        <v>0</v>
      </c>
      <c r="H253" s="1">
        <f>_xlfn.XLOOKUP($B253,'[1]Pivot Gioc'!$B:$B,'[1]Pivot Gioc'!$H:$H,"")</f>
        <v>0</v>
      </c>
      <c r="I253" s="1">
        <f>_xlfn.XLOOKUP($B253,'[1]Pivot Gioc'!$B:$B,'[1]Pivot Gioc'!$P:$P,"")</f>
        <v>0</v>
      </c>
      <c r="J253" s="1">
        <f>_xlfn.XLOOKUP($B253,'[1]Pivot Gioc'!$B:$B,'[1]Pivot Gioc'!$L:$L,"")</f>
        <v>3</v>
      </c>
      <c r="K253" s="1">
        <f>_xlfn.XLOOKUP($B253,'[1]Pivot Gioc'!$B:$B,'[1]Pivot Gioc'!$M:$M,"")</f>
        <v>0</v>
      </c>
      <c r="L253" s="1">
        <f>_xlfn.XLOOKUP($B253,'[1]Pivot Gioc'!$B:$B,'[1]Pivot Gioc'!$K:$K,"")</f>
        <v>0</v>
      </c>
      <c r="M253" s="17">
        <f>_xlfn.XLOOKUP($B253,'[1]Pivot Gioc'!$B:$B,'[1]Pivot Gioc'!$C:$C,"")</f>
        <v>5.96875</v>
      </c>
      <c r="N253" s="17">
        <f>_xlfn.XLOOKUP($B253,'[1]Pivot Gioc'!$B:$B,'[1]Pivot Gioc'!$D:$D,"")</f>
        <v>6.0625</v>
      </c>
      <c r="O253" s="17">
        <f>_xlfn.XLOOKUP($B253,'[1]Pivot Gioc'!$B:$B,'[1]Pivot Gioc'!$E:$E,"")</f>
        <v>97</v>
      </c>
      <c r="P253" s="22" t="str">
        <f>IF(_xlfn.XLOOKUP($B253,'[1]Pivot Gioc'!$B:$B,'[1]Pivot Gioc'!$G:$G,"")=0,"",_xlfn.XLOOKUP($B253,'[1]Pivot Gioc'!$B:$B,'[1]Pivot Gioc'!$G:$G))</f>
        <v/>
      </c>
      <c r="Q253" s="63" t="e">
        <f>_xlfn.XLOOKUP(B253,[1]!Tabella4[nome],[1]!Tabella4[PRES])</f>
        <v>#REF!</v>
      </c>
      <c r="R253" s="63" t="e">
        <f>_xlfn.XLOOKUP(B253,[1]!Tabella4[nome],[1]!Tabella4[LEGA TIT])</f>
        <v>#REF!</v>
      </c>
      <c r="S253" s="66" t="str">
        <f>IF(_xlfn.XLOOKUP($B253,'[1]Pivot Gioc'!$B:$B,'[1]Pivot Gioc'!$S:$S)="0,00","",_xlfn.XLOOKUP($B253,'[1]Pivot Gioc'!$B:$B,'[1]Pivot Gioc'!$S:$S))</f>
        <v/>
      </c>
      <c r="T253" s="66" t="str">
        <f>IF(_xlfn.XLOOKUP($B253,'[1]Pivot Gioc'!$B:$B,'[1]Pivot Gioc'!$T:$T)=0,"",_xlfn.XLOOKUP($B253,'[1]Pivot Gioc'!$B:$B,'[1]Pivot Gioc'!$T:$T))</f>
        <v/>
      </c>
    </row>
    <row r="254" spans="2:20" x14ac:dyDescent="0.3">
      <c r="B254" s="103" t="s">
        <v>294</v>
      </c>
      <c r="C254" s="1" t="str">
        <f>_xlfn.IFNA(_xlfn.XLOOKUP(B254,'[1]ROSE SQUADRE'!$N:$N,'[1]ROSE SQUADRE'!$O:$O),"")</f>
        <v/>
      </c>
      <c r="D254" s="1">
        <f>_xlfn.XLOOKUP($B254,'[1]Pivot Gioc'!$B:$B,'[1]Pivot Gioc'!$Q:$Q,"")</f>
        <v>1</v>
      </c>
      <c r="E254" s="1">
        <f>_xlfn.XLOOKUP($B254,'[1]Pivot Gioc'!$B:$B,'[1]Pivot Gioc'!$N:$N,"")</f>
        <v>0</v>
      </c>
      <c r="F254" s="1">
        <f>_xlfn.XLOOKUP($B254,'[1]Pivot Gioc'!$B:$B,'[1]Pivot Gioc'!$J:$J,"")</f>
        <v>0</v>
      </c>
      <c r="G254" s="1">
        <f>_xlfn.XLOOKUP($B254,'[1]Pivot Gioc'!$B:$B,'[1]Pivot Gioc'!$I:$I,"")</f>
        <v>0</v>
      </c>
      <c r="H254" s="1">
        <f>_xlfn.XLOOKUP($B254,'[1]Pivot Gioc'!$B:$B,'[1]Pivot Gioc'!$H:$H,"")</f>
        <v>0</v>
      </c>
      <c r="I254" s="1">
        <f>_xlfn.XLOOKUP($B254,'[1]Pivot Gioc'!$B:$B,'[1]Pivot Gioc'!$P:$P,"")</f>
        <v>0</v>
      </c>
      <c r="J254" s="1">
        <f>_xlfn.XLOOKUP($B254,'[1]Pivot Gioc'!$B:$B,'[1]Pivot Gioc'!$L:$L,"")</f>
        <v>3</v>
      </c>
      <c r="K254" s="1">
        <f>_xlfn.XLOOKUP($B254,'[1]Pivot Gioc'!$B:$B,'[1]Pivot Gioc'!$M:$M,"")</f>
        <v>0</v>
      </c>
      <c r="L254" s="1">
        <f>_xlfn.XLOOKUP($B254,'[1]Pivot Gioc'!$B:$B,'[1]Pivot Gioc'!$K:$K,"")</f>
        <v>0</v>
      </c>
      <c r="M254" s="17">
        <f>_xlfn.XLOOKUP($B254,'[1]Pivot Gioc'!$B:$B,'[1]Pivot Gioc'!$C:$C,"")</f>
        <v>5.6842105263157894</v>
      </c>
      <c r="N254" s="17">
        <f>_xlfn.XLOOKUP($B254,'[1]Pivot Gioc'!$B:$B,'[1]Pivot Gioc'!$D:$D,"")</f>
        <v>5.7631578947368425</v>
      </c>
      <c r="O254" s="17">
        <f>_xlfn.XLOOKUP($B254,'[1]Pivot Gioc'!$B:$B,'[1]Pivot Gioc'!$E:$E,"")</f>
        <v>109.5</v>
      </c>
      <c r="P254" s="22" t="str">
        <f>IF(_xlfn.XLOOKUP($B254,'[1]Pivot Gioc'!$B:$B,'[1]Pivot Gioc'!$G:$G,"")=0,"",_xlfn.XLOOKUP($B254,'[1]Pivot Gioc'!$B:$B,'[1]Pivot Gioc'!$G:$G))</f>
        <v/>
      </c>
      <c r="Q254" s="63" t="e">
        <f>_xlfn.XLOOKUP(B254,[1]!Tabella4[nome],[1]!Tabella4[PRES])</f>
        <v>#REF!</v>
      </c>
      <c r="R254" s="63" t="e">
        <f>_xlfn.XLOOKUP(B254,[1]!Tabella4[nome],[1]!Tabella4[LEGA TIT])</f>
        <v>#REF!</v>
      </c>
      <c r="S254" s="66" t="str">
        <f>IF(_xlfn.XLOOKUP($B254,'[1]Pivot Gioc'!$B:$B,'[1]Pivot Gioc'!$S:$S)="0,00","",_xlfn.XLOOKUP($B254,'[1]Pivot Gioc'!$B:$B,'[1]Pivot Gioc'!$S:$S))</f>
        <v/>
      </c>
      <c r="T254" s="66" t="str">
        <f>IF(_xlfn.XLOOKUP($B254,'[1]Pivot Gioc'!$B:$B,'[1]Pivot Gioc'!$T:$T)=0,"",_xlfn.XLOOKUP($B254,'[1]Pivot Gioc'!$B:$B,'[1]Pivot Gioc'!$T:$T))</f>
        <v/>
      </c>
    </row>
    <row r="255" spans="2:20" x14ac:dyDescent="0.3">
      <c r="B255" s="103" t="s">
        <v>300</v>
      </c>
      <c r="C255" s="1" t="str">
        <f>_xlfn.IFNA(_xlfn.XLOOKUP(B255,'[1]ROSE SQUADRE'!$N:$N,'[1]ROSE SQUADRE'!$O:$O),"")</f>
        <v/>
      </c>
      <c r="D255" s="1">
        <f>_xlfn.XLOOKUP($B255,'[1]Pivot Gioc'!$B:$B,'[1]Pivot Gioc'!$Q:$Q,"")</f>
        <v>1</v>
      </c>
      <c r="E255" s="1">
        <f>_xlfn.XLOOKUP($B255,'[1]Pivot Gioc'!$B:$B,'[1]Pivot Gioc'!$N:$N,"")</f>
        <v>1</v>
      </c>
      <c r="F255" s="1">
        <f>_xlfn.XLOOKUP($B255,'[1]Pivot Gioc'!$B:$B,'[1]Pivot Gioc'!$J:$J,"")</f>
        <v>0</v>
      </c>
      <c r="G255" s="1">
        <f>_xlfn.XLOOKUP($B255,'[1]Pivot Gioc'!$B:$B,'[1]Pivot Gioc'!$I:$I,"")</f>
        <v>0</v>
      </c>
      <c r="H255" s="1">
        <f>_xlfn.XLOOKUP($B255,'[1]Pivot Gioc'!$B:$B,'[1]Pivot Gioc'!$H:$H,"")</f>
        <v>0</v>
      </c>
      <c r="I255" s="1">
        <f>_xlfn.XLOOKUP($B255,'[1]Pivot Gioc'!$B:$B,'[1]Pivot Gioc'!$P:$P,"")</f>
        <v>0</v>
      </c>
      <c r="J255" s="1">
        <f>_xlfn.XLOOKUP($B255,'[1]Pivot Gioc'!$B:$B,'[1]Pivot Gioc'!$L:$L,"")</f>
        <v>1</v>
      </c>
      <c r="K255" s="1">
        <f>_xlfn.XLOOKUP($B255,'[1]Pivot Gioc'!$B:$B,'[1]Pivot Gioc'!$M:$M,"")</f>
        <v>0</v>
      </c>
      <c r="L255" s="1">
        <f>_xlfn.XLOOKUP($B255,'[1]Pivot Gioc'!$B:$B,'[1]Pivot Gioc'!$K:$K,"")</f>
        <v>0</v>
      </c>
      <c r="M255" s="17">
        <f>_xlfn.XLOOKUP($B255,'[1]Pivot Gioc'!$B:$B,'[1]Pivot Gioc'!$C:$C,"")</f>
        <v>5.8571428571428568</v>
      </c>
      <c r="N255" s="17">
        <f>_xlfn.XLOOKUP($B255,'[1]Pivot Gioc'!$B:$B,'[1]Pivot Gioc'!$D:$D,"")</f>
        <v>6.0178571428571432</v>
      </c>
      <c r="O255" s="17">
        <f>_xlfn.XLOOKUP($B255,'[1]Pivot Gioc'!$B:$B,'[1]Pivot Gioc'!$E:$E,"")</f>
        <v>168.5</v>
      </c>
      <c r="P255" s="22" t="str">
        <f>IF(_xlfn.XLOOKUP($B255,'[1]Pivot Gioc'!$B:$B,'[1]Pivot Gioc'!$G:$G,"")=0,"",_xlfn.XLOOKUP($B255,'[1]Pivot Gioc'!$B:$B,'[1]Pivot Gioc'!$G:$G))</f>
        <v/>
      </c>
      <c r="Q255" s="63" t="e">
        <f>_xlfn.XLOOKUP(B255,[1]!Tabella4[nome],[1]!Tabella4[PRES])</f>
        <v>#REF!</v>
      </c>
      <c r="R255" s="63" t="e">
        <f>_xlfn.XLOOKUP(B255,[1]!Tabella4[nome],[1]!Tabella4[LEGA TIT])</f>
        <v>#REF!</v>
      </c>
      <c r="S255" s="66" t="str">
        <f>IF(_xlfn.XLOOKUP($B255,'[1]Pivot Gioc'!$B:$B,'[1]Pivot Gioc'!$S:$S)="0,00","",_xlfn.XLOOKUP($B255,'[1]Pivot Gioc'!$B:$B,'[1]Pivot Gioc'!$S:$S))</f>
        <v/>
      </c>
      <c r="T255" s="66" t="str">
        <f>IF(_xlfn.XLOOKUP($B255,'[1]Pivot Gioc'!$B:$B,'[1]Pivot Gioc'!$T:$T)=0,"",_xlfn.XLOOKUP($B255,'[1]Pivot Gioc'!$B:$B,'[1]Pivot Gioc'!$T:$T))</f>
        <v/>
      </c>
    </row>
    <row r="256" spans="2:20" x14ac:dyDescent="0.3">
      <c r="B256" s="103" t="s">
        <v>301</v>
      </c>
      <c r="C256" s="1" t="str">
        <f>_xlfn.IFNA(_xlfn.XLOOKUP(B256,'[1]ROSE SQUADRE'!$N:$N,'[1]ROSE SQUADRE'!$O:$O),"")</f>
        <v/>
      </c>
      <c r="D256" s="1">
        <f>_xlfn.XLOOKUP($B256,'[1]Pivot Gioc'!$B:$B,'[1]Pivot Gioc'!$Q:$Q,"")</f>
        <v>1</v>
      </c>
      <c r="E256" s="1">
        <f>_xlfn.XLOOKUP($B256,'[1]Pivot Gioc'!$B:$B,'[1]Pivot Gioc'!$N:$N,"")</f>
        <v>2</v>
      </c>
      <c r="F256" s="1">
        <f>_xlfn.XLOOKUP($B256,'[1]Pivot Gioc'!$B:$B,'[1]Pivot Gioc'!$J:$J,"")</f>
        <v>0</v>
      </c>
      <c r="G256" s="1">
        <f>_xlfn.XLOOKUP($B256,'[1]Pivot Gioc'!$B:$B,'[1]Pivot Gioc'!$I:$I,"")</f>
        <v>0</v>
      </c>
      <c r="H256" s="1">
        <f>_xlfn.XLOOKUP($B256,'[1]Pivot Gioc'!$B:$B,'[1]Pivot Gioc'!$H:$H,"")</f>
        <v>0</v>
      </c>
      <c r="I256" s="1">
        <f>_xlfn.XLOOKUP($B256,'[1]Pivot Gioc'!$B:$B,'[1]Pivot Gioc'!$P:$P,"")</f>
        <v>0</v>
      </c>
      <c r="J256" s="1">
        <f>_xlfn.XLOOKUP($B256,'[1]Pivot Gioc'!$B:$B,'[1]Pivot Gioc'!$L:$L,"")</f>
        <v>1</v>
      </c>
      <c r="K256" s="1">
        <f>_xlfn.XLOOKUP($B256,'[1]Pivot Gioc'!$B:$B,'[1]Pivot Gioc'!$M:$M,"")</f>
        <v>0</v>
      </c>
      <c r="L256" s="1">
        <f>_xlfn.XLOOKUP($B256,'[1]Pivot Gioc'!$B:$B,'[1]Pivot Gioc'!$K:$K,"")</f>
        <v>0</v>
      </c>
      <c r="M256" s="17">
        <f>_xlfn.XLOOKUP($B256,'[1]Pivot Gioc'!$B:$B,'[1]Pivot Gioc'!$C:$C,"")</f>
        <v>6.0789473684210522</v>
      </c>
      <c r="N256" s="17">
        <f>_xlfn.XLOOKUP($B256,'[1]Pivot Gioc'!$B:$B,'[1]Pivot Gioc'!$D:$D,"")</f>
        <v>6.3684210526315788</v>
      </c>
      <c r="O256" s="17">
        <f>_xlfn.XLOOKUP($B256,'[1]Pivot Gioc'!$B:$B,'[1]Pivot Gioc'!$E:$E,"")</f>
        <v>121</v>
      </c>
      <c r="P256" s="22" t="str">
        <f>IF(_xlfn.XLOOKUP($B256,'[1]Pivot Gioc'!$B:$B,'[1]Pivot Gioc'!$G:$G,"")=0,"",_xlfn.XLOOKUP($B256,'[1]Pivot Gioc'!$B:$B,'[1]Pivot Gioc'!$G:$G))</f>
        <v/>
      </c>
      <c r="Q256" s="63" t="e">
        <f>_xlfn.XLOOKUP(B256,[1]!Tabella4[nome],[1]!Tabella4[PRES])</f>
        <v>#REF!</v>
      </c>
      <c r="R256" s="63" t="e">
        <f>_xlfn.XLOOKUP(B256,[1]!Tabella4[nome],[1]!Tabella4[LEGA TIT])</f>
        <v>#REF!</v>
      </c>
      <c r="S256" s="66" t="str">
        <f>IF(_xlfn.XLOOKUP($B256,'[1]Pivot Gioc'!$B:$B,'[1]Pivot Gioc'!$S:$S)="0,00","",_xlfn.XLOOKUP($B256,'[1]Pivot Gioc'!$B:$B,'[1]Pivot Gioc'!$S:$S))</f>
        <v/>
      </c>
      <c r="T256" s="66" t="str">
        <f>IF(_xlfn.XLOOKUP($B256,'[1]Pivot Gioc'!$B:$B,'[1]Pivot Gioc'!$T:$T)=0,"",_xlfn.XLOOKUP($B256,'[1]Pivot Gioc'!$B:$B,'[1]Pivot Gioc'!$T:$T))</f>
        <v/>
      </c>
    </row>
    <row r="257" spans="1:20" x14ac:dyDescent="0.3">
      <c r="B257" s="103" t="s">
        <v>672</v>
      </c>
      <c r="C257" s="1" t="str">
        <f>_xlfn.IFNA(_xlfn.XLOOKUP(B257,'[1]ROSE SQUADRE'!$N:$N,'[1]ROSE SQUADRE'!$O:$O),"")</f>
        <v/>
      </c>
      <c r="D257" s="1">
        <f>_xlfn.XLOOKUP($B257,'[1]Pivot Gioc'!$B:$B,'[1]Pivot Gioc'!$Q:$Q,"")</f>
        <v>1</v>
      </c>
      <c r="E257" s="1">
        <f>_xlfn.XLOOKUP($B257,'[1]Pivot Gioc'!$B:$B,'[1]Pivot Gioc'!$N:$N,"")</f>
        <v>0</v>
      </c>
      <c r="F257" s="1">
        <f>_xlfn.XLOOKUP($B257,'[1]Pivot Gioc'!$B:$B,'[1]Pivot Gioc'!$J:$J,"")</f>
        <v>0</v>
      </c>
      <c r="G257" s="1">
        <f>_xlfn.XLOOKUP($B257,'[1]Pivot Gioc'!$B:$B,'[1]Pivot Gioc'!$I:$I,"")</f>
        <v>0</v>
      </c>
      <c r="H257" s="1">
        <f>_xlfn.XLOOKUP($B257,'[1]Pivot Gioc'!$B:$B,'[1]Pivot Gioc'!$H:$H,"")</f>
        <v>0</v>
      </c>
      <c r="I257" s="1">
        <f>_xlfn.XLOOKUP($B257,'[1]Pivot Gioc'!$B:$B,'[1]Pivot Gioc'!$P:$P,"")</f>
        <v>0</v>
      </c>
      <c r="J257" s="1">
        <f>_xlfn.XLOOKUP($B257,'[1]Pivot Gioc'!$B:$B,'[1]Pivot Gioc'!$L:$L,"")</f>
        <v>3</v>
      </c>
      <c r="K257" s="1">
        <f>_xlfn.XLOOKUP($B257,'[1]Pivot Gioc'!$B:$B,'[1]Pivot Gioc'!$M:$M,"")</f>
        <v>0</v>
      </c>
      <c r="L257" s="1">
        <f>_xlfn.XLOOKUP($B257,'[1]Pivot Gioc'!$B:$B,'[1]Pivot Gioc'!$K:$K,"")</f>
        <v>0</v>
      </c>
      <c r="M257" s="17">
        <f>_xlfn.XLOOKUP($B257,'[1]Pivot Gioc'!$B:$B,'[1]Pivot Gioc'!$C:$C,"")</f>
        <v>5.6944444444444446</v>
      </c>
      <c r="N257" s="17">
        <f>_xlfn.XLOOKUP($B257,'[1]Pivot Gioc'!$B:$B,'[1]Pivot Gioc'!$D:$D,"")</f>
        <v>5.7777777777777777</v>
      </c>
      <c r="O257" s="17">
        <f>_xlfn.XLOOKUP($B257,'[1]Pivot Gioc'!$B:$B,'[1]Pivot Gioc'!$E:$E,"")</f>
        <v>104</v>
      </c>
      <c r="P257" s="22" t="str">
        <f>IF(_xlfn.XLOOKUP($B257,'[1]Pivot Gioc'!$B:$B,'[1]Pivot Gioc'!$G:$G,"")=0,"",_xlfn.XLOOKUP($B257,'[1]Pivot Gioc'!$B:$B,'[1]Pivot Gioc'!$G:$G))</f>
        <v/>
      </c>
      <c r="Q257" s="63" t="e">
        <f>_xlfn.XLOOKUP(B257,[1]!Tabella4[nome],[1]!Tabella4[PRES])</f>
        <v>#REF!</v>
      </c>
      <c r="R257" s="63" t="e">
        <f>_xlfn.XLOOKUP(B257,[1]!Tabella4[nome],[1]!Tabella4[LEGA TIT])</f>
        <v>#REF!</v>
      </c>
      <c r="S257" s="66" t="str">
        <f>IF(_xlfn.XLOOKUP($B257,'[1]Pivot Gioc'!$B:$B,'[1]Pivot Gioc'!$S:$S)="0,00","",_xlfn.XLOOKUP($B257,'[1]Pivot Gioc'!$B:$B,'[1]Pivot Gioc'!$S:$S))</f>
        <v/>
      </c>
      <c r="T257" s="66" t="str">
        <f>IF(_xlfn.XLOOKUP($B257,'[1]Pivot Gioc'!$B:$B,'[1]Pivot Gioc'!$T:$T)=0,"",_xlfn.XLOOKUP($B257,'[1]Pivot Gioc'!$B:$B,'[1]Pivot Gioc'!$T:$T))</f>
        <v/>
      </c>
    </row>
    <row r="258" spans="1:20" x14ac:dyDescent="0.3">
      <c r="B258" s="103" t="s">
        <v>310</v>
      </c>
      <c r="C258" s="1" t="str">
        <f>_xlfn.IFNA(_xlfn.XLOOKUP(B258,'[1]ROSE SQUADRE'!$N:$N,'[1]ROSE SQUADRE'!$O:$O),"")</f>
        <v/>
      </c>
      <c r="D258" s="1">
        <f>_xlfn.XLOOKUP($B258,'[1]Pivot Gioc'!$B:$B,'[1]Pivot Gioc'!$Q:$Q,"")</f>
        <v>1</v>
      </c>
      <c r="E258" s="1">
        <f>_xlfn.XLOOKUP($B258,'[1]Pivot Gioc'!$B:$B,'[1]Pivot Gioc'!$N:$N,"")</f>
        <v>0</v>
      </c>
      <c r="F258" s="1">
        <f>_xlfn.XLOOKUP($B258,'[1]Pivot Gioc'!$B:$B,'[1]Pivot Gioc'!$J:$J,"")</f>
        <v>0</v>
      </c>
      <c r="G258" s="1">
        <f>_xlfn.XLOOKUP($B258,'[1]Pivot Gioc'!$B:$B,'[1]Pivot Gioc'!$I:$I,"")</f>
        <v>0</v>
      </c>
      <c r="H258" s="1">
        <f>_xlfn.XLOOKUP($B258,'[1]Pivot Gioc'!$B:$B,'[1]Pivot Gioc'!$H:$H,"")</f>
        <v>0</v>
      </c>
      <c r="I258" s="1">
        <f>_xlfn.XLOOKUP($B258,'[1]Pivot Gioc'!$B:$B,'[1]Pivot Gioc'!$P:$P,"")</f>
        <v>0</v>
      </c>
      <c r="J258" s="1">
        <f>_xlfn.XLOOKUP($B258,'[1]Pivot Gioc'!$B:$B,'[1]Pivot Gioc'!$L:$L,"")</f>
        <v>5</v>
      </c>
      <c r="K258" s="1">
        <f>_xlfn.XLOOKUP($B258,'[1]Pivot Gioc'!$B:$B,'[1]Pivot Gioc'!$M:$M,"")</f>
        <v>0</v>
      </c>
      <c r="L258" s="1">
        <f>_xlfn.XLOOKUP($B258,'[1]Pivot Gioc'!$B:$B,'[1]Pivot Gioc'!$K:$K,"")</f>
        <v>2</v>
      </c>
      <c r="M258" s="17">
        <f>_xlfn.XLOOKUP($B258,'[1]Pivot Gioc'!$B:$B,'[1]Pivot Gioc'!$C:$C,"")</f>
        <v>5.8181818181818183</v>
      </c>
      <c r="N258" s="17">
        <f>_xlfn.XLOOKUP($B258,'[1]Pivot Gioc'!$B:$B,'[1]Pivot Gioc'!$D:$D,"")</f>
        <v>5.7121212121212119</v>
      </c>
      <c r="O258" s="17">
        <f>_xlfn.XLOOKUP($B258,'[1]Pivot Gioc'!$B:$B,'[1]Pivot Gioc'!$E:$E,"")</f>
        <v>188.5</v>
      </c>
      <c r="P258" s="22" t="str">
        <f>IF(_xlfn.XLOOKUP($B258,'[1]Pivot Gioc'!$B:$B,'[1]Pivot Gioc'!$G:$G,"")=0,"",_xlfn.XLOOKUP($B258,'[1]Pivot Gioc'!$B:$B,'[1]Pivot Gioc'!$G:$G))</f>
        <v/>
      </c>
      <c r="Q258" s="63" t="e">
        <f>_xlfn.XLOOKUP(B258,[1]!Tabella4[nome],[1]!Tabella4[PRES])</f>
        <v>#REF!</v>
      </c>
      <c r="R258" s="63" t="e">
        <f>_xlfn.XLOOKUP(B258,[1]!Tabella4[nome],[1]!Tabella4[LEGA TIT])</f>
        <v>#REF!</v>
      </c>
      <c r="S258" s="66" t="str">
        <f>IF(_xlfn.XLOOKUP($B258,'[1]Pivot Gioc'!$B:$B,'[1]Pivot Gioc'!$S:$S)="0,00","",_xlfn.XLOOKUP($B258,'[1]Pivot Gioc'!$B:$B,'[1]Pivot Gioc'!$S:$S))</f>
        <v/>
      </c>
      <c r="T258" s="66" t="str">
        <f>IF(_xlfn.XLOOKUP($B258,'[1]Pivot Gioc'!$B:$B,'[1]Pivot Gioc'!$T:$T)=0,"",_xlfn.XLOOKUP($B258,'[1]Pivot Gioc'!$B:$B,'[1]Pivot Gioc'!$T:$T))</f>
        <v/>
      </c>
    </row>
    <row r="259" spans="1:20" x14ac:dyDescent="0.3">
      <c r="B259" s="103" t="s">
        <v>315</v>
      </c>
      <c r="C259" s="1" t="str">
        <f>_xlfn.IFNA(_xlfn.XLOOKUP(B259,'[1]ROSE SQUADRE'!$N:$N,'[1]ROSE SQUADRE'!$O:$O),"")</f>
        <v/>
      </c>
      <c r="D259" s="1">
        <f>_xlfn.XLOOKUP($B259,'[1]Pivot Gioc'!$B:$B,'[1]Pivot Gioc'!$Q:$Q,"")</f>
        <v>1</v>
      </c>
      <c r="E259" s="1">
        <f>_xlfn.XLOOKUP($B259,'[1]Pivot Gioc'!$B:$B,'[1]Pivot Gioc'!$N:$N,"")</f>
        <v>0</v>
      </c>
      <c r="F259" s="1">
        <f>_xlfn.XLOOKUP($B259,'[1]Pivot Gioc'!$B:$B,'[1]Pivot Gioc'!$J:$J,"")</f>
        <v>0</v>
      </c>
      <c r="G259" s="1">
        <f>_xlfn.XLOOKUP($B259,'[1]Pivot Gioc'!$B:$B,'[1]Pivot Gioc'!$I:$I,"")</f>
        <v>0</v>
      </c>
      <c r="H259" s="1">
        <f>_xlfn.XLOOKUP($B259,'[1]Pivot Gioc'!$B:$B,'[1]Pivot Gioc'!$H:$H,"")</f>
        <v>0</v>
      </c>
      <c r="I259" s="1">
        <f>_xlfn.XLOOKUP($B259,'[1]Pivot Gioc'!$B:$B,'[1]Pivot Gioc'!$P:$P,"")</f>
        <v>0</v>
      </c>
      <c r="J259" s="1">
        <f>_xlfn.XLOOKUP($B259,'[1]Pivot Gioc'!$B:$B,'[1]Pivot Gioc'!$L:$L,"")</f>
        <v>4</v>
      </c>
      <c r="K259" s="1">
        <f>_xlfn.XLOOKUP($B259,'[1]Pivot Gioc'!$B:$B,'[1]Pivot Gioc'!$M:$M,"")</f>
        <v>1</v>
      </c>
      <c r="L259" s="1">
        <f>_xlfn.XLOOKUP($B259,'[1]Pivot Gioc'!$B:$B,'[1]Pivot Gioc'!$K:$K,"")</f>
        <v>0</v>
      </c>
      <c r="M259" s="17">
        <f>_xlfn.XLOOKUP($B259,'[1]Pivot Gioc'!$B:$B,'[1]Pivot Gioc'!$C:$C,"")</f>
        <v>5.7678571428571432</v>
      </c>
      <c r="N259" s="17">
        <f>_xlfn.XLOOKUP($B259,'[1]Pivot Gioc'!$B:$B,'[1]Pivot Gioc'!$D:$D,"")</f>
        <v>5.8035714285714288</v>
      </c>
      <c r="O259" s="17">
        <f>_xlfn.XLOOKUP($B259,'[1]Pivot Gioc'!$B:$B,'[1]Pivot Gioc'!$E:$E,"")</f>
        <v>162.5</v>
      </c>
      <c r="P259" s="22" t="str">
        <f>IF(_xlfn.XLOOKUP($B259,'[1]Pivot Gioc'!$B:$B,'[1]Pivot Gioc'!$G:$G,"")=0,"",_xlfn.XLOOKUP($B259,'[1]Pivot Gioc'!$B:$B,'[1]Pivot Gioc'!$G:$G))</f>
        <v/>
      </c>
      <c r="Q259" s="63" t="e">
        <f>_xlfn.XLOOKUP(B259,[1]!Tabella4[nome],[1]!Tabella4[PRES])</f>
        <v>#REF!</v>
      </c>
      <c r="R259" s="63" t="e">
        <f>_xlfn.XLOOKUP(B259,[1]!Tabella4[nome],[1]!Tabella4[LEGA TIT])</f>
        <v>#REF!</v>
      </c>
      <c r="S259" s="66" t="str">
        <f>IF(_xlfn.XLOOKUP($B259,'[1]Pivot Gioc'!$B:$B,'[1]Pivot Gioc'!$S:$S)="0,00","",_xlfn.XLOOKUP($B259,'[1]Pivot Gioc'!$B:$B,'[1]Pivot Gioc'!$S:$S))</f>
        <v/>
      </c>
      <c r="T259" s="66" t="str">
        <f>IF(_xlfn.XLOOKUP($B259,'[1]Pivot Gioc'!$B:$B,'[1]Pivot Gioc'!$T:$T)=0,"",_xlfn.XLOOKUP($B259,'[1]Pivot Gioc'!$B:$B,'[1]Pivot Gioc'!$T:$T))</f>
        <v/>
      </c>
    </row>
    <row r="260" spans="1:20" x14ac:dyDescent="0.3">
      <c r="B260" s="103" t="s">
        <v>678</v>
      </c>
      <c r="C260" s="1" t="str">
        <f>_xlfn.IFNA(_xlfn.XLOOKUP(B260,'[1]ROSE SQUADRE'!$N:$N,'[1]ROSE SQUADRE'!$O:$O),"")</f>
        <v/>
      </c>
      <c r="D260" s="1">
        <f>_xlfn.XLOOKUP($B260,'[1]Pivot Gioc'!$B:$B,'[1]Pivot Gioc'!$Q:$Q,"")</f>
        <v>1</v>
      </c>
      <c r="E260" s="1">
        <f>_xlfn.XLOOKUP($B260,'[1]Pivot Gioc'!$B:$B,'[1]Pivot Gioc'!$N:$N,"")</f>
        <v>0</v>
      </c>
      <c r="F260" s="1">
        <f>_xlfn.XLOOKUP($B260,'[1]Pivot Gioc'!$B:$B,'[1]Pivot Gioc'!$J:$J,"")</f>
        <v>0</v>
      </c>
      <c r="G260" s="1">
        <f>_xlfn.XLOOKUP($B260,'[1]Pivot Gioc'!$B:$B,'[1]Pivot Gioc'!$I:$I,"")</f>
        <v>0</v>
      </c>
      <c r="H260" s="1">
        <f>_xlfn.XLOOKUP($B260,'[1]Pivot Gioc'!$B:$B,'[1]Pivot Gioc'!$H:$H,"")</f>
        <v>0</v>
      </c>
      <c r="I260" s="1">
        <f>_xlfn.XLOOKUP($B260,'[1]Pivot Gioc'!$B:$B,'[1]Pivot Gioc'!$P:$P,"")</f>
        <v>0</v>
      </c>
      <c r="J260" s="1">
        <f>_xlfn.XLOOKUP($B260,'[1]Pivot Gioc'!$B:$B,'[1]Pivot Gioc'!$L:$L,"")</f>
        <v>0</v>
      </c>
      <c r="K260" s="1">
        <f>_xlfn.XLOOKUP($B260,'[1]Pivot Gioc'!$B:$B,'[1]Pivot Gioc'!$M:$M,"")</f>
        <v>0</v>
      </c>
      <c r="L260" s="1">
        <f>_xlfn.XLOOKUP($B260,'[1]Pivot Gioc'!$B:$B,'[1]Pivot Gioc'!$K:$K,"")</f>
        <v>0</v>
      </c>
      <c r="M260" s="17">
        <f>_xlfn.XLOOKUP($B260,'[1]Pivot Gioc'!$B:$B,'[1]Pivot Gioc'!$C:$C,"")</f>
        <v>6.125</v>
      </c>
      <c r="N260" s="17">
        <f>_xlfn.XLOOKUP($B260,'[1]Pivot Gioc'!$B:$B,'[1]Pivot Gioc'!$D:$D,"")</f>
        <v>6.875</v>
      </c>
      <c r="O260" s="17">
        <f>_xlfn.XLOOKUP($B260,'[1]Pivot Gioc'!$B:$B,'[1]Pivot Gioc'!$E:$E,"")</f>
        <v>27.5</v>
      </c>
      <c r="P260" s="22" t="str">
        <f>IF(_xlfn.XLOOKUP($B260,'[1]Pivot Gioc'!$B:$B,'[1]Pivot Gioc'!$G:$G,"")=0,"",_xlfn.XLOOKUP($B260,'[1]Pivot Gioc'!$B:$B,'[1]Pivot Gioc'!$G:$G))</f>
        <v/>
      </c>
      <c r="Q260" s="63" t="e">
        <f>_xlfn.XLOOKUP(B260,[1]!Tabella4[nome],[1]!Tabella4[PRES])</f>
        <v>#REF!</v>
      </c>
      <c r="R260" s="63" t="e">
        <f>_xlfn.XLOOKUP(B260,[1]!Tabella4[nome],[1]!Tabella4[LEGA TIT])</f>
        <v>#REF!</v>
      </c>
      <c r="S260" s="66" t="str">
        <f>IF(_xlfn.XLOOKUP($B260,'[1]Pivot Gioc'!$B:$B,'[1]Pivot Gioc'!$S:$S)="0,00","",_xlfn.XLOOKUP($B260,'[1]Pivot Gioc'!$B:$B,'[1]Pivot Gioc'!$S:$S))</f>
        <v/>
      </c>
      <c r="T260" s="66" t="str">
        <f>IF(_xlfn.XLOOKUP($B260,'[1]Pivot Gioc'!$B:$B,'[1]Pivot Gioc'!$T:$T)=0,"",_xlfn.XLOOKUP($B260,'[1]Pivot Gioc'!$B:$B,'[1]Pivot Gioc'!$T:$T))</f>
        <v/>
      </c>
    </row>
    <row r="261" spans="1:20" x14ac:dyDescent="0.3">
      <c r="B261" s="103" t="s">
        <v>679</v>
      </c>
      <c r="C261" s="1" t="str">
        <f>_xlfn.IFNA(_xlfn.XLOOKUP(B261,'[1]ROSE SQUADRE'!$N:$N,'[1]ROSE SQUADRE'!$O:$O),"")</f>
        <v/>
      </c>
      <c r="D261" s="1">
        <f>_xlfn.XLOOKUP($B261,'[1]Pivot Gioc'!$B:$B,'[1]Pivot Gioc'!$Q:$Q,"")</f>
        <v>1</v>
      </c>
      <c r="E261" s="1">
        <f>_xlfn.XLOOKUP($B261,'[1]Pivot Gioc'!$B:$B,'[1]Pivot Gioc'!$N:$N,"")</f>
        <v>0</v>
      </c>
      <c r="F261" s="1">
        <f>_xlfn.XLOOKUP($B261,'[1]Pivot Gioc'!$B:$B,'[1]Pivot Gioc'!$J:$J,"")</f>
        <v>0</v>
      </c>
      <c r="G261" s="1">
        <f>_xlfn.XLOOKUP($B261,'[1]Pivot Gioc'!$B:$B,'[1]Pivot Gioc'!$I:$I,"")</f>
        <v>0</v>
      </c>
      <c r="H261" s="1">
        <f>_xlfn.XLOOKUP($B261,'[1]Pivot Gioc'!$B:$B,'[1]Pivot Gioc'!$H:$H,"")</f>
        <v>0</v>
      </c>
      <c r="I261" s="1">
        <f>_xlfn.XLOOKUP($B261,'[1]Pivot Gioc'!$B:$B,'[1]Pivot Gioc'!$P:$P,"")</f>
        <v>0</v>
      </c>
      <c r="J261" s="1">
        <f>_xlfn.XLOOKUP($B261,'[1]Pivot Gioc'!$B:$B,'[1]Pivot Gioc'!$L:$L,"")</f>
        <v>5</v>
      </c>
      <c r="K261" s="1">
        <f>_xlfn.XLOOKUP($B261,'[1]Pivot Gioc'!$B:$B,'[1]Pivot Gioc'!$M:$M,"")</f>
        <v>2</v>
      </c>
      <c r="L261" s="1">
        <f>_xlfn.XLOOKUP($B261,'[1]Pivot Gioc'!$B:$B,'[1]Pivot Gioc'!$K:$K,"")</f>
        <v>0</v>
      </c>
      <c r="M261" s="17">
        <f>_xlfn.XLOOKUP($B261,'[1]Pivot Gioc'!$B:$B,'[1]Pivot Gioc'!$C:$C,"")</f>
        <v>5.7857142857142856</v>
      </c>
      <c r="N261" s="17">
        <f>_xlfn.XLOOKUP($B261,'[1]Pivot Gioc'!$B:$B,'[1]Pivot Gioc'!$D:$D,"")</f>
        <v>5.7619047619047619</v>
      </c>
      <c r="O261" s="17">
        <f>_xlfn.XLOOKUP($B261,'[1]Pivot Gioc'!$B:$B,'[1]Pivot Gioc'!$E:$E,"")</f>
        <v>121</v>
      </c>
      <c r="P261" s="22" t="str">
        <f>IF(_xlfn.XLOOKUP($B261,'[1]Pivot Gioc'!$B:$B,'[1]Pivot Gioc'!$G:$G,"")=0,"",_xlfn.XLOOKUP($B261,'[1]Pivot Gioc'!$B:$B,'[1]Pivot Gioc'!$G:$G))</f>
        <v/>
      </c>
      <c r="Q261" s="63" t="e">
        <f>_xlfn.XLOOKUP(B261,[1]!Tabella4[nome],[1]!Tabella4[PRES])</f>
        <v>#REF!</v>
      </c>
      <c r="R261" s="63" t="e">
        <f>_xlfn.XLOOKUP(B261,[1]!Tabella4[nome],[1]!Tabella4[LEGA TIT])</f>
        <v>#REF!</v>
      </c>
      <c r="S261" s="66" t="str">
        <f>IF(_xlfn.XLOOKUP($B261,'[1]Pivot Gioc'!$B:$B,'[1]Pivot Gioc'!$S:$S)="0,00","",_xlfn.XLOOKUP($B261,'[1]Pivot Gioc'!$B:$B,'[1]Pivot Gioc'!$S:$S))</f>
        <v/>
      </c>
      <c r="T261" s="66" t="str">
        <f>IF(_xlfn.XLOOKUP($B261,'[1]Pivot Gioc'!$B:$B,'[1]Pivot Gioc'!$T:$T)=0,"",_xlfn.XLOOKUP($B261,'[1]Pivot Gioc'!$B:$B,'[1]Pivot Gioc'!$T:$T))</f>
        <v/>
      </c>
    </row>
    <row r="262" spans="1:20" x14ac:dyDescent="0.3">
      <c r="B262" s="103" t="s">
        <v>683</v>
      </c>
      <c r="C262" s="1" t="str">
        <f>_xlfn.IFNA(_xlfn.XLOOKUP(B262,'[1]ROSE SQUADRE'!$N:$N,'[1]ROSE SQUADRE'!$O:$O),"")</f>
        <v/>
      </c>
      <c r="D262" s="1">
        <f>_xlfn.XLOOKUP($B262,'[1]Pivot Gioc'!$B:$B,'[1]Pivot Gioc'!$Q:$Q,"")</f>
        <v>1</v>
      </c>
      <c r="E262" s="1">
        <f>_xlfn.XLOOKUP($B262,'[1]Pivot Gioc'!$B:$B,'[1]Pivot Gioc'!$N:$N,"")</f>
        <v>0</v>
      </c>
      <c r="F262" s="1">
        <f>_xlfn.XLOOKUP($B262,'[1]Pivot Gioc'!$B:$B,'[1]Pivot Gioc'!$J:$J,"")</f>
        <v>0</v>
      </c>
      <c r="G262" s="1">
        <f>_xlfn.XLOOKUP($B262,'[1]Pivot Gioc'!$B:$B,'[1]Pivot Gioc'!$I:$I,"")</f>
        <v>0</v>
      </c>
      <c r="H262" s="1">
        <f>_xlfn.XLOOKUP($B262,'[1]Pivot Gioc'!$B:$B,'[1]Pivot Gioc'!$H:$H,"")</f>
        <v>0</v>
      </c>
      <c r="I262" s="1">
        <f>_xlfn.XLOOKUP($B262,'[1]Pivot Gioc'!$B:$B,'[1]Pivot Gioc'!$P:$P,"")</f>
        <v>0</v>
      </c>
      <c r="J262" s="1">
        <f>_xlfn.XLOOKUP($B262,'[1]Pivot Gioc'!$B:$B,'[1]Pivot Gioc'!$L:$L,"")</f>
        <v>0</v>
      </c>
      <c r="K262" s="1">
        <f>_xlfn.XLOOKUP($B262,'[1]Pivot Gioc'!$B:$B,'[1]Pivot Gioc'!$M:$M,"")</f>
        <v>0</v>
      </c>
      <c r="L262" s="1">
        <f>_xlfn.XLOOKUP($B262,'[1]Pivot Gioc'!$B:$B,'[1]Pivot Gioc'!$K:$K,"")</f>
        <v>0</v>
      </c>
      <c r="M262" s="17">
        <f>_xlfn.XLOOKUP($B262,'[1]Pivot Gioc'!$B:$B,'[1]Pivot Gioc'!$C:$C,"")</f>
        <v>5.9285714285714288</v>
      </c>
      <c r="N262" s="17">
        <f>_xlfn.XLOOKUP($B262,'[1]Pivot Gioc'!$B:$B,'[1]Pivot Gioc'!$D:$D,"")</f>
        <v>6.5</v>
      </c>
      <c r="O262" s="17">
        <f>_xlfn.XLOOKUP($B262,'[1]Pivot Gioc'!$B:$B,'[1]Pivot Gioc'!$E:$E,"")</f>
        <v>45.5</v>
      </c>
      <c r="P262" s="22" t="str">
        <f>IF(_xlfn.XLOOKUP($B262,'[1]Pivot Gioc'!$B:$B,'[1]Pivot Gioc'!$G:$G,"")=0,"",_xlfn.XLOOKUP($B262,'[1]Pivot Gioc'!$B:$B,'[1]Pivot Gioc'!$G:$G))</f>
        <v/>
      </c>
      <c r="Q262" s="63" t="e">
        <f>_xlfn.XLOOKUP(B262,[1]!Tabella4[nome],[1]!Tabella4[PRES])</f>
        <v>#REF!</v>
      </c>
      <c r="R262" s="63" t="e">
        <f>_xlfn.XLOOKUP(B262,[1]!Tabella4[nome],[1]!Tabella4[LEGA TIT])</f>
        <v>#REF!</v>
      </c>
      <c r="S262" s="66" t="str">
        <f>IF(_xlfn.XLOOKUP($B262,'[1]Pivot Gioc'!$B:$B,'[1]Pivot Gioc'!$S:$S)="0,00","",_xlfn.XLOOKUP($B262,'[1]Pivot Gioc'!$B:$B,'[1]Pivot Gioc'!$S:$S))</f>
        <v/>
      </c>
      <c r="T262" s="66" t="str">
        <f>IF(_xlfn.XLOOKUP($B262,'[1]Pivot Gioc'!$B:$B,'[1]Pivot Gioc'!$T:$T)=0,"",_xlfn.XLOOKUP($B262,'[1]Pivot Gioc'!$B:$B,'[1]Pivot Gioc'!$T:$T))</f>
        <v/>
      </c>
    </row>
    <row r="263" spans="1:20" x14ac:dyDescent="0.3">
      <c r="B263" s="103" t="s">
        <v>689</v>
      </c>
      <c r="C263" s="1" t="str">
        <f>_xlfn.IFNA(_xlfn.XLOOKUP(B263,'[1]ROSE SQUADRE'!$N:$N,'[1]ROSE SQUADRE'!$O:$O),"")</f>
        <v/>
      </c>
      <c r="D263" s="1">
        <f>_xlfn.XLOOKUP($B263,'[1]Pivot Gioc'!$B:$B,'[1]Pivot Gioc'!$Q:$Q,"")</f>
        <v>1</v>
      </c>
      <c r="E263" s="1">
        <f>_xlfn.XLOOKUP($B263,'[1]Pivot Gioc'!$B:$B,'[1]Pivot Gioc'!$N:$N,"")</f>
        <v>2</v>
      </c>
      <c r="F263" s="1">
        <f>_xlfn.XLOOKUP($B263,'[1]Pivot Gioc'!$B:$B,'[1]Pivot Gioc'!$J:$J,"")</f>
        <v>0</v>
      </c>
      <c r="G263" s="1">
        <f>_xlfn.XLOOKUP($B263,'[1]Pivot Gioc'!$B:$B,'[1]Pivot Gioc'!$I:$I,"")</f>
        <v>0</v>
      </c>
      <c r="H263" s="1">
        <f>_xlfn.XLOOKUP($B263,'[1]Pivot Gioc'!$B:$B,'[1]Pivot Gioc'!$H:$H,"")</f>
        <v>0</v>
      </c>
      <c r="I263" s="1">
        <f>_xlfn.XLOOKUP($B263,'[1]Pivot Gioc'!$B:$B,'[1]Pivot Gioc'!$P:$P,"")</f>
        <v>0</v>
      </c>
      <c r="J263" s="1">
        <f>_xlfn.XLOOKUP($B263,'[1]Pivot Gioc'!$B:$B,'[1]Pivot Gioc'!$L:$L,"")</f>
        <v>1</v>
      </c>
      <c r="K263" s="1">
        <f>_xlfn.XLOOKUP($B263,'[1]Pivot Gioc'!$B:$B,'[1]Pivot Gioc'!$M:$M,"")</f>
        <v>0</v>
      </c>
      <c r="L263" s="1">
        <f>_xlfn.XLOOKUP($B263,'[1]Pivot Gioc'!$B:$B,'[1]Pivot Gioc'!$K:$K,"")</f>
        <v>0</v>
      </c>
      <c r="M263" s="17">
        <f>_xlfn.XLOOKUP($B263,'[1]Pivot Gioc'!$B:$B,'[1]Pivot Gioc'!$C:$C,"")</f>
        <v>6.0526315789473681</v>
      </c>
      <c r="N263" s="17">
        <f>_xlfn.XLOOKUP($B263,'[1]Pivot Gioc'!$B:$B,'[1]Pivot Gioc'!$D:$D,"")</f>
        <v>6.3421052631578947</v>
      </c>
      <c r="O263" s="17">
        <f>_xlfn.XLOOKUP($B263,'[1]Pivot Gioc'!$B:$B,'[1]Pivot Gioc'!$E:$E,"")</f>
        <v>120.5</v>
      </c>
      <c r="P263" s="22" t="str">
        <f>IF(_xlfn.XLOOKUP($B263,'[1]Pivot Gioc'!$B:$B,'[1]Pivot Gioc'!$G:$G,"")=0,"",_xlfn.XLOOKUP($B263,'[1]Pivot Gioc'!$B:$B,'[1]Pivot Gioc'!$G:$G))</f>
        <v/>
      </c>
      <c r="Q263" s="63" t="e">
        <f>_xlfn.XLOOKUP(B263,[1]!Tabella4[nome],[1]!Tabella4[PRES])</f>
        <v>#REF!</v>
      </c>
      <c r="R263" s="63" t="e">
        <f>_xlfn.XLOOKUP(B263,[1]!Tabella4[nome],[1]!Tabella4[LEGA TIT])</f>
        <v>#REF!</v>
      </c>
      <c r="S263" s="66" t="str">
        <f>IF(_xlfn.XLOOKUP($B263,'[1]Pivot Gioc'!$B:$B,'[1]Pivot Gioc'!$S:$S)="0,00","",_xlfn.XLOOKUP($B263,'[1]Pivot Gioc'!$B:$B,'[1]Pivot Gioc'!$S:$S))</f>
        <v/>
      </c>
      <c r="T263" s="66" t="str">
        <f>IF(_xlfn.XLOOKUP($B263,'[1]Pivot Gioc'!$B:$B,'[1]Pivot Gioc'!$T:$T)=0,"",_xlfn.XLOOKUP($B263,'[1]Pivot Gioc'!$B:$B,'[1]Pivot Gioc'!$T:$T))</f>
        <v/>
      </c>
    </row>
    <row r="264" spans="1:20" x14ac:dyDescent="0.3">
      <c r="A264" s="1" t="s">
        <v>458</v>
      </c>
      <c r="B264" s="97" t="s">
        <v>129</v>
      </c>
      <c r="C264" s="1" t="str">
        <f>_xlfn.IFNA(_xlfn.XLOOKUP(B264,'[1]ROSE SQUADRE'!$N:$N,'[1]ROSE SQUADRE'!$O:$O),"")</f>
        <v>AC ASPARAGHESE</v>
      </c>
      <c r="D264" s="1">
        <f>_xlfn.XLOOKUP($B264,'[1]Pivot Gioc'!$B:$B,'[1]Pivot Gioc'!$Q:$Q,"")</f>
        <v>1</v>
      </c>
      <c r="E264" s="1">
        <f>_xlfn.XLOOKUP($B264,'[1]Pivot Gioc'!$B:$B,'[1]Pivot Gioc'!$N:$N,"")</f>
        <v>2</v>
      </c>
      <c r="F264" s="1">
        <f>_xlfn.XLOOKUP($B264,'[1]Pivot Gioc'!$B:$B,'[1]Pivot Gioc'!$J:$J,"")</f>
        <v>0</v>
      </c>
      <c r="G264" s="1">
        <f>_xlfn.XLOOKUP($B264,'[1]Pivot Gioc'!$B:$B,'[1]Pivot Gioc'!$I:$I,"")</f>
        <v>0</v>
      </c>
      <c r="H264" s="1">
        <f>_xlfn.XLOOKUP($B264,'[1]Pivot Gioc'!$B:$B,'[1]Pivot Gioc'!$H:$H,"")</f>
        <v>0</v>
      </c>
      <c r="I264" s="1">
        <f>_xlfn.XLOOKUP($B264,'[1]Pivot Gioc'!$B:$B,'[1]Pivot Gioc'!$P:$P,"")</f>
        <v>0</v>
      </c>
      <c r="J264" s="1">
        <f>_xlfn.XLOOKUP($B264,'[1]Pivot Gioc'!$B:$B,'[1]Pivot Gioc'!$L:$L,"")</f>
        <v>5</v>
      </c>
      <c r="K264" s="1">
        <f>_xlfn.XLOOKUP($B264,'[1]Pivot Gioc'!$B:$B,'[1]Pivot Gioc'!$M:$M,"")</f>
        <v>1</v>
      </c>
      <c r="L264" s="1">
        <f>_xlfn.XLOOKUP($B264,'[1]Pivot Gioc'!$B:$B,'[1]Pivot Gioc'!$K:$K,"")</f>
        <v>0</v>
      </c>
      <c r="M264" s="17">
        <f>_xlfn.XLOOKUP($B264,'[1]Pivot Gioc'!$B:$B,'[1]Pivot Gioc'!$C:$C,"")</f>
        <v>5.96875</v>
      </c>
      <c r="N264" s="17">
        <f>_xlfn.XLOOKUP($B264,'[1]Pivot Gioc'!$B:$B,'[1]Pivot Gioc'!$D:$D,"")</f>
        <v>6.015625</v>
      </c>
      <c r="O264" s="17">
        <f>_xlfn.XLOOKUP($B264,'[1]Pivot Gioc'!$B:$B,'[1]Pivot Gioc'!$E:$E,"")</f>
        <v>192.5</v>
      </c>
      <c r="P264" s="22" t="str">
        <f>IF(_xlfn.XLOOKUP($B264,'[1]Pivot Gioc'!$B:$B,'[1]Pivot Gioc'!$G:$G,"")=0,"",_xlfn.XLOOKUP($B264,'[1]Pivot Gioc'!$B:$B,'[1]Pivot Gioc'!$G:$G))</f>
        <v/>
      </c>
      <c r="Q264" s="63" t="e">
        <f>_xlfn.XLOOKUP(B264,[1]!Tabella4[nome],[1]!Tabella4[PRES])</f>
        <v>#REF!</v>
      </c>
      <c r="R264" s="63" t="e">
        <f>_xlfn.XLOOKUP(B264,[1]!Tabella4[nome],[1]!Tabella4[LEGA TIT])</f>
        <v>#REF!</v>
      </c>
      <c r="S264" s="66">
        <f>IF(_xlfn.XLOOKUP($B264,'[1]Pivot Gioc'!$B:$B,'[1]Pivot Gioc'!$S:$S)="0,00","",_xlfn.XLOOKUP($B264,'[1]Pivot Gioc'!$B:$B,'[1]Pivot Gioc'!$S:$S))</f>
        <v>6.0576923076923075</v>
      </c>
      <c r="T264" s="66">
        <f>IF(_xlfn.XLOOKUP($B264,'[1]Pivot Gioc'!$B:$B,'[1]Pivot Gioc'!$T:$T)=0,"",_xlfn.XLOOKUP($B264,'[1]Pivot Gioc'!$B:$B,'[1]Pivot Gioc'!$T:$T))</f>
        <v>157.5</v>
      </c>
    </row>
    <row r="265" spans="1:20" x14ac:dyDescent="0.3">
      <c r="A265" s="1" t="s">
        <v>457</v>
      </c>
      <c r="B265" s="97" t="s">
        <v>138</v>
      </c>
      <c r="C265" s="1" t="str">
        <f>_xlfn.IFNA(_xlfn.XLOOKUP(B265,'[1]ROSE SQUADRE'!$N:$N,'[1]ROSE SQUADRE'!$O:$O),"")</f>
        <v>AC ASPARAGHESE</v>
      </c>
      <c r="D265" s="1">
        <f>_xlfn.XLOOKUP($B265,'[1]Pivot Gioc'!$B:$B,'[1]Pivot Gioc'!$Q:$Q,"")</f>
        <v>1</v>
      </c>
      <c r="E265" s="1">
        <f>_xlfn.XLOOKUP($B265,'[1]Pivot Gioc'!$B:$B,'[1]Pivot Gioc'!$N:$N,"")</f>
        <v>2</v>
      </c>
      <c r="F265" s="1">
        <f>_xlfn.XLOOKUP($B265,'[1]Pivot Gioc'!$B:$B,'[1]Pivot Gioc'!$J:$J,"")</f>
        <v>0</v>
      </c>
      <c r="G265" s="1">
        <f>_xlfn.XLOOKUP($B265,'[1]Pivot Gioc'!$B:$B,'[1]Pivot Gioc'!$I:$I,"")</f>
        <v>0</v>
      </c>
      <c r="H265" s="1">
        <f>_xlfn.XLOOKUP($B265,'[1]Pivot Gioc'!$B:$B,'[1]Pivot Gioc'!$H:$H,"")</f>
        <v>0</v>
      </c>
      <c r="I265" s="1">
        <f>_xlfn.XLOOKUP($B265,'[1]Pivot Gioc'!$B:$B,'[1]Pivot Gioc'!$P:$P,"")</f>
        <v>0</v>
      </c>
      <c r="J265" s="1">
        <f>_xlfn.XLOOKUP($B265,'[1]Pivot Gioc'!$B:$B,'[1]Pivot Gioc'!$L:$L,"")</f>
        <v>7</v>
      </c>
      <c r="K265" s="1">
        <f>_xlfn.XLOOKUP($B265,'[1]Pivot Gioc'!$B:$B,'[1]Pivot Gioc'!$M:$M,"")</f>
        <v>0</v>
      </c>
      <c r="L265" s="1">
        <f>_xlfn.XLOOKUP($B265,'[1]Pivot Gioc'!$B:$B,'[1]Pivot Gioc'!$K:$K,"")</f>
        <v>0</v>
      </c>
      <c r="M265" s="17">
        <f>_xlfn.XLOOKUP($B265,'[1]Pivot Gioc'!$B:$B,'[1]Pivot Gioc'!$C:$C,"")</f>
        <v>5.9558823529411766</v>
      </c>
      <c r="N265" s="17">
        <f>_xlfn.XLOOKUP($B265,'[1]Pivot Gioc'!$B:$B,'[1]Pivot Gioc'!$D:$D,"")</f>
        <v>6</v>
      </c>
      <c r="O265" s="17">
        <f>_xlfn.XLOOKUP($B265,'[1]Pivot Gioc'!$B:$B,'[1]Pivot Gioc'!$E:$E,"")</f>
        <v>204</v>
      </c>
      <c r="P265" s="22" t="str">
        <f>IF(_xlfn.XLOOKUP($B265,'[1]Pivot Gioc'!$B:$B,'[1]Pivot Gioc'!$G:$G,"")=0,"",_xlfn.XLOOKUP($B265,'[1]Pivot Gioc'!$B:$B,'[1]Pivot Gioc'!$G:$G))</f>
        <v/>
      </c>
      <c r="Q265" s="63" t="e">
        <f>_xlfn.XLOOKUP(B265,[1]!Tabella4[nome],[1]!Tabella4[PRES])</f>
        <v>#REF!</v>
      </c>
      <c r="R265" s="63" t="e">
        <f>_xlfn.XLOOKUP(B265,[1]!Tabella4[nome],[1]!Tabella4[LEGA TIT])</f>
        <v>#REF!</v>
      </c>
      <c r="S265" s="66">
        <f>IF(_xlfn.XLOOKUP($B265,'[1]Pivot Gioc'!$B:$B,'[1]Pivot Gioc'!$S:$S)="0,00","",_xlfn.XLOOKUP($B265,'[1]Pivot Gioc'!$B:$B,'[1]Pivot Gioc'!$S:$S))</f>
        <v>6.4444444444444446</v>
      </c>
      <c r="T265" s="66">
        <f>IF(_xlfn.XLOOKUP($B265,'[1]Pivot Gioc'!$B:$B,'[1]Pivot Gioc'!$T:$T)=0,"",_xlfn.XLOOKUP($B265,'[1]Pivot Gioc'!$B:$B,'[1]Pivot Gioc'!$T:$T))</f>
        <v>58</v>
      </c>
    </row>
    <row r="266" spans="1:20" x14ac:dyDescent="0.3">
      <c r="A266" s="1" t="s">
        <v>458</v>
      </c>
      <c r="B266" s="97" t="s">
        <v>164</v>
      </c>
      <c r="C266" s="1" t="str">
        <f>_xlfn.IFNA(_xlfn.XLOOKUP(B266,'[1]ROSE SQUADRE'!$N:$N,'[1]ROSE SQUADRE'!$O:$O),"")</f>
        <v>AC ASPARAGHESE</v>
      </c>
      <c r="D266" s="1">
        <f>_xlfn.XLOOKUP($B266,'[1]Pivot Gioc'!$B:$B,'[1]Pivot Gioc'!$Q:$Q,"")</f>
        <v>1</v>
      </c>
      <c r="E266" s="1">
        <f>_xlfn.XLOOKUP($B266,'[1]Pivot Gioc'!$B:$B,'[1]Pivot Gioc'!$N:$N,"")</f>
        <v>2</v>
      </c>
      <c r="F266" s="1">
        <f>_xlfn.XLOOKUP($B266,'[1]Pivot Gioc'!$B:$B,'[1]Pivot Gioc'!$J:$J,"")</f>
        <v>0</v>
      </c>
      <c r="G266" s="1">
        <f>_xlfn.XLOOKUP($B266,'[1]Pivot Gioc'!$B:$B,'[1]Pivot Gioc'!$I:$I,"")</f>
        <v>0</v>
      </c>
      <c r="H266" s="1">
        <f>_xlfn.XLOOKUP($B266,'[1]Pivot Gioc'!$B:$B,'[1]Pivot Gioc'!$H:$H,"")</f>
        <v>0</v>
      </c>
      <c r="I266" s="1">
        <f>_xlfn.XLOOKUP($B266,'[1]Pivot Gioc'!$B:$B,'[1]Pivot Gioc'!$P:$P,"")</f>
        <v>0</v>
      </c>
      <c r="J266" s="1">
        <f>_xlfn.XLOOKUP($B266,'[1]Pivot Gioc'!$B:$B,'[1]Pivot Gioc'!$L:$L,"")</f>
        <v>4</v>
      </c>
      <c r="K266" s="1">
        <f>_xlfn.XLOOKUP($B266,'[1]Pivot Gioc'!$B:$B,'[1]Pivot Gioc'!$M:$M,"")</f>
        <v>0</v>
      </c>
      <c r="L266" s="1">
        <f>_xlfn.XLOOKUP($B266,'[1]Pivot Gioc'!$B:$B,'[1]Pivot Gioc'!$K:$K,"")</f>
        <v>1</v>
      </c>
      <c r="M266" s="17">
        <f>_xlfn.XLOOKUP($B266,'[1]Pivot Gioc'!$B:$B,'[1]Pivot Gioc'!$C:$C,"")</f>
        <v>6</v>
      </c>
      <c r="N266" s="17">
        <f>_xlfn.XLOOKUP($B266,'[1]Pivot Gioc'!$B:$B,'[1]Pivot Gioc'!$D:$D,"")</f>
        <v>6.0769230769230766</v>
      </c>
      <c r="O266" s="17">
        <f>_xlfn.XLOOKUP($B266,'[1]Pivot Gioc'!$B:$B,'[1]Pivot Gioc'!$E:$E,"")</f>
        <v>158</v>
      </c>
      <c r="P266" s="22" t="str">
        <f>IF(_xlfn.XLOOKUP($B266,'[1]Pivot Gioc'!$B:$B,'[1]Pivot Gioc'!$G:$G,"")=0,"",_xlfn.XLOOKUP($B266,'[1]Pivot Gioc'!$B:$B,'[1]Pivot Gioc'!$G:$G))</f>
        <v/>
      </c>
      <c r="Q266" s="63" t="e">
        <f>_xlfn.XLOOKUP(B266,[1]!Tabella4[nome],[1]!Tabella4[PRES])</f>
        <v>#REF!</v>
      </c>
      <c r="R266" s="63" t="e">
        <f>_xlfn.XLOOKUP(B266,[1]!Tabella4[nome],[1]!Tabella4[LEGA TIT])</f>
        <v>#REF!</v>
      </c>
      <c r="S266" s="66">
        <f>IF(_xlfn.XLOOKUP($B266,'[1]Pivot Gioc'!$B:$B,'[1]Pivot Gioc'!$S:$S)="0,00","",_xlfn.XLOOKUP($B266,'[1]Pivot Gioc'!$B:$B,'[1]Pivot Gioc'!$S:$S))</f>
        <v>6.25</v>
      </c>
      <c r="T266" s="66">
        <f>IF(_xlfn.XLOOKUP($B266,'[1]Pivot Gioc'!$B:$B,'[1]Pivot Gioc'!$T:$T)=0,"",_xlfn.XLOOKUP($B266,'[1]Pivot Gioc'!$B:$B,'[1]Pivot Gioc'!$T:$T))</f>
        <v>112.5</v>
      </c>
    </row>
    <row r="267" spans="1:20" x14ac:dyDescent="0.3">
      <c r="B267" s="103" t="s">
        <v>322</v>
      </c>
      <c r="C267" s="1" t="str">
        <f>_xlfn.IFNA(_xlfn.XLOOKUP(B267,'[1]ROSE SQUADRE'!$N:$N,'[1]ROSE SQUADRE'!$O:$O),"")</f>
        <v>AC ASPARAGHESE</v>
      </c>
      <c r="D267" s="1">
        <f>_xlfn.XLOOKUP($B267,'[1]Pivot Gioc'!$B:$B,'[1]Pivot Gioc'!$Q:$Q,"")</f>
        <v>1</v>
      </c>
      <c r="E267" s="1">
        <f>_xlfn.XLOOKUP($B267,'[1]Pivot Gioc'!$B:$B,'[1]Pivot Gioc'!$N:$N,"")</f>
        <v>0</v>
      </c>
      <c r="F267" s="1">
        <f>_xlfn.XLOOKUP($B267,'[1]Pivot Gioc'!$B:$B,'[1]Pivot Gioc'!$J:$J,"")</f>
        <v>0</v>
      </c>
      <c r="G267" s="1">
        <f>_xlfn.XLOOKUP($B267,'[1]Pivot Gioc'!$B:$B,'[1]Pivot Gioc'!$I:$I,"")</f>
        <v>0</v>
      </c>
      <c r="H267" s="1">
        <f>_xlfn.XLOOKUP($B267,'[1]Pivot Gioc'!$B:$B,'[1]Pivot Gioc'!$H:$H,"")</f>
        <v>0</v>
      </c>
      <c r="I267" s="1">
        <f>_xlfn.XLOOKUP($B267,'[1]Pivot Gioc'!$B:$B,'[1]Pivot Gioc'!$P:$P,"")</f>
        <v>0</v>
      </c>
      <c r="J267" s="1">
        <f>_xlfn.XLOOKUP($B267,'[1]Pivot Gioc'!$B:$B,'[1]Pivot Gioc'!$L:$L,"")</f>
        <v>2</v>
      </c>
      <c r="K267" s="1">
        <f>_xlfn.XLOOKUP($B267,'[1]Pivot Gioc'!$B:$B,'[1]Pivot Gioc'!$M:$M,"")</f>
        <v>0</v>
      </c>
      <c r="L267" s="1">
        <f>_xlfn.XLOOKUP($B267,'[1]Pivot Gioc'!$B:$B,'[1]Pivot Gioc'!$K:$K,"")</f>
        <v>0</v>
      </c>
      <c r="M267" s="17">
        <f>_xlfn.XLOOKUP($B267,'[1]Pivot Gioc'!$B:$B,'[1]Pivot Gioc'!$C:$C,"")</f>
        <v>6.0735294117647056</v>
      </c>
      <c r="N267" s="17">
        <f>_xlfn.XLOOKUP($B267,'[1]Pivot Gioc'!$B:$B,'[1]Pivot Gioc'!$D:$D,"")</f>
        <v>6.132352941176471</v>
      </c>
      <c r="O267" s="17">
        <f>_xlfn.XLOOKUP($B267,'[1]Pivot Gioc'!$B:$B,'[1]Pivot Gioc'!$E:$E,"")</f>
        <v>208.5</v>
      </c>
      <c r="P267" s="22" t="str">
        <f>IF(_xlfn.XLOOKUP($B267,'[1]Pivot Gioc'!$B:$B,'[1]Pivot Gioc'!$G:$G,"")=0,"",_xlfn.XLOOKUP($B267,'[1]Pivot Gioc'!$B:$B,'[1]Pivot Gioc'!$G:$G))</f>
        <v/>
      </c>
      <c r="Q267" s="63" t="e">
        <f>_xlfn.XLOOKUP(B267,[1]!Tabella4[nome],[1]!Tabella4[PRES])</f>
        <v>#REF!</v>
      </c>
      <c r="R267" s="63" t="e">
        <f>_xlfn.XLOOKUP(B267,[1]!Tabella4[nome],[1]!Tabella4[LEGA TIT])</f>
        <v>#REF!</v>
      </c>
      <c r="S267" s="66">
        <f>IF(_xlfn.XLOOKUP($B267,'[1]Pivot Gioc'!$B:$B,'[1]Pivot Gioc'!$S:$S)="0,00","",_xlfn.XLOOKUP($B267,'[1]Pivot Gioc'!$B:$B,'[1]Pivot Gioc'!$S:$S))</f>
        <v>6.1206896551724137</v>
      </c>
      <c r="T267" s="66">
        <f>IF(_xlfn.XLOOKUP($B267,'[1]Pivot Gioc'!$B:$B,'[1]Pivot Gioc'!$T:$T)=0,"",_xlfn.XLOOKUP($B267,'[1]Pivot Gioc'!$B:$B,'[1]Pivot Gioc'!$T:$T))</f>
        <v>177.5</v>
      </c>
    </row>
    <row r="268" spans="1:20" x14ac:dyDescent="0.3">
      <c r="A268" s="1" t="s">
        <v>456</v>
      </c>
      <c r="B268" s="99" t="s">
        <v>216</v>
      </c>
      <c r="C268" s="1" t="str">
        <f>_xlfn.IFNA(_xlfn.XLOOKUP(B268,'[1]ROSE SQUADRE'!$N:$N,'[1]ROSE SQUADRE'!$O:$O),"")</f>
        <v>APPAREGGIATO</v>
      </c>
      <c r="D268" s="1">
        <f>_xlfn.XLOOKUP($B268,'[1]Pivot Gioc'!$B:$B,'[1]Pivot Gioc'!$Q:$Q,"")</f>
        <v>1</v>
      </c>
      <c r="E268" s="1">
        <f>_xlfn.XLOOKUP($B268,'[1]Pivot Gioc'!$B:$B,'[1]Pivot Gioc'!$N:$N,"")</f>
        <v>5</v>
      </c>
      <c r="F268" s="1">
        <f>_xlfn.XLOOKUP($B268,'[1]Pivot Gioc'!$B:$B,'[1]Pivot Gioc'!$J:$J,"")</f>
        <v>0</v>
      </c>
      <c r="G268" s="1">
        <f>_xlfn.XLOOKUP($B268,'[1]Pivot Gioc'!$B:$B,'[1]Pivot Gioc'!$I:$I,"")</f>
        <v>1</v>
      </c>
      <c r="H268" s="1">
        <f>_xlfn.XLOOKUP($B268,'[1]Pivot Gioc'!$B:$B,'[1]Pivot Gioc'!$H:$H,"")</f>
        <v>0</v>
      </c>
      <c r="I268" s="1">
        <f>_xlfn.XLOOKUP($B268,'[1]Pivot Gioc'!$B:$B,'[1]Pivot Gioc'!$P:$P,"")</f>
        <v>0</v>
      </c>
      <c r="J268" s="1">
        <f>_xlfn.XLOOKUP($B268,'[1]Pivot Gioc'!$B:$B,'[1]Pivot Gioc'!$L:$L,"")</f>
        <v>1</v>
      </c>
      <c r="K268" s="1">
        <f>_xlfn.XLOOKUP($B268,'[1]Pivot Gioc'!$B:$B,'[1]Pivot Gioc'!$M:$M,"")</f>
        <v>0</v>
      </c>
      <c r="L268" s="1">
        <f>_xlfn.XLOOKUP($B268,'[1]Pivot Gioc'!$B:$B,'[1]Pivot Gioc'!$K:$K,"")</f>
        <v>0</v>
      </c>
      <c r="M268" s="17">
        <f>_xlfn.XLOOKUP($B268,'[1]Pivot Gioc'!$B:$B,'[1]Pivot Gioc'!$C:$C,"")</f>
        <v>5.9629629629629628</v>
      </c>
      <c r="N268" s="17">
        <f>_xlfn.XLOOKUP($B268,'[1]Pivot Gioc'!$B:$B,'[1]Pivot Gioc'!$D:$D,"")</f>
        <v>6.1296296296296298</v>
      </c>
      <c r="O268" s="17">
        <f>_xlfn.XLOOKUP($B268,'[1]Pivot Gioc'!$B:$B,'[1]Pivot Gioc'!$E:$E,"")</f>
        <v>165.5</v>
      </c>
      <c r="P268" s="22" t="str">
        <f>IF(_xlfn.XLOOKUP($B268,'[1]Pivot Gioc'!$B:$B,'[1]Pivot Gioc'!$G:$G,"")=0,"",_xlfn.XLOOKUP($B268,'[1]Pivot Gioc'!$B:$B,'[1]Pivot Gioc'!$G:$G))</f>
        <v/>
      </c>
      <c r="Q268" s="63" t="e">
        <f>_xlfn.XLOOKUP(B268,[1]!Tabella4[nome],[1]!Tabella4[PRES])</f>
        <v>#REF!</v>
      </c>
      <c r="R268" s="63" t="e">
        <f>_xlfn.XLOOKUP(B268,[1]!Tabella4[nome],[1]!Tabella4[LEGA TIT])</f>
        <v>#REF!</v>
      </c>
      <c r="S268" s="66">
        <f>IF(_xlfn.XLOOKUP($B268,'[1]Pivot Gioc'!$B:$B,'[1]Pivot Gioc'!$S:$S)="0,00","",_xlfn.XLOOKUP($B268,'[1]Pivot Gioc'!$B:$B,'[1]Pivot Gioc'!$S:$S))</f>
        <v>6.0526315789473681</v>
      </c>
      <c r="T268" s="66">
        <f>IF(_xlfn.XLOOKUP($B268,'[1]Pivot Gioc'!$B:$B,'[1]Pivot Gioc'!$T:$T)=0,"",_xlfn.XLOOKUP($B268,'[1]Pivot Gioc'!$B:$B,'[1]Pivot Gioc'!$T:$T))</f>
        <v>115</v>
      </c>
    </row>
    <row r="269" spans="1:20" x14ac:dyDescent="0.3">
      <c r="B269" s="103" t="s">
        <v>319</v>
      </c>
      <c r="C269" s="1" t="str">
        <f>_xlfn.IFNA(_xlfn.XLOOKUP(B269,'[1]ROSE SQUADRE'!$N:$N,'[1]ROSE SQUADRE'!$O:$O),"")</f>
        <v>APPAREGGIATO</v>
      </c>
      <c r="D269" s="1">
        <f>_xlfn.XLOOKUP($B269,'[1]Pivot Gioc'!$B:$B,'[1]Pivot Gioc'!$Q:$Q,"")</f>
        <v>1</v>
      </c>
      <c r="E269" s="1">
        <f>_xlfn.XLOOKUP($B269,'[1]Pivot Gioc'!$B:$B,'[1]Pivot Gioc'!$N:$N,"")</f>
        <v>3</v>
      </c>
      <c r="F269" s="1">
        <f>_xlfn.XLOOKUP($B269,'[1]Pivot Gioc'!$B:$B,'[1]Pivot Gioc'!$J:$J,"")</f>
        <v>0</v>
      </c>
      <c r="G269" s="1">
        <f>_xlfn.XLOOKUP($B269,'[1]Pivot Gioc'!$B:$B,'[1]Pivot Gioc'!$I:$I,"")</f>
        <v>0</v>
      </c>
      <c r="H269" s="1">
        <f>_xlfn.XLOOKUP($B269,'[1]Pivot Gioc'!$B:$B,'[1]Pivot Gioc'!$H:$H,"")</f>
        <v>0</v>
      </c>
      <c r="I269" s="1">
        <f>_xlfn.XLOOKUP($B269,'[1]Pivot Gioc'!$B:$B,'[1]Pivot Gioc'!$P:$P,"")</f>
        <v>0</v>
      </c>
      <c r="J269" s="1">
        <f>_xlfn.XLOOKUP($B269,'[1]Pivot Gioc'!$B:$B,'[1]Pivot Gioc'!$L:$L,"")</f>
        <v>3</v>
      </c>
      <c r="K269" s="1">
        <f>_xlfn.XLOOKUP($B269,'[1]Pivot Gioc'!$B:$B,'[1]Pivot Gioc'!$M:$M,"")</f>
        <v>0</v>
      </c>
      <c r="L269" s="1">
        <f>_xlfn.XLOOKUP($B269,'[1]Pivot Gioc'!$B:$B,'[1]Pivot Gioc'!$K:$K,"")</f>
        <v>0</v>
      </c>
      <c r="M269" s="17">
        <f>_xlfn.XLOOKUP($B269,'[1]Pivot Gioc'!$B:$B,'[1]Pivot Gioc'!$C:$C,"")</f>
        <v>6.0625</v>
      </c>
      <c r="N269" s="17">
        <f>_xlfn.XLOOKUP($B269,'[1]Pivot Gioc'!$B:$B,'[1]Pivot Gioc'!$D:$D,"")</f>
        <v>6.25</v>
      </c>
      <c r="O269" s="17">
        <f>_xlfn.XLOOKUP($B269,'[1]Pivot Gioc'!$B:$B,'[1]Pivot Gioc'!$E:$E,"")</f>
        <v>150</v>
      </c>
      <c r="P269" s="22" t="str">
        <f>IF(_xlfn.XLOOKUP($B269,'[1]Pivot Gioc'!$B:$B,'[1]Pivot Gioc'!$G:$G,"")=0,"",_xlfn.XLOOKUP($B269,'[1]Pivot Gioc'!$B:$B,'[1]Pivot Gioc'!$G:$G))</f>
        <v/>
      </c>
      <c r="Q269" s="63" t="e">
        <f>_xlfn.XLOOKUP(B269,[1]!Tabella4[nome],[1]!Tabella4[PRES])</f>
        <v>#REF!</v>
      </c>
      <c r="R269" s="63" t="e">
        <f>_xlfn.XLOOKUP(B269,[1]!Tabella4[nome],[1]!Tabella4[LEGA TIT])</f>
        <v>#REF!</v>
      </c>
      <c r="S269" s="66">
        <f>IF(_xlfn.XLOOKUP($B269,'[1]Pivot Gioc'!$B:$B,'[1]Pivot Gioc'!$S:$S)="0,00","",_xlfn.XLOOKUP($B269,'[1]Pivot Gioc'!$B:$B,'[1]Pivot Gioc'!$S:$S))</f>
        <v>6.1578947368421053</v>
      </c>
      <c r="T269" s="66">
        <f>IF(_xlfn.XLOOKUP($B269,'[1]Pivot Gioc'!$B:$B,'[1]Pivot Gioc'!$T:$T)=0,"",_xlfn.XLOOKUP($B269,'[1]Pivot Gioc'!$B:$B,'[1]Pivot Gioc'!$T:$T))</f>
        <v>117</v>
      </c>
    </row>
    <row r="270" spans="1:20" x14ac:dyDescent="0.3">
      <c r="A270" s="1" t="s">
        <v>456</v>
      </c>
      <c r="B270" s="95" t="s">
        <v>82</v>
      </c>
      <c r="C270" s="1" t="str">
        <f>_xlfn.IFNA(_xlfn.XLOOKUP(B270,'[1]ROSE SQUADRE'!$N:$N,'[1]ROSE SQUADRE'!$O:$O),"")</f>
        <v>ATL IMPROVVISATO</v>
      </c>
      <c r="D270" s="1">
        <f>_xlfn.XLOOKUP($B270,'[1]Pivot Gioc'!$B:$B,'[1]Pivot Gioc'!$Q:$Q,"")</f>
        <v>1</v>
      </c>
      <c r="E270" s="1">
        <f>_xlfn.XLOOKUP($B270,'[1]Pivot Gioc'!$B:$B,'[1]Pivot Gioc'!$N:$N,"")</f>
        <v>2</v>
      </c>
      <c r="F270" s="1">
        <f>_xlfn.XLOOKUP($B270,'[1]Pivot Gioc'!$B:$B,'[1]Pivot Gioc'!$J:$J,"")</f>
        <v>0</v>
      </c>
      <c r="G270" s="1">
        <f>_xlfn.XLOOKUP($B270,'[1]Pivot Gioc'!$B:$B,'[1]Pivot Gioc'!$I:$I,"")</f>
        <v>0</v>
      </c>
      <c r="H270" s="1">
        <f>_xlfn.XLOOKUP($B270,'[1]Pivot Gioc'!$B:$B,'[1]Pivot Gioc'!$H:$H,"")</f>
        <v>0</v>
      </c>
      <c r="I270" s="1">
        <f>_xlfn.XLOOKUP($B270,'[1]Pivot Gioc'!$B:$B,'[1]Pivot Gioc'!$P:$P,"")</f>
        <v>0</v>
      </c>
      <c r="J270" s="1">
        <f>_xlfn.XLOOKUP($B270,'[1]Pivot Gioc'!$B:$B,'[1]Pivot Gioc'!$L:$L,"")</f>
        <v>2</v>
      </c>
      <c r="K270" s="1">
        <f>_xlfn.XLOOKUP($B270,'[1]Pivot Gioc'!$B:$B,'[1]Pivot Gioc'!$M:$M,"")</f>
        <v>0</v>
      </c>
      <c r="L270" s="1">
        <f>_xlfn.XLOOKUP($B270,'[1]Pivot Gioc'!$B:$B,'[1]Pivot Gioc'!$K:$K,"")</f>
        <v>0</v>
      </c>
      <c r="M270" s="17">
        <f>_xlfn.XLOOKUP($B270,'[1]Pivot Gioc'!$B:$B,'[1]Pivot Gioc'!$C:$C,"")</f>
        <v>5.8965517241379306</v>
      </c>
      <c r="N270" s="17">
        <f>_xlfn.XLOOKUP($B270,'[1]Pivot Gioc'!$B:$B,'[1]Pivot Gioc'!$D:$D,"")</f>
        <v>6.0344827586206895</v>
      </c>
      <c r="O270" s="17">
        <f>_xlfn.XLOOKUP($B270,'[1]Pivot Gioc'!$B:$B,'[1]Pivot Gioc'!$E:$E,"")</f>
        <v>175</v>
      </c>
      <c r="P270" s="22" t="str">
        <f>IF(_xlfn.XLOOKUP($B270,'[1]Pivot Gioc'!$B:$B,'[1]Pivot Gioc'!$G:$G,"")=0,"",_xlfn.XLOOKUP($B270,'[1]Pivot Gioc'!$B:$B,'[1]Pivot Gioc'!$G:$G))</f>
        <v/>
      </c>
      <c r="Q270" s="63" t="e">
        <f>_xlfn.XLOOKUP(B270,[1]!Tabella4[nome],[1]!Tabella4[PRES])</f>
        <v>#REF!</v>
      </c>
      <c r="R270" s="63" t="e">
        <f>_xlfn.XLOOKUP(B270,[1]!Tabella4[nome],[1]!Tabella4[LEGA TIT])</f>
        <v>#REF!</v>
      </c>
      <c r="S270" s="66">
        <f>IF(_xlfn.XLOOKUP($B270,'[1]Pivot Gioc'!$B:$B,'[1]Pivot Gioc'!$S:$S)="0,00","",_xlfn.XLOOKUP($B270,'[1]Pivot Gioc'!$B:$B,'[1]Pivot Gioc'!$S:$S))</f>
        <v>6</v>
      </c>
      <c r="T270" s="66">
        <f>IF(_xlfn.XLOOKUP($B270,'[1]Pivot Gioc'!$B:$B,'[1]Pivot Gioc'!$T:$T)=0,"",_xlfn.XLOOKUP($B270,'[1]Pivot Gioc'!$B:$B,'[1]Pivot Gioc'!$T:$T))</f>
        <v>12</v>
      </c>
    </row>
    <row r="271" spans="1:20" x14ac:dyDescent="0.3">
      <c r="A271" s="1" t="s">
        <v>456</v>
      </c>
      <c r="B271" s="97" t="s">
        <v>162</v>
      </c>
      <c r="C271" s="1" t="str">
        <f>_xlfn.IFNA(_xlfn.XLOOKUP(B271,'[1]ROSE SQUADRE'!$N:$N,'[1]ROSE SQUADRE'!$O:$O),"")</f>
        <v>ATL IMPROVVISATO</v>
      </c>
      <c r="D271" s="1">
        <f>_xlfn.XLOOKUP($B271,'[1]Pivot Gioc'!$B:$B,'[1]Pivot Gioc'!$Q:$Q,"")</f>
        <v>1</v>
      </c>
      <c r="E271" s="1">
        <f>_xlfn.XLOOKUP($B271,'[1]Pivot Gioc'!$B:$B,'[1]Pivot Gioc'!$N:$N,"")</f>
        <v>0</v>
      </c>
      <c r="F271" s="1">
        <f>_xlfn.XLOOKUP($B271,'[1]Pivot Gioc'!$B:$B,'[1]Pivot Gioc'!$J:$J,"")</f>
        <v>0</v>
      </c>
      <c r="G271" s="1">
        <f>_xlfn.XLOOKUP($B271,'[1]Pivot Gioc'!$B:$B,'[1]Pivot Gioc'!$I:$I,"")</f>
        <v>0</v>
      </c>
      <c r="H271" s="1">
        <f>_xlfn.XLOOKUP($B271,'[1]Pivot Gioc'!$B:$B,'[1]Pivot Gioc'!$H:$H,"")</f>
        <v>0</v>
      </c>
      <c r="I271" s="1">
        <f>_xlfn.XLOOKUP($B271,'[1]Pivot Gioc'!$B:$B,'[1]Pivot Gioc'!$P:$P,"")</f>
        <v>0</v>
      </c>
      <c r="J271" s="1">
        <f>_xlfn.XLOOKUP($B271,'[1]Pivot Gioc'!$B:$B,'[1]Pivot Gioc'!$L:$L,"")</f>
        <v>5</v>
      </c>
      <c r="K271" s="1">
        <f>_xlfn.XLOOKUP($B271,'[1]Pivot Gioc'!$B:$B,'[1]Pivot Gioc'!$M:$M,"")</f>
        <v>0</v>
      </c>
      <c r="L271" s="1">
        <f>_xlfn.XLOOKUP($B271,'[1]Pivot Gioc'!$B:$B,'[1]Pivot Gioc'!$K:$K,"")</f>
        <v>0</v>
      </c>
      <c r="M271" s="17">
        <f>_xlfn.XLOOKUP($B271,'[1]Pivot Gioc'!$B:$B,'[1]Pivot Gioc'!$C:$C,"")</f>
        <v>5.9558823529411766</v>
      </c>
      <c r="N271" s="17">
        <f>_xlfn.XLOOKUP($B271,'[1]Pivot Gioc'!$B:$B,'[1]Pivot Gioc'!$D:$D,"")</f>
        <v>5.9705882352941178</v>
      </c>
      <c r="O271" s="17">
        <f>_xlfn.XLOOKUP($B271,'[1]Pivot Gioc'!$B:$B,'[1]Pivot Gioc'!$E:$E,"")</f>
        <v>203</v>
      </c>
      <c r="P271" s="22" t="str">
        <f>IF(_xlfn.XLOOKUP($B271,'[1]Pivot Gioc'!$B:$B,'[1]Pivot Gioc'!$G:$G,"")=0,"",_xlfn.XLOOKUP($B271,'[1]Pivot Gioc'!$B:$B,'[1]Pivot Gioc'!$G:$G))</f>
        <v/>
      </c>
      <c r="Q271" s="63" t="e">
        <f>_xlfn.XLOOKUP(B271,[1]!Tabella4[nome],[1]!Tabella4[PRES])</f>
        <v>#REF!</v>
      </c>
      <c r="R271" s="63" t="e">
        <f>_xlfn.XLOOKUP(B271,[1]!Tabella4[nome],[1]!Tabella4[LEGA TIT])</f>
        <v>#REF!</v>
      </c>
      <c r="S271" s="66">
        <f>IF(_xlfn.XLOOKUP($B271,'[1]Pivot Gioc'!$B:$B,'[1]Pivot Gioc'!$S:$S)="0,00","",_xlfn.XLOOKUP($B271,'[1]Pivot Gioc'!$B:$B,'[1]Pivot Gioc'!$S:$S))</f>
        <v>5.9</v>
      </c>
      <c r="T271" s="66">
        <f>IF(_xlfn.XLOOKUP($B271,'[1]Pivot Gioc'!$B:$B,'[1]Pivot Gioc'!$T:$T)=0,"",_xlfn.XLOOKUP($B271,'[1]Pivot Gioc'!$B:$B,'[1]Pivot Gioc'!$T:$T))</f>
        <v>88.5</v>
      </c>
    </row>
    <row r="272" spans="1:20" x14ac:dyDescent="0.3">
      <c r="A272" s="1" t="s">
        <v>458</v>
      </c>
      <c r="B272" s="95" t="s">
        <v>549</v>
      </c>
      <c r="C272" s="1" t="str">
        <f>_xlfn.IFNA(_xlfn.XLOOKUP(B272,'[1]ROSE SQUADRE'!$N:$N,'[1]ROSE SQUADRE'!$O:$O),"")</f>
        <v>ATL IMPROVVISATO</v>
      </c>
      <c r="D272" s="1">
        <f>_xlfn.XLOOKUP($B272,'[1]Pivot Gioc'!$B:$B,'[1]Pivot Gioc'!$Q:$Q,"")</f>
        <v>1</v>
      </c>
      <c r="E272" s="1">
        <f>_xlfn.XLOOKUP($B272,'[1]Pivot Gioc'!$B:$B,'[1]Pivot Gioc'!$N:$N,"")</f>
        <v>0</v>
      </c>
      <c r="F272" s="1">
        <f>_xlfn.XLOOKUP($B272,'[1]Pivot Gioc'!$B:$B,'[1]Pivot Gioc'!$J:$J,"")</f>
        <v>0</v>
      </c>
      <c r="G272" s="1">
        <f>_xlfn.XLOOKUP($B272,'[1]Pivot Gioc'!$B:$B,'[1]Pivot Gioc'!$I:$I,"")</f>
        <v>1</v>
      </c>
      <c r="H272" s="1">
        <f>_xlfn.XLOOKUP($B272,'[1]Pivot Gioc'!$B:$B,'[1]Pivot Gioc'!$H:$H,"")</f>
        <v>0</v>
      </c>
      <c r="I272" s="1">
        <f>_xlfn.XLOOKUP($B272,'[1]Pivot Gioc'!$B:$B,'[1]Pivot Gioc'!$P:$P,"")</f>
        <v>0</v>
      </c>
      <c r="J272" s="1">
        <f>_xlfn.XLOOKUP($B272,'[1]Pivot Gioc'!$B:$B,'[1]Pivot Gioc'!$L:$L,"")</f>
        <v>0</v>
      </c>
      <c r="K272" s="1">
        <f>_xlfn.XLOOKUP($B272,'[1]Pivot Gioc'!$B:$B,'[1]Pivot Gioc'!$M:$M,"")</f>
        <v>0</v>
      </c>
      <c r="L272" s="1">
        <f>_xlfn.XLOOKUP($B272,'[1]Pivot Gioc'!$B:$B,'[1]Pivot Gioc'!$K:$K,"")</f>
        <v>0</v>
      </c>
      <c r="M272" s="17">
        <f>_xlfn.XLOOKUP($B272,'[1]Pivot Gioc'!$B:$B,'[1]Pivot Gioc'!$C:$C,"")</f>
        <v>5.7750000000000004</v>
      </c>
      <c r="N272" s="17">
        <f>_xlfn.XLOOKUP($B272,'[1]Pivot Gioc'!$B:$B,'[1]Pivot Gioc'!$D:$D,"")</f>
        <v>5.875</v>
      </c>
      <c r="O272" s="17">
        <f>_xlfn.XLOOKUP($B272,'[1]Pivot Gioc'!$B:$B,'[1]Pivot Gioc'!$E:$E,"")</f>
        <v>117.5</v>
      </c>
      <c r="P272" s="22" t="str">
        <f>IF(_xlfn.XLOOKUP($B272,'[1]Pivot Gioc'!$B:$B,'[1]Pivot Gioc'!$G:$G,"")=0,"",_xlfn.XLOOKUP($B272,'[1]Pivot Gioc'!$B:$B,'[1]Pivot Gioc'!$G:$G))</f>
        <v/>
      </c>
      <c r="Q272" s="63" t="e">
        <f>_xlfn.XLOOKUP(B272,[1]!Tabella4[nome],[1]!Tabella4[PRES])</f>
        <v>#REF!</v>
      </c>
      <c r="R272" s="63" t="e">
        <f>_xlfn.XLOOKUP(B272,[1]!Tabella4[nome],[1]!Tabella4[LEGA TIT])</f>
        <v>#REF!</v>
      </c>
      <c r="S272" s="66">
        <f>IF(_xlfn.XLOOKUP($B272,'[1]Pivot Gioc'!$B:$B,'[1]Pivot Gioc'!$S:$S)="0,00","",_xlfn.XLOOKUP($B272,'[1]Pivot Gioc'!$B:$B,'[1]Pivot Gioc'!$S:$S))</f>
        <v>5.4090909090909092</v>
      </c>
      <c r="T272" s="66">
        <f>IF(_xlfn.XLOOKUP($B272,'[1]Pivot Gioc'!$B:$B,'[1]Pivot Gioc'!$T:$T)=0,"",_xlfn.XLOOKUP($B272,'[1]Pivot Gioc'!$B:$B,'[1]Pivot Gioc'!$T:$T))</f>
        <v>59.5</v>
      </c>
    </row>
    <row r="273" spans="1:20" x14ac:dyDescent="0.3">
      <c r="A273" s="1" t="s">
        <v>456</v>
      </c>
      <c r="B273" s="98" t="s">
        <v>180</v>
      </c>
      <c r="C273" s="1" t="str">
        <f>_xlfn.IFNA(_xlfn.XLOOKUP(B273,'[1]ROSE SQUADRE'!$N:$N,'[1]ROSE SQUADRE'!$O:$O),"")</f>
        <v>ATL IMPROVVISATO</v>
      </c>
      <c r="D273" s="1">
        <f>_xlfn.XLOOKUP($B273,'[1]Pivot Gioc'!$B:$B,'[1]Pivot Gioc'!$Q:$Q,"")</f>
        <v>1</v>
      </c>
      <c r="E273" s="1">
        <f>_xlfn.XLOOKUP($B273,'[1]Pivot Gioc'!$B:$B,'[1]Pivot Gioc'!$N:$N,"")</f>
        <v>0</v>
      </c>
      <c r="F273" s="1">
        <f>_xlfn.XLOOKUP($B273,'[1]Pivot Gioc'!$B:$B,'[1]Pivot Gioc'!$J:$J,"")</f>
        <v>0</v>
      </c>
      <c r="G273" s="1">
        <f>_xlfn.XLOOKUP($B273,'[1]Pivot Gioc'!$B:$B,'[1]Pivot Gioc'!$I:$I,"")</f>
        <v>0</v>
      </c>
      <c r="H273" s="1">
        <f>_xlfn.XLOOKUP($B273,'[1]Pivot Gioc'!$B:$B,'[1]Pivot Gioc'!$H:$H,"")</f>
        <v>0</v>
      </c>
      <c r="I273" s="1">
        <f>_xlfn.XLOOKUP($B273,'[1]Pivot Gioc'!$B:$B,'[1]Pivot Gioc'!$P:$P,"")</f>
        <v>0</v>
      </c>
      <c r="J273" s="1">
        <f>_xlfn.XLOOKUP($B273,'[1]Pivot Gioc'!$B:$B,'[1]Pivot Gioc'!$L:$L,"")</f>
        <v>4</v>
      </c>
      <c r="K273" s="1">
        <f>_xlfn.XLOOKUP($B273,'[1]Pivot Gioc'!$B:$B,'[1]Pivot Gioc'!$M:$M,"")</f>
        <v>0</v>
      </c>
      <c r="L273" s="1">
        <f>_xlfn.XLOOKUP($B273,'[1]Pivot Gioc'!$B:$B,'[1]Pivot Gioc'!$K:$K,"")</f>
        <v>0</v>
      </c>
      <c r="M273" s="17">
        <f>_xlfn.XLOOKUP($B273,'[1]Pivot Gioc'!$B:$B,'[1]Pivot Gioc'!$C:$C,"")</f>
        <v>5.9615384615384617</v>
      </c>
      <c r="N273" s="17">
        <f>_xlfn.XLOOKUP($B273,'[1]Pivot Gioc'!$B:$B,'[1]Pivot Gioc'!$D:$D,"")</f>
        <v>6</v>
      </c>
      <c r="O273" s="17">
        <f>_xlfn.XLOOKUP($B273,'[1]Pivot Gioc'!$B:$B,'[1]Pivot Gioc'!$E:$E,"")</f>
        <v>156</v>
      </c>
      <c r="P273" s="22" t="str">
        <f>IF(_xlfn.XLOOKUP($B273,'[1]Pivot Gioc'!$B:$B,'[1]Pivot Gioc'!$G:$G,"")=0,"",_xlfn.XLOOKUP($B273,'[1]Pivot Gioc'!$B:$B,'[1]Pivot Gioc'!$G:$G))</f>
        <v/>
      </c>
      <c r="Q273" s="63" t="e">
        <f>_xlfn.XLOOKUP(B273,[1]!Tabella4[nome],[1]!Tabella4[PRES])</f>
        <v>#REF!</v>
      </c>
      <c r="R273" s="63" t="e">
        <f>_xlfn.XLOOKUP(B273,[1]!Tabella4[nome],[1]!Tabella4[LEGA TIT])</f>
        <v>#REF!</v>
      </c>
      <c r="S273" s="66">
        <f>IF(_xlfn.XLOOKUP($B273,'[1]Pivot Gioc'!$B:$B,'[1]Pivot Gioc'!$S:$S)="0,00","",_xlfn.XLOOKUP($B273,'[1]Pivot Gioc'!$B:$B,'[1]Pivot Gioc'!$S:$S))</f>
        <v>6.1</v>
      </c>
      <c r="T273" s="66">
        <f>IF(_xlfn.XLOOKUP($B273,'[1]Pivot Gioc'!$B:$B,'[1]Pivot Gioc'!$T:$T)=0,"",_xlfn.XLOOKUP($B273,'[1]Pivot Gioc'!$B:$B,'[1]Pivot Gioc'!$T:$T))</f>
        <v>30.5</v>
      </c>
    </row>
    <row r="274" spans="1:20" x14ac:dyDescent="0.3">
      <c r="A274" s="1" t="s">
        <v>456</v>
      </c>
      <c r="B274" s="98" t="s">
        <v>204</v>
      </c>
      <c r="C274" s="1" t="str">
        <f>_xlfn.IFNA(_xlfn.XLOOKUP(B274,'[1]ROSE SQUADRE'!$N:$N,'[1]ROSE SQUADRE'!$O:$O),"")</f>
        <v>ATL IMPROVVISATO</v>
      </c>
      <c r="D274" s="1">
        <f>_xlfn.XLOOKUP($B274,'[1]Pivot Gioc'!$B:$B,'[1]Pivot Gioc'!$Q:$Q,"")</f>
        <v>1</v>
      </c>
      <c r="E274" s="1">
        <f>_xlfn.XLOOKUP($B274,'[1]Pivot Gioc'!$B:$B,'[1]Pivot Gioc'!$N:$N,"")</f>
        <v>2</v>
      </c>
      <c r="F274" s="1">
        <f>_xlfn.XLOOKUP($B274,'[1]Pivot Gioc'!$B:$B,'[1]Pivot Gioc'!$J:$J,"")</f>
        <v>0</v>
      </c>
      <c r="G274" s="1">
        <f>_xlfn.XLOOKUP($B274,'[1]Pivot Gioc'!$B:$B,'[1]Pivot Gioc'!$I:$I,"")</f>
        <v>1</v>
      </c>
      <c r="H274" s="1">
        <f>_xlfn.XLOOKUP($B274,'[1]Pivot Gioc'!$B:$B,'[1]Pivot Gioc'!$H:$H,"")</f>
        <v>0</v>
      </c>
      <c r="I274" s="1">
        <f>_xlfn.XLOOKUP($B274,'[1]Pivot Gioc'!$B:$B,'[1]Pivot Gioc'!$P:$P,"")</f>
        <v>0</v>
      </c>
      <c r="J274" s="1">
        <f>_xlfn.XLOOKUP($B274,'[1]Pivot Gioc'!$B:$B,'[1]Pivot Gioc'!$L:$L,"")</f>
        <v>9</v>
      </c>
      <c r="K274" s="1">
        <f>_xlfn.XLOOKUP($B274,'[1]Pivot Gioc'!$B:$B,'[1]Pivot Gioc'!$M:$M,"")</f>
        <v>0</v>
      </c>
      <c r="L274" s="1">
        <f>_xlfn.XLOOKUP($B274,'[1]Pivot Gioc'!$B:$B,'[1]Pivot Gioc'!$K:$K,"")</f>
        <v>0</v>
      </c>
      <c r="M274" s="17">
        <f>_xlfn.XLOOKUP($B274,'[1]Pivot Gioc'!$B:$B,'[1]Pivot Gioc'!$C:$C,"")</f>
        <v>6.25</v>
      </c>
      <c r="N274" s="17">
        <f>_xlfn.XLOOKUP($B274,'[1]Pivot Gioc'!$B:$B,'[1]Pivot Gioc'!$D:$D,"")</f>
        <v>6.1764705882352944</v>
      </c>
      <c r="O274" s="17">
        <f>_xlfn.XLOOKUP($B274,'[1]Pivot Gioc'!$B:$B,'[1]Pivot Gioc'!$E:$E,"")</f>
        <v>210</v>
      </c>
      <c r="P274" s="22" t="str">
        <f>IF(_xlfn.XLOOKUP($B274,'[1]Pivot Gioc'!$B:$B,'[1]Pivot Gioc'!$G:$G,"")=0,"",_xlfn.XLOOKUP($B274,'[1]Pivot Gioc'!$B:$B,'[1]Pivot Gioc'!$G:$G))</f>
        <v/>
      </c>
      <c r="Q274" s="63" t="e">
        <f>_xlfn.XLOOKUP(B274,[1]!Tabella4[nome],[1]!Tabella4[PRES])</f>
        <v>#REF!</v>
      </c>
      <c r="R274" s="63" t="e">
        <f>_xlfn.XLOOKUP(B274,[1]!Tabella4[nome],[1]!Tabella4[LEGA TIT])</f>
        <v>#REF!</v>
      </c>
      <c r="S274" s="66">
        <f>IF(_xlfn.XLOOKUP($B274,'[1]Pivot Gioc'!$B:$B,'[1]Pivot Gioc'!$S:$S)="0,00","",_xlfn.XLOOKUP($B274,'[1]Pivot Gioc'!$B:$B,'[1]Pivot Gioc'!$S:$S))</f>
        <v>6.1111111111111107</v>
      </c>
      <c r="T274" s="66">
        <f>IF(_xlfn.XLOOKUP($B274,'[1]Pivot Gioc'!$B:$B,'[1]Pivot Gioc'!$T:$T)=0,"",_xlfn.XLOOKUP($B274,'[1]Pivot Gioc'!$B:$B,'[1]Pivot Gioc'!$T:$T))</f>
        <v>165</v>
      </c>
    </row>
    <row r="275" spans="1:20" x14ac:dyDescent="0.3">
      <c r="B275" s="103" t="s">
        <v>320</v>
      </c>
      <c r="C275" s="1" t="str">
        <f>_xlfn.IFNA(_xlfn.XLOOKUP(B275,'[1]ROSE SQUADRE'!$N:$N,'[1]ROSE SQUADRE'!$O:$O),"")</f>
        <v>ATL IMPROVVISATO</v>
      </c>
      <c r="D275" s="1">
        <f>_xlfn.XLOOKUP($B275,'[1]Pivot Gioc'!$B:$B,'[1]Pivot Gioc'!$Q:$Q,"")</f>
        <v>1</v>
      </c>
      <c r="E275" s="1">
        <f>_xlfn.XLOOKUP($B275,'[1]Pivot Gioc'!$B:$B,'[1]Pivot Gioc'!$N:$N,"")</f>
        <v>4</v>
      </c>
      <c r="F275" s="1">
        <f>_xlfn.XLOOKUP($B275,'[1]Pivot Gioc'!$B:$B,'[1]Pivot Gioc'!$J:$J,"")</f>
        <v>0</v>
      </c>
      <c r="G275" s="1">
        <f>_xlfn.XLOOKUP($B275,'[1]Pivot Gioc'!$B:$B,'[1]Pivot Gioc'!$I:$I,"")</f>
        <v>0</v>
      </c>
      <c r="H275" s="1">
        <f>_xlfn.XLOOKUP($B275,'[1]Pivot Gioc'!$B:$B,'[1]Pivot Gioc'!$H:$H,"")</f>
        <v>0</v>
      </c>
      <c r="I275" s="1">
        <f>_xlfn.XLOOKUP($B275,'[1]Pivot Gioc'!$B:$B,'[1]Pivot Gioc'!$P:$P,"")</f>
        <v>0</v>
      </c>
      <c r="J275" s="1">
        <f>_xlfn.XLOOKUP($B275,'[1]Pivot Gioc'!$B:$B,'[1]Pivot Gioc'!$L:$L,"")</f>
        <v>3</v>
      </c>
      <c r="K275" s="1">
        <f>_xlfn.XLOOKUP($B275,'[1]Pivot Gioc'!$B:$B,'[1]Pivot Gioc'!$M:$M,"")</f>
        <v>0</v>
      </c>
      <c r="L275" s="1">
        <f>_xlfn.XLOOKUP($B275,'[1]Pivot Gioc'!$B:$B,'[1]Pivot Gioc'!$K:$K,"")</f>
        <v>0</v>
      </c>
      <c r="M275" s="17">
        <f>_xlfn.XLOOKUP($B275,'[1]Pivot Gioc'!$B:$B,'[1]Pivot Gioc'!$C:$C,"")</f>
        <v>6.0344827586206895</v>
      </c>
      <c r="N275" s="17">
        <f>_xlfn.XLOOKUP($B275,'[1]Pivot Gioc'!$B:$B,'[1]Pivot Gioc'!$D:$D,"")</f>
        <v>6.2241379310344831</v>
      </c>
      <c r="O275" s="17">
        <f>_xlfn.XLOOKUP($B275,'[1]Pivot Gioc'!$B:$B,'[1]Pivot Gioc'!$E:$E,"")</f>
        <v>180.5</v>
      </c>
      <c r="P275" s="22" t="str">
        <f>IF(_xlfn.XLOOKUP($B275,'[1]Pivot Gioc'!$B:$B,'[1]Pivot Gioc'!$G:$G,"")=0,"",_xlfn.XLOOKUP($B275,'[1]Pivot Gioc'!$B:$B,'[1]Pivot Gioc'!$G:$G))</f>
        <v/>
      </c>
      <c r="Q275" s="63" t="e">
        <f>_xlfn.XLOOKUP(B275,[1]!Tabella4[nome],[1]!Tabella4[PRES])</f>
        <v>#REF!</v>
      </c>
      <c r="R275" s="63" t="e">
        <f>_xlfn.XLOOKUP(B275,[1]!Tabella4[nome],[1]!Tabella4[LEGA TIT])</f>
        <v>#REF!</v>
      </c>
      <c r="S275" s="66">
        <f>IF(_xlfn.XLOOKUP($B275,'[1]Pivot Gioc'!$B:$B,'[1]Pivot Gioc'!$S:$S)="0,00","",_xlfn.XLOOKUP($B275,'[1]Pivot Gioc'!$B:$B,'[1]Pivot Gioc'!$S:$S))</f>
        <v>6.166666666666667</v>
      </c>
      <c r="T275" s="66">
        <f>IF(_xlfn.XLOOKUP($B275,'[1]Pivot Gioc'!$B:$B,'[1]Pivot Gioc'!$T:$T)=0,"",_xlfn.XLOOKUP($B275,'[1]Pivot Gioc'!$B:$B,'[1]Pivot Gioc'!$T:$T))</f>
        <v>111</v>
      </c>
    </row>
    <row r="276" spans="1:20" x14ac:dyDescent="0.3">
      <c r="B276" s="95" t="s">
        <v>70</v>
      </c>
      <c r="C276" s="1" t="str">
        <f>_xlfn.IFNA(_xlfn.XLOOKUP(B276,'[1]ROSE SQUADRE'!$N:$N,'[1]ROSE SQUADRE'!$O:$O),"")</f>
        <v>HERTHA VERNELLO</v>
      </c>
      <c r="D276" s="1">
        <f>_xlfn.XLOOKUP($B276,'[1]Pivot Gioc'!$B:$B,'[1]Pivot Gioc'!$Q:$Q,"")</f>
        <v>1</v>
      </c>
      <c r="E276" s="1">
        <f>_xlfn.XLOOKUP($B276,'[1]Pivot Gioc'!$B:$B,'[1]Pivot Gioc'!$N:$N,"")</f>
        <v>2</v>
      </c>
      <c r="F276" s="1">
        <f>_xlfn.XLOOKUP($B276,'[1]Pivot Gioc'!$B:$B,'[1]Pivot Gioc'!$J:$J,"")</f>
        <v>0</v>
      </c>
      <c r="G276" s="1">
        <f>_xlfn.XLOOKUP($B276,'[1]Pivot Gioc'!$B:$B,'[1]Pivot Gioc'!$I:$I,"")</f>
        <v>0</v>
      </c>
      <c r="H276" s="1">
        <f>_xlfn.XLOOKUP($B276,'[1]Pivot Gioc'!$B:$B,'[1]Pivot Gioc'!$H:$H,"")</f>
        <v>0</v>
      </c>
      <c r="I276" s="1">
        <f>_xlfn.XLOOKUP($B276,'[1]Pivot Gioc'!$B:$B,'[1]Pivot Gioc'!$P:$P,"")</f>
        <v>0</v>
      </c>
      <c r="J276" s="1">
        <f>_xlfn.XLOOKUP($B276,'[1]Pivot Gioc'!$B:$B,'[1]Pivot Gioc'!$L:$L,"")</f>
        <v>2</v>
      </c>
      <c r="K276" s="1">
        <f>_xlfn.XLOOKUP($B276,'[1]Pivot Gioc'!$B:$B,'[1]Pivot Gioc'!$M:$M,"")</f>
        <v>0</v>
      </c>
      <c r="L276" s="1">
        <f>_xlfn.XLOOKUP($B276,'[1]Pivot Gioc'!$B:$B,'[1]Pivot Gioc'!$K:$K,"")</f>
        <v>0</v>
      </c>
      <c r="M276" s="17">
        <f>_xlfn.XLOOKUP($B276,'[1]Pivot Gioc'!$B:$B,'[1]Pivot Gioc'!$C:$C,"")</f>
        <v>6.1470588235294121</v>
      </c>
      <c r="N276" s="17">
        <f>_xlfn.XLOOKUP($B276,'[1]Pivot Gioc'!$B:$B,'[1]Pivot Gioc'!$D:$D,"")</f>
        <v>6.0277777777777777</v>
      </c>
      <c r="O276" s="17">
        <f>_xlfn.XLOOKUP($B276,'[1]Pivot Gioc'!$B:$B,'[1]Pivot Gioc'!$E:$E,"")</f>
        <v>108.5</v>
      </c>
      <c r="P276" s="22" t="str">
        <f>IF(_xlfn.XLOOKUP($B276,'[1]Pivot Gioc'!$B:$B,'[1]Pivot Gioc'!$G:$G,"")=0,"",_xlfn.XLOOKUP($B276,'[1]Pivot Gioc'!$B:$B,'[1]Pivot Gioc'!$G:$G))</f>
        <v/>
      </c>
      <c r="Q276" s="63" t="e">
        <f>_xlfn.XLOOKUP(B276,[1]!Tabella4[nome],[1]!Tabella4[PRES])</f>
        <v>#REF!</v>
      </c>
      <c r="R276" s="63" t="e">
        <f>_xlfn.XLOOKUP(B276,[1]!Tabella4[nome],[1]!Tabella4[LEGA TIT])</f>
        <v>#REF!</v>
      </c>
      <c r="S276" s="66">
        <f>IF(_xlfn.XLOOKUP($B276,'[1]Pivot Gioc'!$B:$B,'[1]Pivot Gioc'!$S:$S)="0,00","",_xlfn.XLOOKUP($B276,'[1]Pivot Gioc'!$B:$B,'[1]Pivot Gioc'!$S:$S))</f>
        <v>8</v>
      </c>
      <c r="T276" s="66">
        <f>IF(_xlfn.XLOOKUP($B276,'[1]Pivot Gioc'!$B:$B,'[1]Pivot Gioc'!$T:$T)=0,"",_xlfn.XLOOKUP($B276,'[1]Pivot Gioc'!$B:$B,'[1]Pivot Gioc'!$T:$T))</f>
        <v>16</v>
      </c>
    </row>
    <row r="277" spans="1:20" x14ac:dyDescent="0.3">
      <c r="A277" s="1" t="s">
        <v>457</v>
      </c>
      <c r="B277" s="113" t="s">
        <v>540</v>
      </c>
      <c r="C277" s="1" t="str">
        <f>_xlfn.IFNA(_xlfn.XLOOKUP(B277,'[1]ROSE SQUADRE'!$N:$N,'[1]ROSE SQUADRE'!$O:$O),"")</f>
        <v>HERTHA VERNELLO</v>
      </c>
      <c r="D277" s="1">
        <f>_xlfn.XLOOKUP($B277,'[1]Pivot Gioc'!$B:$B,'[1]Pivot Gioc'!$Q:$Q,"")</f>
        <v>1</v>
      </c>
      <c r="E277" s="1">
        <f>_xlfn.XLOOKUP($B277,'[1]Pivot Gioc'!$B:$B,'[1]Pivot Gioc'!$N:$N,"")</f>
        <v>2</v>
      </c>
      <c r="F277" s="1">
        <f>_xlfn.XLOOKUP($B277,'[1]Pivot Gioc'!$B:$B,'[1]Pivot Gioc'!$J:$J,"")</f>
        <v>0</v>
      </c>
      <c r="G277" s="1">
        <f>_xlfn.XLOOKUP($B277,'[1]Pivot Gioc'!$B:$B,'[1]Pivot Gioc'!$I:$I,"")</f>
        <v>0</v>
      </c>
      <c r="H277" s="1">
        <f>_xlfn.XLOOKUP($B277,'[1]Pivot Gioc'!$B:$B,'[1]Pivot Gioc'!$H:$H,"")</f>
        <v>0</v>
      </c>
      <c r="I277" s="1">
        <f>_xlfn.XLOOKUP($B277,'[1]Pivot Gioc'!$B:$B,'[1]Pivot Gioc'!$P:$P,"")</f>
        <v>0</v>
      </c>
      <c r="J277" s="1">
        <f>_xlfn.XLOOKUP($B277,'[1]Pivot Gioc'!$B:$B,'[1]Pivot Gioc'!$L:$L,"")</f>
        <v>2</v>
      </c>
      <c r="K277" s="1">
        <f>_xlfn.XLOOKUP($B277,'[1]Pivot Gioc'!$B:$B,'[1]Pivot Gioc'!$M:$M,"")</f>
        <v>1</v>
      </c>
      <c r="L277" s="1">
        <f>_xlfn.XLOOKUP($B277,'[1]Pivot Gioc'!$B:$B,'[1]Pivot Gioc'!$K:$K,"")</f>
        <v>0</v>
      </c>
      <c r="M277" s="17">
        <f>_xlfn.XLOOKUP($B277,'[1]Pivot Gioc'!$B:$B,'[1]Pivot Gioc'!$C:$C,"")</f>
        <v>6.171875</v>
      </c>
      <c r="N277" s="17">
        <f>_xlfn.XLOOKUP($B277,'[1]Pivot Gioc'!$B:$B,'[1]Pivot Gioc'!$D:$D,"")</f>
        <v>6.265625</v>
      </c>
      <c r="O277" s="17">
        <f>_xlfn.XLOOKUP($B277,'[1]Pivot Gioc'!$B:$B,'[1]Pivot Gioc'!$E:$E,"")</f>
        <v>200.5</v>
      </c>
      <c r="P277" s="22" t="str">
        <f>IF(_xlfn.XLOOKUP($B277,'[1]Pivot Gioc'!$B:$B,'[1]Pivot Gioc'!$G:$G,"")=0,"",_xlfn.XLOOKUP($B277,'[1]Pivot Gioc'!$B:$B,'[1]Pivot Gioc'!$G:$G))</f>
        <v/>
      </c>
      <c r="Q277" s="63" t="e">
        <f>_xlfn.XLOOKUP(B277,[1]!Tabella4[nome],[1]!Tabella4[PRES])</f>
        <v>#REF!</v>
      </c>
      <c r="R277" s="63" t="e">
        <f>_xlfn.XLOOKUP(B277,[1]!Tabella4[nome],[1]!Tabella4[LEGA TIT])</f>
        <v>#REF!</v>
      </c>
      <c r="S277" s="66">
        <f>IF(_xlfn.XLOOKUP($B277,'[1]Pivot Gioc'!$B:$B,'[1]Pivot Gioc'!$S:$S)="0,00","",_xlfn.XLOOKUP($B277,'[1]Pivot Gioc'!$B:$B,'[1]Pivot Gioc'!$S:$S))</f>
        <v>6.2727272727272725</v>
      </c>
      <c r="T277" s="66">
        <f>IF(_xlfn.XLOOKUP($B277,'[1]Pivot Gioc'!$B:$B,'[1]Pivot Gioc'!$T:$T)=0,"",_xlfn.XLOOKUP($B277,'[1]Pivot Gioc'!$B:$B,'[1]Pivot Gioc'!$T:$T))</f>
        <v>69</v>
      </c>
    </row>
    <row r="278" spans="1:20" x14ac:dyDescent="0.3">
      <c r="A278" s="1" t="s">
        <v>457</v>
      </c>
      <c r="B278" s="98" t="s">
        <v>132</v>
      </c>
      <c r="C278" s="1" t="str">
        <f>_xlfn.IFNA(_xlfn.XLOOKUP(B278,'[1]ROSE SQUADRE'!$N:$N,'[1]ROSE SQUADRE'!$O:$O),"")</f>
        <v>HERTHA VERNELLO</v>
      </c>
      <c r="D278" s="1">
        <f>_xlfn.XLOOKUP($B278,'[1]Pivot Gioc'!$B:$B,'[1]Pivot Gioc'!$Q:$Q,"")</f>
        <v>1</v>
      </c>
      <c r="E278" s="1">
        <f>_xlfn.XLOOKUP($B278,'[1]Pivot Gioc'!$B:$B,'[1]Pivot Gioc'!$N:$N,"")</f>
        <v>0</v>
      </c>
      <c r="F278" s="1">
        <f>_xlfn.XLOOKUP($B278,'[1]Pivot Gioc'!$B:$B,'[1]Pivot Gioc'!$J:$J,"")</f>
        <v>0</v>
      </c>
      <c r="G278" s="1">
        <f>_xlfn.XLOOKUP($B278,'[1]Pivot Gioc'!$B:$B,'[1]Pivot Gioc'!$I:$I,"")</f>
        <v>0</v>
      </c>
      <c r="H278" s="1">
        <f>_xlfn.XLOOKUP($B278,'[1]Pivot Gioc'!$B:$B,'[1]Pivot Gioc'!$H:$H,"")</f>
        <v>0</v>
      </c>
      <c r="I278" s="1">
        <f>_xlfn.XLOOKUP($B278,'[1]Pivot Gioc'!$B:$B,'[1]Pivot Gioc'!$P:$P,"")</f>
        <v>0</v>
      </c>
      <c r="J278" s="1">
        <f>_xlfn.XLOOKUP($B278,'[1]Pivot Gioc'!$B:$B,'[1]Pivot Gioc'!$L:$L,"")</f>
        <v>0</v>
      </c>
      <c r="K278" s="1">
        <f>_xlfn.XLOOKUP($B278,'[1]Pivot Gioc'!$B:$B,'[1]Pivot Gioc'!$M:$M,"")</f>
        <v>0</v>
      </c>
      <c r="L278" s="1">
        <f>_xlfn.XLOOKUP($B278,'[1]Pivot Gioc'!$B:$B,'[1]Pivot Gioc'!$K:$K,"")</f>
        <v>0</v>
      </c>
      <c r="M278" s="17">
        <f>_xlfn.XLOOKUP($B278,'[1]Pivot Gioc'!$B:$B,'[1]Pivot Gioc'!$C:$C,"")</f>
        <v>5.7105263157894735</v>
      </c>
      <c r="N278" s="17">
        <f>_xlfn.XLOOKUP($B278,'[1]Pivot Gioc'!$B:$B,'[1]Pivot Gioc'!$D:$D,"")</f>
        <v>5.8684210526315788</v>
      </c>
      <c r="O278" s="17">
        <f>_xlfn.XLOOKUP($B278,'[1]Pivot Gioc'!$B:$B,'[1]Pivot Gioc'!$E:$E,"")</f>
        <v>111.5</v>
      </c>
      <c r="P278" s="22" t="str">
        <f>IF(_xlfn.XLOOKUP($B278,'[1]Pivot Gioc'!$B:$B,'[1]Pivot Gioc'!$G:$G,"")=0,"",_xlfn.XLOOKUP($B278,'[1]Pivot Gioc'!$B:$B,'[1]Pivot Gioc'!$G:$G))</f>
        <v/>
      </c>
      <c r="Q278" s="63" t="e">
        <f>_xlfn.XLOOKUP(B278,[1]!Tabella4[nome],[1]!Tabella4[PRES])</f>
        <v>#REF!</v>
      </c>
      <c r="R278" s="63" t="e">
        <f>_xlfn.XLOOKUP(B278,[1]!Tabella4[nome],[1]!Tabella4[LEGA TIT])</f>
        <v>#REF!</v>
      </c>
      <c r="S278" s="66">
        <f>IF(_xlfn.XLOOKUP($B278,'[1]Pivot Gioc'!$B:$B,'[1]Pivot Gioc'!$S:$S)="0,00","",_xlfn.XLOOKUP($B278,'[1]Pivot Gioc'!$B:$B,'[1]Pivot Gioc'!$S:$S))</f>
        <v>6.583333333333333</v>
      </c>
      <c r="T278" s="66">
        <f>IF(_xlfn.XLOOKUP($B278,'[1]Pivot Gioc'!$B:$B,'[1]Pivot Gioc'!$T:$T)=0,"",_xlfn.XLOOKUP($B278,'[1]Pivot Gioc'!$B:$B,'[1]Pivot Gioc'!$T:$T))</f>
        <v>39.5</v>
      </c>
    </row>
    <row r="279" spans="1:20" x14ac:dyDescent="0.3">
      <c r="A279" s="1" t="s">
        <v>457</v>
      </c>
      <c r="B279" s="95" t="s">
        <v>567</v>
      </c>
      <c r="C279" s="1" t="str">
        <f>_xlfn.IFNA(_xlfn.XLOOKUP(B279,'[1]ROSE SQUADRE'!$N:$N,'[1]ROSE SQUADRE'!$O:$O),"")</f>
        <v>HERTHA VERNELLO</v>
      </c>
      <c r="D279" s="1">
        <f>_xlfn.XLOOKUP($B279,'[1]Pivot Gioc'!$B:$B,'[1]Pivot Gioc'!$Q:$Q,"")</f>
        <v>1</v>
      </c>
      <c r="E279" s="1">
        <f>_xlfn.XLOOKUP($B279,'[1]Pivot Gioc'!$B:$B,'[1]Pivot Gioc'!$N:$N,"")</f>
        <v>1</v>
      </c>
      <c r="F279" s="1">
        <f>_xlfn.XLOOKUP($B279,'[1]Pivot Gioc'!$B:$B,'[1]Pivot Gioc'!$J:$J,"")</f>
        <v>0</v>
      </c>
      <c r="G279" s="1">
        <f>_xlfn.XLOOKUP($B279,'[1]Pivot Gioc'!$B:$B,'[1]Pivot Gioc'!$I:$I,"")</f>
        <v>0</v>
      </c>
      <c r="H279" s="1">
        <f>_xlfn.XLOOKUP($B279,'[1]Pivot Gioc'!$B:$B,'[1]Pivot Gioc'!$H:$H,"")</f>
        <v>0</v>
      </c>
      <c r="I279" s="1">
        <f>_xlfn.XLOOKUP($B279,'[1]Pivot Gioc'!$B:$B,'[1]Pivot Gioc'!$P:$P,"")</f>
        <v>0</v>
      </c>
      <c r="J279" s="1">
        <f>_xlfn.XLOOKUP($B279,'[1]Pivot Gioc'!$B:$B,'[1]Pivot Gioc'!$L:$L,"")</f>
        <v>1</v>
      </c>
      <c r="K279" s="1">
        <f>_xlfn.XLOOKUP($B279,'[1]Pivot Gioc'!$B:$B,'[1]Pivot Gioc'!$M:$M,"")</f>
        <v>1</v>
      </c>
      <c r="L279" s="1">
        <f>_xlfn.XLOOKUP($B279,'[1]Pivot Gioc'!$B:$B,'[1]Pivot Gioc'!$K:$K,"")</f>
        <v>0</v>
      </c>
      <c r="M279" s="17">
        <f>_xlfn.XLOOKUP($B279,'[1]Pivot Gioc'!$B:$B,'[1]Pivot Gioc'!$C:$C,"")</f>
        <v>5.7272727272727275</v>
      </c>
      <c r="N279" s="17">
        <f>_xlfn.XLOOKUP($B279,'[1]Pivot Gioc'!$B:$B,'[1]Pivot Gioc'!$D:$D,"")</f>
        <v>5.9545454545454541</v>
      </c>
      <c r="O279" s="17">
        <f>_xlfn.XLOOKUP($B279,'[1]Pivot Gioc'!$B:$B,'[1]Pivot Gioc'!$E:$E,"")</f>
        <v>65.5</v>
      </c>
      <c r="P279" s="22" t="str">
        <f>IF(_xlfn.XLOOKUP($B279,'[1]Pivot Gioc'!$B:$B,'[1]Pivot Gioc'!$G:$G,"")=0,"",_xlfn.XLOOKUP($B279,'[1]Pivot Gioc'!$B:$B,'[1]Pivot Gioc'!$G:$G))</f>
        <v/>
      </c>
      <c r="Q279" s="63" t="e">
        <f>_xlfn.XLOOKUP(B279,[1]!Tabella4[nome],[1]!Tabella4[PRES])</f>
        <v>#REF!</v>
      </c>
      <c r="R279" s="63" t="e">
        <f>_xlfn.XLOOKUP(B279,[1]!Tabella4[nome],[1]!Tabella4[LEGA TIT])</f>
        <v>#REF!</v>
      </c>
      <c r="S279" s="66">
        <f>IF(_xlfn.XLOOKUP($B279,'[1]Pivot Gioc'!$B:$B,'[1]Pivot Gioc'!$S:$S)="0,00","",_xlfn.XLOOKUP($B279,'[1]Pivot Gioc'!$B:$B,'[1]Pivot Gioc'!$S:$S))</f>
        <v>4.25</v>
      </c>
      <c r="T279" s="66">
        <f>IF(_xlfn.XLOOKUP($B279,'[1]Pivot Gioc'!$B:$B,'[1]Pivot Gioc'!$T:$T)=0,"",_xlfn.XLOOKUP($B279,'[1]Pivot Gioc'!$B:$B,'[1]Pivot Gioc'!$T:$T))</f>
        <v>8.5</v>
      </c>
    </row>
    <row r="280" spans="1:20" x14ac:dyDescent="0.3">
      <c r="A280" s="1" t="s">
        <v>457</v>
      </c>
      <c r="B280" s="97" t="s">
        <v>494</v>
      </c>
      <c r="C280" s="1" t="str">
        <f>_xlfn.IFNA(_xlfn.XLOOKUP(B280,'[1]ROSE SQUADRE'!$N:$N,'[1]ROSE SQUADRE'!$O:$O),"")</f>
        <v>HERTHA VERNELLO</v>
      </c>
      <c r="D280" s="1">
        <f>_xlfn.XLOOKUP($B280,'[1]Pivot Gioc'!$B:$B,'[1]Pivot Gioc'!$Q:$Q,"")</f>
        <v>1</v>
      </c>
      <c r="E280" s="1">
        <f>_xlfn.XLOOKUP($B280,'[1]Pivot Gioc'!$B:$B,'[1]Pivot Gioc'!$N:$N,"")</f>
        <v>1</v>
      </c>
      <c r="F280" s="1">
        <f>_xlfn.XLOOKUP($B280,'[1]Pivot Gioc'!$B:$B,'[1]Pivot Gioc'!$J:$J,"")</f>
        <v>0</v>
      </c>
      <c r="G280" s="1">
        <f>_xlfn.XLOOKUP($B280,'[1]Pivot Gioc'!$B:$B,'[1]Pivot Gioc'!$I:$I,"")</f>
        <v>0</v>
      </c>
      <c r="H280" s="1">
        <f>_xlfn.XLOOKUP($B280,'[1]Pivot Gioc'!$B:$B,'[1]Pivot Gioc'!$H:$H,"")</f>
        <v>0</v>
      </c>
      <c r="I280" s="1">
        <f>_xlfn.XLOOKUP($B280,'[1]Pivot Gioc'!$B:$B,'[1]Pivot Gioc'!$P:$P,"")</f>
        <v>0</v>
      </c>
      <c r="J280" s="1">
        <f>_xlfn.XLOOKUP($B280,'[1]Pivot Gioc'!$B:$B,'[1]Pivot Gioc'!$L:$L,"")</f>
        <v>0</v>
      </c>
      <c r="K280" s="1">
        <f>_xlfn.XLOOKUP($B280,'[1]Pivot Gioc'!$B:$B,'[1]Pivot Gioc'!$M:$M,"")</f>
        <v>0</v>
      </c>
      <c r="L280" s="1">
        <f>_xlfn.XLOOKUP($B280,'[1]Pivot Gioc'!$B:$B,'[1]Pivot Gioc'!$K:$K,"")</f>
        <v>0</v>
      </c>
      <c r="M280" s="17">
        <f>_xlfn.XLOOKUP($B280,'[1]Pivot Gioc'!$B:$B,'[1]Pivot Gioc'!$C:$C,"")</f>
        <v>5.9761904761904763</v>
      </c>
      <c r="N280" s="17">
        <f>_xlfn.XLOOKUP($B280,'[1]Pivot Gioc'!$B:$B,'[1]Pivot Gioc'!$D:$D,"")</f>
        <v>6.2142857142857144</v>
      </c>
      <c r="O280" s="17">
        <f>_xlfn.XLOOKUP($B280,'[1]Pivot Gioc'!$B:$B,'[1]Pivot Gioc'!$E:$E,"")</f>
        <v>130.5</v>
      </c>
      <c r="P280" s="22" t="str">
        <f>IF(_xlfn.XLOOKUP($B280,'[1]Pivot Gioc'!$B:$B,'[1]Pivot Gioc'!$G:$G,"")=0,"",_xlfn.XLOOKUP($B280,'[1]Pivot Gioc'!$B:$B,'[1]Pivot Gioc'!$G:$G))</f>
        <v/>
      </c>
      <c r="Q280" s="63" t="e">
        <f>_xlfn.XLOOKUP(B280,[1]!Tabella4[nome],[1]!Tabella4[PRES])</f>
        <v>#REF!</v>
      </c>
      <c r="R280" s="63" t="e">
        <f>_xlfn.XLOOKUP(B280,[1]!Tabella4[nome],[1]!Tabella4[LEGA TIT])</f>
        <v>#REF!</v>
      </c>
      <c r="S280" s="66">
        <f>IF(_xlfn.XLOOKUP($B280,'[1]Pivot Gioc'!$B:$B,'[1]Pivot Gioc'!$S:$S)="0,00","",_xlfn.XLOOKUP($B280,'[1]Pivot Gioc'!$B:$B,'[1]Pivot Gioc'!$S:$S))</f>
        <v>6.55</v>
      </c>
      <c r="T280" s="66">
        <f>IF(_xlfn.XLOOKUP($B280,'[1]Pivot Gioc'!$B:$B,'[1]Pivot Gioc'!$T:$T)=0,"",_xlfn.XLOOKUP($B280,'[1]Pivot Gioc'!$B:$B,'[1]Pivot Gioc'!$T:$T))</f>
        <v>65.5</v>
      </c>
    </row>
    <row r="281" spans="1:20" x14ac:dyDescent="0.3">
      <c r="A281" s="1" t="s">
        <v>456</v>
      </c>
      <c r="B281" s="97" t="s">
        <v>228</v>
      </c>
      <c r="C281" s="1" t="str">
        <f>_xlfn.IFNA(_xlfn.XLOOKUP(B281,'[1]ROSE SQUADRE'!$N:$N,'[1]ROSE SQUADRE'!$O:$O),"")</f>
        <v>HERTHA VERNELLO</v>
      </c>
      <c r="D281" s="1">
        <f>_xlfn.XLOOKUP($B281,'[1]Pivot Gioc'!$B:$B,'[1]Pivot Gioc'!$Q:$Q,"")</f>
        <v>1</v>
      </c>
      <c r="E281" s="1">
        <f>_xlfn.XLOOKUP($B281,'[1]Pivot Gioc'!$B:$B,'[1]Pivot Gioc'!$N:$N,"")</f>
        <v>3</v>
      </c>
      <c r="F281" s="1">
        <f>_xlfn.XLOOKUP($B281,'[1]Pivot Gioc'!$B:$B,'[1]Pivot Gioc'!$J:$J,"")</f>
        <v>0</v>
      </c>
      <c r="G281" s="1">
        <f>_xlfn.XLOOKUP($B281,'[1]Pivot Gioc'!$B:$B,'[1]Pivot Gioc'!$I:$I,"")</f>
        <v>0</v>
      </c>
      <c r="H281" s="1">
        <f>_xlfn.XLOOKUP($B281,'[1]Pivot Gioc'!$B:$B,'[1]Pivot Gioc'!$H:$H,"")</f>
        <v>0</v>
      </c>
      <c r="I281" s="1">
        <f>_xlfn.XLOOKUP($B281,'[1]Pivot Gioc'!$B:$B,'[1]Pivot Gioc'!$P:$P,"")</f>
        <v>0</v>
      </c>
      <c r="J281" s="1">
        <f>_xlfn.XLOOKUP($B281,'[1]Pivot Gioc'!$B:$B,'[1]Pivot Gioc'!$L:$L,"")</f>
        <v>6</v>
      </c>
      <c r="K281" s="1">
        <f>_xlfn.XLOOKUP($B281,'[1]Pivot Gioc'!$B:$B,'[1]Pivot Gioc'!$M:$M,"")</f>
        <v>0</v>
      </c>
      <c r="L281" s="1">
        <f>_xlfn.XLOOKUP($B281,'[1]Pivot Gioc'!$B:$B,'[1]Pivot Gioc'!$K:$K,"")</f>
        <v>0</v>
      </c>
      <c r="M281" s="17">
        <f>_xlfn.XLOOKUP($B281,'[1]Pivot Gioc'!$B:$B,'[1]Pivot Gioc'!$C:$C,"")</f>
        <v>6</v>
      </c>
      <c r="N281" s="17">
        <f>_xlfn.XLOOKUP($B281,'[1]Pivot Gioc'!$B:$B,'[1]Pivot Gioc'!$D:$D,"")</f>
        <v>6.096774193548387</v>
      </c>
      <c r="O281" s="17">
        <f>_xlfn.XLOOKUP($B281,'[1]Pivot Gioc'!$B:$B,'[1]Pivot Gioc'!$E:$E,"")</f>
        <v>189</v>
      </c>
      <c r="P281" s="22" t="str">
        <f>IF(_xlfn.XLOOKUP($B281,'[1]Pivot Gioc'!$B:$B,'[1]Pivot Gioc'!$G:$G,"")=0,"",_xlfn.XLOOKUP($B281,'[1]Pivot Gioc'!$B:$B,'[1]Pivot Gioc'!$G:$G))</f>
        <v/>
      </c>
      <c r="Q281" s="63" t="e">
        <f>_xlfn.XLOOKUP(B281,[1]!Tabella4[nome],[1]!Tabella4[PRES])</f>
        <v>#REF!</v>
      </c>
      <c r="R281" s="63" t="e">
        <f>_xlfn.XLOOKUP(B281,[1]!Tabella4[nome],[1]!Tabella4[LEGA TIT])</f>
        <v>#REF!</v>
      </c>
      <c r="S281" s="66">
        <f>IF(_xlfn.XLOOKUP($B281,'[1]Pivot Gioc'!$B:$B,'[1]Pivot Gioc'!$S:$S)="0,00","",_xlfn.XLOOKUP($B281,'[1]Pivot Gioc'!$B:$B,'[1]Pivot Gioc'!$S:$S))</f>
        <v>6.1071428571428568</v>
      </c>
      <c r="T281" s="66">
        <f>IF(_xlfn.XLOOKUP($B281,'[1]Pivot Gioc'!$B:$B,'[1]Pivot Gioc'!$T:$T)=0,"",_xlfn.XLOOKUP($B281,'[1]Pivot Gioc'!$B:$B,'[1]Pivot Gioc'!$T:$T))</f>
        <v>171</v>
      </c>
    </row>
    <row r="282" spans="1:20" x14ac:dyDescent="0.3">
      <c r="B282" s="98" t="s">
        <v>108</v>
      </c>
      <c r="C282" s="1" t="str">
        <f>_xlfn.IFNA(_xlfn.XLOOKUP(B282,'[1]ROSE SQUADRE'!$N:$N,'[1]ROSE SQUADRE'!$O:$O),"")</f>
        <v>PARTIZAN DEGRADO</v>
      </c>
      <c r="D282" s="1">
        <f>_xlfn.XLOOKUP($B282,'[1]Pivot Gioc'!$B:$B,'[1]Pivot Gioc'!$Q:$Q,"")</f>
        <v>1</v>
      </c>
      <c r="E282" s="1">
        <f>_xlfn.XLOOKUP($B282,'[1]Pivot Gioc'!$B:$B,'[1]Pivot Gioc'!$N:$N,"")</f>
        <v>1</v>
      </c>
      <c r="F282" s="1">
        <f>_xlfn.XLOOKUP($B282,'[1]Pivot Gioc'!$B:$B,'[1]Pivot Gioc'!$J:$J,"")</f>
        <v>0</v>
      </c>
      <c r="G282" s="1">
        <f>_xlfn.XLOOKUP($B282,'[1]Pivot Gioc'!$B:$B,'[1]Pivot Gioc'!$I:$I,"")</f>
        <v>0</v>
      </c>
      <c r="H282" s="1">
        <f>_xlfn.XLOOKUP($B282,'[1]Pivot Gioc'!$B:$B,'[1]Pivot Gioc'!$H:$H,"")</f>
        <v>0</v>
      </c>
      <c r="I282" s="1">
        <f>_xlfn.XLOOKUP($B282,'[1]Pivot Gioc'!$B:$B,'[1]Pivot Gioc'!$P:$P,"")</f>
        <v>0</v>
      </c>
      <c r="J282" s="1">
        <f>_xlfn.XLOOKUP($B282,'[1]Pivot Gioc'!$B:$B,'[1]Pivot Gioc'!$L:$L,"")</f>
        <v>6</v>
      </c>
      <c r="K282" s="1">
        <f>_xlfn.XLOOKUP($B282,'[1]Pivot Gioc'!$B:$B,'[1]Pivot Gioc'!$M:$M,"")</f>
        <v>0</v>
      </c>
      <c r="L282" s="1">
        <f>_xlfn.XLOOKUP($B282,'[1]Pivot Gioc'!$B:$B,'[1]Pivot Gioc'!$K:$K,"")</f>
        <v>0</v>
      </c>
      <c r="M282" s="17">
        <f>_xlfn.XLOOKUP($B282,'[1]Pivot Gioc'!$B:$B,'[1]Pivot Gioc'!$C:$C,"")</f>
        <v>6.1296296296296298</v>
      </c>
      <c r="N282" s="17">
        <f>_xlfn.XLOOKUP($B282,'[1]Pivot Gioc'!$B:$B,'[1]Pivot Gioc'!$D:$D,"")</f>
        <v>6.166666666666667</v>
      </c>
      <c r="O282" s="17">
        <f>_xlfn.XLOOKUP($B282,'[1]Pivot Gioc'!$B:$B,'[1]Pivot Gioc'!$E:$E,"")</f>
        <v>166.5</v>
      </c>
      <c r="P282" s="22" t="str">
        <f>IF(_xlfn.XLOOKUP($B282,'[1]Pivot Gioc'!$B:$B,'[1]Pivot Gioc'!$G:$G,"")=0,"",_xlfn.XLOOKUP($B282,'[1]Pivot Gioc'!$B:$B,'[1]Pivot Gioc'!$G:$G))</f>
        <v/>
      </c>
      <c r="Q282" s="63" t="e">
        <f>_xlfn.XLOOKUP(B282,[1]!Tabella4[nome],[1]!Tabella4[PRES])</f>
        <v>#REF!</v>
      </c>
      <c r="R282" s="63" t="e">
        <f>_xlfn.XLOOKUP(B282,[1]!Tabella4[nome],[1]!Tabella4[LEGA TIT])</f>
        <v>#REF!</v>
      </c>
      <c r="S282" s="66">
        <f>IF(_xlfn.XLOOKUP($B282,'[1]Pivot Gioc'!$B:$B,'[1]Pivot Gioc'!$S:$S)="0,00","",_xlfn.XLOOKUP($B282,'[1]Pivot Gioc'!$B:$B,'[1]Pivot Gioc'!$S:$S))</f>
        <v>6.166666666666667</v>
      </c>
      <c r="T282" s="66">
        <f>IF(_xlfn.XLOOKUP($B282,'[1]Pivot Gioc'!$B:$B,'[1]Pivot Gioc'!$T:$T)=0,"",_xlfn.XLOOKUP($B282,'[1]Pivot Gioc'!$B:$B,'[1]Pivot Gioc'!$T:$T))</f>
        <v>111</v>
      </c>
    </row>
    <row r="283" spans="1:20" x14ac:dyDescent="0.3">
      <c r="A283" s="1" t="s">
        <v>458</v>
      </c>
      <c r="B283" s="97" t="s">
        <v>149</v>
      </c>
      <c r="C283" s="1" t="str">
        <f>_xlfn.IFNA(_xlfn.XLOOKUP(B283,'[1]ROSE SQUADRE'!$N:$N,'[1]ROSE SQUADRE'!$O:$O),"")</f>
        <v>PESCICULINI FC</v>
      </c>
      <c r="D283" s="1">
        <f>_xlfn.XLOOKUP($B283,'[1]Pivot Gioc'!$B:$B,'[1]Pivot Gioc'!$Q:$Q,"")</f>
        <v>1</v>
      </c>
      <c r="E283" s="1">
        <f>_xlfn.XLOOKUP($B283,'[1]Pivot Gioc'!$B:$B,'[1]Pivot Gioc'!$N:$N,"")</f>
        <v>3</v>
      </c>
      <c r="F283" s="1">
        <f>_xlfn.XLOOKUP($B283,'[1]Pivot Gioc'!$B:$B,'[1]Pivot Gioc'!$J:$J,"")</f>
        <v>0</v>
      </c>
      <c r="G283" s="1">
        <f>_xlfn.XLOOKUP($B283,'[1]Pivot Gioc'!$B:$B,'[1]Pivot Gioc'!$I:$I,"")</f>
        <v>0</v>
      </c>
      <c r="H283" s="1">
        <f>_xlfn.XLOOKUP($B283,'[1]Pivot Gioc'!$B:$B,'[1]Pivot Gioc'!$H:$H,"")</f>
        <v>0</v>
      </c>
      <c r="I283" s="1">
        <f>_xlfn.XLOOKUP($B283,'[1]Pivot Gioc'!$B:$B,'[1]Pivot Gioc'!$P:$P,"")</f>
        <v>0</v>
      </c>
      <c r="J283" s="1">
        <f>_xlfn.XLOOKUP($B283,'[1]Pivot Gioc'!$B:$B,'[1]Pivot Gioc'!$L:$L,"")</f>
        <v>3</v>
      </c>
      <c r="K283" s="1">
        <f>_xlfn.XLOOKUP($B283,'[1]Pivot Gioc'!$B:$B,'[1]Pivot Gioc'!$M:$M,"")</f>
        <v>0</v>
      </c>
      <c r="L283" s="1">
        <f>_xlfn.XLOOKUP($B283,'[1]Pivot Gioc'!$B:$B,'[1]Pivot Gioc'!$K:$K,"")</f>
        <v>0</v>
      </c>
      <c r="M283" s="17">
        <f>_xlfn.XLOOKUP($B283,'[1]Pivot Gioc'!$B:$B,'[1]Pivot Gioc'!$C:$C,"")</f>
        <v>5.8035714285714288</v>
      </c>
      <c r="N283" s="17">
        <f>_xlfn.XLOOKUP($B283,'[1]Pivot Gioc'!$B:$B,'[1]Pivot Gioc'!$D:$D,"")</f>
        <v>6</v>
      </c>
      <c r="O283" s="17">
        <f>_xlfn.XLOOKUP($B283,'[1]Pivot Gioc'!$B:$B,'[1]Pivot Gioc'!$E:$E,"")</f>
        <v>168</v>
      </c>
      <c r="P283" s="22" t="str">
        <f>IF(_xlfn.XLOOKUP($B283,'[1]Pivot Gioc'!$B:$B,'[1]Pivot Gioc'!$G:$G,"")=0,"",_xlfn.XLOOKUP($B283,'[1]Pivot Gioc'!$B:$B,'[1]Pivot Gioc'!$G:$G))</f>
        <v/>
      </c>
      <c r="Q283" s="63" t="e">
        <f>_xlfn.XLOOKUP(B283,[1]!Tabella4[nome],[1]!Tabella4[PRES])</f>
        <v>#REF!</v>
      </c>
      <c r="R283" s="63" t="e">
        <f>_xlfn.XLOOKUP(B283,[1]!Tabella4[nome],[1]!Tabella4[LEGA TIT])</f>
        <v>#REF!</v>
      </c>
      <c r="S283" s="66">
        <f>IF(_xlfn.XLOOKUP($B283,'[1]Pivot Gioc'!$B:$B,'[1]Pivot Gioc'!$S:$S)="0,00","",_xlfn.XLOOKUP($B283,'[1]Pivot Gioc'!$B:$B,'[1]Pivot Gioc'!$S:$S))</f>
        <v>6.5</v>
      </c>
      <c r="T283" s="66">
        <f>IF(_xlfn.XLOOKUP($B283,'[1]Pivot Gioc'!$B:$B,'[1]Pivot Gioc'!$T:$T)=0,"",_xlfn.XLOOKUP($B283,'[1]Pivot Gioc'!$B:$B,'[1]Pivot Gioc'!$T:$T))</f>
        <v>45.5</v>
      </c>
    </row>
    <row r="284" spans="1:20" x14ac:dyDescent="0.3">
      <c r="A284" s="1" t="s">
        <v>457</v>
      </c>
      <c r="B284" s="97" t="s">
        <v>203</v>
      </c>
      <c r="C284" s="1" t="str">
        <f>_xlfn.IFNA(_xlfn.XLOOKUP(B284,'[1]ROSE SQUADRE'!$N:$N,'[1]ROSE SQUADRE'!$O:$O),"")</f>
        <v>PESCICULINI FC</v>
      </c>
      <c r="D284" s="1">
        <f>_xlfn.XLOOKUP($B284,'[1]Pivot Gioc'!$B:$B,'[1]Pivot Gioc'!$Q:$Q,"")</f>
        <v>1</v>
      </c>
      <c r="E284" s="1">
        <f>_xlfn.XLOOKUP($B284,'[1]Pivot Gioc'!$B:$B,'[1]Pivot Gioc'!$N:$N,"")</f>
        <v>0</v>
      </c>
      <c r="F284" s="1">
        <f>_xlfn.XLOOKUP($B284,'[1]Pivot Gioc'!$B:$B,'[1]Pivot Gioc'!$J:$J,"")</f>
        <v>0</v>
      </c>
      <c r="G284" s="1">
        <f>_xlfn.XLOOKUP($B284,'[1]Pivot Gioc'!$B:$B,'[1]Pivot Gioc'!$I:$I,"")</f>
        <v>0</v>
      </c>
      <c r="H284" s="1">
        <f>_xlfn.XLOOKUP($B284,'[1]Pivot Gioc'!$B:$B,'[1]Pivot Gioc'!$H:$H,"")</f>
        <v>0</v>
      </c>
      <c r="I284" s="1">
        <f>_xlfn.XLOOKUP($B284,'[1]Pivot Gioc'!$B:$B,'[1]Pivot Gioc'!$P:$P,"")</f>
        <v>0</v>
      </c>
      <c r="J284" s="1">
        <f>_xlfn.XLOOKUP($B284,'[1]Pivot Gioc'!$B:$B,'[1]Pivot Gioc'!$L:$L,"")</f>
        <v>3</v>
      </c>
      <c r="K284" s="1">
        <f>_xlfn.XLOOKUP($B284,'[1]Pivot Gioc'!$B:$B,'[1]Pivot Gioc'!$M:$M,"")</f>
        <v>0</v>
      </c>
      <c r="L284" s="1">
        <f>_xlfn.XLOOKUP($B284,'[1]Pivot Gioc'!$B:$B,'[1]Pivot Gioc'!$K:$K,"")</f>
        <v>0</v>
      </c>
      <c r="M284" s="17">
        <f>_xlfn.XLOOKUP($B284,'[1]Pivot Gioc'!$B:$B,'[1]Pivot Gioc'!$C:$C,"")</f>
        <v>6.0517241379310347</v>
      </c>
      <c r="N284" s="17">
        <f>_xlfn.XLOOKUP($B284,'[1]Pivot Gioc'!$B:$B,'[1]Pivot Gioc'!$D:$D,"")</f>
        <v>6.1379310344827589</v>
      </c>
      <c r="O284" s="17">
        <f>_xlfn.XLOOKUP($B284,'[1]Pivot Gioc'!$B:$B,'[1]Pivot Gioc'!$E:$E,"")</f>
        <v>178</v>
      </c>
      <c r="P284" s="22" t="str">
        <f>IF(_xlfn.XLOOKUP($B284,'[1]Pivot Gioc'!$B:$B,'[1]Pivot Gioc'!$G:$G,"")=0,"",_xlfn.XLOOKUP($B284,'[1]Pivot Gioc'!$B:$B,'[1]Pivot Gioc'!$G:$G))</f>
        <v/>
      </c>
      <c r="Q284" s="63" t="e">
        <f>_xlfn.XLOOKUP(B284,[1]!Tabella4[nome],[1]!Tabella4[PRES])</f>
        <v>#REF!</v>
      </c>
      <c r="R284" s="63" t="e">
        <f>_xlfn.XLOOKUP(B284,[1]!Tabella4[nome],[1]!Tabella4[LEGA TIT])</f>
        <v>#REF!</v>
      </c>
      <c r="S284" s="66">
        <f>IF(_xlfn.XLOOKUP($B284,'[1]Pivot Gioc'!$B:$B,'[1]Pivot Gioc'!$S:$S)="0,00","",_xlfn.XLOOKUP($B284,'[1]Pivot Gioc'!$B:$B,'[1]Pivot Gioc'!$S:$S))</f>
        <v>6.229166666666667</v>
      </c>
      <c r="T284" s="66">
        <f>IF(_xlfn.XLOOKUP($B284,'[1]Pivot Gioc'!$B:$B,'[1]Pivot Gioc'!$T:$T)=0,"",_xlfn.XLOOKUP($B284,'[1]Pivot Gioc'!$B:$B,'[1]Pivot Gioc'!$T:$T))</f>
        <v>149.5</v>
      </c>
    </row>
    <row r="285" spans="1:20" x14ac:dyDescent="0.3">
      <c r="B285" s="103" t="s">
        <v>256</v>
      </c>
      <c r="C285" s="1" t="str">
        <f>_xlfn.IFNA(_xlfn.XLOOKUP(B285,'[1]ROSE SQUADRE'!$N:$N,'[1]ROSE SQUADRE'!$O:$O),"")</f>
        <v>PESCICULINI FC</v>
      </c>
      <c r="D285" s="1">
        <f>_xlfn.XLOOKUP($B285,'[1]Pivot Gioc'!$B:$B,'[1]Pivot Gioc'!$Q:$Q,"")</f>
        <v>1</v>
      </c>
      <c r="E285" s="1">
        <f>_xlfn.XLOOKUP($B285,'[1]Pivot Gioc'!$B:$B,'[1]Pivot Gioc'!$N:$N,"")</f>
        <v>4</v>
      </c>
      <c r="F285" s="1">
        <f>_xlfn.XLOOKUP($B285,'[1]Pivot Gioc'!$B:$B,'[1]Pivot Gioc'!$J:$J,"")</f>
        <v>0</v>
      </c>
      <c r="G285" s="1">
        <f>_xlfn.XLOOKUP($B285,'[1]Pivot Gioc'!$B:$B,'[1]Pivot Gioc'!$I:$I,"")</f>
        <v>0</v>
      </c>
      <c r="H285" s="1">
        <f>_xlfn.XLOOKUP($B285,'[1]Pivot Gioc'!$B:$B,'[1]Pivot Gioc'!$H:$H,"")</f>
        <v>0</v>
      </c>
      <c r="I285" s="1">
        <f>_xlfn.XLOOKUP($B285,'[1]Pivot Gioc'!$B:$B,'[1]Pivot Gioc'!$P:$P,"")</f>
        <v>0</v>
      </c>
      <c r="J285" s="1">
        <f>_xlfn.XLOOKUP($B285,'[1]Pivot Gioc'!$B:$B,'[1]Pivot Gioc'!$L:$L,"")</f>
        <v>3</v>
      </c>
      <c r="K285" s="1">
        <f>_xlfn.XLOOKUP($B285,'[1]Pivot Gioc'!$B:$B,'[1]Pivot Gioc'!$M:$M,"")</f>
        <v>0</v>
      </c>
      <c r="L285" s="1">
        <f>_xlfn.XLOOKUP($B285,'[1]Pivot Gioc'!$B:$B,'[1]Pivot Gioc'!$K:$K,"")</f>
        <v>0</v>
      </c>
      <c r="M285" s="17">
        <f>_xlfn.XLOOKUP($B285,'[1]Pivot Gioc'!$B:$B,'[1]Pivot Gioc'!$C:$C,"")</f>
        <v>6.2638888888888893</v>
      </c>
      <c r="N285" s="17">
        <f>_xlfn.XLOOKUP($B285,'[1]Pivot Gioc'!$B:$B,'[1]Pivot Gioc'!$D:$D,"")</f>
        <v>6.4444444444444446</v>
      </c>
      <c r="O285" s="17">
        <f>_xlfn.XLOOKUP($B285,'[1]Pivot Gioc'!$B:$B,'[1]Pivot Gioc'!$E:$E,"")</f>
        <v>232</v>
      </c>
      <c r="P285" s="22" t="str">
        <f>IF(_xlfn.XLOOKUP($B285,'[1]Pivot Gioc'!$B:$B,'[1]Pivot Gioc'!$G:$G,"")=0,"",_xlfn.XLOOKUP($B285,'[1]Pivot Gioc'!$B:$B,'[1]Pivot Gioc'!$G:$G))</f>
        <v/>
      </c>
      <c r="Q285" s="63" t="e">
        <f>_xlfn.XLOOKUP(B285,[1]!Tabella4[nome],[1]!Tabella4[PRES])</f>
        <v>#REF!</v>
      </c>
      <c r="R285" s="63" t="e">
        <f>_xlfn.XLOOKUP(B285,[1]!Tabella4[nome],[1]!Tabella4[LEGA TIT])</f>
        <v>#REF!</v>
      </c>
      <c r="S285" s="66">
        <f>IF(_xlfn.XLOOKUP($B285,'[1]Pivot Gioc'!$B:$B,'[1]Pivot Gioc'!$S:$S)="0,00","",_xlfn.XLOOKUP($B285,'[1]Pivot Gioc'!$B:$B,'[1]Pivot Gioc'!$S:$S))</f>
        <v>6.421875</v>
      </c>
      <c r="T285" s="66">
        <f>IF(_xlfn.XLOOKUP($B285,'[1]Pivot Gioc'!$B:$B,'[1]Pivot Gioc'!$T:$T)=0,"",_xlfn.XLOOKUP($B285,'[1]Pivot Gioc'!$B:$B,'[1]Pivot Gioc'!$T:$T))</f>
        <v>205.5</v>
      </c>
    </row>
    <row r="286" spans="1:20" x14ac:dyDescent="0.3">
      <c r="A286" s="1" t="s">
        <v>456</v>
      </c>
      <c r="B286" s="97" t="s">
        <v>508</v>
      </c>
      <c r="C286" s="1" t="str">
        <f>_xlfn.IFNA(_xlfn.XLOOKUP(B286,'[1]ROSE SQUADRE'!$N:$N,'[1]ROSE SQUADRE'!$O:$O),"")</f>
        <v>SAN GRIA</v>
      </c>
      <c r="D286" s="1">
        <f>_xlfn.XLOOKUP($B286,'[1]Pivot Gioc'!$B:$B,'[1]Pivot Gioc'!$Q:$Q,"")</f>
        <v>1</v>
      </c>
      <c r="E286" s="1">
        <f>_xlfn.XLOOKUP($B286,'[1]Pivot Gioc'!$B:$B,'[1]Pivot Gioc'!$N:$N,"")</f>
        <v>1</v>
      </c>
      <c r="F286" s="1">
        <f>_xlfn.XLOOKUP($B286,'[1]Pivot Gioc'!$B:$B,'[1]Pivot Gioc'!$J:$J,"")</f>
        <v>0</v>
      </c>
      <c r="G286" s="1">
        <f>_xlfn.XLOOKUP($B286,'[1]Pivot Gioc'!$B:$B,'[1]Pivot Gioc'!$I:$I,"")</f>
        <v>0</v>
      </c>
      <c r="H286" s="1">
        <f>_xlfn.XLOOKUP($B286,'[1]Pivot Gioc'!$B:$B,'[1]Pivot Gioc'!$H:$H,"")</f>
        <v>0</v>
      </c>
      <c r="I286" s="1">
        <f>_xlfn.XLOOKUP($B286,'[1]Pivot Gioc'!$B:$B,'[1]Pivot Gioc'!$P:$P,"")</f>
        <v>0</v>
      </c>
      <c r="J286" s="1">
        <f>_xlfn.XLOOKUP($B286,'[1]Pivot Gioc'!$B:$B,'[1]Pivot Gioc'!$L:$L,"")</f>
        <v>1</v>
      </c>
      <c r="K286" s="1">
        <f>_xlfn.XLOOKUP($B286,'[1]Pivot Gioc'!$B:$B,'[1]Pivot Gioc'!$M:$M,"")</f>
        <v>0</v>
      </c>
      <c r="L286" s="1">
        <f>_xlfn.XLOOKUP($B286,'[1]Pivot Gioc'!$B:$B,'[1]Pivot Gioc'!$K:$K,"")</f>
        <v>0</v>
      </c>
      <c r="M286" s="17">
        <f>_xlfn.XLOOKUP($B286,'[1]Pivot Gioc'!$B:$B,'[1]Pivot Gioc'!$C:$C,"")</f>
        <v>5.75</v>
      </c>
      <c r="N286" s="17">
        <f>_xlfn.XLOOKUP($B286,'[1]Pivot Gioc'!$B:$B,'[1]Pivot Gioc'!$D:$D,"")</f>
        <v>6.041666666666667</v>
      </c>
      <c r="O286" s="17">
        <f>_xlfn.XLOOKUP($B286,'[1]Pivot Gioc'!$B:$B,'[1]Pivot Gioc'!$E:$E,"")</f>
        <v>72.5</v>
      </c>
      <c r="P286" s="22" t="str">
        <f>IF(_xlfn.XLOOKUP($B286,'[1]Pivot Gioc'!$B:$B,'[1]Pivot Gioc'!$G:$G,"")=0,"",_xlfn.XLOOKUP($B286,'[1]Pivot Gioc'!$B:$B,'[1]Pivot Gioc'!$G:$G))</f>
        <v/>
      </c>
      <c r="Q286" s="63" t="e">
        <f>_xlfn.XLOOKUP(B286,[1]!Tabella4[nome],[1]!Tabella4[PRES])</f>
        <v>#REF!</v>
      </c>
      <c r="R286" s="63" t="e">
        <f>_xlfn.XLOOKUP(B286,[1]!Tabella4[nome],[1]!Tabella4[LEGA TIT])</f>
        <v>#REF!</v>
      </c>
      <c r="S286" s="66">
        <f>IF(_xlfn.XLOOKUP($B286,'[1]Pivot Gioc'!$B:$B,'[1]Pivot Gioc'!$S:$S)="0,00","",_xlfn.XLOOKUP($B286,'[1]Pivot Gioc'!$B:$B,'[1]Pivot Gioc'!$S:$S))</f>
        <v>5.5</v>
      </c>
      <c r="T286" s="66">
        <f>IF(_xlfn.XLOOKUP($B286,'[1]Pivot Gioc'!$B:$B,'[1]Pivot Gioc'!$T:$T)=0,"",_xlfn.XLOOKUP($B286,'[1]Pivot Gioc'!$B:$B,'[1]Pivot Gioc'!$T:$T))</f>
        <v>16.5</v>
      </c>
    </row>
    <row r="287" spans="1:20" x14ac:dyDescent="0.3">
      <c r="A287" s="1" t="s">
        <v>459</v>
      </c>
      <c r="B287" s="97" t="s">
        <v>207</v>
      </c>
      <c r="C287" s="1" t="str">
        <f>_xlfn.IFNA(_xlfn.XLOOKUP(B287,'[1]ROSE SQUADRE'!$N:$N,'[1]ROSE SQUADRE'!$O:$O),"")</f>
        <v>SAN GRIA</v>
      </c>
      <c r="D287" s="1">
        <f>_xlfn.XLOOKUP($B287,'[1]Pivot Gioc'!$B:$B,'[1]Pivot Gioc'!$Q:$Q,"")</f>
        <v>1</v>
      </c>
      <c r="E287" s="1">
        <f>_xlfn.XLOOKUP($B287,'[1]Pivot Gioc'!$B:$B,'[1]Pivot Gioc'!$N:$N,"")</f>
        <v>0</v>
      </c>
      <c r="F287" s="1">
        <f>_xlfn.XLOOKUP($B287,'[1]Pivot Gioc'!$B:$B,'[1]Pivot Gioc'!$J:$J,"")</f>
        <v>0</v>
      </c>
      <c r="G287" s="1">
        <f>_xlfn.XLOOKUP($B287,'[1]Pivot Gioc'!$B:$B,'[1]Pivot Gioc'!$I:$I,"")</f>
        <v>0</v>
      </c>
      <c r="H287" s="1">
        <f>_xlfn.XLOOKUP($B287,'[1]Pivot Gioc'!$B:$B,'[1]Pivot Gioc'!$H:$H,"")</f>
        <v>0</v>
      </c>
      <c r="I287" s="1">
        <f>_xlfn.XLOOKUP($B287,'[1]Pivot Gioc'!$B:$B,'[1]Pivot Gioc'!$P:$P,"")</f>
        <v>0</v>
      </c>
      <c r="J287" s="1">
        <f>_xlfn.XLOOKUP($B287,'[1]Pivot Gioc'!$B:$B,'[1]Pivot Gioc'!$L:$L,"")</f>
        <v>4</v>
      </c>
      <c r="K287" s="1">
        <f>_xlfn.XLOOKUP($B287,'[1]Pivot Gioc'!$B:$B,'[1]Pivot Gioc'!$M:$M,"")</f>
        <v>0</v>
      </c>
      <c r="L287" s="1">
        <f>_xlfn.XLOOKUP($B287,'[1]Pivot Gioc'!$B:$B,'[1]Pivot Gioc'!$K:$K,"")</f>
        <v>0</v>
      </c>
      <c r="M287" s="17">
        <f>_xlfn.XLOOKUP($B287,'[1]Pivot Gioc'!$B:$B,'[1]Pivot Gioc'!$C:$C,"")</f>
        <v>5.884615384615385</v>
      </c>
      <c r="N287" s="17">
        <f>_xlfn.XLOOKUP($B287,'[1]Pivot Gioc'!$B:$B,'[1]Pivot Gioc'!$D:$D,"")</f>
        <v>5.9230769230769234</v>
      </c>
      <c r="O287" s="17">
        <f>_xlfn.XLOOKUP($B287,'[1]Pivot Gioc'!$B:$B,'[1]Pivot Gioc'!$E:$E,"")</f>
        <v>154</v>
      </c>
      <c r="P287" s="22" t="str">
        <f>IF(_xlfn.XLOOKUP($B287,'[1]Pivot Gioc'!$B:$B,'[1]Pivot Gioc'!$G:$G,"")=0,"",_xlfn.XLOOKUP($B287,'[1]Pivot Gioc'!$B:$B,'[1]Pivot Gioc'!$G:$G))</f>
        <v/>
      </c>
      <c r="Q287" s="63" t="e">
        <f>_xlfn.XLOOKUP(B287,[1]!Tabella4[nome],[1]!Tabella4[PRES])</f>
        <v>#REF!</v>
      </c>
      <c r="R287" s="63" t="e">
        <f>_xlfn.XLOOKUP(B287,[1]!Tabella4[nome],[1]!Tabella4[LEGA TIT])</f>
        <v>#REF!</v>
      </c>
      <c r="S287" s="66">
        <f>IF(_xlfn.XLOOKUP($B287,'[1]Pivot Gioc'!$B:$B,'[1]Pivot Gioc'!$S:$S)="0,00","",_xlfn.XLOOKUP($B287,'[1]Pivot Gioc'!$B:$B,'[1]Pivot Gioc'!$S:$S))</f>
        <v>6.15</v>
      </c>
      <c r="T287" s="66">
        <f>IF(_xlfn.XLOOKUP($B287,'[1]Pivot Gioc'!$B:$B,'[1]Pivot Gioc'!$T:$T)=0,"",_xlfn.XLOOKUP($B287,'[1]Pivot Gioc'!$B:$B,'[1]Pivot Gioc'!$T:$T))</f>
        <v>61.5</v>
      </c>
    </row>
    <row r="288" spans="1:20" x14ac:dyDescent="0.3">
      <c r="A288" s="1" t="s">
        <v>457</v>
      </c>
      <c r="B288" s="98" t="s">
        <v>512</v>
      </c>
      <c r="C288" s="1" t="str">
        <f>_xlfn.IFNA(_xlfn.XLOOKUP(B288,'[1]ROSE SQUADRE'!$N:$N,'[1]ROSE SQUADRE'!$O:$O),"")</f>
        <v>SAN GRIA</v>
      </c>
      <c r="D288" s="1">
        <f>_xlfn.XLOOKUP($B288,'[1]Pivot Gioc'!$B:$B,'[1]Pivot Gioc'!$Q:$Q,"")</f>
        <v>1</v>
      </c>
      <c r="E288" s="1">
        <f>_xlfn.XLOOKUP($B288,'[1]Pivot Gioc'!$B:$B,'[1]Pivot Gioc'!$N:$N,"")</f>
        <v>0</v>
      </c>
      <c r="F288" s="1">
        <f>_xlfn.XLOOKUP($B288,'[1]Pivot Gioc'!$B:$B,'[1]Pivot Gioc'!$J:$J,"")</f>
        <v>0</v>
      </c>
      <c r="G288" s="1">
        <f>_xlfn.XLOOKUP($B288,'[1]Pivot Gioc'!$B:$B,'[1]Pivot Gioc'!$I:$I,"")</f>
        <v>0</v>
      </c>
      <c r="H288" s="1">
        <f>_xlfn.XLOOKUP($B288,'[1]Pivot Gioc'!$B:$B,'[1]Pivot Gioc'!$H:$H,"")</f>
        <v>0</v>
      </c>
      <c r="I288" s="1">
        <f>_xlfn.XLOOKUP($B288,'[1]Pivot Gioc'!$B:$B,'[1]Pivot Gioc'!$P:$P,"")</f>
        <v>0</v>
      </c>
      <c r="J288" s="1">
        <f>_xlfn.XLOOKUP($B288,'[1]Pivot Gioc'!$B:$B,'[1]Pivot Gioc'!$L:$L,"")</f>
        <v>1</v>
      </c>
      <c r="K288" s="1">
        <f>_xlfn.XLOOKUP($B288,'[1]Pivot Gioc'!$B:$B,'[1]Pivot Gioc'!$M:$M,"")</f>
        <v>0</v>
      </c>
      <c r="L288" s="1">
        <f>_xlfn.XLOOKUP($B288,'[1]Pivot Gioc'!$B:$B,'[1]Pivot Gioc'!$K:$K,"")</f>
        <v>0</v>
      </c>
      <c r="M288" s="17">
        <f>_xlfn.XLOOKUP($B288,'[1]Pivot Gioc'!$B:$B,'[1]Pivot Gioc'!$C:$C,"")</f>
        <v>7</v>
      </c>
      <c r="N288" s="17">
        <f>_xlfn.XLOOKUP($B288,'[1]Pivot Gioc'!$B:$B,'[1]Pivot Gioc'!$D:$D,"")</f>
        <v>10.5</v>
      </c>
      <c r="O288" s="17">
        <f>_xlfn.XLOOKUP($B288,'[1]Pivot Gioc'!$B:$B,'[1]Pivot Gioc'!$E:$E,"")</f>
        <v>10.5</v>
      </c>
      <c r="P288" s="22" t="str">
        <f>IF(_xlfn.XLOOKUP($B288,'[1]Pivot Gioc'!$B:$B,'[1]Pivot Gioc'!$G:$G,"")=0,"",_xlfn.XLOOKUP($B288,'[1]Pivot Gioc'!$B:$B,'[1]Pivot Gioc'!$G:$G))</f>
        <v/>
      </c>
      <c r="Q288" s="63" t="e">
        <f>_xlfn.XLOOKUP(B288,[1]!Tabella4[nome],[1]!Tabella4[PRES])</f>
        <v>#REF!</v>
      </c>
      <c r="R288" s="63" t="e">
        <f>_xlfn.XLOOKUP(B288,[1]!Tabella4[nome],[1]!Tabella4[LEGA TIT])</f>
        <v>#REF!</v>
      </c>
      <c r="S288" s="66">
        <f>IF(_xlfn.XLOOKUP($B288,'[1]Pivot Gioc'!$B:$B,'[1]Pivot Gioc'!$S:$S)="0,00","",_xlfn.XLOOKUP($B288,'[1]Pivot Gioc'!$B:$B,'[1]Pivot Gioc'!$S:$S))</f>
        <v>10.5</v>
      </c>
      <c r="T288" s="66">
        <f>IF(_xlfn.XLOOKUP($B288,'[1]Pivot Gioc'!$B:$B,'[1]Pivot Gioc'!$T:$T)=0,"",_xlfn.XLOOKUP($B288,'[1]Pivot Gioc'!$B:$B,'[1]Pivot Gioc'!$T:$T))</f>
        <v>10.5</v>
      </c>
    </row>
    <row r="289" spans="1:20" x14ac:dyDescent="0.3">
      <c r="A289" s="1" t="s">
        <v>459</v>
      </c>
      <c r="B289" s="96" t="s">
        <v>585</v>
      </c>
      <c r="C289" s="1" t="str">
        <f>_xlfn.IFNA(_xlfn.XLOOKUP(B289,'[1]ROSE SQUADRE'!$N:$N,'[1]ROSE SQUADRE'!$O:$O),"")</f>
        <v>SESTO ASENSIO</v>
      </c>
      <c r="D289" s="1">
        <f>_xlfn.XLOOKUP($B289,'[1]Pivot Gioc'!$B:$B,'[1]Pivot Gioc'!$Q:$Q,"")</f>
        <v>1</v>
      </c>
      <c r="E289" s="1">
        <f>_xlfn.XLOOKUP($B289,'[1]Pivot Gioc'!$B:$B,'[1]Pivot Gioc'!$N:$N,"")</f>
        <v>4</v>
      </c>
      <c r="F289" s="1">
        <f>_xlfn.XLOOKUP($B289,'[1]Pivot Gioc'!$B:$B,'[1]Pivot Gioc'!$J:$J,"")</f>
        <v>0</v>
      </c>
      <c r="G289" s="1">
        <f>_xlfn.XLOOKUP($B289,'[1]Pivot Gioc'!$B:$B,'[1]Pivot Gioc'!$I:$I,"")</f>
        <v>0</v>
      </c>
      <c r="H289" s="1">
        <f>_xlfn.XLOOKUP($B289,'[1]Pivot Gioc'!$B:$B,'[1]Pivot Gioc'!$H:$H,"")</f>
        <v>0</v>
      </c>
      <c r="I289" s="1">
        <f>_xlfn.XLOOKUP($B289,'[1]Pivot Gioc'!$B:$B,'[1]Pivot Gioc'!$P:$P,"")</f>
        <v>0</v>
      </c>
      <c r="J289" s="1">
        <f>_xlfn.XLOOKUP($B289,'[1]Pivot Gioc'!$B:$B,'[1]Pivot Gioc'!$L:$L,"")</f>
        <v>1</v>
      </c>
      <c r="K289" s="1">
        <f>_xlfn.XLOOKUP($B289,'[1]Pivot Gioc'!$B:$B,'[1]Pivot Gioc'!$M:$M,"")</f>
        <v>1</v>
      </c>
      <c r="L289" s="1">
        <f>_xlfn.XLOOKUP($B289,'[1]Pivot Gioc'!$B:$B,'[1]Pivot Gioc'!$K:$K,"")</f>
        <v>0</v>
      </c>
      <c r="M289" s="17">
        <f>_xlfn.XLOOKUP($B289,'[1]Pivot Gioc'!$B:$B,'[1]Pivot Gioc'!$C:$C,"")</f>
        <v>6.09375</v>
      </c>
      <c r="N289" s="17">
        <f>_xlfn.XLOOKUP($B289,'[1]Pivot Gioc'!$B:$B,'[1]Pivot Gioc'!$D:$D,"")</f>
        <v>6.5</v>
      </c>
      <c r="O289" s="17">
        <f>_xlfn.XLOOKUP($B289,'[1]Pivot Gioc'!$B:$B,'[1]Pivot Gioc'!$E:$E,"")</f>
        <v>104</v>
      </c>
      <c r="P289" s="22" t="str">
        <f>IF(_xlfn.XLOOKUP($B289,'[1]Pivot Gioc'!$B:$B,'[1]Pivot Gioc'!$G:$G,"")=0,"",_xlfn.XLOOKUP($B289,'[1]Pivot Gioc'!$B:$B,'[1]Pivot Gioc'!$G:$G))</f>
        <v/>
      </c>
      <c r="Q289" s="63" t="e">
        <f>_xlfn.XLOOKUP(B289,[1]!Tabella4[nome],[1]!Tabella4[PRES])</f>
        <v>#REF!</v>
      </c>
      <c r="R289" s="63" t="e">
        <f>_xlfn.XLOOKUP(B289,[1]!Tabella4[nome],[1]!Tabella4[LEGA TIT])</f>
        <v>#REF!</v>
      </c>
      <c r="S289" s="66" t="str">
        <f>IF(_xlfn.XLOOKUP($B289,'[1]Pivot Gioc'!$B:$B,'[1]Pivot Gioc'!$S:$S)="0,00","",_xlfn.XLOOKUP($B289,'[1]Pivot Gioc'!$B:$B,'[1]Pivot Gioc'!$S:$S))</f>
        <v/>
      </c>
      <c r="T289" s="66" t="str">
        <f>IF(_xlfn.XLOOKUP($B289,'[1]Pivot Gioc'!$B:$B,'[1]Pivot Gioc'!$T:$T)=0,"",_xlfn.XLOOKUP($B289,'[1]Pivot Gioc'!$B:$B,'[1]Pivot Gioc'!$T:$T))</f>
        <v/>
      </c>
    </row>
    <row r="290" spans="1:20" x14ac:dyDescent="0.3">
      <c r="B290" s="103" t="s">
        <v>685</v>
      </c>
      <c r="C290" s="1" t="str">
        <f>_xlfn.IFNA(_xlfn.XLOOKUP(B290,'[1]ROSE SQUADRE'!$N:$N,'[1]ROSE SQUADRE'!$O:$O),"")</f>
        <v>SESTO ASENSIO</v>
      </c>
      <c r="D290" s="1">
        <f>_xlfn.XLOOKUP($B290,'[1]Pivot Gioc'!$B:$B,'[1]Pivot Gioc'!$Q:$Q,"")</f>
        <v>1</v>
      </c>
      <c r="E290" s="1">
        <f>_xlfn.XLOOKUP($B290,'[1]Pivot Gioc'!$B:$B,'[1]Pivot Gioc'!$N:$N,"")</f>
        <v>0</v>
      </c>
      <c r="F290" s="1">
        <f>_xlfn.XLOOKUP($B290,'[1]Pivot Gioc'!$B:$B,'[1]Pivot Gioc'!$J:$J,"")</f>
        <v>0</v>
      </c>
      <c r="G290" s="1">
        <f>_xlfn.XLOOKUP($B290,'[1]Pivot Gioc'!$B:$B,'[1]Pivot Gioc'!$I:$I,"")</f>
        <v>0</v>
      </c>
      <c r="H290" s="1">
        <f>_xlfn.XLOOKUP($B290,'[1]Pivot Gioc'!$B:$B,'[1]Pivot Gioc'!$H:$H,"")</f>
        <v>0</v>
      </c>
      <c r="I290" s="1">
        <f>_xlfn.XLOOKUP($B290,'[1]Pivot Gioc'!$B:$B,'[1]Pivot Gioc'!$P:$P,"")</f>
        <v>0</v>
      </c>
      <c r="J290" s="1">
        <f>_xlfn.XLOOKUP($B290,'[1]Pivot Gioc'!$B:$B,'[1]Pivot Gioc'!$L:$L,"")</f>
        <v>2</v>
      </c>
      <c r="K290" s="1">
        <f>_xlfn.XLOOKUP($B290,'[1]Pivot Gioc'!$B:$B,'[1]Pivot Gioc'!$M:$M,"")</f>
        <v>0</v>
      </c>
      <c r="L290" s="1">
        <f>_xlfn.XLOOKUP($B290,'[1]Pivot Gioc'!$B:$B,'[1]Pivot Gioc'!$K:$K,"")</f>
        <v>0</v>
      </c>
      <c r="M290" s="17">
        <f>_xlfn.XLOOKUP($B290,'[1]Pivot Gioc'!$B:$B,'[1]Pivot Gioc'!$C:$C,"")</f>
        <v>6.25</v>
      </c>
      <c r="N290" s="17">
        <f>_xlfn.XLOOKUP($B290,'[1]Pivot Gioc'!$B:$B,'[1]Pivot Gioc'!$D:$D,"")</f>
        <v>6.5</v>
      </c>
      <c r="O290" s="17">
        <f>_xlfn.XLOOKUP($B290,'[1]Pivot Gioc'!$B:$B,'[1]Pivot Gioc'!$E:$E,"")</f>
        <v>52</v>
      </c>
      <c r="P290" s="22" t="str">
        <f>IF(_xlfn.XLOOKUP($B290,'[1]Pivot Gioc'!$B:$B,'[1]Pivot Gioc'!$G:$G,"")=0,"",_xlfn.XLOOKUP($B290,'[1]Pivot Gioc'!$B:$B,'[1]Pivot Gioc'!$G:$G))</f>
        <v/>
      </c>
      <c r="Q290" s="63" t="e">
        <f>_xlfn.XLOOKUP(B290,[1]!Tabella4[nome],[1]!Tabella4[PRES])</f>
        <v>#REF!</v>
      </c>
      <c r="R290" s="63" t="e">
        <f>_xlfn.XLOOKUP(B290,[1]!Tabella4[nome],[1]!Tabella4[LEGA TIT])</f>
        <v>#REF!</v>
      </c>
      <c r="S290" s="66">
        <f>IF(_xlfn.XLOOKUP($B290,'[1]Pivot Gioc'!$B:$B,'[1]Pivot Gioc'!$S:$S)="0,00","",_xlfn.XLOOKUP($B290,'[1]Pivot Gioc'!$B:$B,'[1]Pivot Gioc'!$S:$S))</f>
        <v>6</v>
      </c>
      <c r="T290" s="66">
        <f>IF(_xlfn.XLOOKUP($B290,'[1]Pivot Gioc'!$B:$B,'[1]Pivot Gioc'!$T:$T)=0,"",_xlfn.XLOOKUP($B290,'[1]Pivot Gioc'!$B:$B,'[1]Pivot Gioc'!$T:$T))</f>
        <v>30</v>
      </c>
    </row>
    <row r="291" spans="1:20" x14ac:dyDescent="0.3">
      <c r="A291" s="1" t="s">
        <v>458</v>
      </c>
      <c r="B291" s="95" t="s">
        <v>54</v>
      </c>
      <c r="C291" s="1" t="str">
        <f>_xlfn.IFNA(_xlfn.XLOOKUP(B291,'[1]ROSE SQUADRE'!$N:$N,'[1]ROSE SQUADRE'!$O:$O),"")</f>
        <v/>
      </c>
      <c r="D291" s="1">
        <f>_xlfn.XLOOKUP($B291,'[1]Pivot Gioc'!$B:$B,'[1]Pivot Gioc'!$Q:$Q,"")</f>
        <v>0</v>
      </c>
      <c r="E291" s="1">
        <f>_xlfn.XLOOKUP($B291,'[1]Pivot Gioc'!$B:$B,'[1]Pivot Gioc'!$N:$N,"")</f>
        <v>0</v>
      </c>
      <c r="F291" s="1">
        <f>_xlfn.XLOOKUP($B291,'[1]Pivot Gioc'!$B:$B,'[1]Pivot Gioc'!$J:$J,"")</f>
        <v>0</v>
      </c>
      <c r="G291" s="1">
        <f>_xlfn.XLOOKUP($B291,'[1]Pivot Gioc'!$B:$B,'[1]Pivot Gioc'!$I:$I,"")</f>
        <v>0</v>
      </c>
      <c r="H291" s="1">
        <f>_xlfn.XLOOKUP($B291,'[1]Pivot Gioc'!$B:$B,'[1]Pivot Gioc'!$H:$H,"")</f>
        <v>0</v>
      </c>
      <c r="I291" s="1">
        <f>_xlfn.XLOOKUP($B291,'[1]Pivot Gioc'!$B:$B,'[1]Pivot Gioc'!$P:$P,"")</f>
        <v>0</v>
      </c>
      <c r="J291" s="1">
        <f>_xlfn.XLOOKUP($B291,'[1]Pivot Gioc'!$B:$B,'[1]Pivot Gioc'!$L:$L,"")</f>
        <v>3</v>
      </c>
      <c r="K291" s="1">
        <f>_xlfn.XLOOKUP($B291,'[1]Pivot Gioc'!$B:$B,'[1]Pivot Gioc'!$M:$M,"")</f>
        <v>0</v>
      </c>
      <c r="L291" s="1">
        <f>_xlfn.XLOOKUP($B291,'[1]Pivot Gioc'!$B:$B,'[1]Pivot Gioc'!$K:$K,"")</f>
        <v>0</v>
      </c>
      <c r="M291" s="17">
        <f>_xlfn.XLOOKUP($B291,'[1]Pivot Gioc'!$B:$B,'[1]Pivot Gioc'!$C:$C,"")</f>
        <v>5.8</v>
      </c>
      <c r="N291" s="17">
        <f>_xlfn.XLOOKUP($B291,'[1]Pivot Gioc'!$B:$B,'[1]Pivot Gioc'!$D:$D,"")</f>
        <v>5.65</v>
      </c>
      <c r="O291" s="17">
        <f>_xlfn.XLOOKUP($B291,'[1]Pivot Gioc'!$B:$B,'[1]Pivot Gioc'!$E:$E,"")</f>
        <v>56.5</v>
      </c>
      <c r="P291" s="22" t="str">
        <f>IF(_xlfn.XLOOKUP($B291,'[1]Pivot Gioc'!$B:$B,'[1]Pivot Gioc'!$G:$G,"")=0,"",_xlfn.XLOOKUP($B291,'[1]Pivot Gioc'!$B:$B,'[1]Pivot Gioc'!$G:$G))</f>
        <v/>
      </c>
      <c r="Q291" s="63" t="e">
        <f>_xlfn.XLOOKUP(B291,[1]!Tabella4[nome],[1]!Tabella4[PRES])</f>
        <v>#REF!</v>
      </c>
      <c r="R291" s="63" t="e">
        <f>_xlfn.XLOOKUP(B291,[1]!Tabella4[nome],[1]!Tabella4[LEGA TIT])</f>
        <v>#REF!</v>
      </c>
      <c r="S291" s="66" t="str">
        <f>IF(_xlfn.XLOOKUP($B291,'[1]Pivot Gioc'!$B:$B,'[1]Pivot Gioc'!$S:$S)="0,00","",_xlfn.XLOOKUP($B291,'[1]Pivot Gioc'!$B:$B,'[1]Pivot Gioc'!$S:$S))</f>
        <v/>
      </c>
      <c r="T291" s="66" t="str">
        <f>IF(_xlfn.XLOOKUP($B291,'[1]Pivot Gioc'!$B:$B,'[1]Pivot Gioc'!$T:$T)=0,"",_xlfn.XLOOKUP($B291,'[1]Pivot Gioc'!$B:$B,'[1]Pivot Gioc'!$T:$T))</f>
        <v/>
      </c>
    </row>
    <row r="292" spans="1:20" x14ac:dyDescent="0.3">
      <c r="A292" s="1" t="s">
        <v>456</v>
      </c>
      <c r="B292" s="98" t="s">
        <v>55</v>
      </c>
      <c r="C292" s="1" t="str">
        <f>_xlfn.IFNA(_xlfn.XLOOKUP(B292,'[1]ROSE SQUADRE'!$N:$N,'[1]ROSE SQUADRE'!$O:$O),"")</f>
        <v/>
      </c>
      <c r="D292" s="1">
        <f>_xlfn.XLOOKUP($B292,'[1]Pivot Gioc'!$B:$B,'[1]Pivot Gioc'!$Q:$Q,"")</f>
        <v>0</v>
      </c>
      <c r="E292" s="1">
        <f>_xlfn.XLOOKUP($B292,'[1]Pivot Gioc'!$B:$B,'[1]Pivot Gioc'!$N:$N,"")</f>
        <v>0</v>
      </c>
      <c r="F292" s="1">
        <f>_xlfn.XLOOKUP($B292,'[1]Pivot Gioc'!$B:$B,'[1]Pivot Gioc'!$J:$J,"")</f>
        <v>0</v>
      </c>
      <c r="G292" s="1">
        <f>_xlfn.XLOOKUP($B292,'[1]Pivot Gioc'!$B:$B,'[1]Pivot Gioc'!$I:$I,"")</f>
        <v>0</v>
      </c>
      <c r="H292" s="1">
        <f>_xlfn.XLOOKUP($B292,'[1]Pivot Gioc'!$B:$B,'[1]Pivot Gioc'!$H:$H,"")</f>
        <v>0</v>
      </c>
      <c r="I292" s="1">
        <f>_xlfn.XLOOKUP($B292,'[1]Pivot Gioc'!$B:$B,'[1]Pivot Gioc'!$P:$P,"")</f>
        <v>0</v>
      </c>
      <c r="J292" s="1">
        <f>_xlfn.XLOOKUP($B292,'[1]Pivot Gioc'!$B:$B,'[1]Pivot Gioc'!$L:$L,"")</f>
        <v>3</v>
      </c>
      <c r="K292" s="1">
        <f>_xlfn.XLOOKUP($B292,'[1]Pivot Gioc'!$B:$B,'[1]Pivot Gioc'!$M:$M,"")</f>
        <v>0</v>
      </c>
      <c r="L292" s="1">
        <f>_xlfn.XLOOKUP($B292,'[1]Pivot Gioc'!$B:$B,'[1]Pivot Gioc'!$K:$K,"")</f>
        <v>0</v>
      </c>
      <c r="M292" s="17">
        <f>_xlfn.XLOOKUP($B292,'[1]Pivot Gioc'!$B:$B,'[1]Pivot Gioc'!$C:$C,"")</f>
        <v>6.0357142857142856</v>
      </c>
      <c r="N292" s="17">
        <f>_xlfn.XLOOKUP($B292,'[1]Pivot Gioc'!$B:$B,'[1]Pivot Gioc'!$D:$D,"")</f>
        <v>5.9285714285714288</v>
      </c>
      <c r="O292" s="17">
        <f>_xlfn.XLOOKUP($B292,'[1]Pivot Gioc'!$B:$B,'[1]Pivot Gioc'!$E:$E,"")</f>
        <v>83</v>
      </c>
      <c r="P292" s="22" t="str">
        <f>IF(_xlfn.XLOOKUP($B292,'[1]Pivot Gioc'!$B:$B,'[1]Pivot Gioc'!$G:$G,"")=0,"",_xlfn.XLOOKUP($B292,'[1]Pivot Gioc'!$B:$B,'[1]Pivot Gioc'!$G:$G))</f>
        <v/>
      </c>
      <c r="Q292" s="63" t="e">
        <f>_xlfn.XLOOKUP(B292,[1]!Tabella4[nome],[1]!Tabella4[PRES])</f>
        <v>#REF!</v>
      </c>
      <c r="R292" s="63" t="e">
        <f>_xlfn.XLOOKUP(B292,[1]!Tabella4[nome],[1]!Tabella4[LEGA TIT])</f>
        <v>#REF!</v>
      </c>
      <c r="S292" s="66">
        <f>IF(_xlfn.XLOOKUP($B292,'[1]Pivot Gioc'!$B:$B,'[1]Pivot Gioc'!$S:$S)="0,00","",_xlfn.XLOOKUP($B292,'[1]Pivot Gioc'!$B:$B,'[1]Pivot Gioc'!$S:$S))</f>
        <v>5.833333333333333</v>
      </c>
      <c r="T292" s="66">
        <f>IF(_xlfn.XLOOKUP($B292,'[1]Pivot Gioc'!$B:$B,'[1]Pivot Gioc'!$T:$T)=0,"",_xlfn.XLOOKUP($B292,'[1]Pivot Gioc'!$B:$B,'[1]Pivot Gioc'!$T:$T))</f>
        <v>17.5</v>
      </c>
    </row>
    <row r="293" spans="1:20" x14ac:dyDescent="0.3">
      <c r="B293" s="95" t="s">
        <v>526</v>
      </c>
      <c r="C293" s="1" t="str">
        <f>_xlfn.IFNA(_xlfn.XLOOKUP(B293,'[1]ROSE SQUADRE'!$N:$N,'[1]ROSE SQUADRE'!$O:$O),"")</f>
        <v/>
      </c>
      <c r="D293" s="1">
        <f>_xlfn.XLOOKUP($B293,'[1]Pivot Gioc'!$B:$B,'[1]Pivot Gioc'!$Q:$Q,"")</f>
        <v>0</v>
      </c>
      <c r="E293" s="1">
        <f>_xlfn.XLOOKUP($B293,'[1]Pivot Gioc'!$B:$B,'[1]Pivot Gioc'!$N:$N,"")</f>
        <v>0</v>
      </c>
      <c r="F293" s="1">
        <f>_xlfn.XLOOKUP($B293,'[1]Pivot Gioc'!$B:$B,'[1]Pivot Gioc'!$J:$J,"")</f>
        <v>0</v>
      </c>
      <c r="G293" s="1">
        <f>_xlfn.XLOOKUP($B293,'[1]Pivot Gioc'!$B:$B,'[1]Pivot Gioc'!$I:$I,"")</f>
        <v>0</v>
      </c>
      <c r="H293" s="1">
        <f>_xlfn.XLOOKUP($B293,'[1]Pivot Gioc'!$B:$B,'[1]Pivot Gioc'!$H:$H,"")</f>
        <v>0</v>
      </c>
      <c r="I293" s="1">
        <f>_xlfn.XLOOKUP($B293,'[1]Pivot Gioc'!$B:$B,'[1]Pivot Gioc'!$P:$P,"")</f>
        <v>0</v>
      </c>
      <c r="J293" s="1">
        <f>_xlfn.XLOOKUP($B293,'[1]Pivot Gioc'!$B:$B,'[1]Pivot Gioc'!$L:$L,"")</f>
        <v>2</v>
      </c>
      <c r="K293" s="1">
        <f>_xlfn.XLOOKUP($B293,'[1]Pivot Gioc'!$B:$B,'[1]Pivot Gioc'!$M:$M,"")</f>
        <v>1</v>
      </c>
      <c r="L293" s="1">
        <f>_xlfn.XLOOKUP($B293,'[1]Pivot Gioc'!$B:$B,'[1]Pivot Gioc'!$K:$K,"")</f>
        <v>0</v>
      </c>
      <c r="M293" s="17">
        <f>_xlfn.XLOOKUP($B293,'[1]Pivot Gioc'!$B:$B,'[1]Pivot Gioc'!$C:$C,"")</f>
        <v>5.7857142857142856</v>
      </c>
      <c r="N293" s="17">
        <f>_xlfn.XLOOKUP($B293,'[1]Pivot Gioc'!$B:$B,'[1]Pivot Gioc'!$D:$D,"")</f>
        <v>5.6904761904761907</v>
      </c>
      <c r="O293" s="17">
        <f>_xlfn.XLOOKUP($B293,'[1]Pivot Gioc'!$B:$B,'[1]Pivot Gioc'!$E:$E,"")</f>
        <v>119.5</v>
      </c>
      <c r="P293" s="22" t="str">
        <f>IF(_xlfn.XLOOKUP($B293,'[1]Pivot Gioc'!$B:$B,'[1]Pivot Gioc'!$G:$G,"")=0,"",_xlfn.XLOOKUP($B293,'[1]Pivot Gioc'!$B:$B,'[1]Pivot Gioc'!$G:$G))</f>
        <v/>
      </c>
      <c r="Q293" s="63" t="e">
        <f>_xlfn.XLOOKUP(B293,[1]!Tabella4[nome],[1]!Tabella4[PRES])</f>
        <v>#REF!</v>
      </c>
      <c r="R293" s="63" t="e">
        <f>_xlfn.XLOOKUP(B293,[1]!Tabella4[nome],[1]!Tabella4[LEGA TIT])</f>
        <v>#REF!</v>
      </c>
      <c r="S293" s="66" t="str">
        <f>IF(_xlfn.XLOOKUP($B293,'[1]Pivot Gioc'!$B:$B,'[1]Pivot Gioc'!$S:$S)="0,00","",_xlfn.XLOOKUP($B293,'[1]Pivot Gioc'!$B:$B,'[1]Pivot Gioc'!$S:$S))</f>
        <v/>
      </c>
      <c r="T293" s="66" t="str">
        <f>IF(_xlfn.XLOOKUP($B293,'[1]Pivot Gioc'!$B:$B,'[1]Pivot Gioc'!$T:$T)=0,"",_xlfn.XLOOKUP($B293,'[1]Pivot Gioc'!$B:$B,'[1]Pivot Gioc'!$T:$T))</f>
        <v/>
      </c>
    </row>
    <row r="294" spans="1:20" x14ac:dyDescent="0.3">
      <c r="A294" s="1" t="s">
        <v>457</v>
      </c>
      <c r="B294" s="95" t="s">
        <v>62</v>
      </c>
      <c r="C294" s="1" t="str">
        <f>_xlfn.IFNA(_xlfn.XLOOKUP(B294,'[1]ROSE SQUADRE'!$N:$N,'[1]ROSE SQUADRE'!$O:$O),"")</f>
        <v/>
      </c>
      <c r="D294" s="1">
        <f>_xlfn.XLOOKUP($B294,'[1]Pivot Gioc'!$B:$B,'[1]Pivot Gioc'!$Q:$Q,"")</f>
        <v>0</v>
      </c>
      <c r="E294" s="1">
        <f>_xlfn.XLOOKUP($B294,'[1]Pivot Gioc'!$B:$B,'[1]Pivot Gioc'!$N:$N,"")</f>
        <v>1</v>
      </c>
      <c r="F294" s="1">
        <f>_xlfn.XLOOKUP($B294,'[1]Pivot Gioc'!$B:$B,'[1]Pivot Gioc'!$J:$J,"")</f>
        <v>0</v>
      </c>
      <c r="G294" s="1">
        <f>_xlfn.XLOOKUP($B294,'[1]Pivot Gioc'!$B:$B,'[1]Pivot Gioc'!$I:$I,"")</f>
        <v>0</v>
      </c>
      <c r="H294" s="1">
        <f>_xlfn.XLOOKUP($B294,'[1]Pivot Gioc'!$B:$B,'[1]Pivot Gioc'!$H:$H,"")</f>
        <v>0</v>
      </c>
      <c r="I294" s="1">
        <f>_xlfn.XLOOKUP($B294,'[1]Pivot Gioc'!$B:$B,'[1]Pivot Gioc'!$P:$P,"")</f>
        <v>0</v>
      </c>
      <c r="J294" s="1">
        <f>_xlfn.XLOOKUP($B294,'[1]Pivot Gioc'!$B:$B,'[1]Pivot Gioc'!$L:$L,"")</f>
        <v>2</v>
      </c>
      <c r="K294" s="1">
        <f>_xlfn.XLOOKUP($B294,'[1]Pivot Gioc'!$B:$B,'[1]Pivot Gioc'!$M:$M,"")</f>
        <v>0</v>
      </c>
      <c r="L294" s="1">
        <f>_xlfn.XLOOKUP($B294,'[1]Pivot Gioc'!$B:$B,'[1]Pivot Gioc'!$K:$K,"")</f>
        <v>0</v>
      </c>
      <c r="M294" s="17">
        <f>_xlfn.XLOOKUP($B294,'[1]Pivot Gioc'!$B:$B,'[1]Pivot Gioc'!$C:$C,"")</f>
        <v>5.7954545454545459</v>
      </c>
      <c r="N294" s="17">
        <f>_xlfn.XLOOKUP($B294,'[1]Pivot Gioc'!$B:$B,'[1]Pivot Gioc'!$D:$D,"")</f>
        <v>5.7954545454545459</v>
      </c>
      <c r="O294" s="17">
        <f>_xlfn.XLOOKUP($B294,'[1]Pivot Gioc'!$B:$B,'[1]Pivot Gioc'!$E:$E,"")</f>
        <v>127.5</v>
      </c>
      <c r="P294" s="22" t="str">
        <f>IF(_xlfn.XLOOKUP($B294,'[1]Pivot Gioc'!$B:$B,'[1]Pivot Gioc'!$G:$G,"")=0,"",_xlfn.XLOOKUP($B294,'[1]Pivot Gioc'!$B:$B,'[1]Pivot Gioc'!$G:$G))</f>
        <v/>
      </c>
      <c r="Q294" s="63" t="e">
        <f>_xlfn.XLOOKUP(B294,[1]!Tabella4[nome],[1]!Tabella4[PRES])</f>
        <v>#REF!</v>
      </c>
      <c r="R294" s="63" t="e">
        <f>_xlfn.XLOOKUP(B294,[1]!Tabella4[nome],[1]!Tabella4[LEGA TIT])</f>
        <v>#REF!</v>
      </c>
      <c r="S294" s="66" t="str">
        <f>IF(_xlfn.XLOOKUP($B294,'[1]Pivot Gioc'!$B:$B,'[1]Pivot Gioc'!$S:$S)="0,00","",_xlfn.XLOOKUP($B294,'[1]Pivot Gioc'!$B:$B,'[1]Pivot Gioc'!$S:$S))</f>
        <v/>
      </c>
      <c r="T294" s="66" t="str">
        <f>IF(_xlfn.XLOOKUP($B294,'[1]Pivot Gioc'!$B:$B,'[1]Pivot Gioc'!$T:$T)=0,"",_xlfn.XLOOKUP($B294,'[1]Pivot Gioc'!$B:$B,'[1]Pivot Gioc'!$T:$T))</f>
        <v/>
      </c>
    </row>
    <row r="295" spans="1:20" x14ac:dyDescent="0.3">
      <c r="B295" s="95" t="s">
        <v>527</v>
      </c>
      <c r="C295" s="1" t="str">
        <f>_xlfn.IFNA(_xlfn.XLOOKUP(B295,'[1]ROSE SQUADRE'!$N:$N,'[1]ROSE SQUADRE'!$O:$O),"")</f>
        <v/>
      </c>
      <c r="D295" s="1">
        <f>_xlfn.XLOOKUP($B295,'[1]Pivot Gioc'!$B:$B,'[1]Pivot Gioc'!$Q:$Q,"")</f>
        <v>0</v>
      </c>
      <c r="E295" s="1">
        <f>_xlfn.XLOOKUP($B295,'[1]Pivot Gioc'!$B:$B,'[1]Pivot Gioc'!$N:$N,"")</f>
        <v>1</v>
      </c>
      <c r="F295" s="1">
        <f>_xlfn.XLOOKUP($B295,'[1]Pivot Gioc'!$B:$B,'[1]Pivot Gioc'!$J:$J,"")</f>
        <v>0</v>
      </c>
      <c r="G295" s="1">
        <f>_xlfn.XLOOKUP($B295,'[1]Pivot Gioc'!$B:$B,'[1]Pivot Gioc'!$I:$I,"")</f>
        <v>0</v>
      </c>
      <c r="H295" s="1">
        <f>_xlfn.XLOOKUP($B295,'[1]Pivot Gioc'!$B:$B,'[1]Pivot Gioc'!$H:$H,"")</f>
        <v>0</v>
      </c>
      <c r="I295" s="1">
        <f>_xlfn.XLOOKUP($B295,'[1]Pivot Gioc'!$B:$B,'[1]Pivot Gioc'!$P:$P,"")</f>
        <v>0</v>
      </c>
      <c r="J295" s="1">
        <f>_xlfn.XLOOKUP($B295,'[1]Pivot Gioc'!$B:$B,'[1]Pivot Gioc'!$L:$L,"")</f>
        <v>1</v>
      </c>
      <c r="K295" s="1">
        <f>_xlfn.XLOOKUP($B295,'[1]Pivot Gioc'!$B:$B,'[1]Pivot Gioc'!$M:$M,"")</f>
        <v>0</v>
      </c>
      <c r="L295" s="1">
        <f>_xlfn.XLOOKUP($B295,'[1]Pivot Gioc'!$B:$B,'[1]Pivot Gioc'!$K:$K,"")</f>
        <v>0</v>
      </c>
      <c r="M295" s="17">
        <f>_xlfn.XLOOKUP($B295,'[1]Pivot Gioc'!$B:$B,'[1]Pivot Gioc'!$C:$C,"")</f>
        <v>5.625</v>
      </c>
      <c r="N295" s="17">
        <f>_xlfn.XLOOKUP($B295,'[1]Pivot Gioc'!$B:$B,'[1]Pivot Gioc'!$D:$D,"")</f>
        <v>5.6875</v>
      </c>
      <c r="O295" s="17">
        <f>_xlfn.XLOOKUP($B295,'[1]Pivot Gioc'!$B:$B,'[1]Pivot Gioc'!$E:$E,"")</f>
        <v>45.5</v>
      </c>
      <c r="P295" s="22" t="str">
        <f>IF(_xlfn.XLOOKUP($B295,'[1]Pivot Gioc'!$B:$B,'[1]Pivot Gioc'!$G:$G,"")=0,"",_xlfn.XLOOKUP($B295,'[1]Pivot Gioc'!$B:$B,'[1]Pivot Gioc'!$G:$G))</f>
        <v/>
      </c>
      <c r="Q295" s="63" t="e">
        <f>_xlfn.XLOOKUP(B295,[1]!Tabella4[nome],[1]!Tabella4[PRES])</f>
        <v>#REF!</v>
      </c>
      <c r="R295" s="63" t="e">
        <f>_xlfn.XLOOKUP(B295,[1]!Tabella4[nome],[1]!Tabella4[LEGA TIT])</f>
        <v>#REF!</v>
      </c>
      <c r="S295" s="66" t="str">
        <f>IF(_xlfn.XLOOKUP($B295,'[1]Pivot Gioc'!$B:$B,'[1]Pivot Gioc'!$S:$S)="0,00","",_xlfn.XLOOKUP($B295,'[1]Pivot Gioc'!$B:$B,'[1]Pivot Gioc'!$S:$S))</f>
        <v/>
      </c>
      <c r="T295" s="66" t="str">
        <f>IF(_xlfn.XLOOKUP($B295,'[1]Pivot Gioc'!$B:$B,'[1]Pivot Gioc'!$T:$T)=0,"",_xlfn.XLOOKUP($B295,'[1]Pivot Gioc'!$B:$B,'[1]Pivot Gioc'!$T:$T))</f>
        <v/>
      </c>
    </row>
    <row r="296" spans="1:20" x14ac:dyDescent="0.3">
      <c r="A296" s="1" t="s">
        <v>458</v>
      </c>
      <c r="B296" s="96" t="s">
        <v>64</v>
      </c>
      <c r="C296" s="1" t="str">
        <f>_xlfn.IFNA(_xlfn.XLOOKUP(B296,'[1]ROSE SQUADRE'!$N:$N,'[1]ROSE SQUADRE'!$O:$O),"")</f>
        <v/>
      </c>
      <c r="D296" s="1">
        <f>_xlfn.XLOOKUP($B296,'[1]Pivot Gioc'!$B:$B,'[1]Pivot Gioc'!$Q:$Q,"")</f>
        <v>0</v>
      </c>
      <c r="E296" s="1">
        <f>_xlfn.XLOOKUP($B296,'[1]Pivot Gioc'!$B:$B,'[1]Pivot Gioc'!$N:$N,"")</f>
        <v>1</v>
      </c>
      <c r="F296" s="1">
        <f>_xlfn.XLOOKUP($B296,'[1]Pivot Gioc'!$B:$B,'[1]Pivot Gioc'!$J:$J,"")</f>
        <v>0</v>
      </c>
      <c r="G296" s="1">
        <f>_xlfn.XLOOKUP($B296,'[1]Pivot Gioc'!$B:$B,'[1]Pivot Gioc'!$I:$I,"")</f>
        <v>0</v>
      </c>
      <c r="H296" s="1">
        <f>_xlfn.XLOOKUP($B296,'[1]Pivot Gioc'!$B:$B,'[1]Pivot Gioc'!$H:$H,"")</f>
        <v>0</v>
      </c>
      <c r="I296" s="1">
        <f>_xlfn.XLOOKUP($B296,'[1]Pivot Gioc'!$B:$B,'[1]Pivot Gioc'!$P:$P,"")</f>
        <v>0</v>
      </c>
      <c r="J296" s="1">
        <f>_xlfn.XLOOKUP($B296,'[1]Pivot Gioc'!$B:$B,'[1]Pivot Gioc'!$L:$L,"")</f>
        <v>0</v>
      </c>
      <c r="K296" s="1">
        <f>_xlfn.XLOOKUP($B296,'[1]Pivot Gioc'!$B:$B,'[1]Pivot Gioc'!$M:$M,"")</f>
        <v>0</v>
      </c>
      <c r="L296" s="1">
        <f>_xlfn.XLOOKUP($B296,'[1]Pivot Gioc'!$B:$B,'[1]Pivot Gioc'!$K:$K,"")</f>
        <v>0</v>
      </c>
      <c r="M296" s="17">
        <f>_xlfn.XLOOKUP($B296,'[1]Pivot Gioc'!$B:$B,'[1]Pivot Gioc'!$C:$C,"")</f>
        <v>5.9285714285714288</v>
      </c>
      <c r="N296" s="17">
        <f>_xlfn.XLOOKUP($B296,'[1]Pivot Gioc'!$B:$B,'[1]Pivot Gioc'!$D:$D,"")</f>
        <v>5.3125</v>
      </c>
      <c r="O296" s="17">
        <f>_xlfn.XLOOKUP($B296,'[1]Pivot Gioc'!$B:$B,'[1]Pivot Gioc'!$E:$E,"")</f>
        <v>42.5</v>
      </c>
      <c r="P296" s="22" t="str">
        <f>IF(_xlfn.XLOOKUP($B296,'[1]Pivot Gioc'!$B:$B,'[1]Pivot Gioc'!$G:$G,"")=0,"",_xlfn.XLOOKUP($B296,'[1]Pivot Gioc'!$B:$B,'[1]Pivot Gioc'!$G:$G))</f>
        <v/>
      </c>
      <c r="Q296" s="63" t="e">
        <f>_xlfn.XLOOKUP(B296,[1]!Tabella4[nome],[1]!Tabella4[PRES])</f>
        <v>#REF!</v>
      </c>
      <c r="R296" s="63" t="e">
        <f>_xlfn.XLOOKUP(B296,[1]!Tabella4[nome],[1]!Tabella4[LEGA TIT])</f>
        <v>#REF!</v>
      </c>
      <c r="S296" s="66" t="str">
        <f>IF(_xlfn.XLOOKUP($B296,'[1]Pivot Gioc'!$B:$B,'[1]Pivot Gioc'!$S:$S)="0,00","",_xlfn.XLOOKUP($B296,'[1]Pivot Gioc'!$B:$B,'[1]Pivot Gioc'!$S:$S))</f>
        <v/>
      </c>
      <c r="T296" s="66" t="str">
        <f>IF(_xlfn.XLOOKUP($B296,'[1]Pivot Gioc'!$B:$B,'[1]Pivot Gioc'!$T:$T)=0,"",_xlfn.XLOOKUP($B296,'[1]Pivot Gioc'!$B:$B,'[1]Pivot Gioc'!$T:$T))</f>
        <v/>
      </c>
    </row>
    <row r="297" spans="1:20" x14ac:dyDescent="0.3">
      <c r="B297" s="95" t="s">
        <v>528</v>
      </c>
      <c r="C297" s="1" t="str">
        <f>_xlfn.IFNA(_xlfn.XLOOKUP(B297,'[1]ROSE SQUADRE'!$N:$N,'[1]ROSE SQUADRE'!$O:$O),"")</f>
        <v/>
      </c>
      <c r="D297" s="1">
        <f>_xlfn.XLOOKUP($B297,'[1]Pivot Gioc'!$B:$B,'[1]Pivot Gioc'!$Q:$Q,"")</f>
        <v>0</v>
      </c>
      <c r="E297" s="1">
        <f>_xlfn.XLOOKUP($B297,'[1]Pivot Gioc'!$B:$B,'[1]Pivot Gioc'!$N:$N,"")</f>
        <v>1</v>
      </c>
      <c r="F297" s="1">
        <f>_xlfn.XLOOKUP($B297,'[1]Pivot Gioc'!$B:$B,'[1]Pivot Gioc'!$J:$J,"")</f>
        <v>0</v>
      </c>
      <c r="G297" s="1">
        <f>_xlfn.XLOOKUP($B297,'[1]Pivot Gioc'!$B:$B,'[1]Pivot Gioc'!$I:$I,"")</f>
        <v>0</v>
      </c>
      <c r="H297" s="1">
        <f>_xlfn.XLOOKUP($B297,'[1]Pivot Gioc'!$B:$B,'[1]Pivot Gioc'!$H:$H,"")</f>
        <v>0</v>
      </c>
      <c r="I297" s="1">
        <f>_xlfn.XLOOKUP($B297,'[1]Pivot Gioc'!$B:$B,'[1]Pivot Gioc'!$P:$P,"")</f>
        <v>0</v>
      </c>
      <c r="J297" s="1">
        <f>_xlfn.XLOOKUP($B297,'[1]Pivot Gioc'!$B:$B,'[1]Pivot Gioc'!$L:$L,"")</f>
        <v>4</v>
      </c>
      <c r="K297" s="1">
        <f>_xlfn.XLOOKUP($B297,'[1]Pivot Gioc'!$B:$B,'[1]Pivot Gioc'!$M:$M,"")</f>
        <v>1</v>
      </c>
      <c r="L297" s="1">
        <f>_xlfn.XLOOKUP($B297,'[1]Pivot Gioc'!$B:$B,'[1]Pivot Gioc'!$K:$K,"")</f>
        <v>0</v>
      </c>
      <c r="M297" s="17">
        <f>_xlfn.XLOOKUP($B297,'[1]Pivot Gioc'!$B:$B,'[1]Pivot Gioc'!$C:$C,"")</f>
        <v>5.7307692307692308</v>
      </c>
      <c r="N297" s="17">
        <f>_xlfn.XLOOKUP($B297,'[1]Pivot Gioc'!$B:$B,'[1]Pivot Gioc'!$D:$D,"")</f>
        <v>5.5769230769230766</v>
      </c>
      <c r="O297" s="17">
        <f>_xlfn.XLOOKUP($B297,'[1]Pivot Gioc'!$B:$B,'[1]Pivot Gioc'!$E:$E,"")</f>
        <v>72.5</v>
      </c>
      <c r="P297" s="22" t="str">
        <f>IF(_xlfn.XLOOKUP($B297,'[1]Pivot Gioc'!$B:$B,'[1]Pivot Gioc'!$G:$G,"")=0,"",_xlfn.XLOOKUP($B297,'[1]Pivot Gioc'!$B:$B,'[1]Pivot Gioc'!$G:$G))</f>
        <v/>
      </c>
      <c r="Q297" s="63" t="e">
        <f>_xlfn.XLOOKUP(B297,[1]!Tabella4[nome],[1]!Tabella4[PRES])</f>
        <v>#REF!</v>
      </c>
      <c r="R297" s="63" t="e">
        <f>_xlfn.XLOOKUP(B297,[1]!Tabella4[nome],[1]!Tabella4[LEGA TIT])</f>
        <v>#REF!</v>
      </c>
      <c r="S297" s="66" t="str">
        <f>IF(_xlfn.XLOOKUP($B297,'[1]Pivot Gioc'!$B:$B,'[1]Pivot Gioc'!$S:$S)="0,00","",_xlfn.XLOOKUP($B297,'[1]Pivot Gioc'!$B:$B,'[1]Pivot Gioc'!$S:$S))</f>
        <v/>
      </c>
      <c r="T297" s="66" t="str">
        <f>IF(_xlfn.XLOOKUP($B297,'[1]Pivot Gioc'!$B:$B,'[1]Pivot Gioc'!$T:$T)=0,"",_xlfn.XLOOKUP($B297,'[1]Pivot Gioc'!$B:$B,'[1]Pivot Gioc'!$T:$T))</f>
        <v/>
      </c>
    </row>
    <row r="298" spans="1:20" x14ac:dyDescent="0.3">
      <c r="B298" s="95" t="s">
        <v>529</v>
      </c>
      <c r="C298" s="1" t="str">
        <f>_xlfn.IFNA(_xlfn.XLOOKUP(B298,'[1]ROSE SQUADRE'!$N:$N,'[1]ROSE SQUADRE'!$O:$O),"")</f>
        <v/>
      </c>
      <c r="D298" s="1">
        <f>_xlfn.XLOOKUP($B298,'[1]Pivot Gioc'!$B:$B,'[1]Pivot Gioc'!$Q:$Q,"")</f>
        <v>0</v>
      </c>
      <c r="E298" s="1">
        <f>_xlfn.XLOOKUP($B298,'[1]Pivot Gioc'!$B:$B,'[1]Pivot Gioc'!$N:$N,"")</f>
        <v>0</v>
      </c>
      <c r="F298" s="1">
        <f>_xlfn.XLOOKUP($B298,'[1]Pivot Gioc'!$B:$B,'[1]Pivot Gioc'!$J:$J,"")</f>
        <v>0</v>
      </c>
      <c r="G298" s="1">
        <f>_xlfn.XLOOKUP($B298,'[1]Pivot Gioc'!$B:$B,'[1]Pivot Gioc'!$I:$I,"")</f>
        <v>0</v>
      </c>
      <c r="H298" s="1">
        <f>_xlfn.XLOOKUP($B298,'[1]Pivot Gioc'!$B:$B,'[1]Pivot Gioc'!$H:$H,"")</f>
        <v>0</v>
      </c>
      <c r="I298" s="1">
        <f>_xlfn.XLOOKUP($B298,'[1]Pivot Gioc'!$B:$B,'[1]Pivot Gioc'!$P:$P,"")</f>
        <v>0</v>
      </c>
      <c r="J298" s="1">
        <f>_xlfn.XLOOKUP($B298,'[1]Pivot Gioc'!$B:$B,'[1]Pivot Gioc'!$L:$L,"")</f>
        <v>0</v>
      </c>
      <c r="K298" s="1">
        <f>_xlfn.XLOOKUP($B298,'[1]Pivot Gioc'!$B:$B,'[1]Pivot Gioc'!$M:$M,"")</f>
        <v>0</v>
      </c>
      <c r="L298" s="1">
        <f>_xlfn.XLOOKUP($B298,'[1]Pivot Gioc'!$B:$B,'[1]Pivot Gioc'!$K:$K,"")</f>
        <v>0</v>
      </c>
      <c r="M298" s="17">
        <f>_xlfn.XLOOKUP($B298,'[1]Pivot Gioc'!$B:$B,'[1]Pivot Gioc'!$C:$C,"")</f>
        <v>5.5</v>
      </c>
      <c r="N298" s="17">
        <f>_xlfn.XLOOKUP($B298,'[1]Pivot Gioc'!$B:$B,'[1]Pivot Gioc'!$D:$D,"")</f>
        <v>5.5</v>
      </c>
      <c r="O298" s="17">
        <f>_xlfn.XLOOKUP($B298,'[1]Pivot Gioc'!$B:$B,'[1]Pivot Gioc'!$E:$E,"")</f>
        <v>5.5</v>
      </c>
      <c r="P298" s="22" t="str">
        <f>IF(_xlfn.XLOOKUP($B298,'[1]Pivot Gioc'!$B:$B,'[1]Pivot Gioc'!$G:$G,"")=0,"",_xlfn.XLOOKUP($B298,'[1]Pivot Gioc'!$B:$B,'[1]Pivot Gioc'!$G:$G))</f>
        <v/>
      </c>
      <c r="Q298" s="63" t="e">
        <f>_xlfn.XLOOKUP(B298,[1]!Tabella4[nome],[1]!Tabella4[PRES])</f>
        <v>#REF!</v>
      </c>
      <c r="R298" s="63" t="e">
        <f>_xlfn.XLOOKUP(B298,[1]!Tabella4[nome],[1]!Tabella4[LEGA TIT])</f>
        <v>#REF!</v>
      </c>
      <c r="S298" s="66" t="str">
        <f>IF(_xlfn.XLOOKUP($B298,'[1]Pivot Gioc'!$B:$B,'[1]Pivot Gioc'!$S:$S)="0,00","",_xlfn.XLOOKUP($B298,'[1]Pivot Gioc'!$B:$B,'[1]Pivot Gioc'!$S:$S))</f>
        <v/>
      </c>
      <c r="T298" s="66" t="str">
        <f>IF(_xlfn.XLOOKUP($B298,'[1]Pivot Gioc'!$B:$B,'[1]Pivot Gioc'!$T:$T)=0,"",_xlfn.XLOOKUP($B298,'[1]Pivot Gioc'!$B:$B,'[1]Pivot Gioc'!$T:$T))</f>
        <v/>
      </c>
    </row>
    <row r="299" spans="1:20" x14ac:dyDescent="0.3">
      <c r="A299" s="1" t="s">
        <v>456</v>
      </c>
      <c r="B299" s="95" t="s">
        <v>551</v>
      </c>
      <c r="C299" s="1" t="str">
        <f>_xlfn.IFNA(_xlfn.XLOOKUP(B299,'[1]ROSE SQUADRE'!$N:$N,'[1]ROSE SQUADRE'!$O:$O),"")</f>
        <v/>
      </c>
      <c r="D299" s="1">
        <f>_xlfn.XLOOKUP($B299,'[1]Pivot Gioc'!$B:$B,'[1]Pivot Gioc'!$Q:$Q,"")</f>
        <v>0</v>
      </c>
      <c r="E299" s="1">
        <f>_xlfn.XLOOKUP($B299,'[1]Pivot Gioc'!$B:$B,'[1]Pivot Gioc'!$N:$N,"")</f>
        <v>0</v>
      </c>
      <c r="F299" s="1">
        <f>_xlfn.XLOOKUP($B299,'[1]Pivot Gioc'!$B:$B,'[1]Pivot Gioc'!$J:$J,"")</f>
        <v>0</v>
      </c>
      <c r="G299" s="1">
        <f>_xlfn.XLOOKUP($B299,'[1]Pivot Gioc'!$B:$B,'[1]Pivot Gioc'!$I:$I,"")</f>
        <v>0</v>
      </c>
      <c r="H299" s="1">
        <f>_xlfn.XLOOKUP($B299,'[1]Pivot Gioc'!$B:$B,'[1]Pivot Gioc'!$H:$H,"")</f>
        <v>0</v>
      </c>
      <c r="I299" s="1">
        <f>_xlfn.XLOOKUP($B299,'[1]Pivot Gioc'!$B:$B,'[1]Pivot Gioc'!$P:$P,"")</f>
        <v>0</v>
      </c>
      <c r="J299" s="1">
        <f>_xlfn.XLOOKUP($B299,'[1]Pivot Gioc'!$B:$B,'[1]Pivot Gioc'!$L:$L,"")</f>
        <v>1</v>
      </c>
      <c r="K299" s="1">
        <f>_xlfn.XLOOKUP($B299,'[1]Pivot Gioc'!$B:$B,'[1]Pivot Gioc'!$M:$M,"")</f>
        <v>0</v>
      </c>
      <c r="L299" s="1">
        <f>_xlfn.XLOOKUP($B299,'[1]Pivot Gioc'!$B:$B,'[1]Pivot Gioc'!$K:$K,"")</f>
        <v>0</v>
      </c>
      <c r="M299" s="17">
        <f>_xlfn.XLOOKUP($B299,'[1]Pivot Gioc'!$B:$B,'[1]Pivot Gioc'!$C:$C,"")</f>
        <v>5.7222222222222223</v>
      </c>
      <c r="N299" s="17">
        <f>_xlfn.XLOOKUP($B299,'[1]Pivot Gioc'!$B:$B,'[1]Pivot Gioc'!$D:$D,"")</f>
        <v>5.666666666666667</v>
      </c>
      <c r="O299" s="17">
        <f>_xlfn.XLOOKUP($B299,'[1]Pivot Gioc'!$B:$B,'[1]Pivot Gioc'!$E:$E,"")</f>
        <v>51</v>
      </c>
      <c r="P299" s="22" t="str">
        <f>IF(_xlfn.XLOOKUP($B299,'[1]Pivot Gioc'!$B:$B,'[1]Pivot Gioc'!$G:$G,"")=0,"",_xlfn.XLOOKUP($B299,'[1]Pivot Gioc'!$B:$B,'[1]Pivot Gioc'!$G:$G))</f>
        <v/>
      </c>
      <c r="Q299" s="63" t="e">
        <f>_xlfn.XLOOKUP(B299,[1]!Tabella4[nome],[1]!Tabella4[PRES])</f>
        <v>#REF!</v>
      </c>
      <c r="R299" s="63" t="e">
        <f>_xlfn.XLOOKUP(B299,[1]!Tabella4[nome],[1]!Tabella4[LEGA TIT])</f>
        <v>#REF!</v>
      </c>
      <c r="S299" s="66" t="str">
        <f>IF(_xlfn.XLOOKUP($B299,'[1]Pivot Gioc'!$B:$B,'[1]Pivot Gioc'!$S:$S)="0,00","",_xlfn.XLOOKUP($B299,'[1]Pivot Gioc'!$B:$B,'[1]Pivot Gioc'!$S:$S))</f>
        <v/>
      </c>
      <c r="T299" s="66" t="str">
        <f>IF(_xlfn.XLOOKUP($B299,'[1]Pivot Gioc'!$B:$B,'[1]Pivot Gioc'!$T:$T)=0,"",_xlfn.XLOOKUP($B299,'[1]Pivot Gioc'!$B:$B,'[1]Pivot Gioc'!$T:$T))</f>
        <v/>
      </c>
    </row>
    <row r="300" spans="1:20" x14ac:dyDescent="0.3">
      <c r="A300" s="1" t="s">
        <v>456</v>
      </c>
      <c r="B300" s="97" t="s">
        <v>65</v>
      </c>
      <c r="C300" s="1" t="str">
        <f>_xlfn.IFNA(_xlfn.XLOOKUP(B300,'[1]ROSE SQUADRE'!$N:$N,'[1]ROSE SQUADRE'!$O:$O),"")</f>
        <v/>
      </c>
      <c r="D300" s="1">
        <f>_xlfn.XLOOKUP($B300,'[1]Pivot Gioc'!$B:$B,'[1]Pivot Gioc'!$Q:$Q,"")</f>
        <v>0</v>
      </c>
      <c r="E300" s="1">
        <f>_xlfn.XLOOKUP($B300,'[1]Pivot Gioc'!$B:$B,'[1]Pivot Gioc'!$N:$N,"")</f>
        <v>0</v>
      </c>
      <c r="F300" s="1">
        <f>_xlfn.XLOOKUP($B300,'[1]Pivot Gioc'!$B:$B,'[1]Pivot Gioc'!$J:$J,"")</f>
        <v>0</v>
      </c>
      <c r="G300" s="1">
        <f>_xlfn.XLOOKUP($B300,'[1]Pivot Gioc'!$B:$B,'[1]Pivot Gioc'!$I:$I,"")</f>
        <v>0</v>
      </c>
      <c r="H300" s="1">
        <f>_xlfn.XLOOKUP($B300,'[1]Pivot Gioc'!$B:$B,'[1]Pivot Gioc'!$H:$H,"")</f>
        <v>0</v>
      </c>
      <c r="I300" s="1">
        <f>_xlfn.XLOOKUP($B300,'[1]Pivot Gioc'!$B:$B,'[1]Pivot Gioc'!$P:$P,"")</f>
        <v>0</v>
      </c>
      <c r="J300" s="1">
        <f>_xlfn.XLOOKUP($B300,'[1]Pivot Gioc'!$B:$B,'[1]Pivot Gioc'!$L:$L,"")</f>
        <v>2</v>
      </c>
      <c r="K300" s="1">
        <f>_xlfn.XLOOKUP($B300,'[1]Pivot Gioc'!$B:$B,'[1]Pivot Gioc'!$M:$M,"")</f>
        <v>0</v>
      </c>
      <c r="L300" s="1">
        <f>_xlfn.XLOOKUP($B300,'[1]Pivot Gioc'!$B:$B,'[1]Pivot Gioc'!$K:$K,"")</f>
        <v>0</v>
      </c>
      <c r="M300" s="17">
        <f>_xlfn.XLOOKUP($B300,'[1]Pivot Gioc'!$B:$B,'[1]Pivot Gioc'!$C:$C,"")</f>
        <v>5.875</v>
      </c>
      <c r="N300" s="17">
        <f>_xlfn.XLOOKUP($B300,'[1]Pivot Gioc'!$B:$B,'[1]Pivot Gioc'!$D:$D,"")</f>
        <v>5.625</v>
      </c>
      <c r="O300" s="17">
        <f>_xlfn.XLOOKUP($B300,'[1]Pivot Gioc'!$B:$B,'[1]Pivot Gioc'!$E:$E,"")</f>
        <v>22.5</v>
      </c>
      <c r="P300" s="22" t="str">
        <f>IF(_xlfn.XLOOKUP($B300,'[1]Pivot Gioc'!$B:$B,'[1]Pivot Gioc'!$G:$G,"")=0,"",_xlfn.XLOOKUP($B300,'[1]Pivot Gioc'!$B:$B,'[1]Pivot Gioc'!$G:$G))</f>
        <v/>
      </c>
      <c r="Q300" s="63" t="e">
        <f>_xlfn.XLOOKUP(B300,[1]!Tabella4[nome],[1]!Tabella4[PRES])</f>
        <v>#REF!</v>
      </c>
      <c r="R300" s="63" t="e">
        <f>_xlfn.XLOOKUP(B300,[1]!Tabella4[nome],[1]!Tabella4[LEGA TIT])</f>
        <v>#REF!</v>
      </c>
      <c r="S300" s="66">
        <f>IF(_xlfn.XLOOKUP($B300,'[1]Pivot Gioc'!$B:$B,'[1]Pivot Gioc'!$S:$S)="0,00","",_xlfn.XLOOKUP($B300,'[1]Pivot Gioc'!$B:$B,'[1]Pivot Gioc'!$S:$S))</f>
        <v>5</v>
      </c>
      <c r="T300" s="66">
        <f>IF(_xlfn.XLOOKUP($B300,'[1]Pivot Gioc'!$B:$B,'[1]Pivot Gioc'!$T:$T)=0,"",_xlfn.XLOOKUP($B300,'[1]Pivot Gioc'!$B:$B,'[1]Pivot Gioc'!$T:$T))</f>
        <v>5</v>
      </c>
    </row>
    <row r="301" spans="1:20" x14ac:dyDescent="0.3">
      <c r="A301" s="1" t="s">
        <v>457</v>
      </c>
      <c r="B301" s="97" t="s">
        <v>66</v>
      </c>
      <c r="C301" s="1" t="str">
        <f>_xlfn.IFNA(_xlfn.XLOOKUP(B301,'[1]ROSE SQUADRE'!$N:$N,'[1]ROSE SQUADRE'!$O:$O),"")</f>
        <v/>
      </c>
      <c r="D301" s="1">
        <f>_xlfn.XLOOKUP($B301,'[1]Pivot Gioc'!$B:$B,'[1]Pivot Gioc'!$Q:$Q,"")</f>
        <v>0</v>
      </c>
      <c r="E301" s="1">
        <f>_xlfn.XLOOKUP($B301,'[1]Pivot Gioc'!$B:$B,'[1]Pivot Gioc'!$N:$N,"")</f>
        <v>2</v>
      </c>
      <c r="F301" s="1">
        <f>_xlfn.XLOOKUP($B301,'[1]Pivot Gioc'!$B:$B,'[1]Pivot Gioc'!$J:$J,"")</f>
        <v>0</v>
      </c>
      <c r="G301" s="1">
        <f>_xlfn.XLOOKUP($B301,'[1]Pivot Gioc'!$B:$B,'[1]Pivot Gioc'!$I:$I,"")</f>
        <v>0</v>
      </c>
      <c r="H301" s="1">
        <f>_xlfn.XLOOKUP($B301,'[1]Pivot Gioc'!$B:$B,'[1]Pivot Gioc'!$H:$H,"")</f>
        <v>0</v>
      </c>
      <c r="I301" s="1">
        <f>_xlfn.XLOOKUP($B301,'[1]Pivot Gioc'!$B:$B,'[1]Pivot Gioc'!$P:$P,"")</f>
        <v>0</v>
      </c>
      <c r="J301" s="1">
        <f>_xlfn.XLOOKUP($B301,'[1]Pivot Gioc'!$B:$B,'[1]Pivot Gioc'!$L:$L,"")</f>
        <v>2</v>
      </c>
      <c r="K301" s="1">
        <f>_xlfn.XLOOKUP($B301,'[1]Pivot Gioc'!$B:$B,'[1]Pivot Gioc'!$M:$M,"")</f>
        <v>0</v>
      </c>
      <c r="L301" s="1">
        <f>_xlfn.XLOOKUP($B301,'[1]Pivot Gioc'!$B:$B,'[1]Pivot Gioc'!$K:$K,"")</f>
        <v>0</v>
      </c>
      <c r="M301" s="17">
        <f>_xlfn.XLOOKUP($B301,'[1]Pivot Gioc'!$B:$B,'[1]Pivot Gioc'!$C:$C,"")</f>
        <v>5.9090909090909092</v>
      </c>
      <c r="N301" s="17">
        <f>_xlfn.XLOOKUP($B301,'[1]Pivot Gioc'!$B:$B,'[1]Pivot Gioc'!$D:$D,"")</f>
        <v>5.9393939393939394</v>
      </c>
      <c r="O301" s="17">
        <f>_xlfn.XLOOKUP($B301,'[1]Pivot Gioc'!$B:$B,'[1]Pivot Gioc'!$E:$E,"")</f>
        <v>196</v>
      </c>
      <c r="P301" s="22" t="str">
        <f>IF(_xlfn.XLOOKUP($B301,'[1]Pivot Gioc'!$B:$B,'[1]Pivot Gioc'!$G:$G,"")=0,"",_xlfn.XLOOKUP($B301,'[1]Pivot Gioc'!$B:$B,'[1]Pivot Gioc'!$G:$G))</f>
        <v/>
      </c>
      <c r="Q301" s="63" t="e">
        <f>_xlfn.XLOOKUP(B301,[1]!Tabella4[nome],[1]!Tabella4[PRES])</f>
        <v>#REF!</v>
      </c>
      <c r="R301" s="63" t="e">
        <f>_xlfn.XLOOKUP(B301,[1]!Tabella4[nome],[1]!Tabella4[LEGA TIT])</f>
        <v>#REF!</v>
      </c>
      <c r="S301" s="66">
        <f>IF(_xlfn.XLOOKUP($B301,'[1]Pivot Gioc'!$B:$B,'[1]Pivot Gioc'!$S:$S)="0,00","",_xlfn.XLOOKUP($B301,'[1]Pivot Gioc'!$B:$B,'[1]Pivot Gioc'!$S:$S))</f>
        <v>5.7</v>
      </c>
      <c r="T301" s="66">
        <f>IF(_xlfn.XLOOKUP($B301,'[1]Pivot Gioc'!$B:$B,'[1]Pivot Gioc'!$T:$T)=0,"",_xlfn.XLOOKUP($B301,'[1]Pivot Gioc'!$B:$B,'[1]Pivot Gioc'!$T:$T))</f>
        <v>28.5</v>
      </c>
    </row>
    <row r="302" spans="1:20" x14ac:dyDescent="0.3">
      <c r="A302" s="1" t="s">
        <v>456</v>
      </c>
      <c r="B302" s="95" t="s">
        <v>552</v>
      </c>
      <c r="C302" s="1" t="str">
        <f>_xlfn.IFNA(_xlfn.XLOOKUP(B302,'[1]ROSE SQUADRE'!$N:$N,'[1]ROSE SQUADRE'!$O:$O),"")</f>
        <v/>
      </c>
      <c r="D302" s="1">
        <f>_xlfn.XLOOKUP($B302,'[1]Pivot Gioc'!$B:$B,'[1]Pivot Gioc'!$Q:$Q,"")</f>
        <v>0</v>
      </c>
      <c r="E302" s="1">
        <f>_xlfn.XLOOKUP($B302,'[1]Pivot Gioc'!$B:$B,'[1]Pivot Gioc'!$N:$N,"")</f>
        <v>0</v>
      </c>
      <c r="F302" s="1">
        <f>_xlfn.XLOOKUP($B302,'[1]Pivot Gioc'!$B:$B,'[1]Pivot Gioc'!$J:$J,"")</f>
        <v>0</v>
      </c>
      <c r="G302" s="1">
        <f>_xlfn.XLOOKUP($B302,'[1]Pivot Gioc'!$B:$B,'[1]Pivot Gioc'!$I:$I,"")</f>
        <v>0</v>
      </c>
      <c r="H302" s="1">
        <f>_xlfn.XLOOKUP($B302,'[1]Pivot Gioc'!$B:$B,'[1]Pivot Gioc'!$H:$H,"")</f>
        <v>0</v>
      </c>
      <c r="I302" s="1">
        <f>_xlfn.XLOOKUP($B302,'[1]Pivot Gioc'!$B:$B,'[1]Pivot Gioc'!$P:$P,"")</f>
        <v>0</v>
      </c>
      <c r="J302" s="1">
        <f>_xlfn.XLOOKUP($B302,'[1]Pivot Gioc'!$B:$B,'[1]Pivot Gioc'!$L:$L,"")</f>
        <v>1</v>
      </c>
      <c r="K302" s="1">
        <f>_xlfn.XLOOKUP($B302,'[1]Pivot Gioc'!$B:$B,'[1]Pivot Gioc'!$M:$M,"")</f>
        <v>0</v>
      </c>
      <c r="L302" s="1">
        <f>_xlfn.XLOOKUP($B302,'[1]Pivot Gioc'!$B:$B,'[1]Pivot Gioc'!$K:$K,"")</f>
        <v>0</v>
      </c>
      <c r="M302" s="17">
        <f>_xlfn.XLOOKUP($B302,'[1]Pivot Gioc'!$B:$B,'[1]Pivot Gioc'!$C:$C,"")</f>
        <v>5.7777777777777777</v>
      </c>
      <c r="N302" s="17">
        <f>_xlfn.XLOOKUP($B302,'[1]Pivot Gioc'!$B:$B,'[1]Pivot Gioc'!$D:$D,"")</f>
        <v>5.7222222222222223</v>
      </c>
      <c r="O302" s="17">
        <f>_xlfn.XLOOKUP($B302,'[1]Pivot Gioc'!$B:$B,'[1]Pivot Gioc'!$E:$E,"")</f>
        <v>51.5</v>
      </c>
      <c r="P302" s="22" t="str">
        <f>IF(_xlfn.XLOOKUP($B302,'[1]Pivot Gioc'!$B:$B,'[1]Pivot Gioc'!$G:$G,"")=0,"",_xlfn.XLOOKUP($B302,'[1]Pivot Gioc'!$B:$B,'[1]Pivot Gioc'!$G:$G))</f>
        <v/>
      </c>
      <c r="Q302" s="63" t="e">
        <f>_xlfn.XLOOKUP(B302,[1]!Tabella4[nome],[1]!Tabella4[PRES])</f>
        <v>#REF!</v>
      </c>
      <c r="R302" s="63" t="e">
        <f>_xlfn.XLOOKUP(B302,[1]!Tabella4[nome],[1]!Tabella4[LEGA TIT])</f>
        <v>#REF!</v>
      </c>
      <c r="S302" s="66" t="str">
        <f>IF(_xlfn.XLOOKUP($B302,'[1]Pivot Gioc'!$B:$B,'[1]Pivot Gioc'!$S:$S)="0,00","",_xlfn.XLOOKUP($B302,'[1]Pivot Gioc'!$B:$B,'[1]Pivot Gioc'!$S:$S))</f>
        <v/>
      </c>
      <c r="T302" s="66" t="str">
        <f>IF(_xlfn.XLOOKUP($B302,'[1]Pivot Gioc'!$B:$B,'[1]Pivot Gioc'!$T:$T)=0,"",_xlfn.XLOOKUP($B302,'[1]Pivot Gioc'!$B:$B,'[1]Pivot Gioc'!$T:$T))</f>
        <v/>
      </c>
    </row>
    <row r="303" spans="1:20" x14ac:dyDescent="0.3">
      <c r="A303" s="1" t="s">
        <v>457</v>
      </c>
      <c r="B303" s="100" t="s">
        <v>67</v>
      </c>
      <c r="C303" s="1" t="str">
        <f>_xlfn.IFNA(_xlfn.XLOOKUP(B303,'[1]ROSE SQUADRE'!$N:$N,'[1]ROSE SQUADRE'!$O:$O),"")</f>
        <v/>
      </c>
      <c r="D303" s="1">
        <f>_xlfn.XLOOKUP($B303,'[1]Pivot Gioc'!$B:$B,'[1]Pivot Gioc'!$Q:$Q,"")</f>
        <v>0</v>
      </c>
      <c r="E303" s="1">
        <f>_xlfn.XLOOKUP($B303,'[1]Pivot Gioc'!$B:$B,'[1]Pivot Gioc'!$N:$N,"")</f>
        <v>0</v>
      </c>
      <c r="F303" s="1">
        <f>_xlfn.XLOOKUP($B303,'[1]Pivot Gioc'!$B:$B,'[1]Pivot Gioc'!$J:$J,"")</f>
        <v>0</v>
      </c>
      <c r="G303" s="1">
        <f>_xlfn.XLOOKUP($B303,'[1]Pivot Gioc'!$B:$B,'[1]Pivot Gioc'!$I:$I,"")</f>
        <v>1</v>
      </c>
      <c r="H303" s="1">
        <f>_xlfn.XLOOKUP($B303,'[1]Pivot Gioc'!$B:$B,'[1]Pivot Gioc'!$H:$H,"")</f>
        <v>0</v>
      </c>
      <c r="I303" s="1">
        <f>_xlfn.XLOOKUP($B303,'[1]Pivot Gioc'!$B:$B,'[1]Pivot Gioc'!$P:$P,"")</f>
        <v>0</v>
      </c>
      <c r="J303" s="1">
        <f>_xlfn.XLOOKUP($B303,'[1]Pivot Gioc'!$B:$B,'[1]Pivot Gioc'!$L:$L,"")</f>
        <v>3</v>
      </c>
      <c r="K303" s="1">
        <f>_xlfn.XLOOKUP($B303,'[1]Pivot Gioc'!$B:$B,'[1]Pivot Gioc'!$M:$M,"")</f>
        <v>0</v>
      </c>
      <c r="L303" s="1">
        <f>_xlfn.XLOOKUP($B303,'[1]Pivot Gioc'!$B:$B,'[1]Pivot Gioc'!$K:$K,"")</f>
        <v>0</v>
      </c>
      <c r="M303" s="17">
        <f>_xlfn.XLOOKUP($B303,'[1]Pivot Gioc'!$B:$B,'[1]Pivot Gioc'!$C:$C,"")</f>
        <v>5.5769230769230766</v>
      </c>
      <c r="N303" s="17">
        <f>_xlfn.XLOOKUP($B303,'[1]Pivot Gioc'!$B:$B,'[1]Pivot Gioc'!$D:$D,"")</f>
        <v>5.2307692307692308</v>
      </c>
      <c r="O303" s="17">
        <f>_xlfn.XLOOKUP($B303,'[1]Pivot Gioc'!$B:$B,'[1]Pivot Gioc'!$E:$E,"")</f>
        <v>68</v>
      </c>
      <c r="P303" s="22" t="str">
        <f>IF(_xlfn.XLOOKUP($B303,'[1]Pivot Gioc'!$B:$B,'[1]Pivot Gioc'!$G:$G,"")=0,"",_xlfn.XLOOKUP($B303,'[1]Pivot Gioc'!$B:$B,'[1]Pivot Gioc'!$G:$G))</f>
        <v/>
      </c>
      <c r="Q303" s="63" t="e">
        <f>_xlfn.XLOOKUP(B303,[1]!Tabella4[nome],[1]!Tabella4[PRES])</f>
        <v>#REF!</v>
      </c>
      <c r="R303" s="63" t="e">
        <f>_xlfn.XLOOKUP(B303,[1]!Tabella4[nome],[1]!Tabella4[LEGA TIT])</f>
        <v>#REF!</v>
      </c>
      <c r="S303" s="66" t="str">
        <f>IF(_xlfn.XLOOKUP($B303,'[1]Pivot Gioc'!$B:$B,'[1]Pivot Gioc'!$S:$S)="0,00","",_xlfn.XLOOKUP($B303,'[1]Pivot Gioc'!$B:$B,'[1]Pivot Gioc'!$S:$S))</f>
        <v/>
      </c>
      <c r="T303" s="66" t="str">
        <f>IF(_xlfn.XLOOKUP($B303,'[1]Pivot Gioc'!$B:$B,'[1]Pivot Gioc'!$T:$T)=0,"",_xlfn.XLOOKUP($B303,'[1]Pivot Gioc'!$B:$B,'[1]Pivot Gioc'!$T:$T))</f>
        <v/>
      </c>
    </row>
    <row r="304" spans="1:20" x14ac:dyDescent="0.3">
      <c r="A304" s="1" t="s">
        <v>457</v>
      </c>
      <c r="B304" s="98" t="s">
        <v>69</v>
      </c>
      <c r="C304" s="1" t="str">
        <f>_xlfn.IFNA(_xlfn.XLOOKUP(B304,'[1]ROSE SQUADRE'!$N:$N,'[1]ROSE SQUADRE'!$O:$O),"")</f>
        <v/>
      </c>
      <c r="D304" s="1">
        <f>_xlfn.XLOOKUP($B304,'[1]Pivot Gioc'!$B:$B,'[1]Pivot Gioc'!$Q:$Q,"")</f>
        <v>0</v>
      </c>
      <c r="E304" s="1">
        <f>_xlfn.XLOOKUP($B304,'[1]Pivot Gioc'!$B:$B,'[1]Pivot Gioc'!$N:$N,"")</f>
        <v>0</v>
      </c>
      <c r="F304" s="1">
        <f>_xlfn.XLOOKUP($B304,'[1]Pivot Gioc'!$B:$B,'[1]Pivot Gioc'!$J:$J,"")</f>
        <v>0</v>
      </c>
      <c r="G304" s="1">
        <f>_xlfn.XLOOKUP($B304,'[1]Pivot Gioc'!$B:$B,'[1]Pivot Gioc'!$I:$I,"")</f>
        <v>0</v>
      </c>
      <c r="H304" s="1">
        <f>_xlfn.XLOOKUP($B304,'[1]Pivot Gioc'!$B:$B,'[1]Pivot Gioc'!$H:$H,"")</f>
        <v>2</v>
      </c>
      <c r="I304" s="1">
        <f>_xlfn.XLOOKUP($B304,'[1]Pivot Gioc'!$B:$B,'[1]Pivot Gioc'!$P:$P,"")</f>
        <v>11</v>
      </c>
      <c r="J304" s="1">
        <f>_xlfn.XLOOKUP($B304,'[1]Pivot Gioc'!$B:$B,'[1]Pivot Gioc'!$L:$L,"")</f>
        <v>0</v>
      </c>
      <c r="K304" s="1">
        <f>_xlfn.XLOOKUP($B304,'[1]Pivot Gioc'!$B:$B,'[1]Pivot Gioc'!$M:$M,"")</f>
        <v>0</v>
      </c>
      <c r="L304" s="1">
        <f>_xlfn.XLOOKUP($B304,'[1]Pivot Gioc'!$B:$B,'[1]Pivot Gioc'!$K:$K,"")</f>
        <v>0</v>
      </c>
      <c r="M304" s="17">
        <f>_xlfn.XLOOKUP($B304,'[1]Pivot Gioc'!$B:$B,'[1]Pivot Gioc'!$C:$C,"")</f>
        <v>6.203125</v>
      </c>
      <c r="N304" s="17">
        <f>_xlfn.XLOOKUP($B304,'[1]Pivot Gioc'!$B:$B,'[1]Pivot Gioc'!$D:$D,"")</f>
        <v>5.265625</v>
      </c>
      <c r="O304" s="17">
        <f>_xlfn.XLOOKUP($B304,'[1]Pivot Gioc'!$B:$B,'[1]Pivot Gioc'!$E:$E,"")</f>
        <v>168.5</v>
      </c>
      <c r="P304" s="22">
        <f>IF(_xlfn.XLOOKUP($B304,'[1]Pivot Gioc'!$B:$B,'[1]Pivot Gioc'!$G:$G,"")=0,"",_xlfn.XLOOKUP($B304,'[1]Pivot Gioc'!$B:$B,'[1]Pivot Gioc'!$G:$G))</f>
        <v>47</v>
      </c>
      <c r="Q304" s="63" t="e">
        <f>_xlfn.XLOOKUP(B304,[1]!Tabella4[nome],[1]!Tabella4[PRES])</f>
        <v>#REF!</v>
      </c>
      <c r="R304" s="63" t="e">
        <f>_xlfn.XLOOKUP(B304,[1]!Tabella4[nome],[1]!Tabella4[LEGA TIT])</f>
        <v>#REF!</v>
      </c>
      <c r="S304" s="66">
        <f>IF(_xlfn.XLOOKUP($B304,'[1]Pivot Gioc'!$B:$B,'[1]Pivot Gioc'!$S:$S)="0,00","",_xlfn.XLOOKUP($B304,'[1]Pivot Gioc'!$B:$B,'[1]Pivot Gioc'!$S:$S))</f>
        <v>6</v>
      </c>
      <c r="T304" s="66">
        <f>IF(_xlfn.XLOOKUP($B304,'[1]Pivot Gioc'!$B:$B,'[1]Pivot Gioc'!$T:$T)=0,"",_xlfn.XLOOKUP($B304,'[1]Pivot Gioc'!$B:$B,'[1]Pivot Gioc'!$T:$T))</f>
        <v>36</v>
      </c>
    </row>
    <row r="305" spans="1:20" x14ac:dyDescent="0.3">
      <c r="B305" s="97" t="s">
        <v>499</v>
      </c>
      <c r="C305" s="1" t="str">
        <f>_xlfn.IFNA(_xlfn.XLOOKUP(B305,'[1]ROSE SQUADRE'!$N:$N,'[1]ROSE SQUADRE'!$O:$O),"")</f>
        <v/>
      </c>
      <c r="D305" s="1">
        <f>_xlfn.XLOOKUP($B305,'[1]Pivot Gioc'!$B:$B,'[1]Pivot Gioc'!$Q:$Q,"")</f>
        <v>0</v>
      </c>
      <c r="E305" s="1">
        <f>_xlfn.XLOOKUP($B305,'[1]Pivot Gioc'!$B:$B,'[1]Pivot Gioc'!$N:$N,"")</f>
        <v>0</v>
      </c>
      <c r="F305" s="1">
        <f>_xlfn.XLOOKUP($B305,'[1]Pivot Gioc'!$B:$B,'[1]Pivot Gioc'!$J:$J,"")</f>
        <v>0</v>
      </c>
      <c r="G305" s="1">
        <f>_xlfn.XLOOKUP($B305,'[1]Pivot Gioc'!$B:$B,'[1]Pivot Gioc'!$I:$I,"")</f>
        <v>0</v>
      </c>
      <c r="H305" s="1">
        <f>_xlfn.XLOOKUP($B305,'[1]Pivot Gioc'!$B:$B,'[1]Pivot Gioc'!$H:$H,"")</f>
        <v>0</v>
      </c>
      <c r="I305" s="1">
        <f>_xlfn.XLOOKUP($B305,'[1]Pivot Gioc'!$B:$B,'[1]Pivot Gioc'!$P:$P,"")</f>
        <v>0</v>
      </c>
      <c r="J305" s="1">
        <f>_xlfn.XLOOKUP($B305,'[1]Pivot Gioc'!$B:$B,'[1]Pivot Gioc'!$L:$L,"")</f>
        <v>0</v>
      </c>
      <c r="K305" s="1">
        <f>_xlfn.XLOOKUP($B305,'[1]Pivot Gioc'!$B:$B,'[1]Pivot Gioc'!$M:$M,"")</f>
        <v>0</v>
      </c>
      <c r="L305" s="1">
        <f>_xlfn.XLOOKUP($B305,'[1]Pivot Gioc'!$B:$B,'[1]Pivot Gioc'!$K:$K,"")</f>
        <v>0</v>
      </c>
      <c r="M305" s="17">
        <f>_xlfn.XLOOKUP($B305,'[1]Pivot Gioc'!$B:$B,'[1]Pivot Gioc'!$C:$C,"")</f>
        <v>5.7</v>
      </c>
      <c r="N305" s="17">
        <f>_xlfn.XLOOKUP($B305,'[1]Pivot Gioc'!$B:$B,'[1]Pivot Gioc'!$D:$D,"")</f>
        <v>5.7</v>
      </c>
      <c r="O305" s="17">
        <f>_xlfn.XLOOKUP($B305,'[1]Pivot Gioc'!$B:$B,'[1]Pivot Gioc'!$E:$E,"")</f>
        <v>28.5</v>
      </c>
      <c r="P305" s="22" t="str">
        <f>IF(_xlfn.XLOOKUP($B305,'[1]Pivot Gioc'!$B:$B,'[1]Pivot Gioc'!$G:$G,"")=0,"",_xlfn.XLOOKUP($B305,'[1]Pivot Gioc'!$B:$B,'[1]Pivot Gioc'!$G:$G))</f>
        <v/>
      </c>
      <c r="Q305" s="63" t="e">
        <f>_xlfn.XLOOKUP(B305,[1]!Tabella4[nome],[1]!Tabella4[PRES])</f>
        <v>#REF!</v>
      </c>
      <c r="R305" s="63" t="e">
        <f>_xlfn.XLOOKUP(B305,[1]!Tabella4[nome],[1]!Tabella4[LEGA TIT])</f>
        <v>#REF!</v>
      </c>
      <c r="S305" s="66">
        <f>IF(_xlfn.XLOOKUP($B305,'[1]Pivot Gioc'!$B:$B,'[1]Pivot Gioc'!$S:$S)="0,00","",_xlfn.XLOOKUP($B305,'[1]Pivot Gioc'!$B:$B,'[1]Pivot Gioc'!$S:$S))</f>
        <v>5.666666666666667</v>
      </c>
      <c r="T305" s="66">
        <f>IF(_xlfn.XLOOKUP($B305,'[1]Pivot Gioc'!$B:$B,'[1]Pivot Gioc'!$T:$T)=0,"",_xlfn.XLOOKUP($B305,'[1]Pivot Gioc'!$B:$B,'[1]Pivot Gioc'!$T:$T))</f>
        <v>17</v>
      </c>
    </row>
    <row r="306" spans="1:20" x14ac:dyDescent="0.3">
      <c r="B306" s="95" t="s">
        <v>531</v>
      </c>
      <c r="C306" s="1" t="str">
        <f>_xlfn.IFNA(_xlfn.XLOOKUP(B306,'[1]ROSE SQUADRE'!$N:$N,'[1]ROSE SQUADRE'!$O:$O),"")</f>
        <v/>
      </c>
      <c r="D306" s="1">
        <f>_xlfn.XLOOKUP($B306,'[1]Pivot Gioc'!$B:$B,'[1]Pivot Gioc'!$Q:$Q,"")</f>
        <v>0</v>
      </c>
      <c r="E306" s="1">
        <f>_xlfn.XLOOKUP($B306,'[1]Pivot Gioc'!$B:$B,'[1]Pivot Gioc'!$N:$N,"")</f>
        <v>1</v>
      </c>
      <c r="F306" s="1">
        <f>_xlfn.XLOOKUP($B306,'[1]Pivot Gioc'!$B:$B,'[1]Pivot Gioc'!$J:$J,"")</f>
        <v>0</v>
      </c>
      <c r="G306" s="1">
        <f>_xlfn.XLOOKUP($B306,'[1]Pivot Gioc'!$B:$B,'[1]Pivot Gioc'!$I:$I,"")</f>
        <v>0</v>
      </c>
      <c r="H306" s="1">
        <f>_xlfn.XLOOKUP($B306,'[1]Pivot Gioc'!$B:$B,'[1]Pivot Gioc'!$H:$H,"")</f>
        <v>0</v>
      </c>
      <c r="I306" s="1">
        <f>_xlfn.XLOOKUP($B306,'[1]Pivot Gioc'!$B:$B,'[1]Pivot Gioc'!$P:$P,"")</f>
        <v>0</v>
      </c>
      <c r="J306" s="1">
        <f>_xlfn.XLOOKUP($B306,'[1]Pivot Gioc'!$B:$B,'[1]Pivot Gioc'!$L:$L,"")</f>
        <v>8</v>
      </c>
      <c r="K306" s="1">
        <f>_xlfn.XLOOKUP($B306,'[1]Pivot Gioc'!$B:$B,'[1]Pivot Gioc'!$M:$M,"")</f>
        <v>0</v>
      </c>
      <c r="L306" s="1">
        <f>_xlfn.XLOOKUP($B306,'[1]Pivot Gioc'!$B:$B,'[1]Pivot Gioc'!$K:$K,"")</f>
        <v>0</v>
      </c>
      <c r="M306" s="17">
        <f>_xlfn.XLOOKUP($B306,'[1]Pivot Gioc'!$B:$B,'[1]Pivot Gioc'!$C:$C,"")</f>
        <v>5.9807692307692308</v>
      </c>
      <c r="N306" s="17">
        <f>_xlfn.XLOOKUP($B306,'[1]Pivot Gioc'!$B:$B,'[1]Pivot Gioc'!$D:$D,"")</f>
        <v>5.865384615384615</v>
      </c>
      <c r="O306" s="17">
        <f>_xlfn.XLOOKUP($B306,'[1]Pivot Gioc'!$B:$B,'[1]Pivot Gioc'!$E:$E,"")</f>
        <v>152.5</v>
      </c>
      <c r="P306" s="22" t="str">
        <f>IF(_xlfn.XLOOKUP($B306,'[1]Pivot Gioc'!$B:$B,'[1]Pivot Gioc'!$G:$G,"")=0,"",_xlfn.XLOOKUP($B306,'[1]Pivot Gioc'!$B:$B,'[1]Pivot Gioc'!$G:$G))</f>
        <v/>
      </c>
      <c r="Q306" s="63" t="e">
        <f>_xlfn.XLOOKUP(B306,[1]!Tabella4[nome],[1]!Tabella4[PRES])</f>
        <v>#REF!</v>
      </c>
      <c r="R306" s="63" t="e">
        <f>_xlfn.XLOOKUP(B306,[1]!Tabella4[nome],[1]!Tabella4[LEGA TIT])</f>
        <v>#REF!</v>
      </c>
      <c r="S306" s="66" t="str">
        <f>IF(_xlfn.XLOOKUP($B306,'[1]Pivot Gioc'!$B:$B,'[1]Pivot Gioc'!$S:$S)="0,00","",_xlfn.XLOOKUP($B306,'[1]Pivot Gioc'!$B:$B,'[1]Pivot Gioc'!$S:$S))</f>
        <v/>
      </c>
      <c r="T306" s="66" t="str">
        <f>IF(_xlfn.XLOOKUP($B306,'[1]Pivot Gioc'!$B:$B,'[1]Pivot Gioc'!$T:$T)=0,"",_xlfn.XLOOKUP($B306,'[1]Pivot Gioc'!$B:$B,'[1]Pivot Gioc'!$T:$T))</f>
        <v/>
      </c>
    </row>
    <row r="307" spans="1:20" x14ac:dyDescent="0.3">
      <c r="A307" s="1" t="s">
        <v>456</v>
      </c>
      <c r="B307" s="95" t="s">
        <v>533</v>
      </c>
      <c r="C307" s="1" t="str">
        <f>_xlfn.IFNA(_xlfn.XLOOKUP(B307,'[1]ROSE SQUADRE'!$N:$N,'[1]ROSE SQUADRE'!$O:$O),"")</f>
        <v/>
      </c>
      <c r="D307" s="1">
        <f>_xlfn.XLOOKUP($B307,'[1]Pivot Gioc'!$B:$B,'[1]Pivot Gioc'!$Q:$Q,"")</f>
        <v>0</v>
      </c>
      <c r="E307" s="1">
        <f>_xlfn.XLOOKUP($B307,'[1]Pivot Gioc'!$B:$B,'[1]Pivot Gioc'!$N:$N,"")</f>
        <v>1</v>
      </c>
      <c r="F307" s="1">
        <f>_xlfn.XLOOKUP($B307,'[1]Pivot Gioc'!$B:$B,'[1]Pivot Gioc'!$J:$J,"")</f>
        <v>0</v>
      </c>
      <c r="G307" s="1">
        <f>_xlfn.XLOOKUP($B307,'[1]Pivot Gioc'!$B:$B,'[1]Pivot Gioc'!$I:$I,"")</f>
        <v>0</v>
      </c>
      <c r="H307" s="1">
        <f>_xlfn.XLOOKUP($B307,'[1]Pivot Gioc'!$B:$B,'[1]Pivot Gioc'!$H:$H,"")</f>
        <v>0</v>
      </c>
      <c r="I307" s="1">
        <f>_xlfn.XLOOKUP($B307,'[1]Pivot Gioc'!$B:$B,'[1]Pivot Gioc'!$P:$P,"")</f>
        <v>0</v>
      </c>
      <c r="J307" s="1">
        <f>_xlfn.XLOOKUP($B307,'[1]Pivot Gioc'!$B:$B,'[1]Pivot Gioc'!$L:$L,"")</f>
        <v>0</v>
      </c>
      <c r="K307" s="1">
        <f>_xlfn.XLOOKUP($B307,'[1]Pivot Gioc'!$B:$B,'[1]Pivot Gioc'!$M:$M,"")</f>
        <v>0</v>
      </c>
      <c r="L307" s="1">
        <f>_xlfn.XLOOKUP($B307,'[1]Pivot Gioc'!$B:$B,'[1]Pivot Gioc'!$K:$K,"")</f>
        <v>0</v>
      </c>
      <c r="M307" s="17">
        <f>_xlfn.XLOOKUP($B307,'[1]Pivot Gioc'!$B:$B,'[1]Pivot Gioc'!$C:$C,"")</f>
        <v>5.75</v>
      </c>
      <c r="N307" s="17">
        <f>_xlfn.XLOOKUP($B307,'[1]Pivot Gioc'!$B:$B,'[1]Pivot Gioc'!$D:$D,"")</f>
        <v>5.85</v>
      </c>
      <c r="O307" s="17">
        <f>_xlfn.XLOOKUP($B307,'[1]Pivot Gioc'!$B:$B,'[1]Pivot Gioc'!$E:$E,"")</f>
        <v>58.5</v>
      </c>
      <c r="P307" s="22" t="str">
        <f>IF(_xlfn.XLOOKUP($B307,'[1]Pivot Gioc'!$B:$B,'[1]Pivot Gioc'!$G:$G,"")=0,"",_xlfn.XLOOKUP($B307,'[1]Pivot Gioc'!$B:$B,'[1]Pivot Gioc'!$G:$G))</f>
        <v/>
      </c>
      <c r="Q307" s="63" t="e">
        <f>_xlfn.XLOOKUP(B307,[1]!Tabella4[nome],[1]!Tabella4[PRES])</f>
        <v>#REF!</v>
      </c>
      <c r="R307" s="63" t="e">
        <f>_xlfn.XLOOKUP(B307,[1]!Tabella4[nome],[1]!Tabella4[LEGA TIT])</f>
        <v>#REF!</v>
      </c>
      <c r="S307" s="66" t="str">
        <f>IF(_xlfn.XLOOKUP($B307,'[1]Pivot Gioc'!$B:$B,'[1]Pivot Gioc'!$S:$S)="0,00","",_xlfn.XLOOKUP($B307,'[1]Pivot Gioc'!$B:$B,'[1]Pivot Gioc'!$S:$S))</f>
        <v/>
      </c>
      <c r="T307" s="66" t="str">
        <f>IF(_xlfn.XLOOKUP($B307,'[1]Pivot Gioc'!$B:$B,'[1]Pivot Gioc'!$T:$T)=0,"",_xlfn.XLOOKUP($B307,'[1]Pivot Gioc'!$B:$B,'[1]Pivot Gioc'!$T:$T))</f>
        <v/>
      </c>
    </row>
    <row r="308" spans="1:20" x14ac:dyDescent="0.3">
      <c r="A308" s="1" t="s">
        <v>456</v>
      </c>
      <c r="B308" s="96" t="s">
        <v>74</v>
      </c>
      <c r="C308" s="1" t="str">
        <f>_xlfn.IFNA(_xlfn.XLOOKUP(B308,'[1]ROSE SQUADRE'!$N:$N,'[1]ROSE SQUADRE'!$O:$O),"")</f>
        <v/>
      </c>
      <c r="D308" s="1">
        <f>_xlfn.XLOOKUP($B308,'[1]Pivot Gioc'!$B:$B,'[1]Pivot Gioc'!$Q:$Q,"")</f>
        <v>0</v>
      </c>
      <c r="E308" s="1">
        <f>_xlfn.XLOOKUP($B308,'[1]Pivot Gioc'!$B:$B,'[1]Pivot Gioc'!$N:$N,"")</f>
        <v>1</v>
      </c>
      <c r="F308" s="1">
        <f>_xlfn.XLOOKUP($B308,'[1]Pivot Gioc'!$B:$B,'[1]Pivot Gioc'!$J:$J,"")</f>
        <v>0</v>
      </c>
      <c r="G308" s="1">
        <f>_xlfn.XLOOKUP($B308,'[1]Pivot Gioc'!$B:$B,'[1]Pivot Gioc'!$I:$I,"")</f>
        <v>0</v>
      </c>
      <c r="H308" s="1">
        <f>_xlfn.XLOOKUP($B308,'[1]Pivot Gioc'!$B:$B,'[1]Pivot Gioc'!$H:$H,"")</f>
        <v>0</v>
      </c>
      <c r="I308" s="1">
        <f>_xlfn.XLOOKUP($B308,'[1]Pivot Gioc'!$B:$B,'[1]Pivot Gioc'!$P:$P,"")</f>
        <v>0</v>
      </c>
      <c r="J308" s="1">
        <f>_xlfn.XLOOKUP($B308,'[1]Pivot Gioc'!$B:$B,'[1]Pivot Gioc'!$L:$L,"")</f>
        <v>1</v>
      </c>
      <c r="K308" s="1">
        <f>_xlfn.XLOOKUP($B308,'[1]Pivot Gioc'!$B:$B,'[1]Pivot Gioc'!$M:$M,"")</f>
        <v>1</v>
      </c>
      <c r="L308" s="1">
        <f>_xlfn.XLOOKUP($B308,'[1]Pivot Gioc'!$B:$B,'[1]Pivot Gioc'!$K:$K,"")</f>
        <v>0</v>
      </c>
      <c r="M308" s="17">
        <f>_xlfn.XLOOKUP($B308,'[1]Pivot Gioc'!$B:$B,'[1]Pivot Gioc'!$C:$C,"")</f>
        <v>5.7</v>
      </c>
      <c r="N308" s="17">
        <f>_xlfn.XLOOKUP($B308,'[1]Pivot Gioc'!$B:$B,'[1]Pivot Gioc'!$D:$D,"")</f>
        <v>5.65</v>
      </c>
      <c r="O308" s="17">
        <f>_xlfn.XLOOKUP($B308,'[1]Pivot Gioc'!$B:$B,'[1]Pivot Gioc'!$E:$E,"")</f>
        <v>56.5</v>
      </c>
      <c r="P308" s="22" t="str">
        <f>IF(_xlfn.XLOOKUP($B308,'[1]Pivot Gioc'!$B:$B,'[1]Pivot Gioc'!$G:$G,"")=0,"",_xlfn.XLOOKUP($B308,'[1]Pivot Gioc'!$B:$B,'[1]Pivot Gioc'!$G:$G))</f>
        <v/>
      </c>
      <c r="Q308" s="63" t="e">
        <f>_xlfn.XLOOKUP(B308,[1]!Tabella4[nome],[1]!Tabella4[PRES])</f>
        <v>#REF!</v>
      </c>
      <c r="R308" s="63" t="e">
        <f>_xlfn.XLOOKUP(B308,[1]!Tabella4[nome],[1]!Tabella4[LEGA TIT])</f>
        <v>#REF!</v>
      </c>
      <c r="S308" s="66" t="str">
        <f>IF(_xlfn.XLOOKUP($B308,'[1]Pivot Gioc'!$B:$B,'[1]Pivot Gioc'!$S:$S)="0,00","",_xlfn.XLOOKUP($B308,'[1]Pivot Gioc'!$B:$B,'[1]Pivot Gioc'!$S:$S))</f>
        <v/>
      </c>
      <c r="T308" s="66" t="str">
        <f>IF(_xlfn.XLOOKUP($B308,'[1]Pivot Gioc'!$B:$B,'[1]Pivot Gioc'!$T:$T)=0,"",_xlfn.XLOOKUP($B308,'[1]Pivot Gioc'!$B:$B,'[1]Pivot Gioc'!$T:$T))</f>
        <v/>
      </c>
    </row>
    <row r="309" spans="1:20" x14ac:dyDescent="0.3">
      <c r="A309" s="1" t="s">
        <v>456</v>
      </c>
      <c r="B309" s="95" t="s">
        <v>470</v>
      </c>
      <c r="C309" s="1" t="str">
        <f>_xlfn.IFNA(_xlfn.XLOOKUP(B309,'[1]ROSE SQUADRE'!$N:$N,'[1]ROSE SQUADRE'!$O:$O),"")</f>
        <v/>
      </c>
      <c r="D309" s="1">
        <f>_xlfn.XLOOKUP($B309,'[1]Pivot Gioc'!$B:$B,'[1]Pivot Gioc'!$Q:$Q,"")</f>
        <v>0</v>
      </c>
      <c r="E309" s="1">
        <f>_xlfn.XLOOKUP($B309,'[1]Pivot Gioc'!$B:$B,'[1]Pivot Gioc'!$N:$N,"")</f>
        <v>3</v>
      </c>
      <c r="F309" s="1">
        <f>_xlfn.XLOOKUP($B309,'[1]Pivot Gioc'!$B:$B,'[1]Pivot Gioc'!$J:$J,"")</f>
        <v>0</v>
      </c>
      <c r="G309" s="1">
        <f>_xlfn.XLOOKUP($B309,'[1]Pivot Gioc'!$B:$B,'[1]Pivot Gioc'!$I:$I,"")</f>
        <v>0</v>
      </c>
      <c r="H309" s="1">
        <f>_xlfn.XLOOKUP($B309,'[1]Pivot Gioc'!$B:$B,'[1]Pivot Gioc'!$H:$H,"")</f>
        <v>0</v>
      </c>
      <c r="I309" s="1">
        <f>_xlfn.XLOOKUP($B309,'[1]Pivot Gioc'!$B:$B,'[1]Pivot Gioc'!$P:$P,"")</f>
        <v>0</v>
      </c>
      <c r="J309" s="1">
        <f>_xlfn.XLOOKUP($B309,'[1]Pivot Gioc'!$B:$B,'[1]Pivot Gioc'!$L:$L,"")</f>
        <v>3</v>
      </c>
      <c r="K309" s="1">
        <f>_xlfn.XLOOKUP($B309,'[1]Pivot Gioc'!$B:$B,'[1]Pivot Gioc'!$M:$M,"")</f>
        <v>0</v>
      </c>
      <c r="L309" s="1">
        <f>_xlfn.XLOOKUP($B309,'[1]Pivot Gioc'!$B:$B,'[1]Pivot Gioc'!$K:$K,"")</f>
        <v>0</v>
      </c>
      <c r="M309" s="17">
        <f>_xlfn.XLOOKUP($B309,'[1]Pivot Gioc'!$B:$B,'[1]Pivot Gioc'!$C:$C,"")</f>
        <v>6.0909090909090908</v>
      </c>
      <c r="N309" s="17">
        <f>_xlfn.XLOOKUP($B309,'[1]Pivot Gioc'!$B:$B,'[1]Pivot Gioc'!$D:$D,"")</f>
        <v>6.1590909090909092</v>
      </c>
      <c r="O309" s="17">
        <f>_xlfn.XLOOKUP($B309,'[1]Pivot Gioc'!$B:$B,'[1]Pivot Gioc'!$E:$E,"")</f>
        <v>135.5</v>
      </c>
      <c r="P309" s="22" t="str">
        <f>IF(_xlfn.XLOOKUP($B309,'[1]Pivot Gioc'!$B:$B,'[1]Pivot Gioc'!$G:$G,"")=0,"",_xlfn.XLOOKUP($B309,'[1]Pivot Gioc'!$B:$B,'[1]Pivot Gioc'!$G:$G))</f>
        <v/>
      </c>
      <c r="Q309" s="63" t="e">
        <f>_xlfn.XLOOKUP(B309,[1]!Tabella4[nome],[1]!Tabella4[PRES])</f>
        <v>#REF!</v>
      </c>
      <c r="R309" s="63" t="e">
        <f>_xlfn.XLOOKUP(B309,[1]!Tabella4[nome],[1]!Tabella4[LEGA TIT])</f>
        <v>#REF!</v>
      </c>
      <c r="S309" s="66" t="str">
        <f>IF(_xlfn.XLOOKUP($B309,'[1]Pivot Gioc'!$B:$B,'[1]Pivot Gioc'!$S:$S)="0,00","",_xlfn.XLOOKUP($B309,'[1]Pivot Gioc'!$B:$B,'[1]Pivot Gioc'!$S:$S))</f>
        <v/>
      </c>
      <c r="T309" s="66" t="str">
        <f>IF(_xlfn.XLOOKUP($B309,'[1]Pivot Gioc'!$B:$B,'[1]Pivot Gioc'!$T:$T)=0,"",_xlfn.XLOOKUP($B309,'[1]Pivot Gioc'!$B:$B,'[1]Pivot Gioc'!$T:$T))</f>
        <v/>
      </c>
    </row>
    <row r="310" spans="1:20" x14ac:dyDescent="0.3">
      <c r="A310" s="1" t="s">
        <v>456</v>
      </c>
      <c r="B310" s="95" t="s">
        <v>83</v>
      </c>
      <c r="C310" s="1" t="str">
        <f>_xlfn.IFNA(_xlfn.XLOOKUP(B310,'[1]ROSE SQUADRE'!$N:$N,'[1]ROSE SQUADRE'!$O:$O),"")</f>
        <v/>
      </c>
      <c r="D310" s="1">
        <f>_xlfn.XLOOKUP($B310,'[1]Pivot Gioc'!$B:$B,'[1]Pivot Gioc'!$Q:$Q,"")</f>
        <v>0</v>
      </c>
      <c r="E310" s="1">
        <f>_xlfn.XLOOKUP($B310,'[1]Pivot Gioc'!$B:$B,'[1]Pivot Gioc'!$N:$N,"")</f>
        <v>1</v>
      </c>
      <c r="F310" s="1">
        <f>_xlfn.XLOOKUP($B310,'[1]Pivot Gioc'!$B:$B,'[1]Pivot Gioc'!$J:$J,"")</f>
        <v>0</v>
      </c>
      <c r="G310" s="1">
        <f>_xlfn.XLOOKUP($B310,'[1]Pivot Gioc'!$B:$B,'[1]Pivot Gioc'!$I:$I,"")</f>
        <v>0</v>
      </c>
      <c r="H310" s="1">
        <f>_xlfn.XLOOKUP($B310,'[1]Pivot Gioc'!$B:$B,'[1]Pivot Gioc'!$H:$H,"")</f>
        <v>0</v>
      </c>
      <c r="I310" s="1">
        <f>_xlfn.XLOOKUP($B310,'[1]Pivot Gioc'!$B:$B,'[1]Pivot Gioc'!$P:$P,"")</f>
        <v>0</v>
      </c>
      <c r="J310" s="1">
        <f>_xlfn.XLOOKUP($B310,'[1]Pivot Gioc'!$B:$B,'[1]Pivot Gioc'!$L:$L,"")</f>
        <v>1</v>
      </c>
      <c r="K310" s="1">
        <f>_xlfn.XLOOKUP($B310,'[1]Pivot Gioc'!$B:$B,'[1]Pivot Gioc'!$M:$M,"")</f>
        <v>0</v>
      </c>
      <c r="L310" s="1">
        <f>_xlfn.XLOOKUP($B310,'[1]Pivot Gioc'!$B:$B,'[1]Pivot Gioc'!$K:$K,"")</f>
        <v>0</v>
      </c>
      <c r="M310" s="17">
        <f>_xlfn.XLOOKUP($B310,'[1]Pivot Gioc'!$B:$B,'[1]Pivot Gioc'!$C:$C,"")</f>
        <v>5.8478260869565215</v>
      </c>
      <c r="N310" s="17">
        <f>_xlfn.XLOOKUP($B310,'[1]Pivot Gioc'!$B:$B,'[1]Pivot Gioc'!$D:$D,"")</f>
        <v>5.8695652173913047</v>
      </c>
      <c r="O310" s="17">
        <f>_xlfn.XLOOKUP($B310,'[1]Pivot Gioc'!$B:$B,'[1]Pivot Gioc'!$E:$E,"")</f>
        <v>135</v>
      </c>
      <c r="P310" s="22" t="str">
        <f>IF(_xlfn.XLOOKUP($B310,'[1]Pivot Gioc'!$B:$B,'[1]Pivot Gioc'!$G:$G,"")=0,"",_xlfn.XLOOKUP($B310,'[1]Pivot Gioc'!$B:$B,'[1]Pivot Gioc'!$G:$G))</f>
        <v/>
      </c>
      <c r="Q310" s="63" t="e">
        <f>_xlfn.XLOOKUP(B310,[1]!Tabella4[nome],[1]!Tabella4[PRES])</f>
        <v>#REF!</v>
      </c>
      <c r="R310" s="63" t="e">
        <f>_xlfn.XLOOKUP(B310,[1]!Tabella4[nome],[1]!Tabella4[LEGA TIT])</f>
        <v>#REF!</v>
      </c>
      <c r="S310" s="66" t="str">
        <f>IF(_xlfn.XLOOKUP($B310,'[1]Pivot Gioc'!$B:$B,'[1]Pivot Gioc'!$S:$S)="0,00","",_xlfn.XLOOKUP($B310,'[1]Pivot Gioc'!$B:$B,'[1]Pivot Gioc'!$S:$S))</f>
        <v/>
      </c>
      <c r="T310" s="66" t="str">
        <f>IF(_xlfn.XLOOKUP($B310,'[1]Pivot Gioc'!$B:$B,'[1]Pivot Gioc'!$T:$T)=0,"",_xlfn.XLOOKUP($B310,'[1]Pivot Gioc'!$B:$B,'[1]Pivot Gioc'!$T:$T))</f>
        <v/>
      </c>
    </row>
    <row r="311" spans="1:20" x14ac:dyDescent="0.3">
      <c r="B311" s="96" t="s">
        <v>85</v>
      </c>
      <c r="C311" s="1" t="str">
        <f>_xlfn.IFNA(_xlfn.XLOOKUP(B311,'[1]ROSE SQUADRE'!$N:$N,'[1]ROSE SQUADRE'!$O:$O),"")</f>
        <v/>
      </c>
      <c r="D311" s="1">
        <f>_xlfn.XLOOKUP($B311,'[1]Pivot Gioc'!$B:$B,'[1]Pivot Gioc'!$Q:$Q,"")</f>
        <v>0</v>
      </c>
      <c r="E311" s="1">
        <f>_xlfn.XLOOKUP($B311,'[1]Pivot Gioc'!$B:$B,'[1]Pivot Gioc'!$N:$N,"")</f>
        <v>1</v>
      </c>
      <c r="F311" s="1">
        <f>_xlfn.XLOOKUP($B311,'[1]Pivot Gioc'!$B:$B,'[1]Pivot Gioc'!$J:$J,"")</f>
        <v>0</v>
      </c>
      <c r="G311" s="1">
        <f>_xlfn.XLOOKUP($B311,'[1]Pivot Gioc'!$B:$B,'[1]Pivot Gioc'!$I:$I,"")</f>
        <v>0</v>
      </c>
      <c r="H311" s="1">
        <f>_xlfn.XLOOKUP($B311,'[1]Pivot Gioc'!$B:$B,'[1]Pivot Gioc'!$H:$H,"")</f>
        <v>0</v>
      </c>
      <c r="I311" s="1">
        <f>_xlfn.XLOOKUP($B311,'[1]Pivot Gioc'!$B:$B,'[1]Pivot Gioc'!$P:$P,"")</f>
        <v>0</v>
      </c>
      <c r="J311" s="1">
        <f>_xlfn.XLOOKUP($B311,'[1]Pivot Gioc'!$B:$B,'[1]Pivot Gioc'!$L:$L,"")</f>
        <v>4</v>
      </c>
      <c r="K311" s="1">
        <f>_xlfn.XLOOKUP($B311,'[1]Pivot Gioc'!$B:$B,'[1]Pivot Gioc'!$M:$M,"")</f>
        <v>0</v>
      </c>
      <c r="L311" s="1">
        <f>_xlfn.XLOOKUP($B311,'[1]Pivot Gioc'!$B:$B,'[1]Pivot Gioc'!$K:$K,"")</f>
        <v>0</v>
      </c>
      <c r="M311" s="17">
        <f>_xlfn.XLOOKUP($B311,'[1]Pivot Gioc'!$B:$B,'[1]Pivot Gioc'!$C:$C,"")</f>
        <v>5.68</v>
      </c>
      <c r="N311" s="17">
        <f>_xlfn.XLOOKUP($B311,'[1]Pivot Gioc'!$B:$B,'[1]Pivot Gioc'!$D:$D,"")</f>
        <v>5.64</v>
      </c>
      <c r="O311" s="17">
        <f>_xlfn.XLOOKUP($B311,'[1]Pivot Gioc'!$B:$B,'[1]Pivot Gioc'!$E:$E,"")</f>
        <v>141</v>
      </c>
      <c r="P311" s="22" t="str">
        <f>IF(_xlfn.XLOOKUP($B311,'[1]Pivot Gioc'!$B:$B,'[1]Pivot Gioc'!$G:$G,"")=0,"",_xlfn.XLOOKUP($B311,'[1]Pivot Gioc'!$B:$B,'[1]Pivot Gioc'!$G:$G))</f>
        <v/>
      </c>
      <c r="Q311" s="63" t="e">
        <f>_xlfn.XLOOKUP(B311,[1]!Tabella4[nome],[1]!Tabella4[PRES])</f>
        <v>#REF!</v>
      </c>
      <c r="R311" s="63" t="e">
        <f>_xlfn.XLOOKUP(B311,[1]!Tabella4[nome],[1]!Tabella4[LEGA TIT])</f>
        <v>#REF!</v>
      </c>
      <c r="S311" s="66" t="str">
        <f>IF(_xlfn.XLOOKUP($B311,'[1]Pivot Gioc'!$B:$B,'[1]Pivot Gioc'!$S:$S)="0,00","",_xlfn.XLOOKUP($B311,'[1]Pivot Gioc'!$B:$B,'[1]Pivot Gioc'!$S:$S))</f>
        <v/>
      </c>
      <c r="T311" s="66" t="str">
        <f>IF(_xlfn.XLOOKUP($B311,'[1]Pivot Gioc'!$B:$B,'[1]Pivot Gioc'!$T:$T)=0,"",_xlfn.XLOOKUP($B311,'[1]Pivot Gioc'!$B:$B,'[1]Pivot Gioc'!$T:$T))</f>
        <v/>
      </c>
    </row>
    <row r="312" spans="1:20" x14ac:dyDescent="0.3">
      <c r="A312" s="1" t="s">
        <v>458</v>
      </c>
      <c r="B312" s="96" t="s">
        <v>88</v>
      </c>
      <c r="C312" s="1" t="str">
        <f>_xlfn.IFNA(_xlfn.XLOOKUP(B312,'[1]ROSE SQUADRE'!$N:$N,'[1]ROSE SQUADRE'!$O:$O),"")</f>
        <v/>
      </c>
      <c r="D312" s="1">
        <f>_xlfn.XLOOKUP($B312,'[1]Pivot Gioc'!$B:$B,'[1]Pivot Gioc'!$Q:$Q,"")</f>
        <v>0</v>
      </c>
      <c r="E312" s="1">
        <f>_xlfn.XLOOKUP($B312,'[1]Pivot Gioc'!$B:$B,'[1]Pivot Gioc'!$N:$N,"")</f>
        <v>0</v>
      </c>
      <c r="F312" s="1">
        <f>_xlfn.XLOOKUP($B312,'[1]Pivot Gioc'!$B:$B,'[1]Pivot Gioc'!$J:$J,"")</f>
        <v>0</v>
      </c>
      <c r="G312" s="1">
        <f>_xlfn.XLOOKUP($B312,'[1]Pivot Gioc'!$B:$B,'[1]Pivot Gioc'!$I:$I,"")</f>
        <v>0</v>
      </c>
      <c r="H312" s="1">
        <f>_xlfn.XLOOKUP($B312,'[1]Pivot Gioc'!$B:$B,'[1]Pivot Gioc'!$H:$H,"")</f>
        <v>0</v>
      </c>
      <c r="I312" s="1">
        <f>_xlfn.XLOOKUP($B312,'[1]Pivot Gioc'!$B:$B,'[1]Pivot Gioc'!$P:$P,"")</f>
        <v>0</v>
      </c>
      <c r="J312" s="1">
        <f>_xlfn.XLOOKUP($B312,'[1]Pivot Gioc'!$B:$B,'[1]Pivot Gioc'!$L:$L,"")</f>
        <v>4</v>
      </c>
      <c r="K312" s="1">
        <f>_xlfn.XLOOKUP($B312,'[1]Pivot Gioc'!$B:$B,'[1]Pivot Gioc'!$M:$M,"")</f>
        <v>0</v>
      </c>
      <c r="L312" s="1">
        <f>_xlfn.XLOOKUP($B312,'[1]Pivot Gioc'!$B:$B,'[1]Pivot Gioc'!$K:$K,"")</f>
        <v>0</v>
      </c>
      <c r="M312" s="17">
        <f>_xlfn.XLOOKUP($B312,'[1]Pivot Gioc'!$B:$B,'[1]Pivot Gioc'!$C:$C,"")</f>
        <v>5.84</v>
      </c>
      <c r="N312" s="17">
        <f>_xlfn.XLOOKUP($B312,'[1]Pivot Gioc'!$B:$B,'[1]Pivot Gioc'!$D:$D,"")</f>
        <v>5.76</v>
      </c>
      <c r="O312" s="17">
        <f>_xlfn.XLOOKUP($B312,'[1]Pivot Gioc'!$B:$B,'[1]Pivot Gioc'!$E:$E,"")</f>
        <v>144</v>
      </c>
      <c r="P312" s="22" t="str">
        <f>IF(_xlfn.XLOOKUP($B312,'[1]Pivot Gioc'!$B:$B,'[1]Pivot Gioc'!$G:$G,"")=0,"",_xlfn.XLOOKUP($B312,'[1]Pivot Gioc'!$B:$B,'[1]Pivot Gioc'!$G:$G))</f>
        <v/>
      </c>
      <c r="Q312" s="63" t="e">
        <f>_xlfn.XLOOKUP(B312,[1]!Tabella4[nome],[1]!Tabella4[PRES])</f>
        <v>#REF!</v>
      </c>
      <c r="R312" s="63" t="e">
        <f>_xlfn.XLOOKUP(B312,[1]!Tabella4[nome],[1]!Tabella4[LEGA TIT])</f>
        <v>#REF!</v>
      </c>
      <c r="S312" s="66" t="str">
        <f>IF(_xlfn.XLOOKUP($B312,'[1]Pivot Gioc'!$B:$B,'[1]Pivot Gioc'!$S:$S)="0,00","",_xlfn.XLOOKUP($B312,'[1]Pivot Gioc'!$B:$B,'[1]Pivot Gioc'!$S:$S))</f>
        <v/>
      </c>
      <c r="T312" s="66" t="str">
        <f>IF(_xlfn.XLOOKUP($B312,'[1]Pivot Gioc'!$B:$B,'[1]Pivot Gioc'!$T:$T)=0,"",_xlfn.XLOOKUP($B312,'[1]Pivot Gioc'!$B:$B,'[1]Pivot Gioc'!$T:$T))</f>
        <v/>
      </c>
    </row>
    <row r="313" spans="1:20" x14ac:dyDescent="0.3">
      <c r="A313" s="1" t="s">
        <v>456</v>
      </c>
      <c r="B313" s="95" t="s">
        <v>556</v>
      </c>
      <c r="C313" s="1" t="str">
        <f>_xlfn.IFNA(_xlfn.XLOOKUP(B313,'[1]ROSE SQUADRE'!$N:$N,'[1]ROSE SQUADRE'!$O:$O),"")</f>
        <v/>
      </c>
      <c r="D313" s="1">
        <f>_xlfn.XLOOKUP($B313,'[1]Pivot Gioc'!$B:$B,'[1]Pivot Gioc'!$Q:$Q,"")</f>
        <v>0</v>
      </c>
      <c r="E313" s="1">
        <f>_xlfn.XLOOKUP($B313,'[1]Pivot Gioc'!$B:$B,'[1]Pivot Gioc'!$N:$N,"")</f>
        <v>0</v>
      </c>
      <c r="F313" s="1">
        <f>_xlfn.XLOOKUP($B313,'[1]Pivot Gioc'!$B:$B,'[1]Pivot Gioc'!$J:$J,"")</f>
        <v>0</v>
      </c>
      <c r="G313" s="1">
        <f>_xlfn.XLOOKUP($B313,'[1]Pivot Gioc'!$B:$B,'[1]Pivot Gioc'!$I:$I,"")</f>
        <v>0</v>
      </c>
      <c r="H313" s="1">
        <f>_xlfn.XLOOKUP($B313,'[1]Pivot Gioc'!$B:$B,'[1]Pivot Gioc'!$H:$H,"")</f>
        <v>0</v>
      </c>
      <c r="I313" s="1">
        <f>_xlfn.XLOOKUP($B313,'[1]Pivot Gioc'!$B:$B,'[1]Pivot Gioc'!$P:$P,"")</f>
        <v>0</v>
      </c>
      <c r="J313" s="1">
        <f>_xlfn.XLOOKUP($B313,'[1]Pivot Gioc'!$B:$B,'[1]Pivot Gioc'!$L:$L,"")</f>
        <v>1</v>
      </c>
      <c r="K313" s="1">
        <f>_xlfn.XLOOKUP($B313,'[1]Pivot Gioc'!$B:$B,'[1]Pivot Gioc'!$M:$M,"")</f>
        <v>1</v>
      </c>
      <c r="L313" s="1">
        <f>_xlfn.XLOOKUP($B313,'[1]Pivot Gioc'!$B:$B,'[1]Pivot Gioc'!$K:$K,"")</f>
        <v>0</v>
      </c>
      <c r="M313" s="17">
        <f>_xlfn.XLOOKUP($B313,'[1]Pivot Gioc'!$B:$B,'[1]Pivot Gioc'!$C:$C,"")</f>
        <v>5.25</v>
      </c>
      <c r="N313" s="17">
        <f>_xlfn.XLOOKUP($B313,'[1]Pivot Gioc'!$B:$B,'[1]Pivot Gioc'!$D:$D,"")</f>
        <v>5.0625</v>
      </c>
      <c r="O313" s="17">
        <f>_xlfn.XLOOKUP($B313,'[1]Pivot Gioc'!$B:$B,'[1]Pivot Gioc'!$E:$E,"")</f>
        <v>40.5</v>
      </c>
      <c r="P313" s="22" t="str">
        <f>IF(_xlfn.XLOOKUP($B313,'[1]Pivot Gioc'!$B:$B,'[1]Pivot Gioc'!$G:$G,"")=0,"",_xlfn.XLOOKUP($B313,'[1]Pivot Gioc'!$B:$B,'[1]Pivot Gioc'!$G:$G))</f>
        <v/>
      </c>
      <c r="Q313" s="63" t="e">
        <f>_xlfn.XLOOKUP(B313,[1]!Tabella4[nome],[1]!Tabella4[PRES])</f>
        <v>#REF!</v>
      </c>
      <c r="R313" s="63" t="e">
        <f>_xlfn.XLOOKUP(B313,[1]!Tabella4[nome],[1]!Tabella4[LEGA TIT])</f>
        <v>#REF!</v>
      </c>
      <c r="S313" s="66" t="str">
        <f>IF(_xlfn.XLOOKUP($B313,'[1]Pivot Gioc'!$B:$B,'[1]Pivot Gioc'!$S:$S)="0,00","",_xlfn.XLOOKUP($B313,'[1]Pivot Gioc'!$B:$B,'[1]Pivot Gioc'!$S:$S))</f>
        <v/>
      </c>
      <c r="T313" s="66" t="str">
        <f>IF(_xlfn.XLOOKUP($B313,'[1]Pivot Gioc'!$B:$B,'[1]Pivot Gioc'!$T:$T)=0,"",_xlfn.XLOOKUP($B313,'[1]Pivot Gioc'!$B:$B,'[1]Pivot Gioc'!$T:$T))</f>
        <v/>
      </c>
    </row>
    <row r="314" spans="1:20" x14ac:dyDescent="0.3">
      <c r="A314" s="1" t="s">
        <v>459</v>
      </c>
      <c r="B314" s="95" t="s">
        <v>91</v>
      </c>
      <c r="C314" s="1" t="str">
        <f>_xlfn.IFNA(_xlfn.XLOOKUP(B314,'[1]ROSE SQUADRE'!$N:$N,'[1]ROSE SQUADRE'!$O:$O),"")</f>
        <v/>
      </c>
      <c r="D314" s="1">
        <f>_xlfn.XLOOKUP($B314,'[1]Pivot Gioc'!$B:$B,'[1]Pivot Gioc'!$Q:$Q,"")</f>
        <v>0</v>
      </c>
      <c r="E314" s="1">
        <f>_xlfn.XLOOKUP($B314,'[1]Pivot Gioc'!$B:$B,'[1]Pivot Gioc'!$N:$N,"")</f>
        <v>2</v>
      </c>
      <c r="F314" s="1">
        <f>_xlfn.XLOOKUP($B314,'[1]Pivot Gioc'!$B:$B,'[1]Pivot Gioc'!$J:$J,"")</f>
        <v>0</v>
      </c>
      <c r="G314" s="1">
        <f>_xlfn.XLOOKUP($B314,'[1]Pivot Gioc'!$B:$B,'[1]Pivot Gioc'!$I:$I,"")</f>
        <v>0</v>
      </c>
      <c r="H314" s="1">
        <f>_xlfn.XLOOKUP($B314,'[1]Pivot Gioc'!$B:$B,'[1]Pivot Gioc'!$H:$H,"")</f>
        <v>0</v>
      </c>
      <c r="I314" s="1">
        <f>_xlfn.XLOOKUP($B314,'[1]Pivot Gioc'!$B:$B,'[1]Pivot Gioc'!$P:$P,"")</f>
        <v>0</v>
      </c>
      <c r="J314" s="1">
        <f>_xlfn.XLOOKUP($B314,'[1]Pivot Gioc'!$B:$B,'[1]Pivot Gioc'!$L:$L,"")</f>
        <v>2</v>
      </c>
      <c r="K314" s="1">
        <f>_xlfn.XLOOKUP($B314,'[1]Pivot Gioc'!$B:$B,'[1]Pivot Gioc'!$M:$M,"")</f>
        <v>0</v>
      </c>
      <c r="L314" s="1">
        <f>_xlfn.XLOOKUP($B314,'[1]Pivot Gioc'!$B:$B,'[1]Pivot Gioc'!$K:$K,"")</f>
        <v>0</v>
      </c>
      <c r="M314" s="17">
        <f>_xlfn.XLOOKUP($B314,'[1]Pivot Gioc'!$B:$B,'[1]Pivot Gioc'!$C:$C,"")</f>
        <v>5.833333333333333</v>
      </c>
      <c r="N314" s="17">
        <f>_xlfn.XLOOKUP($B314,'[1]Pivot Gioc'!$B:$B,'[1]Pivot Gioc'!$D:$D,"")</f>
        <v>5.8703703703703702</v>
      </c>
      <c r="O314" s="17">
        <f>_xlfn.XLOOKUP($B314,'[1]Pivot Gioc'!$B:$B,'[1]Pivot Gioc'!$E:$E,"")</f>
        <v>158.5</v>
      </c>
      <c r="P314" s="22" t="str">
        <f>IF(_xlfn.XLOOKUP($B314,'[1]Pivot Gioc'!$B:$B,'[1]Pivot Gioc'!$G:$G,"")=0,"",_xlfn.XLOOKUP($B314,'[1]Pivot Gioc'!$B:$B,'[1]Pivot Gioc'!$G:$G))</f>
        <v/>
      </c>
      <c r="Q314" s="63" t="e">
        <f>_xlfn.XLOOKUP(B314,[1]!Tabella4[nome],[1]!Tabella4[PRES])</f>
        <v>#REF!</v>
      </c>
      <c r="R314" s="63" t="e">
        <f>_xlfn.XLOOKUP(B314,[1]!Tabella4[nome],[1]!Tabella4[LEGA TIT])</f>
        <v>#REF!</v>
      </c>
      <c r="S314" s="66" t="str">
        <f>IF(_xlfn.XLOOKUP($B314,'[1]Pivot Gioc'!$B:$B,'[1]Pivot Gioc'!$S:$S)="0,00","",_xlfn.XLOOKUP($B314,'[1]Pivot Gioc'!$B:$B,'[1]Pivot Gioc'!$S:$S))</f>
        <v/>
      </c>
      <c r="T314" s="66" t="str">
        <f>IF(_xlfn.XLOOKUP($B314,'[1]Pivot Gioc'!$B:$B,'[1]Pivot Gioc'!$T:$T)=0,"",_xlfn.XLOOKUP($B314,'[1]Pivot Gioc'!$B:$B,'[1]Pivot Gioc'!$T:$T))</f>
        <v/>
      </c>
    </row>
    <row r="315" spans="1:20" x14ac:dyDescent="0.3">
      <c r="A315" s="1" t="s">
        <v>458</v>
      </c>
      <c r="B315" s="95" t="s">
        <v>464</v>
      </c>
      <c r="C315" s="1" t="str">
        <f>_xlfn.IFNA(_xlfn.XLOOKUP(B315,'[1]ROSE SQUADRE'!$N:$N,'[1]ROSE SQUADRE'!$O:$O),"")</f>
        <v/>
      </c>
      <c r="D315" s="1">
        <f>_xlfn.XLOOKUP($B315,'[1]Pivot Gioc'!$B:$B,'[1]Pivot Gioc'!$Q:$Q,"")</f>
        <v>0</v>
      </c>
      <c r="E315" s="1">
        <f>_xlfn.XLOOKUP($B315,'[1]Pivot Gioc'!$B:$B,'[1]Pivot Gioc'!$N:$N,"")</f>
        <v>2</v>
      </c>
      <c r="F315" s="1">
        <f>_xlfn.XLOOKUP($B315,'[1]Pivot Gioc'!$B:$B,'[1]Pivot Gioc'!$J:$J,"")</f>
        <v>0</v>
      </c>
      <c r="G315" s="1">
        <f>_xlfn.XLOOKUP($B315,'[1]Pivot Gioc'!$B:$B,'[1]Pivot Gioc'!$I:$I,"")</f>
        <v>0</v>
      </c>
      <c r="H315" s="1">
        <f>_xlfn.XLOOKUP($B315,'[1]Pivot Gioc'!$B:$B,'[1]Pivot Gioc'!$H:$H,"")</f>
        <v>0</v>
      </c>
      <c r="I315" s="1">
        <f>_xlfn.XLOOKUP($B315,'[1]Pivot Gioc'!$B:$B,'[1]Pivot Gioc'!$P:$P,"")</f>
        <v>0</v>
      </c>
      <c r="J315" s="1">
        <f>_xlfn.XLOOKUP($B315,'[1]Pivot Gioc'!$B:$B,'[1]Pivot Gioc'!$L:$L,"")</f>
        <v>5</v>
      </c>
      <c r="K315" s="1">
        <f>_xlfn.XLOOKUP($B315,'[1]Pivot Gioc'!$B:$B,'[1]Pivot Gioc'!$M:$M,"")</f>
        <v>1</v>
      </c>
      <c r="L315" s="1">
        <f>_xlfn.XLOOKUP($B315,'[1]Pivot Gioc'!$B:$B,'[1]Pivot Gioc'!$K:$K,"")</f>
        <v>0</v>
      </c>
      <c r="M315" s="17">
        <f>_xlfn.XLOOKUP($B315,'[1]Pivot Gioc'!$B:$B,'[1]Pivot Gioc'!$C:$C,"")</f>
        <v>5.75</v>
      </c>
      <c r="N315" s="17">
        <f>_xlfn.XLOOKUP($B315,'[1]Pivot Gioc'!$B:$B,'[1]Pivot Gioc'!$D:$D,"")</f>
        <v>5.6964285714285712</v>
      </c>
      <c r="O315" s="17">
        <f>_xlfn.XLOOKUP($B315,'[1]Pivot Gioc'!$B:$B,'[1]Pivot Gioc'!$E:$E,"")</f>
        <v>159.5</v>
      </c>
      <c r="P315" s="22" t="str">
        <f>IF(_xlfn.XLOOKUP($B315,'[1]Pivot Gioc'!$B:$B,'[1]Pivot Gioc'!$G:$G,"")=0,"",_xlfn.XLOOKUP($B315,'[1]Pivot Gioc'!$B:$B,'[1]Pivot Gioc'!$G:$G))</f>
        <v/>
      </c>
      <c r="Q315" s="63" t="e">
        <f>_xlfn.XLOOKUP(B315,[1]!Tabella4[nome],[1]!Tabella4[PRES])</f>
        <v>#REF!</v>
      </c>
      <c r="R315" s="63" t="e">
        <f>_xlfn.XLOOKUP(B315,[1]!Tabella4[nome],[1]!Tabella4[LEGA TIT])</f>
        <v>#REF!</v>
      </c>
      <c r="S315" s="66" t="str">
        <f>IF(_xlfn.XLOOKUP($B315,'[1]Pivot Gioc'!$B:$B,'[1]Pivot Gioc'!$S:$S)="0,00","",_xlfn.XLOOKUP($B315,'[1]Pivot Gioc'!$B:$B,'[1]Pivot Gioc'!$S:$S))</f>
        <v/>
      </c>
      <c r="T315" s="66" t="str">
        <f>IF(_xlfn.XLOOKUP($B315,'[1]Pivot Gioc'!$B:$B,'[1]Pivot Gioc'!$T:$T)=0,"",_xlfn.XLOOKUP($B315,'[1]Pivot Gioc'!$B:$B,'[1]Pivot Gioc'!$T:$T))</f>
        <v/>
      </c>
    </row>
    <row r="316" spans="1:20" x14ac:dyDescent="0.3">
      <c r="A316" s="1" t="s">
        <v>456</v>
      </c>
      <c r="B316" s="95" t="s">
        <v>536</v>
      </c>
      <c r="C316" s="1" t="str">
        <f>_xlfn.IFNA(_xlfn.XLOOKUP(B316,'[1]ROSE SQUADRE'!$N:$N,'[1]ROSE SQUADRE'!$O:$O),"")</f>
        <v/>
      </c>
      <c r="D316" s="1">
        <f>_xlfn.XLOOKUP($B316,'[1]Pivot Gioc'!$B:$B,'[1]Pivot Gioc'!$Q:$Q,"")</f>
        <v>0</v>
      </c>
      <c r="E316" s="1">
        <f>_xlfn.XLOOKUP($B316,'[1]Pivot Gioc'!$B:$B,'[1]Pivot Gioc'!$N:$N,"")</f>
        <v>0</v>
      </c>
      <c r="F316" s="1">
        <f>_xlfn.XLOOKUP($B316,'[1]Pivot Gioc'!$B:$B,'[1]Pivot Gioc'!$J:$J,"")</f>
        <v>0</v>
      </c>
      <c r="G316" s="1">
        <f>_xlfn.XLOOKUP($B316,'[1]Pivot Gioc'!$B:$B,'[1]Pivot Gioc'!$I:$I,"")</f>
        <v>0</v>
      </c>
      <c r="H316" s="1">
        <f>_xlfn.XLOOKUP($B316,'[1]Pivot Gioc'!$B:$B,'[1]Pivot Gioc'!$H:$H,"")</f>
        <v>0</v>
      </c>
      <c r="I316" s="1">
        <f>_xlfn.XLOOKUP($B316,'[1]Pivot Gioc'!$B:$B,'[1]Pivot Gioc'!$P:$P,"")</f>
        <v>0</v>
      </c>
      <c r="J316" s="1">
        <f>_xlfn.XLOOKUP($B316,'[1]Pivot Gioc'!$B:$B,'[1]Pivot Gioc'!$L:$L,"")</f>
        <v>8</v>
      </c>
      <c r="K316" s="1">
        <f>_xlfn.XLOOKUP($B316,'[1]Pivot Gioc'!$B:$B,'[1]Pivot Gioc'!$M:$M,"")</f>
        <v>0</v>
      </c>
      <c r="L316" s="1">
        <f>_xlfn.XLOOKUP($B316,'[1]Pivot Gioc'!$B:$B,'[1]Pivot Gioc'!$K:$K,"")</f>
        <v>0</v>
      </c>
      <c r="M316" s="17">
        <f>_xlfn.XLOOKUP($B316,'[1]Pivot Gioc'!$B:$B,'[1]Pivot Gioc'!$C:$C,"")</f>
        <v>5.7173913043478262</v>
      </c>
      <c r="N316" s="17">
        <f>_xlfn.XLOOKUP($B316,'[1]Pivot Gioc'!$B:$B,'[1]Pivot Gioc'!$D:$D,"")</f>
        <v>5.5434782608695654</v>
      </c>
      <c r="O316" s="17">
        <f>_xlfn.XLOOKUP($B316,'[1]Pivot Gioc'!$B:$B,'[1]Pivot Gioc'!$E:$E,"")</f>
        <v>127.5</v>
      </c>
      <c r="P316" s="22" t="str">
        <f>IF(_xlfn.XLOOKUP($B316,'[1]Pivot Gioc'!$B:$B,'[1]Pivot Gioc'!$G:$G,"")=0,"",_xlfn.XLOOKUP($B316,'[1]Pivot Gioc'!$B:$B,'[1]Pivot Gioc'!$G:$G))</f>
        <v/>
      </c>
      <c r="Q316" s="63" t="e">
        <f>_xlfn.XLOOKUP(B316,[1]!Tabella4[nome],[1]!Tabella4[PRES])</f>
        <v>#REF!</v>
      </c>
      <c r="R316" s="63" t="e">
        <f>_xlfn.XLOOKUP(B316,[1]!Tabella4[nome],[1]!Tabella4[LEGA TIT])</f>
        <v>#REF!</v>
      </c>
      <c r="S316" s="66" t="str">
        <f>IF(_xlfn.XLOOKUP($B316,'[1]Pivot Gioc'!$B:$B,'[1]Pivot Gioc'!$S:$S)="0,00","",_xlfn.XLOOKUP($B316,'[1]Pivot Gioc'!$B:$B,'[1]Pivot Gioc'!$S:$S))</f>
        <v/>
      </c>
      <c r="T316" s="66" t="str">
        <f>IF(_xlfn.XLOOKUP($B316,'[1]Pivot Gioc'!$B:$B,'[1]Pivot Gioc'!$T:$T)=0,"",_xlfn.XLOOKUP($B316,'[1]Pivot Gioc'!$B:$B,'[1]Pivot Gioc'!$T:$T))</f>
        <v/>
      </c>
    </row>
    <row r="317" spans="1:20" x14ac:dyDescent="0.3">
      <c r="A317" s="1" t="s">
        <v>459</v>
      </c>
      <c r="B317" s="95" t="s">
        <v>537</v>
      </c>
      <c r="C317" s="1" t="str">
        <f>_xlfn.IFNA(_xlfn.XLOOKUP(B317,'[1]ROSE SQUADRE'!$N:$N,'[1]ROSE SQUADRE'!$O:$O),"")</f>
        <v/>
      </c>
      <c r="D317" s="1">
        <f>_xlfn.XLOOKUP($B317,'[1]Pivot Gioc'!$B:$B,'[1]Pivot Gioc'!$Q:$Q,"")</f>
        <v>0</v>
      </c>
      <c r="E317" s="1">
        <f>_xlfn.XLOOKUP($B317,'[1]Pivot Gioc'!$B:$B,'[1]Pivot Gioc'!$N:$N,"")</f>
        <v>0</v>
      </c>
      <c r="F317" s="1">
        <f>_xlfn.XLOOKUP($B317,'[1]Pivot Gioc'!$B:$B,'[1]Pivot Gioc'!$J:$J,"")</f>
        <v>0</v>
      </c>
      <c r="G317" s="1">
        <f>_xlfn.XLOOKUP($B317,'[1]Pivot Gioc'!$B:$B,'[1]Pivot Gioc'!$I:$I,"")</f>
        <v>0</v>
      </c>
      <c r="H317" s="1">
        <f>_xlfn.XLOOKUP($B317,'[1]Pivot Gioc'!$B:$B,'[1]Pivot Gioc'!$H:$H,"")</f>
        <v>0</v>
      </c>
      <c r="I317" s="1">
        <f>_xlfn.XLOOKUP($B317,'[1]Pivot Gioc'!$B:$B,'[1]Pivot Gioc'!$P:$P,"")</f>
        <v>0</v>
      </c>
      <c r="J317" s="1">
        <f>_xlfn.XLOOKUP($B317,'[1]Pivot Gioc'!$B:$B,'[1]Pivot Gioc'!$L:$L,"")</f>
        <v>2</v>
      </c>
      <c r="K317" s="1">
        <f>_xlfn.XLOOKUP($B317,'[1]Pivot Gioc'!$B:$B,'[1]Pivot Gioc'!$M:$M,"")</f>
        <v>0</v>
      </c>
      <c r="L317" s="1">
        <f>_xlfn.XLOOKUP($B317,'[1]Pivot Gioc'!$B:$B,'[1]Pivot Gioc'!$K:$K,"")</f>
        <v>0</v>
      </c>
      <c r="M317" s="17">
        <f>_xlfn.XLOOKUP($B317,'[1]Pivot Gioc'!$B:$B,'[1]Pivot Gioc'!$C:$C,"")</f>
        <v>5.7142857142857144</v>
      </c>
      <c r="N317" s="17">
        <f>_xlfn.XLOOKUP($B317,'[1]Pivot Gioc'!$B:$B,'[1]Pivot Gioc'!$D:$D,"")</f>
        <v>5.5714285714285712</v>
      </c>
      <c r="O317" s="17">
        <f>_xlfn.XLOOKUP($B317,'[1]Pivot Gioc'!$B:$B,'[1]Pivot Gioc'!$E:$E,"")</f>
        <v>39</v>
      </c>
      <c r="P317" s="22" t="str">
        <f>IF(_xlfn.XLOOKUP($B317,'[1]Pivot Gioc'!$B:$B,'[1]Pivot Gioc'!$G:$G,"")=0,"",_xlfn.XLOOKUP($B317,'[1]Pivot Gioc'!$B:$B,'[1]Pivot Gioc'!$G:$G))</f>
        <v/>
      </c>
      <c r="Q317" s="63" t="e">
        <f>_xlfn.XLOOKUP(B317,[1]!Tabella4[nome],[1]!Tabella4[PRES])</f>
        <v>#REF!</v>
      </c>
      <c r="R317" s="63" t="e">
        <f>_xlfn.XLOOKUP(B317,[1]!Tabella4[nome],[1]!Tabella4[LEGA TIT])</f>
        <v>#REF!</v>
      </c>
      <c r="S317" s="66" t="str">
        <f>IF(_xlfn.XLOOKUP($B317,'[1]Pivot Gioc'!$B:$B,'[1]Pivot Gioc'!$S:$S)="0,00","",_xlfn.XLOOKUP($B317,'[1]Pivot Gioc'!$B:$B,'[1]Pivot Gioc'!$S:$S))</f>
        <v/>
      </c>
      <c r="T317" s="66" t="str">
        <f>IF(_xlfn.XLOOKUP($B317,'[1]Pivot Gioc'!$B:$B,'[1]Pivot Gioc'!$T:$T)=0,"",_xlfn.XLOOKUP($B317,'[1]Pivot Gioc'!$B:$B,'[1]Pivot Gioc'!$T:$T))</f>
        <v/>
      </c>
    </row>
    <row r="318" spans="1:20" x14ac:dyDescent="0.3">
      <c r="A318" s="1" t="s">
        <v>457</v>
      </c>
      <c r="B318" s="101" t="s">
        <v>107</v>
      </c>
      <c r="C318" s="1" t="str">
        <f>_xlfn.IFNA(_xlfn.XLOOKUP(B318,'[1]ROSE SQUADRE'!$N:$N,'[1]ROSE SQUADRE'!$O:$O),"")</f>
        <v/>
      </c>
      <c r="D318" s="1">
        <f>_xlfn.XLOOKUP($B318,'[1]Pivot Gioc'!$B:$B,'[1]Pivot Gioc'!$Q:$Q,"")</f>
        <v>0</v>
      </c>
      <c r="E318" s="1">
        <f>_xlfn.XLOOKUP($B318,'[1]Pivot Gioc'!$B:$B,'[1]Pivot Gioc'!$N:$N,"")</f>
        <v>0</v>
      </c>
      <c r="F318" s="1">
        <f>_xlfn.XLOOKUP($B318,'[1]Pivot Gioc'!$B:$B,'[1]Pivot Gioc'!$J:$J,"")</f>
        <v>0</v>
      </c>
      <c r="G318" s="1">
        <f>_xlfn.XLOOKUP($B318,'[1]Pivot Gioc'!$B:$B,'[1]Pivot Gioc'!$I:$I,"")</f>
        <v>0</v>
      </c>
      <c r="H318" s="1">
        <f>_xlfn.XLOOKUP($B318,'[1]Pivot Gioc'!$B:$B,'[1]Pivot Gioc'!$H:$H,"")</f>
        <v>0</v>
      </c>
      <c r="I318" s="1">
        <f>_xlfn.XLOOKUP($B318,'[1]Pivot Gioc'!$B:$B,'[1]Pivot Gioc'!$P:$P,"")</f>
        <v>0</v>
      </c>
      <c r="J318" s="1">
        <f>_xlfn.XLOOKUP($B318,'[1]Pivot Gioc'!$B:$B,'[1]Pivot Gioc'!$L:$L,"")</f>
        <v>2</v>
      </c>
      <c r="K318" s="1">
        <f>_xlfn.XLOOKUP($B318,'[1]Pivot Gioc'!$B:$B,'[1]Pivot Gioc'!$M:$M,"")</f>
        <v>0</v>
      </c>
      <c r="L318" s="1">
        <f>_xlfn.XLOOKUP($B318,'[1]Pivot Gioc'!$B:$B,'[1]Pivot Gioc'!$K:$K,"")</f>
        <v>0</v>
      </c>
      <c r="M318" s="17">
        <f>_xlfn.XLOOKUP($B318,'[1]Pivot Gioc'!$B:$B,'[1]Pivot Gioc'!$C:$C,"")</f>
        <v>5.6875</v>
      </c>
      <c r="N318" s="17">
        <f>_xlfn.XLOOKUP($B318,'[1]Pivot Gioc'!$B:$B,'[1]Pivot Gioc'!$D:$D,"")</f>
        <v>5.5625</v>
      </c>
      <c r="O318" s="17">
        <f>_xlfn.XLOOKUP($B318,'[1]Pivot Gioc'!$B:$B,'[1]Pivot Gioc'!$E:$E,"")</f>
        <v>44.5</v>
      </c>
      <c r="P318" s="22" t="str">
        <f>IF(_xlfn.XLOOKUP($B318,'[1]Pivot Gioc'!$B:$B,'[1]Pivot Gioc'!$G:$G,"")=0,"",_xlfn.XLOOKUP($B318,'[1]Pivot Gioc'!$B:$B,'[1]Pivot Gioc'!$G:$G))</f>
        <v/>
      </c>
      <c r="Q318" s="63" t="e">
        <f>_xlfn.XLOOKUP(B318,[1]!Tabella4[nome],[1]!Tabella4[PRES])</f>
        <v>#REF!</v>
      </c>
      <c r="R318" s="63" t="e">
        <f>_xlfn.XLOOKUP(B318,[1]!Tabella4[nome],[1]!Tabella4[LEGA TIT])</f>
        <v>#REF!</v>
      </c>
      <c r="S318" s="66">
        <f>IF(_xlfn.XLOOKUP($B318,'[1]Pivot Gioc'!$B:$B,'[1]Pivot Gioc'!$S:$S)="0,00","",_xlfn.XLOOKUP($B318,'[1]Pivot Gioc'!$B:$B,'[1]Pivot Gioc'!$S:$S))</f>
        <v>5.5</v>
      </c>
      <c r="T318" s="66">
        <f>IF(_xlfn.XLOOKUP($B318,'[1]Pivot Gioc'!$B:$B,'[1]Pivot Gioc'!$T:$T)=0,"",_xlfn.XLOOKUP($B318,'[1]Pivot Gioc'!$B:$B,'[1]Pivot Gioc'!$T:$T))</f>
        <v>27.5</v>
      </c>
    </row>
    <row r="319" spans="1:20" x14ac:dyDescent="0.3">
      <c r="B319" s="95" t="s">
        <v>538</v>
      </c>
      <c r="C319" s="1" t="str">
        <f>_xlfn.IFNA(_xlfn.XLOOKUP(B319,'[1]ROSE SQUADRE'!$N:$N,'[1]ROSE SQUADRE'!$O:$O),"")</f>
        <v/>
      </c>
      <c r="D319" s="1">
        <f>_xlfn.XLOOKUP($B319,'[1]Pivot Gioc'!$B:$B,'[1]Pivot Gioc'!$Q:$Q,"")</f>
        <v>0</v>
      </c>
      <c r="E319" s="1">
        <f>_xlfn.XLOOKUP($B319,'[1]Pivot Gioc'!$B:$B,'[1]Pivot Gioc'!$N:$N,"")</f>
        <v>0</v>
      </c>
      <c r="F319" s="1">
        <f>_xlfn.XLOOKUP($B319,'[1]Pivot Gioc'!$B:$B,'[1]Pivot Gioc'!$J:$J,"")</f>
        <v>0</v>
      </c>
      <c r="G319" s="1">
        <f>_xlfn.XLOOKUP($B319,'[1]Pivot Gioc'!$B:$B,'[1]Pivot Gioc'!$I:$I,"")</f>
        <v>0</v>
      </c>
      <c r="H319" s="1">
        <f>_xlfn.XLOOKUP($B319,'[1]Pivot Gioc'!$B:$B,'[1]Pivot Gioc'!$H:$H,"")</f>
        <v>0</v>
      </c>
      <c r="I319" s="1">
        <f>_xlfn.XLOOKUP($B319,'[1]Pivot Gioc'!$B:$B,'[1]Pivot Gioc'!$P:$P,"")</f>
        <v>0</v>
      </c>
      <c r="J319" s="1">
        <f>_xlfn.XLOOKUP($B319,'[1]Pivot Gioc'!$B:$B,'[1]Pivot Gioc'!$L:$L,"")</f>
        <v>0</v>
      </c>
      <c r="K319" s="1">
        <f>_xlfn.XLOOKUP($B319,'[1]Pivot Gioc'!$B:$B,'[1]Pivot Gioc'!$M:$M,"")</f>
        <v>0</v>
      </c>
      <c r="L319" s="1">
        <f>_xlfn.XLOOKUP($B319,'[1]Pivot Gioc'!$B:$B,'[1]Pivot Gioc'!$K:$K,"")</f>
        <v>0</v>
      </c>
      <c r="M319" s="17">
        <f>_xlfn.XLOOKUP($B319,'[1]Pivot Gioc'!$B:$B,'[1]Pivot Gioc'!$C:$C,"")</f>
        <v>5.666666666666667</v>
      </c>
      <c r="N319" s="17">
        <f>_xlfn.XLOOKUP($B319,'[1]Pivot Gioc'!$B:$B,'[1]Pivot Gioc'!$D:$D,"")</f>
        <v>5.666666666666667</v>
      </c>
      <c r="O319" s="17">
        <f>_xlfn.XLOOKUP($B319,'[1]Pivot Gioc'!$B:$B,'[1]Pivot Gioc'!$E:$E,"")</f>
        <v>51</v>
      </c>
      <c r="P319" s="22" t="str">
        <f>IF(_xlfn.XLOOKUP($B319,'[1]Pivot Gioc'!$B:$B,'[1]Pivot Gioc'!$G:$G,"")=0,"",_xlfn.XLOOKUP($B319,'[1]Pivot Gioc'!$B:$B,'[1]Pivot Gioc'!$G:$G))</f>
        <v/>
      </c>
      <c r="Q319" s="63" t="e">
        <f>_xlfn.XLOOKUP(B319,[1]!Tabella4[nome],[1]!Tabella4[PRES])</f>
        <v>#REF!</v>
      </c>
      <c r="R319" s="63" t="e">
        <f>_xlfn.XLOOKUP(B319,[1]!Tabella4[nome],[1]!Tabella4[LEGA TIT])</f>
        <v>#REF!</v>
      </c>
      <c r="S319" s="66" t="str">
        <f>IF(_xlfn.XLOOKUP($B319,'[1]Pivot Gioc'!$B:$B,'[1]Pivot Gioc'!$S:$S)="0,00","",_xlfn.XLOOKUP($B319,'[1]Pivot Gioc'!$B:$B,'[1]Pivot Gioc'!$S:$S))</f>
        <v/>
      </c>
      <c r="T319" s="66" t="str">
        <f>IF(_xlfn.XLOOKUP($B319,'[1]Pivot Gioc'!$B:$B,'[1]Pivot Gioc'!$T:$T)=0,"",_xlfn.XLOOKUP($B319,'[1]Pivot Gioc'!$B:$B,'[1]Pivot Gioc'!$T:$T))</f>
        <v/>
      </c>
    </row>
    <row r="320" spans="1:20" x14ac:dyDescent="0.3">
      <c r="A320" s="1" t="s">
        <v>458</v>
      </c>
      <c r="B320" s="95" t="s">
        <v>557</v>
      </c>
      <c r="C320" s="1" t="str">
        <f>_xlfn.IFNA(_xlfn.XLOOKUP(B320,'[1]ROSE SQUADRE'!$N:$N,'[1]ROSE SQUADRE'!$O:$O),"")</f>
        <v/>
      </c>
      <c r="D320" s="1">
        <f>_xlfn.XLOOKUP($B320,'[1]Pivot Gioc'!$B:$B,'[1]Pivot Gioc'!$Q:$Q,"")</f>
        <v>0</v>
      </c>
      <c r="E320" s="1">
        <f>_xlfn.XLOOKUP($B320,'[1]Pivot Gioc'!$B:$B,'[1]Pivot Gioc'!$N:$N,"")</f>
        <v>0</v>
      </c>
      <c r="F320" s="1">
        <f>_xlfn.XLOOKUP($B320,'[1]Pivot Gioc'!$B:$B,'[1]Pivot Gioc'!$J:$J,"")</f>
        <v>0</v>
      </c>
      <c r="G320" s="1">
        <f>_xlfn.XLOOKUP($B320,'[1]Pivot Gioc'!$B:$B,'[1]Pivot Gioc'!$I:$I,"")</f>
        <v>0</v>
      </c>
      <c r="H320" s="1">
        <f>_xlfn.XLOOKUP($B320,'[1]Pivot Gioc'!$B:$B,'[1]Pivot Gioc'!$H:$H,"")</f>
        <v>0</v>
      </c>
      <c r="I320" s="1">
        <f>_xlfn.XLOOKUP($B320,'[1]Pivot Gioc'!$B:$B,'[1]Pivot Gioc'!$P:$P,"")</f>
        <v>0</v>
      </c>
      <c r="J320" s="1">
        <f>_xlfn.XLOOKUP($B320,'[1]Pivot Gioc'!$B:$B,'[1]Pivot Gioc'!$L:$L,"")</f>
        <v>0</v>
      </c>
      <c r="K320" s="1">
        <f>_xlfn.XLOOKUP($B320,'[1]Pivot Gioc'!$B:$B,'[1]Pivot Gioc'!$M:$M,"")</f>
        <v>0</v>
      </c>
      <c r="L320" s="1">
        <f>_xlfn.XLOOKUP($B320,'[1]Pivot Gioc'!$B:$B,'[1]Pivot Gioc'!$K:$K,"")</f>
        <v>0</v>
      </c>
      <c r="M320" s="17">
        <f>_xlfn.XLOOKUP($B320,'[1]Pivot Gioc'!$B:$B,'[1]Pivot Gioc'!$C:$C,"")</f>
        <v>6</v>
      </c>
      <c r="N320" s="17">
        <f>_xlfn.XLOOKUP($B320,'[1]Pivot Gioc'!$B:$B,'[1]Pivot Gioc'!$D:$D,"")</f>
        <v>6</v>
      </c>
      <c r="O320" s="17">
        <f>_xlfn.XLOOKUP($B320,'[1]Pivot Gioc'!$B:$B,'[1]Pivot Gioc'!$E:$E,"")</f>
        <v>6</v>
      </c>
      <c r="P320" s="22" t="str">
        <f>IF(_xlfn.XLOOKUP($B320,'[1]Pivot Gioc'!$B:$B,'[1]Pivot Gioc'!$G:$G,"")=0,"",_xlfn.XLOOKUP($B320,'[1]Pivot Gioc'!$B:$B,'[1]Pivot Gioc'!$G:$G))</f>
        <v/>
      </c>
      <c r="Q320" s="63" t="e">
        <f>_xlfn.XLOOKUP(B320,[1]!Tabella4[nome],[1]!Tabella4[PRES])</f>
        <v>#REF!</v>
      </c>
      <c r="R320" s="63" t="e">
        <f>_xlfn.XLOOKUP(B320,[1]!Tabella4[nome],[1]!Tabella4[LEGA TIT])</f>
        <v>#REF!</v>
      </c>
      <c r="S320" s="66" t="str">
        <f>IF(_xlfn.XLOOKUP($B320,'[1]Pivot Gioc'!$B:$B,'[1]Pivot Gioc'!$S:$S)="0,00","",_xlfn.XLOOKUP($B320,'[1]Pivot Gioc'!$B:$B,'[1]Pivot Gioc'!$S:$S))</f>
        <v/>
      </c>
      <c r="T320" s="66" t="str">
        <f>IF(_xlfn.XLOOKUP($B320,'[1]Pivot Gioc'!$B:$B,'[1]Pivot Gioc'!$T:$T)=0,"",_xlfn.XLOOKUP($B320,'[1]Pivot Gioc'!$B:$B,'[1]Pivot Gioc'!$T:$T))</f>
        <v/>
      </c>
    </row>
    <row r="321" spans="1:20" x14ac:dyDescent="0.3">
      <c r="A321" s="1" t="s">
        <v>456</v>
      </c>
      <c r="B321" s="96" t="s">
        <v>539</v>
      </c>
      <c r="C321" s="1" t="str">
        <f>_xlfn.IFNA(_xlfn.XLOOKUP(B321,'[1]ROSE SQUADRE'!$N:$N,'[1]ROSE SQUADRE'!$O:$O),"")</f>
        <v/>
      </c>
      <c r="D321" s="1">
        <f>_xlfn.XLOOKUP($B321,'[1]Pivot Gioc'!$B:$B,'[1]Pivot Gioc'!$Q:$Q,"")</f>
        <v>0</v>
      </c>
      <c r="E321" s="1">
        <f>_xlfn.XLOOKUP($B321,'[1]Pivot Gioc'!$B:$B,'[1]Pivot Gioc'!$N:$N,"")</f>
        <v>1</v>
      </c>
      <c r="F321" s="1">
        <f>_xlfn.XLOOKUP($B321,'[1]Pivot Gioc'!$B:$B,'[1]Pivot Gioc'!$J:$J,"")</f>
        <v>0</v>
      </c>
      <c r="G321" s="1">
        <f>_xlfn.XLOOKUP($B321,'[1]Pivot Gioc'!$B:$B,'[1]Pivot Gioc'!$I:$I,"")</f>
        <v>0</v>
      </c>
      <c r="H321" s="1">
        <f>_xlfn.XLOOKUP($B321,'[1]Pivot Gioc'!$B:$B,'[1]Pivot Gioc'!$H:$H,"")</f>
        <v>0</v>
      </c>
      <c r="I321" s="1">
        <f>_xlfn.XLOOKUP($B321,'[1]Pivot Gioc'!$B:$B,'[1]Pivot Gioc'!$P:$P,"")</f>
        <v>0</v>
      </c>
      <c r="J321" s="1">
        <f>_xlfn.XLOOKUP($B321,'[1]Pivot Gioc'!$B:$B,'[1]Pivot Gioc'!$L:$L,"")</f>
        <v>1</v>
      </c>
      <c r="K321" s="1">
        <f>_xlfn.XLOOKUP($B321,'[1]Pivot Gioc'!$B:$B,'[1]Pivot Gioc'!$M:$M,"")</f>
        <v>1</v>
      </c>
      <c r="L321" s="1">
        <f>_xlfn.XLOOKUP($B321,'[1]Pivot Gioc'!$B:$B,'[1]Pivot Gioc'!$K:$K,"")</f>
        <v>0</v>
      </c>
      <c r="M321" s="17">
        <f>_xlfn.XLOOKUP($B321,'[1]Pivot Gioc'!$B:$B,'[1]Pivot Gioc'!$C:$C,"")</f>
        <v>5.5625</v>
      </c>
      <c r="N321" s="17">
        <f>_xlfn.XLOOKUP($B321,'[1]Pivot Gioc'!$B:$B,'[1]Pivot Gioc'!$D:$D,"")</f>
        <v>5.5</v>
      </c>
      <c r="O321" s="17">
        <f>_xlfn.XLOOKUP($B321,'[1]Pivot Gioc'!$B:$B,'[1]Pivot Gioc'!$E:$E,"")</f>
        <v>44</v>
      </c>
      <c r="P321" s="22" t="str">
        <f>IF(_xlfn.XLOOKUP($B321,'[1]Pivot Gioc'!$B:$B,'[1]Pivot Gioc'!$G:$G,"")=0,"",_xlfn.XLOOKUP($B321,'[1]Pivot Gioc'!$B:$B,'[1]Pivot Gioc'!$G:$G))</f>
        <v/>
      </c>
      <c r="Q321" s="63" t="e">
        <f>_xlfn.XLOOKUP(B321,[1]!Tabella4[nome],[1]!Tabella4[PRES])</f>
        <v>#REF!</v>
      </c>
      <c r="R321" s="63" t="e">
        <f>_xlfn.XLOOKUP(B321,[1]!Tabella4[nome],[1]!Tabella4[LEGA TIT])</f>
        <v>#REF!</v>
      </c>
      <c r="S321" s="66" t="str">
        <f>IF(_xlfn.XLOOKUP($B321,'[1]Pivot Gioc'!$B:$B,'[1]Pivot Gioc'!$S:$S)="0,00","",_xlfn.XLOOKUP($B321,'[1]Pivot Gioc'!$B:$B,'[1]Pivot Gioc'!$S:$S))</f>
        <v/>
      </c>
      <c r="T321" s="66" t="str">
        <f>IF(_xlfn.XLOOKUP($B321,'[1]Pivot Gioc'!$B:$B,'[1]Pivot Gioc'!$T:$T)=0,"",_xlfn.XLOOKUP($B321,'[1]Pivot Gioc'!$B:$B,'[1]Pivot Gioc'!$T:$T))</f>
        <v/>
      </c>
    </row>
    <row r="322" spans="1:20" x14ac:dyDescent="0.3">
      <c r="B322" s="95" t="s">
        <v>541</v>
      </c>
      <c r="C322" s="1" t="str">
        <f>_xlfn.IFNA(_xlfn.XLOOKUP(B322,'[1]ROSE SQUADRE'!$N:$N,'[1]ROSE SQUADRE'!$O:$O),"")</f>
        <v/>
      </c>
      <c r="D322" s="1">
        <f>_xlfn.XLOOKUP($B322,'[1]Pivot Gioc'!$B:$B,'[1]Pivot Gioc'!$Q:$Q,"")</f>
        <v>0</v>
      </c>
      <c r="E322" s="1">
        <f>_xlfn.XLOOKUP($B322,'[1]Pivot Gioc'!$B:$B,'[1]Pivot Gioc'!$N:$N,"")</f>
        <v>0</v>
      </c>
      <c r="F322" s="1">
        <f>_xlfn.XLOOKUP($B322,'[1]Pivot Gioc'!$B:$B,'[1]Pivot Gioc'!$J:$J,"")</f>
        <v>0</v>
      </c>
      <c r="G322" s="1">
        <f>_xlfn.XLOOKUP($B322,'[1]Pivot Gioc'!$B:$B,'[1]Pivot Gioc'!$I:$I,"")</f>
        <v>0</v>
      </c>
      <c r="H322" s="1">
        <f>_xlfn.XLOOKUP($B322,'[1]Pivot Gioc'!$B:$B,'[1]Pivot Gioc'!$H:$H,"")</f>
        <v>0</v>
      </c>
      <c r="I322" s="1">
        <f>_xlfn.XLOOKUP($B322,'[1]Pivot Gioc'!$B:$B,'[1]Pivot Gioc'!$P:$P,"")</f>
        <v>0</v>
      </c>
      <c r="J322" s="1">
        <f>_xlfn.XLOOKUP($B322,'[1]Pivot Gioc'!$B:$B,'[1]Pivot Gioc'!$L:$L,"")</f>
        <v>0</v>
      </c>
      <c r="K322" s="1">
        <f>_xlfn.XLOOKUP($B322,'[1]Pivot Gioc'!$B:$B,'[1]Pivot Gioc'!$M:$M,"")</f>
        <v>0</v>
      </c>
      <c r="L322" s="1">
        <f>_xlfn.XLOOKUP($B322,'[1]Pivot Gioc'!$B:$B,'[1]Pivot Gioc'!$K:$K,"")</f>
        <v>0</v>
      </c>
      <c r="M322" s="17">
        <f>_xlfn.XLOOKUP($B322,'[1]Pivot Gioc'!$B:$B,'[1]Pivot Gioc'!$C:$C,"")</f>
        <v>5</v>
      </c>
      <c r="N322" s="17">
        <f>_xlfn.XLOOKUP($B322,'[1]Pivot Gioc'!$B:$B,'[1]Pivot Gioc'!$D:$D,"")</f>
        <v>5</v>
      </c>
      <c r="O322" s="17">
        <f>_xlfn.XLOOKUP($B322,'[1]Pivot Gioc'!$B:$B,'[1]Pivot Gioc'!$E:$E,"")</f>
        <v>10</v>
      </c>
      <c r="P322" s="22" t="str">
        <f>IF(_xlfn.XLOOKUP($B322,'[1]Pivot Gioc'!$B:$B,'[1]Pivot Gioc'!$G:$G,"")=0,"",_xlfn.XLOOKUP($B322,'[1]Pivot Gioc'!$B:$B,'[1]Pivot Gioc'!$G:$G))</f>
        <v/>
      </c>
      <c r="Q322" s="63" t="e">
        <f>_xlfn.XLOOKUP(B322,[1]!Tabella4[nome],[1]!Tabella4[PRES])</f>
        <v>#REF!</v>
      </c>
      <c r="R322" s="63" t="e">
        <f>_xlfn.XLOOKUP(B322,[1]!Tabella4[nome],[1]!Tabella4[LEGA TIT])</f>
        <v>#REF!</v>
      </c>
      <c r="S322" s="66" t="str">
        <f>IF(_xlfn.XLOOKUP($B322,'[1]Pivot Gioc'!$B:$B,'[1]Pivot Gioc'!$S:$S)="0,00","",_xlfn.XLOOKUP($B322,'[1]Pivot Gioc'!$B:$B,'[1]Pivot Gioc'!$S:$S))</f>
        <v/>
      </c>
      <c r="T322" s="66" t="str">
        <f>IF(_xlfn.XLOOKUP($B322,'[1]Pivot Gioc'!$B:$B,'[1]Pivot Gioc'!$T:$T)=0,"",_xlfn.XLOOKUP($B322,'[1]Pivot Gioc'!$B:$B,'[1]Pivot Gioc'!$T:$T))</f>
        <v/>
      </c>
    </row>
    <row r="323" spans="1:20" x14ac:dyDescent="0.3">
      <c r="A323" s="1" t="s">
        <v>459</v>
      </c>
      <c r="B323" s="95" t="s">
        <v>558</v>
      </c>
      <c r="C323" s="1" t="str">
        <f>_xlfn.IFNA(_xlfn.XLOOKUP(B323,'[1]ROSE SQUADRE'!$N:$N,'[1]ROSE SQUADRE'!$O:$O),"")</f>
        <v/>
      </c>
      <c r="D323" s="1">
        <f>_xlfn.XLOOKUP($B323,'[1]Pivot Gioc'!$B:$B,'[1]Pivot Gioc'!$Q:$Q,"")</f>
        <v>0</v>
      </c>
      <c r="E323" s="1">
        <f>_xlfn.XLOOKUP($B323,'[1]Pivot Gioc'!$B:$B,'[1]Pivot Gioc'!$N:$N,"")</f>
        <v>0</v>
      </c>
      <c r="F323" s="1">
        <f>_xlfn.XLOOKUP($B323,'[1]Pivot Gioc'!$B:$B,'[1]Pivot Gioc'!$J:$J,"")</f>
        <v>0</v>
      </c>
      <c r="G323" s="1">
        <f>_xlfn.XLOOKUP($B323,'[1]Pivot Gioc'!$B:$B,'[1]Pivot Gioc'!$I:$I,"")</f>
        <v>0</v>
      </c>
      <c r="H323" s="1">
        <f>_xlfn.XLOOKUP($B323,'[1]Pivot Gioc'!$B:$B,'[1]Pivot Gioc'!$H:$H,"")</f>
        <v>0</v>
      </c>
      <c r="I323" s="1">
        <f>_xlfn.XLOOKUP($B323,'[1]Pivot Gioc'!$B:$B,'[1]Pivot Gioc'!$P:$P,"")</f>
        <v>0</v>
      </c>
      <c r="J323" s="1">
        <f>_xlfn.XLOOKUP($B323,'[1]Pivot Gioc'!$B:$B,'[1]Pivot Gioc'!$L:$L,"")</f>
        <v>2</v>
      </c>
      <c r="K323" s="1">
        <f>_xlfn.XLOOKUP($B323,'[1]Pivot Gioc'!$B:$B,'[1]Pivot Gioc'!$M:$M,"")</f>
        <v>0</v>
      </c>
      <c r="L323" s="1">
        <f>_xlfn.XLOOKUP($B323,'[1]Pivot Gioc'!$B:$B,'[1]Pivot Gioc'!$K:$K,"")</f>
        <v>0</v>
      </c>
      <c r="M323" s="17">
        <f>_xlfn.XLOOKUP($B323,'[1]Pivot Gioc'!$B:$B,'[1]Pivot Gioc'!$C:$C,"")</f>
        <v>5.0999999999999996</v>
      </c>
      <c r="N323" s="17">
        <f>_xlfn.XLOOKUP($B323,'[1]Pivot Gioc'!$B:$B,'[1]Pivot Gioc'!$D:$D,"")</f>
        <v>4.9000000000000004</v>
      </c>
      <c r="O323" s="17">
        <f>_xlfn.XLOOKUP($B323,'[1]Pivot Gioc'!$B:$B,'[1]Pivot Gioc'!$E:$E,"")</f>
        <v>24.5</v>
      </c>
      <c r="P323" s="22" t="str">
        <f>IF(_xlfn.XLOOKUP($B323,'[1]Pivot Gioc'!$B:$B,'[1]Pivot Gioc'!$G:$G,"")=0,"",_xlfn.XLOOKUP($B323,'[1]Pivot Gioc'!$B:$B,'[1]Pivot Gioc'!$G:$G))</f>
        <v/>
      </c>
      <c r="Q323" s="63" t="e">
        <f>_xlfn.XLOOKUP(B323,[1]!Tabella4[nome],[1]!Tabella4[PRES])</f>
        <v>#REF!</v>
      </c>
      <c r="R323" s="63" t="e">
        <f>_xlfn.XLOOKUP(B323,[1]!Tabella4[nome],[1]!Tabella4[LEGA TIT])</f>
        <v>#REF!</v>
      </c>
      <c r="S323" s="66" t="str">
        <f>IF(_xlfn.XLOOKUP($B323,'[1]Pivot Gioc'!$B:$B,'[1]Pivot Gioc'!$S:$S)="0,00","",_xlfn.XLOOKUP($B323,'[1]Pivot Gioc'!$B:$B,'[1]Pivot Gioc'!$S:$S))</f>
        <v/>
      </c>
      <c r="T323" s="66" t="str">
        <f>IF(_xlfn.XLOOKUP($B323,'[1]Pivot Gioc'!$B:$B,'[1]Pivot Gioc'!$T:$T)=0,"",_xlfn.XLOOKUP($B323,'[1]Pivot Gioc'!$B:$B,'[1]Pivot Gioc'!$T:$T))</f>
        <v/>
      </c>
    </row>
    <row r="324" spans="1:20" x14ac:dyDescent="0.3">
      <c r="A324" s="1" t="s">
        <v>458</v>
      </c>
      <c r="B324" s="95" t="s">
        <v>525</v>
      </c>
      <c r="C324" s="1" t="str">
        <f>_xlfn.IFNA(_xlfn.XLOOKUP(B324,'[1]ROSE SQUADRE'!$N:$N,'[1]ROSE SQUADRE'!$O:$O),"")</f>
        <v/>
      </c>
      <c r="D324" s="1">
        <f>_xlfn.XLOOKUP($B324,'[1]Pivot Gioc'!$B:$B,'[1]Pivot Gioc'!$Q:$Q,"")</f>
        <v>0</v>
      </c>
      <c r="E324" s="1">
        <f>_xlfn.XLOOKUP($B324,'[1]Pivot Gioc'!$B:$B,'[1]Pivot Gioc'!$N:$N,"")</f>
        <v>0</v>
      </c>
      <c r="F324" s="1">
        <f>_xlfn.XLOOKUP($B324,'[1]Pivot Gioc'!$B:$B,'[1]Pivot Gioc'!$J:$J,"")</f>
        <v>0</v>
      </c>
      <c r="G324" s="1">
        <f>_xlfn.XLOOKUP($B324,'[1]Pivot Gioc'!$B:$B,'[1]Pivot Gioc'!$I:$I,"")</f>
        <v>1</v>
      </c>
      <c r="H324" s="1">
        <f>_xlfn.XLOOKUP($B324,'[1]Pivot Gioc'!$B:$B,'[1]Pivot Gioc'!$H:$H,"")</f>
        <v>0</v>
      </c>
      <c r="I324" s="1">
        <f>_xlfn.XLOOKUP($B324,'[1]Pivot Gioc'!$B:$B,'[1]Pivot Gioc'!$P:$P,"")</f>
        <v>0</v>
      </c>
      <c r="J324" s="1">
        <f>_xlfn.XLOOKUP($B324,'[1]Pivot Gioc'!$B:$B,'[1]Pivot Gioc'!$L:$L,"")</f>
        <v>0</v>
      </c>
      <c r="K324" s="1">
        <f>_xlfn.XLOOKUP($B324,'[1]Pivot Gioc'!$B:$B,'[1]Pivot Gioc'!$M:$M,"")</f>
        <v>0</v>
      </c>
      <c r="L324" s="1">
        <f>_xlfn.XLOOKUP($B324,'[1]Pivot Gioc'!$B:$B,'[1]Pivot Gioc'!$K:$K,"")</f>
        <v>0</v>
      </c>
      <c r="M324" s="17">
        <f>_xlfn.XLOOKUP($B324,'[1]Pivot Gioc'!$B:$B,'[1]Pivot Gioc'!$C:$C,"")</f>
        <v>5.0999999999999996</v>
      </c>
      <c r="N324" s="17">
        <f>_xlfn.XLOOKUP($B324,'[1]Pivot Gioc'!$B:$B,'[1]Pivot Gioc'!$D:$D,"")</f>
        <v>4.5</v>
      </c>
      <c r="O324" s="17">
        <f>_xlfn.XLOOKUP($B324,'[1]Pivot Gioc'!$B:$B,'[1]Pivot Gioc'!$E:$E,"")</f>
        <v>22.5</v>
      </c>
      <c r="P324" s="22" t="str">
        <f>IF(_xlfn.XLOOKUP($B324,'[1]Pivot Gioc'!$B:$B,'[1]Pivot Gioc'!$G:$G)=0,"",_xlfn.XLOOKUP($B324,'[1]Pivot Gioc'!$B:$B,'[1]Pivot Gioc'!$G:$G))</f>
        <v/>
      </c>
      <c r="Q324" s="63" t="e">
        <f>_xlfn.XLOOKUP(B324,[1]!Tabella4[nome],[1]!Tabella4[PRES])</f>
        <v>#REF!</v>
      </c>
      <c r="R324" s="63" t="e">
        <f>_xlfn.XLOOKUP($B324,[1]!Tabella4[nome],[1]!Tabella4[LEGA TIT])</f>
        <v>#REF!</v>
      </c>
      <c r="S324" s="66" t="str">
        <f>IF(_xlfn.XLOOKUP($B324,'[1]Pivot Gioc'!$B:$B,'[1]Pivot Gioc'!$S:$S)="0,00","",_xlfn.XLOOKUP($B324,'[1]Pivot Gioc'!$B:$B,'[1]Pivot Gioc'!$S:$S))</f>
        <v/>
      </c>
      <c r="T324" s="66" t="str">
        <f>IF(_xlfn.XLOOKUP($B324,'[1]Pivot Gioc'!$B:$B,'[1]Pivot Gioc'!$T:$T)=0,"",_xlfn.XLOOKUP($B324,'[1]Pivot Gioc'!$B:$B,'[1]Pivot Gioc'!$T:$T))</f>
        <v/>
      </c>
    </row>
    <row r="325" spans="1:20" x14ac:dyDescent="0.3">
      <c r="A325" s="1" t="s">
        <v>457</v>
      </c>
      <c r="B325" s="95" t="s">
        <v>120</v>
      </c>
      <c r="C325" s="1" t="str">
        <f>_xlfn.IFNA(_xlfn.XLOOKUP(B325,'[1]ROSE SQUADRE'!$N:$N,'[1]ROSE SQUADRE'!$O:$O),"")</f>
        <v/>
      </c>
      <c r="D325" s="1">
        <f>_xlfn.XLOOKUP($B325,'[1]Pivot Gioc'!$B:$B,'[1]Pivot Gioc'!$Q:$Q,"")</f>
        <v>0</v>
      </c>
      <c r="E325" s="1">
        <f>_xlfn.XLOOKUP($B325,'[1]Pivot Gioc'!$B:$B,'[1]Pivot Gioc'!$N:$N,"")</f>
        <v>0</v>
      </c>
      <c r="F325" s="1">
        <f>_xlfn.XLOOKUP($B325,'[1]Pivot Gioc'!$B:$B,'[1]Pivot Gioc'!$J:$J,"")</f>
        <v>0</v>
      </c>
      <c r="G325" s="1">
        <f>_xlfn.XLOOKUP($B325,'[1]Pivot Gioc'!$B:$B,'[1]Pivot Gioc'!$I:$I,"")</f>
        <v>0</v>
      </c>
      <c r="H325" s="1">
        <f>_xlfn.XLOOKUP($B325,'[1]Pivot Gioc'!$B:$B,'[1]Pivot Gioc'!$H:$H,"")</f>
        <v>0</v>
      </c>
      <c r="I325" s="1">
        <f>_xlfn.XLOOKUP($B325,'[1]Pivot Gioc'!$B:$B,'[1]Pivot Gioc'!$P:$P,"")</f>
        <v>0</v>
      </c>
      <c r="J325" s="1">
        <f>_xlfn.XLOOKUP($B325,'[1]Pivot Gioc'!$B:$B,'[1]Pivot Gioc'!$L:$L,"")</f>
        <v>2</v>
      </c>
      <c r="K325" s="1">
        <f>_xlfn.XLOOKUP($B325,'[1]Pivot Gioc'!$B:$B,'[1]Pivot Gioc'!$M:$M,"")</f>
        <v>0</v>
      </c>
      <c r="L325" s="1">
        <f>_xlfn.XLOOKUP($B325,'[1]Pivot Gioc'!$B:$B,'[1]Pivot Gioc'!$K:$K,"")</f>
        <v>0</v>
      </c>
      <c r="M325" s="17">
        <f>_xlfn.XLOOKUP($B325,'[1]Pivot Gioc'!$B:$B,'[1]Pivot Gioc'!$C:$C,"")</f>
        <v>5.6944444444444446</v>
      </c>
      <c r="N325" s="17">
        <f>_xlfn.XLOOKUP($B325,'[1]Pivot Gioc'!$B:$B,'[1]Pivot Gioc'!$D:$D,"")</f>
        <v>5.6388888888888893</v>
      </c>
      <c r="O325" s="17">
        <f>_xlfn.XLOOKUP($B325,'[1]Pivot Gioc'!$B:$B,'[1]Pivot Gioc'!$E:$E,"")</f>
        <v>101.5</v>
      </c>
      <c r="P325" s="22" t="str">
        <f>IF(_xlfn.XLOOKUP($B325,'[1]Pivot Gioc'!$B:$B,'[1]Pivot Gioc'!$G:$G,"")=0,"",_xlfn.XLOOKUP($B325,'[1]Pivot Gioc'!$B:$B,'[1]Pivot Gioc'!$G:$G))</f>
        <v/>
      </c>
      <c r="Q325" s="63" t="e">
        <f>_xlfn.XLOOKUP(B325,[1]!Tabella4[nome],[1]!Tabella4[PRES])</f>
        <v>#REF!</v>
      </c>
      <c r="R325" s="63" t="e">
        <f>_xlfn.XLOOKUP(B325,[1]!Tabella4[nome],[1]!Tabella4[LEGA TIT])</f>
        <v>#REF!</v>
      </c>
      <c r="S325" s="66" t="str">
        <f>IF(_xlfn.XLOOKUP($B325,'[1]Pivot Gioc'!$B:$B,'[1]Pivot Gioc'!$S:$S)="0,00","",_xlfn.XLOOKUP($B325,'[1]Pivot Gioc'!$B:$B,'[1]Pivot Gioc'!$S:$S))</f>
        <v/>
      </c>
      <c r="T325" s="66" t="str">
        <f>IF(_xlfn.XLOOKUP($B325,'[1]Pivot Gioc'!$B:$B,'[1]Pivot Gioc'!$T:$T)=0,"",_xlfn.XLOOKUP($B325,'[1]Pivot Gioc'!$B:$B,'[1]Pivot Gioc'!$T:$T))</f>
        <v/>
      </c>
    </row>
    <row r="326" spans="1:20" x14ac:dyDescent="0.3">
      <c r="B326" s="112" t="s">
        <v>122</v>
      </c>
      <c r="C326" s="1" t="str">
        <f>_xlfn.IFNA(_xlfn.XLOOKUP(B326,'[1]ROSE SQUADRE'!$N:$N,'[1]ROSE SQUADRE'!$O:$O),"")</f>
        <v/>
      </c>
      <c r="D326" s="1">
        <f>_xlfn.XLOOKUP($B326,'[1]Pivot Gioc'!$B:$B,'[1]Pivot Gioc'!$Q:$Q,"")</f>
        <v>0</v>
      </c>
      <c r="E326" s="1">
        <f>_xlfn.XLOOKUP($B326,'[1]Pivot Gioc'!$B:$B,'[1]Pivot Gioc'!$N:$N,"")</f>
        <v>0</v>
      </c>
      <c r="F326" s="1">
        <f>_xlfn.XLOOKUP($B326,'[1]Pivot Gioc'!$B:$B,'[1]Pivot Gioc'!$J:$J,"")</f>
        <v>0</v>
      </c>
      <c r="G326" s="1">
        <f>_xlfn.XLOOKUP($B326,'[1]Pivot Gioc'!$B:$B,'[1]Pivot Gioc'!$I:$I,"")</f>
        <v>0</v>
      </c>
      <c r="H326" s="1">
        <f>_xlfn.XLOOKUP($B326,'[1]Pivot Gioc'!$B:$B,'[1]Pivot Gioc'!$H:$H,"")</f>
        <v>0</v>
      </c>
      <c r="I326" s="1">
        <f>_xlfn.XLOOKUP($B326,'[1]Pivot Gioc'!$B:$B,'[1]Pivot Gioc'!$P:$P,"")</f>
        <v>0</v>
      </c>
      <c r="J326" s="1">
        <f>_xlfn.XLOOKUP($B326,'[1]Pivot Gioc'!$B:$B,'[1]Pivot Gioc'!$L:$L,"")</f>
        <v>0</v>
      </c>
      <c r="K326" s="1">
        <f>_xlfn.XLOOKUP($B326,'[1]Pivot Gioc'!$B:$B,'[1]Pivot Gioc'!$M:$M,"")</f>
        <v>0</v>
      </c>
      <c r="L326" s="1">
        <f>_xlfn.XLOOKUP($B326,'[1]Pivot Gioc'!$B:$B,'[1]Pivot Gioc'!$K:$K,"")</f>
        <v>0</v>
      </c>
      <c r="M326" s="17">
        <f>_xlfn.XLOOKUP($B326,'[1]Pivot Gioc'!$B:$B,'[1]Pivot Gioc'!$C:$C,"")</f>
        <v>5.615384615384615</v>
      </c>
      <c r="N326" s="17">
        <f>_xlfn.XLOOKUP($B326,'[1]Pivot Gioc'!$B:$B,'[1]Pivot Gioc'!$D:$D,"")</f>
        <v>5.615384615384615</v>
      </c>
      <c r="O326" s="17">
        <f>_xlfn.XLOOKUP($B326,'[1]Pivot Gioc'!$B:$B,'[1]Pivot Gioc'!$E:$E,"")</f>
        <v>73</v>
      </c>
      <c r="P326" s="22" t="str">
        <f>IF(_xlfn.XLOOKUP($B326,'[1]Pivot Gioc'!$B:$B,'[1]Pivot Gioc'!$G:$G,"")=0,"",_xlfn.XLOOKUP($B326,'[1]Pivot Gioc'!$B:$B,'[1]Pivot Gioc'!$G:$G))</f>
        <v/>
      </c>
      <c r="Q326" s="63" t="e">
        <f>_xlfn.XLOOKUP(B326,[1]!Tabella4[nome],[1]!Tabella4[PRES])</f>
        <v>#REF!</v>
      </c>
      <c r="R326" s="63" t="e">
        <f>_xlfn.XLOOKUP(B326,[1]!Tabella4[nome],[1]!Tabella4[LEGA TIT])</f>
        <v>#REF!</v>
      </c>
      <c r="S326" s="66" t="str">
        <f>IF(_xlfn.XLOOKUP($B326,'[1]Pivot Gioc'!$B:$B,'[1]Pivot Gioc'!$S:$S)="0,00","",_xlfn.XLOOKUP($B326,'[1]Pivot Gioc'!$B:$B,'[1]Pivot Gioc'!$S:$S))</f>
        <v/>
      </c>
      <c r="T326" s="66" t="str">
        <f>IF(_xlfn.XLOOKUP($B326,'[1]Pivot Gioc'!$B:$B,'[1]Pivot Gioc'!$T:$T)=0,"",_xlfn.XLOOKUP($B326,'[1]Pivot Gioc'!$B:$B,'[1]Pivot Gioc'!$T:$T))</f>
        <v/>
      </c>
    </row>
    <row r="327" spans="1:20" x14ac:dyDescent="0.3">
      <c r="A327" s="1" t="s">
        <v>458</v>
      </c>
      <c r="B327" s="107" t="s">
        <v>559</v>
      </c>
      <c r="C327" s="1" t="str">
        <f>_xlfn.IFNA(_xlfn.XLOOKUP(B327,'[1]ROSE SQUADRE'!$N:$N,'[1]ROSE SQUADRE'!$O:$O),"")</f>
        <v/>
      </c>
      <c r="D327" s="1">
        <f>_xlfn.XLOOKUP($B327,'[1]Pivot Gioc'!$B:$B,'[1]Pivot Gioc'!$Q:$Q,"")</f>
        <v>0</v>
      </c>
      <c r="E327" s="1">
        <f>_xlfn.XLOOKUP($B327,'[1]Pivot Gioc'!$B:$B,'[1]Pivot Gioc'!$N:$N,"")</f>
        <v>0</v>
      </c>
      <c r="F327" s="1">
        <f>_xlfn.XLOOKUP($B327,'[1]Pivot Gioc'!$B:$B,'[1]Pivot Gioc'!$J:$J,"")</f>
        <v>0</v>
      </c>
      <c r="G327" s="1">
        <f>_xlfn.XLOOKUP($B327,'[1]Pivot Gioc'!$B:$B,'[1]Pivot Gioc'!$I:$I,"")</f>
        <v>0</v>
      </c>
      <c r="H327" s="1">
        <f>_xlfn.XLOOKUP($B327,'[1]Pivot Gioc'!$B:$B,'[1]Pivot Gioc'!$H:$H,"")</f>
        <v>0</v>
      </c>
      <c r="I327" s="1">
        <f>_xlfn.XLOOKUP($B327,'[1]Pivot Gioc'!$B:$B,'[1]Pivot Gioc'!$P:$P,"")</f>
        <v>0</v>
      </c>
      <c r="J327" s="1">
        <f>_xlfn.XLOOKUP($B327,'[1]Pivot Gioc'!$B:$B,'[1]Pivot Gioc'!$L:$L,"")</f>
        <v>0</v>
      </c>
      <c r="K327" s="1">
        <f>_xlfn.XLOOKUP($B327,'[1]Pivot Gioc'!$B:$B,'[1]Pivot Gioc'!$M:$M,"")</f>
        <v>0</v>
      </c>
      <c r="L327" s="1">
        <f>_xlfn.XLOOKUP($B327,'[1]Pivot Gioc'!$B:$B,'[1]Pivot Gioc'!$K:$K,"")</f>
        <v>0</v>
      </c>
      <c r="M327" s="17">
        <f>_xlfn.XLOOKUP($B327,'[1]Pivot Gioc'!$B:$B,'[1]Pivot Gioc'!$C:$C,"")</f>
        <v>6</v>
      </c>
      <c r="N327" s="17">
        <f>_xlfn.XLOOKUP($B327,'[1]Pivot Gioc'!$B:$B,'[1]Pivot Gioc'!$D:$D,"")</f>
        <v>6</v>
      </c>
      <c r="O327" s="17">
        <f>_xlfn.XLOOKUP($B327,'[1]Pivot Gioc'!$B:$B,'[1]Pivot Gioc'!$E:$E,"")</f>
        <v>30</v>
      </c>
      <c r="P327" s="22" t="str">
        <f>IF(_xlfn.XLOOKUP($B327,'[1]Pivot Gioc'!$B:$B,'[1]Pivot Gioc'!$G:$G,"")=0,"",_xlfn.XLOOKUP($B327,'[1]Pivot Gioc'!$B:$B,'[1]Pivot Gioc'!$G:$G))</f>
        <v/>
      </c>
      <c r="Q327" s="63" t="e">
        <f>_xlfn.XLOOKUP(B327,[1]!Tabella4[nome],[1]!Tabella4[PRES])</f>
        <v>#REF!</v>
      </c>
      <c r="R327" s="63" t="e">
        <f>_xlfn.XLOOKUP(B327,[1]!Tabella4[nome],[1]!Tabella4[LEGA TIT])</f>
        <v>#REF!</v>
      </c>
      <c r="S327" s="66" t="str">
        <f>IF(_xlfn.XLOOKUP($B327,'[1]Pivot Gioc'!$B:$B,'[1]Pivot Gioc'!$S:$S)="0,00","",_xlfn.XLOOKUP($B327,'[1]Pivot Gioc'!$B:$B,'[1]Pivot Gioc'!$S:$S))</f>
        <v/>
      </c>
      <c r="T327" s="66" t="str">
        <f>IF(_xlfn.XLOOKUP($B327,'[1]Pivot Gioc'!$B:$B,'[1]Pivot Gioc'!$T:$T)=0,"",_xlfn.XLOOKUP($B327,'[1]Pivot Gioc'!$B:$B,'[1]Pivot Gioc'!$T:$T))</f>
        <v/>
      </c>
    </row>
    <row r="328" spans="1:20" x14ac:dyDescent="0.3">
      <c r="A328" s="1" t="s">
        <v>456</v>
      </c>
      <c r="B328" s="106" t="s">
        <v>127</v>
      </c>
      <c r="C328" s="1" t="str">
        <f>_xlfn.IFNA(_xlfn.XLOOKUP(B328,'[1]ROSE SQUADRE'!$N:$N,'[1]ROSE SQUADRE'!$O:$O),"")</f>
        <v/>
      </c>
      <c r="D328" s="1">
        <f>_xlfn.XLOOKUP($B328,'[1]Pivot Gioc'!$B:$B,'[1]Pivot Gioc'!$Q:$Q,"")</f>
        <v>0</v>
      </c>
      <c r="E328" s="1">
        <f>_xlfn.XLOOKUP($B328,'[1]Pivot Gioc'!$B:$B,'[1]Pivot Gioc'!$N:$N,"")</f>
        <v>0</v>
      </c>
      <c r="F328" s="1">
        <f>_xlfn.XLOOKUP($B328,'[1]Pivot Gioc'!$B:$B,'[1]Pivot Gioc'!$J:$J,"")</f>
        <v>0</v>
      </c>
      <c r="G328" s="1">
        <f>_xlfn.XLOOKUP($B328,'[1]Pivot Gioc'!$B:$B,'[1]Pivot Gioc'!$I:$I,"")</f>
        <v>0</v>
      </c>
      <c r="H328" s="1">
        <f>_xlfn.XLOOKUP($B328,'[1]Pivot Gioc'!$B:$B,'[1]Pivot Gioc'!$H:$H,"")</f>
        <v>1</v>
      </c>
      <c r="I328" s="1">
        <f>_xlfn.XLOOKUP($B328,'[1]Pivot Gioc'!$B:$B,'[1]Pivot Gioc'!$P:$P,"")</f>
        <v>9</v>
      </c>
      <c r="J328" s="1">
        <f>_xlfn.XLOOKUP($B328,'[1]Pivot Gioc'!$B:$B,'[1]Pivot Gioc'!$L:$L,"")</f>
        <v>0</v>
      </c>
      <c r="K328" s="1">
        <f>_xlfn.XLOOKUP($B328,'[1]Pivot Gioc'!$B:$B,'[1]Pivot Gioc'!$M:$M,"")</f>
        <v>0</v>
      </c>
      <c r="L328" s="1">
        <f>_xlfn.XLOOKUP($B328,'[1]Pivot Gioc'!$B:$B,'[1]Pivot Gioc'!$K:$K,"")</f>
        <v>0</v>
      </c>
      <c r="M328" s="17">
        <f>_xlfn.XLOOKUP($B328,'[1]Pivot Gioc'!$B:$B,'[1]Pivot Gioc'!$C:$C,"")</f>
        <v>6.2571428571428571</v>
      </c>
      <c r="N328" s="17">
        <f>_xlfn.XLOOKUP($B328,'[1]Pivot Gioc'!$B:$B,'[1]Pivot Gioc'!$D:$D,"")</f>
        <v>5.2285714285714286</v>
      </c>
      <c r="O328" s="17">
        <f>_xlfn.XLOOKUP($B328,'[1]Pivot Gioc'!$B:$B,'[1]Pivot Gioc'!$E:$E,"")</f>
        <v>183</v>
      </c>
      <c r="P328" s="22">
        <f>IF(_xlfn.XLOOKUP($B328,'[1]Pivot Gioc'!$B:$B,'[1]Pivot Gioc'!$G:$G,"")=0,"",_xlfn.XLOOKUP($B328,'[1]Pivot Gioc'!$B:$B,'[1]Pivot Gioc'!$G:$G))</f>
        <v>48</v>
      </c>
      <c r="Q328" s="63" t="e">
        <f>_xlfn.XLOOKUP(B328,[1]!Tabella4[nome],[1]!Tabella4[PRES])</f>
        <v>#REF!</v>
      </c>
      <c r="R328" s="63" t="e">
        <f>_xlfn.XLOOKUP(B328,[1]!Tabella4[nome],[1]!Tabella4[LEGA TIT])</f>
        <v>#REF!</v>
      </c>
      <c r="S328" s="66">
        <f>IF(_xlfn.XLOOKUP($B328,'[1]Pivot Gioc'!$B:$B,'[1]Pivot Gioc'!$S:$S)="0,00","",_xlfn.XLOOKUP($B328,'[1]Pivot Gioc'!$B:$B,'[1]Pivot Gioc'!$S:$S))</f>
        <v>4.3125</v>
      </c>
      <c r="T328" s="66">
        <f>IF(_xlfn.XLOOKUP($B328,'[1]Pivot Gioc'!$B:$B,'[1]Pivot Gioc'!$T:$T)=0,"",_xlfn.XLOOKUP($B328,'[1]Pivot Gioc'!$B:$B,'[1]Pivot Gioc'!$T:$T))</f>
        <v>34.5</v>
      </c>
    </row>
    <row r="329" spans="1:20" x14ac:dyDescent="0.3">
      <c r="A329" s="1" t="s">
        <v>458</v>
      </c>
      <c r="B329" s="107" t="s">
        <v>545</v>
      </c>
      <c r="C329" s="1" t="str">
        <f>_xlfn.IFNA(_xlfn.XLOOKUP(B329,'[1]ROSE SQUADRE'!$N:$N,'[1]ROSE SQUADRE'!$O:$O),"")</f>
        <v/>
      </c>
      <c r="D329" s="1">
        <f>_xlfn.XLOOKUP($B329,'[1]Pivot Gioc'!$B:$B,'[1]Pivot Gioc'!$Q:$Q,"")</f>
        <v>0</v>
      </c>
      <c r="E329" s="1">
        <f>_xlfn.XLOOKUP($B329,'[1]Pivot Gioc'!$B:$B,'[1]Pivot Gioc'!$N:$N,"")</f>
        <v>0</v>
      </c>
      <c r="F329" s="1">
        <f>_xlfn.XLOOKUP($B329,'[1]Pivot Gioc'!$B:$B,'[1]Pivot Gioc'!$J:$J,"")</f>
        <v>0</v>
      </c>
      <c r="G329" s="1">
        <f>_xlfn.XLOOKUP($B329,'[1]Pivot Gioc'!$B:$B,'[1]Pivot Gioc'!$I:$I,"")</f>
        <v>0</v>
      </c>
      <c r="H329" s="1">
        <f>_xlfn.XLOOKUP($B329,'[1]Pivot Gioc'!$B:$B,'[1]Pivot Gioc'!$H:$H,"")</f>
        <v>0</v>
      </c>
      <c r="I329" s="1">
        <f>_xlfn.XLOOKUP($B329,'[1]Pivot Gioc'!$B:$B,'[1]Pivot Gioc'!$P:$P,"")</f>
        <v>0</v>
      </c>
      <c r="J329" s="1">
        <f>_xlfn.XLOOKUP($B329,'[1]Pivot Gioc'!$B:$B,'[1]Pivot Gioc'!$L:$L,"")</f>
        <v>2</v>
      </c>
      <c r="K329" s="1">
        <f>_xlfn.XLOOKUP($B329,'[1]Pivot Gioc'!$B:$B,'[1]Pivot Gioc'!$M:$M,"")</f>
        <v>0</v>
      </c>
      <c r="L329" s="1">
        <f>_xlfn.XLOOKUP($B329,'[1]Pivot Gioc'!$B:$B,'[1]Pivot Gioc'!$K:$K,"")</f>
        <v>0</v>
      </c>
      <c r="M329" s="17">
        <f>_xlfn.XLOOKUP($B329,'[1]Pivot Gioc'!$B:$B,'[1]Pivot Gioc'!$C:$C,"")</f>
        <v>6.0555555555555554</v>
      </c>
      <c r="N329" s="17">
        <f>_xlfn.XLOOKUP($B329,'[1]Pivot Gioc'!$B:$B,'[1]Pivot Gioc'!$D:$D,"")</f>
        <v>5.9444444444444446</v>
      </c>
      <c r="O329" s="17">
        <f>_xlfn.XLOOKUP($B329,'[1]Pivot Gioc'!$B:$B,'[1]Pivot Gioc'!$E:$E,"")</f>
        <v>53.5</v>
      </c>
      <c r="P329" s="22" t="str">
        <f>IF(_xlfn.XLOOKUP($B329,'[1]Pivot Gioc'!$B:$B,'[1]Pivot Gioc'!$G:$G,"")=0,"",_xlfn.XLOOKUP($B329,'[1]Pivot Gioc'!$B:$B,'[1]Pivot Gioc'!$G:$G))</f>
        <v/>
      </c>
      <c r="Q329" s="63" t="e">
        <f>_xlfn.XLOOKUP(B329,[1]!Tabella4[nome],[1]!Tabella4[PRES])</f>
        <v>#REF!</v>
      </c>
      <c r="R329" s="63" t="e">
        <f>_xlfn.XLOOKUP(B329,[1]!Tabella4[nome],[1]!Tabella4[LEGA TIT])</f>
        <v>#REF!</v>
      </c>
      <c r="S329" s="66" t="str">
        <f>IF(_xlfn.XLOOKUP($B329,'[1]Pivot Gioc'!$B:$B,'[1]Pivot Gioc'!$S:$S)="0,00","",_xlfn.XLOOKUP($B329,'[1]Pivot Gioc'!$B:$B,'[1]Pivot Gioc'!$S:$S))</f>
        <v/>
      </c>
      <c r="T329" s="66" t="str">
        <f>IF(_xlfn.XLOOKUP($B329,'[1]Pivot Gioc'!$B:$B,'[1]Pivot Gioc'!$T:$T)=0,"",_xlfn.XLOOKUP($B329,'[1]Pivot Gioc'!$B:$B,'[1]Pivot Gioc'!$T:$T))</f>
        <v/>
      </c>
    </row>
    <row r="330" spans="1:20" x14ac:dyDescent="0.3">
      <c r="A330" s="1" t="s">
        <v>456</v>
      </c>
      <c r="B330" s="107" t="s">
        <v>560</v>
      </c>
      <c r="C330" s="1" t="str">
        <f>_xlfn.IFNA(_xlfn.XLOOKUP(B330,'[1]ROSE SQUADRE'!$N:$N,'[1]ROSE SQUADRE'!$O:$O),"")</f>
        <v/>
      </c>
      <c r="D330" s="1">
        <f>_xlfn.XLOOKUP($B330,'[1]Pivot Gioc'!$B:$B,'[1]Pivot Gioc'!$Q:$Q,"")</f>
        <v>0</v>
      </c>
      <c r="E330" s="1">
        <f>_xlfn.XLOOKUP($B330,'[1]Pivot Gioc'!$B:$B,'[1]Pivot Gioc'!$N:$N,"")</f>
        <v>0</v>
      </c>
      <c r="F330" s="1">
        <f>_xlfn.XLOOKUP($B330,'[1]Pivot Gioc'!$B:$B,'[1]Pivot Gioc'!$J:$J,"")</f>
        <v>0</v>
      </c>
      <c r="G330" s="1">
        <f>_xlfn.XLOOKUP($B330,'[1]Pivot Gioc'!$B:$B,'[1]Pivot Gioc'!$I:$I,"")</f>
        <v>0</v>
      </c>
      <c r="H330" s="1">
        <f>_xlfn.XLOOKUP($B330,'[1]Pivot Gioc'!$B:$B,'[1]Pivot Gioc'!$H:$H,"")</f>
        <v>0</v>
      </c>
      <c r="I330" s="1">
        <f>_xlfn.XLOOKUP($B330,'[1]Pivot Gioc'!$B:$B,'[1]Pivot Gioc'!$P:$P,"")</f>
        <v>0</v>
      </c>
      <c r="J330" s="1">
        <f>_xlfn.XLOOKUP($B330,'[1]Pivot Gioc'!$B:$B,'[1]Pivot Gioc'!$L:$L,"")</f>
        <v>1</v>
      </c>
      <c r="K330" s="1">
        <f>_xlfn.XLOOKUP($B330,'[1]Pivot Gioc'!$B:$B,'[1]Pivot Gioc'!$M:$M,"")</f>
        <v>0</v>
      </c>
      <c r="L330" s="1">
        <f>_xlfn.XLOOKUP($B330,'[1]Pivot Gioc'!$B:$B,'[1]Pivot Gioc'!$K:$K,"")</f>
        <v>0</v>
      </c>
      <c r="M330" s="17">
        <f>_xlfn.XLOOKUP($B330,'[1]Pivot Gioc'!$B:$B,'[1]Pivot Gioc'!$C:$C,"")</f>
        <v>6.125</v>
      </c>
      <c r="N330" s="17">
        <f>_xlfn.XLOOKUP($B330,'[1]Pivot Gioc'!$B:$B,'[1]Pivot Gioc'!$D:$D,"")</f>
        <v>6.0625</v>
      </c>
      <c r="O330" s="17">
        <f>_xlfn.XLOOKUP($B330,'[1]Pivot Gioc'!$B:$B,'[1]Pivot Gioc'!$E:$E,"")</f>
        <v>48.5</v>
      </c>
      <c r="P330" s="22" t="str">
        <f>IF(_xlfn.XLOOKUP($B330,'[1]Pivot Gioc'!$B:$B,'[1]Pivot Gioc'!$G:$G,"")=0,"",_xlfn.XLOOKUP($B330,'[1]Pivot Gioc'!$B:$B,'[1]Pivot Gioc'!$G:$G))</f>
        <v/>
      </c>
      <c r="Q330" s="63" t="e">
        <f>_xlfn.XLOOKUP(B330,[1]!Tabella4[nome],[1]!Tabella4[PRES])</f>
        <v>#REF!</v>
      </c>
      <c r="R330" s="63" t="e">
        <f>_xlfn.XLOOKUP(B330,[1]!Tabella4[nome],[1]!Tabella4[LEGA TIT])</f>
        <v>#REF!</v>
      </c>
      <c r="S330" s="66" t="str">
        <f>IF(_xlfn.XLOOKUP($B330,'[1]Pivot Gioc'!$B:$B,'[1]Pivot Gioc'!$S:$S)="0,00","",_xlfn.XLOOKUP($B330,'[1]Pivot Gioc'!$B:$B,'[1]Pivot Gioc'!$S:$S))</f>
        <v/>
      </c>
      <c r="T330" s="66" t="str">
        <f>IF(_xlfn.XLOOKUP($B330,'[1]Pivot Gioc'!$B:$B,'[1]Pivot Gioc'!$T:$T)=0,"",_xlfn.XLOOKUP($B330,'[1]Pivot Gioc'!$B:$B,'[1]Pivot Gioc'!$T:$T))</f>
        <v/>
      </c>
    </row>
    <row r="331" spans="1:20" x14ac:dyDescent="0.3">
      <c r="A331" s="1" t="s">
        <v>457</v>
      </c>
      <c r="B331" s="107" t="s">
        <v>131</v>
      </c>
      <c r="C331" s="1" t="str">
        <f>_xlfn.IFNA(_xlfn.XLOOKUP(B331,'[1]ROSE SQUADRE'!$N:$N,'[1]ROSE SQUADRE'!$O:$O),"")</f>
        <v/>
      </c>
      <c r="D331" s="1">
        <f>_xlfn.XLOOKUP($B331,'[1]Pivot Gioc'!$B:$B,'[1]Pivot Gioc'!$Q:$Q,"")</f>
        <v>0</v>
      </c>
      <c r="E331" s="1">
        <f>_xlfn.XLOOKUP($B331,'[1]Pivot Gioc'!$B:$B,'[1]Pivot Gioc'!$N:$N,"")</f>
        <v>1</v>
      </c>
      <c r="F331" s="1">
        <f>_xlfn.XLOOKUP($B331,'[1]Pivot Gioc'!$B:$B,'[1]Pivot Gioc'!$J:$J,"")</f>
        <v>0</v>
      </c>
      <c r="G331" s="1">
        <f>_xlfn.XLOOKUP($B331,'[1]Pivot Gioc'!$B:$B,'[1]Pivot Gioc'!$I:$I,"")</f>
        <v>0</v>
      </c>
      <c r="H331" s="1">
        <f>_xlfn.XLOOKUP($B331,'[1]Pivot Gioc'!$B:$B,'[1]Pivot Gioc'!$H:$H,"")</f>
        <v>0</v>
      </c>
      <c r="I331" s="1">
        <f>_xlfn.XLOOKUP($B331,'[1]Pivot Gioc'!$B:$B,'[1]Pivot Gioc'!$P:$P,"")</f>
        <v>0</v>
      </c>
      <c r="J331" s="1">
        <f>_xlfn.XLOOKUP($B331,'[1]Pivot Gioc'!$B:$B,'[1]Pivot Gioc'!$L:$L,"")</f>
        <v>3</v>
      </c>
      <c r="K331" s="1">
        <f>_xlfn.XLOOKUP($B331,'[1]Pivot Gioc'!$B:$B,'[1]Pivot Gioc'!$M:$M,"")</f>
        <v>0</v>
      </c>
      <c r="L331" s="1">
        <f>_xlfn.XLOOKUP($B331,'[1]Pivot Gioc'!$B:$B,'[1]Pivot Gioc'!$K:$K,"")</f>
        <v>0</v>
      </c>
      <c r="M331" s="17">
        <f>_xlfn.XLOOKUP($B331,'[1]Pivot Gioc'!$B:$B,'[1]Pivot Gioc'!$C:$C,"")</f>
        <v>5.9722222222222223</v>
      </c>
      <c r="N331" s="17">
        <f>_xlfn.XLOOKUP($B331,'[1]Pivot Gioc'!$B:$B,'[1]Pivot Gioc'!$D:$D,"")</f>
        <v>5.9444444444444446</v>
      </c>
      <c r="O331" s="17">
        <f>_xlfn.XLOOKUP($B331,'[1]Pivot Gioc'!$B:$B,'[1]Pivot Gioc'!$E:$E,"")</f>
        <v>107</v>
      </c>
      <c r="P331" s="22" t="str">
        <f>IF(_xlfn.XLOOKUP($B331,'[1]Pivot Gioc'!$B:$B,'[1]Pivot Gioc'!$G:$G,"")=0,"",_xlfn.XLOOKUP($B331,'[1]Pivot Gioc'!$B:$B,'[1]Pivot Gioc'!$G:$G))</f>
        <v/>
      </c>
      <c r="Q331" s="63" t="e">
        <f>_xlfn.XLOOKUP(B331,[1]!Tabella4[nome],[1]!Tabella4[PRES])</f>
        <v>#REF!</v>
      </c>
      <c r="R331" s="63" t="e">
        <f>_xlfn.XLOOKUP(B331,[1]!Tabella4[nome],[1]!Tabella4[LEGA TIT])</f>
        <v>#REF!</v>
      </c>
      <c r="S331" s="66" t="str">
        <f>IF(_xlfn.XLOOKUP($B331,'[1]Pivot Gioc'!$B:$B,'[1]Pivot Gioc'!$S:$S)="0,00","",_xlfn.XLOOKUP($B331,'[1]Pivot Gioc'!$B:$B,'[1]Pivot Gioc'!$S:$S))</f>
        <v/>
      </c>
      <c r="T331" s="66" t="str">
        <f>IF(_xlfn.XLOOKUP($B331,'[1]Pivot Gioc'!$B:$B,'[1]Pivot Gioc'!$T:$T)=0,"",_xlfn.XLOOKUP($B331,'[1]Pivot Gioc'!$B:$B,'[1]Pivot Gioc'!$T:$T))</f>
        <v/>
      </c>
    </row>
    <row r="332" spans="1:20" x14ac:dyDescent="0.3">
      <c r="A332" s="1" t="s">
        <v>458</v>
      </c>
      <c r="B332" s="107" t="s">
        <v>561</v>
      </c>
      <c r="C332" s="1" t="str">
        <f>_xlfn.IFNA(_xlfn.XLOOKUP(B332,'[1]ROSE SQUADRE'!$N:$N,'[1]ROSE SQUADRE'!$O:$O),"")</f>
        <v/>
      </c>
      <c r="D332" s="1">
        <f>_xlfn.XLOOKUP($B332,'[1]Pivot Gioc'!$B:$B,'[1]Pivot Gioc'!$Q:$Q,"")</f>
        <v>0</v>
      </c>
      <c r="E332" s="1">
        <f>_xlfn.XLOOKUP($B332,'[1]Pivot Gioc'!$B:$B,'[1]Pivot Gioc'!$N:$N,"")</f>
        <v>0</v>
      </c>
      <c r="F332" s="1">
        <f>_xlfn.XLOOKUP($B332,'[1]Pivot Gioc'!$B:$B,'[1]Pivot Gioc'!$J:$J,"")</f>
        <v>0</v>
      </c>
      <c r="G332" s="1">
        <f>_xlfn.XLOOKUP($B332,'[1]Pivot Gioc'!$B:$B,'[1]Pivot Gioc'!$I:$I,"")</f>
        <v>0</v>
      </c>
      <c r="H332" s="1">
        <f>_xlfn.XLOOKUP($B332,'[1]Pivot Gioc'!$B:$B,'[1]Pivot Gioc'!$H:$H,"")</f>
        <v>0</v>
      </c>
      <c r="I332" s="1">
        <f>_xlfn.XLOOKUP($B332,'[1]Pivot Gioc'!$B:$B,'[1]Pivot Gioc'!$P:$P,"")</f>
        <v>0</v>
      </c>
      <c r="J332" s="1">
        <f>_xlfn.XLOOKUP($B332,'[1]Pivot Gioc'!$B:$B,'[1]Pivot Gioc'!$L:$L,"")</f>
        <v>1</v>
      </c>
      <c r="K332" s="1">
        <f>_xlfn.XLOOKUP($B332,'[1]Pivot Gioc'!$B:$B,'[1]Pivot Gioc'!$M:$M,"")</f>
        <v>0</v>
      </c>
      <c r="L332" s="1">
        <f>_xlfn.XLOOKUP($B332,'[1]Pivot Gioc'!$B:$B,'[1]Pivot Gioc'!$K:$K,"")</f>
        <v>0</v>
      </c>
      <c r="M332" s="17">
        <f>_xlfn.XLOOKUP($B332,'[1]Pivot Gioc'!$B:$B,'[1]Pivot Gioc'!$C:$C,"")</f>
        <v>5.5</v>
      </c>
      <c r="N332" s="17">
        <f>_xlfn.XLOOKUP($B332,'[1]Pivot Gioc'!$B:$B,'[1]Pivot Gioc'!$D:$D,"")</f>
        <v>5</v>
      </c>
      <c r="O332" s="17">
        <f>_xlfn.XLOOKUP($B332,'[1]Pivot Gioc'!$B:$B,'[1]Pivot Gioc'!$E:$E,"")</f>
        <v>5</v>
      </c>
      <c r="P332" s="22" t="str">
        <f>IF(_xlfn.XLOOKUP($B332,'[1]Pivot Gioc'!$B:$B,'[1]Pivot Gioc'!$G:$G,"")=0,"",_xlfn.XLOOKUP($B332,'[1]Pivot Gioc'!$B:$B,'[1]Pivot Gioc'!$G:$G))</f>
        <v/>
      </c>
      <c r="Q332" s="63" t="e">
        <f>_xlfn.XLOOKUP(B332,[1]!Tabella4[nome],[1]!Tabella4[PRES])</f>
        <v>#REF!</v>
      </c>
      <c r="R332" s="63" t="e">
        <f>_xlfn.XLOOKUP(B332,[1]!Tabella4[nome],[1]!Tabella4[LEGA TIT])</f>
        <v>#REF!</v>
      </c>
      <c r="S332" s="66" t="str">
        <f>IF(_xlfn.XLOOKUP($B332,'[1]Pivot Gioc'!$B:$B,'[1]Pivot Gioc'!$S:$S)="0,00","",_xlfn.XLOOKUP($B332,'[1]Pivot Gioc'!$B:$B,'[1]Pivot Gioc'!$S:$S))</f>
        <v/>
      </c>
      <c r="T332" s="66" t="str">
        <f>IF(_xlfn.XLOOKUP($B332,'[1]Pivot Gioc'!$B:$B,'[1]Pivot Gioc'!$T:$T)=0,"",_xlfn.XLOOKUP($B332,'[1]Pivot Gioc'!$B:$B,'[1]Pivot Gioc'!$T:$T))</f>
        <v/>
      </c>
    </row>
    <row r="333" spans="1:20" x14ac:dyDescent="0.3">
      <c r="A333" s="1" t="s">
        <v>457</v>
      </c>
      <c r="B333" s="104" t="s">
        <v>136</v>
      </c>
      <c r="C333" s="1" t="str">
        <f>_xlfn.IFNA(_xlfn.XLOOKUP(B333,'[1]ROSE SQUADRE'!$N:$N,'[1]ROSE SQUADRE'!$O:$O),"")</f>
        <v/>
      </c>
      <c r="D333" s="1">
        <f>_xlfn.XLOOKUP($B333,'[1]Pivot Gioc'!$B:$B,'[1]Pivot Gioc'!$Q:$Q,"")</f>
        <v>0</v>
      </c>
      <c r="E333" s="1">
        <f>_xlfn.XLOOKUP($B333,'[1]Pivot Gioc'!$B:$B,'[1]Pivot Gioc'!$N:$N,"")</f>
        <v>2</v>
      </c>
      <c r="F333" s="1">
        <f>_xlfn.XLOOKUP($B333,'[1]Pivot Gioc'!$B:$B,'[1]Pivot Gioc'!$J:$J,"")</f>
        <v>0</v>
      </c>
      <c r="G333" s="1">
        <f>_xlfn.XLOOKUP($B333,'[1]Pivot Gioc'!$B:$B,'[1]Pivot Gioc'!$I:$I,"")</f>
        <v>0</v>
      </c>
      <c r="H333" s="1">
        <f>_xlfn.XLOOKUP($B333,'[1]Pivot Gioc'!$B:$B,'[1]Pivot Gioc'!$H:$H,"")</f>
        <v>0</v>
      </c>
      <c r="I333" s="1">
        <f>_xlfn.XLOOKUP($B333,'[1]Pivot Gioc'!$B:$B,'[1]Pivot Gioc'!$P:$P,"")</f>
        <v>0</v>
      </c>
      <c r="J333" s="1">
        <f>_xlfn.XLOOKUP($B333,'[1]Pivot Gioc'!$B:$B,'[1]Pivot Gioc'!$L:$L,"")</f>
        <v>1</v>
      </c>
      <c r="K333" s="1">
        <f>_xlfn.XLOOKUP($B333,'[1]Pivot Gioc'!$B:$B,'[1]Pivot Gioc'!$M:$M,"")</f>
        <v>0</v>
      </c>
      <c r="L333" s="1">
        <f>_xlfn.XLOOKUP($B333,'[1]Pivot Gioc'!$B:$B,'[1]Pivot Gioc'!$K:$K,"")</f>
        <v>0</v>
      </c>
      <c r="M333" s="17">
        <f>_xlfn.XLOOKUP($B333,'[1]Pivot Gioc'!$B:$B,'[1]Pivot Gioc'!$C:$C,"")</f>
        <v>5.6304347826086953</v>
      </c>
      <c r="N333" s="17">
        <f>_xlfn.XLOOKUP($B333,'[1]Pivot Gioc'!$B:$B,'[1]Pivot Gioc'!$D:$D,"")</f>
        <v>5.6956521739130439</v>
      </c>
      <c r="O333" s="17">
        <f>_xlfn.XLOOKUP($B333,'[1]Pivot Gioc'!$B:$B,'[1]Pivot Gioc'!$E:$E,"")</f>
        <v>131</v>
      </c>
      <c r="P333" s="22" t="str">
        <f>IF(_xlfn.XLOOKUP($B333,'[1]Pivot Gioc'!$B:$B,'[1]Pivot Gioc'!$G:$G,"")=0,"",_xlfn.XLOOKUP($B333,'[1]Pivot Gioc'!$B:$B,'[1]Pivot Gioc'!$G:$G))</f>
        <v/>
      </c>
      <c r="Q333" s="63" t="e">
        <f>_xlfn.XLOOKUP(B333,[1]!Tabella4[nome],[1]!Tabella4[PRES])</f>
        <v>#REF!</v>
      </c>
      <c r="R333" s="63" t="e">
        <f>_xlfn.XLOOKUP(B333,[1]!Tabella4[nome],[1]!Tabella4[LEGA TIT])</f>
        <v>#REF!</v>
      </c>
      <c r="S333" s="66">
        <f>IF(_xlfn.XLOOKUP($B333,'[1]Pivot Gioc'!$B:$B,'[1]Pivot Gioc'!$S:$S)="0,00","",_xlfn.XLOOKUP($B333,'[1]Pivot Gioc'!$B:$B,'[1]Pivot Gioc'!$S:$S))</f>
        <v>5.5555555555555554</v>
      </c>
      <c r="T333" s="66">
        <f>IF(_xlfn.XLOOKUP($B333,'[1]Pivot Gioc'!$B:$B,'[1]Pivot Gioc'!$T:$T)=0,"",_xlfn.XLOOKUP($B333,'[1]Pivot Gioc'!$B:$B,'[1]Pivot Gioc'!$T:$T))</f>
        <v>50</v>
      </c>
    </row>
    <row r="334" spans="1:20" x14ac:dyDescent="0.3">
      <c r="A334" s="1" t="s">
        <v>457</v>
      </c>
      <c r="B334" s="109" t="s">
        <v>563</v>
      </c>
      <c r="C334" s="1" t="str">
        <f>_xlfn.IFNA(_xlfn.XLOOKUP(B334,'[1]ROSE SQUADRE'!$N:$N,'[1]ROSE SQUADRE'!$O:$O),"")</f>
        <v/>
      </c>
      <c r="D334" s="1">
        <f>_xlfn.XLOOKUP($B334,'[1]Pivot Gioc'!$B:$B,'[1]Pivot Gioc'!$Q:$Q,"")</f>
        <v>0</v>
      </c>
      <c r="E334" s="1">
        <f>_xlfn.XLOOKUP($B334,'[1]Pivot Gioc'!$B:$B,'[1]Pivot Gioc'!$N:$N,"")</f>
        <v>0</v>
      </c>
      <c r="F334" s="1">
        <f>_xlfn.XLOOKUP($B334,'[1]Pivot Gioc'!$B:$B,'[1]Pivot Gioc'!$J:$J,"")</f>
        <v>0</v>
      </c>
      <c r="G334" s="1">
        <f>_xlfn.XLOOKUP($B334,'[1]Pivot Gioc'!$B:$B,'[1]Pivot Gioc'!$I:$I,"")</f>
        <v>0</v>
      </c>
      <c r="H334" s="1">
        <f>_xlfn.XLOOKUP($B334,'[1]Pivot Gioc'!$B:$B,'[1]Pivot Gioc'!$H:$H,"")</f>
        <v>0</v>
      </c>
      <c r="I334" s="1">
        <f>_xlfn.XLOOKUP($B334,'[1]Pivot Gioc'!$B:$B,'[1]Pivot Gioc'!$P:$P,"")</f>
        <v>0</v>
      </c>
      <c r="J334" s="1">
        <f>_xlfn.XLOOKUP($B334,'[1]Pivot Gioc'!$B:$B,'[1]Pivot Gioc'!$L:$L,"")</f>
        <v>4</v>
      </c>
      <c r="K334" s="1">
        <f>_xlfn.XLOOKUP($B334,'[1]Pivot Gioc'!$B:$B,'[1]Pivot Gioc'!$M:$M,"")</f>
        <v>0</v>
      </c>
      <c r="L334" s="1">
        <f>_xlfn.XLOOKUP($B334,'[1]Pivot Gioc'!$B:$B,'[1]Pivot Gioc'!$K:$K,"")</f>
        <v>0</v>
      </c>
      <c r="M334" s="17">
        <f>_xlfn.XLOOKUP($B334,'[1]Pivot Gioc'!$B:$B,'[1]Pivot Gioc'!$C:$C,"")</f>
        <v>5.887096774193548</v>
      </c>
      <c r="N334" s="17">
        <f>_xlfn.XLOOKUP($B334,'[1]Pivot Gioc'!$B:$B,'[1]Pivot Gioc'!$D:$D,"")</f>
        <v>5.82258064516129</v>
      </c>
      <c r="O334" s="17">
        <f>_xlfn.XLOOKUP($B334,'[1]Pivot Gioc'!$B:$B,'[1]Pivot Gioc'!$E:$E,"")</f>
        <v>180.5</v>
      </c>
      <c r="P334" s="22" t="str">
        <f>IF(_xlfn.XLOOKUP($B334,'[1]Pivot Gioc'!$B:$B,'[1]Pivot Gioc'!$G:$G,"")=0,"",_xlfn.XLOOKUP($B334,'[1]Pivot Gioc'!$B:$B,'[1]Pivot Gioc'!$G:$G))</f>
        <v/>
      </c>
      <c r="Q334" s="63" t="e">
        <f>_xlfn.XLOOKUP(B334,[1]!Tabella4[nome],[1]!Tabella4[PRES])</f>
        <v>#REF!</v>
      </c>
      <c r="R334" s="63" t="e">
        <f>_xlfn.XLOOKUP(B334,[1]!Tabella4[nome],[1]!Tabella4[LEGA TIT])</f>
        <v>#REF!</v>
      </c>
      <c r="S334" s="66" t="str">
        <f>IF(_xlfn.XLOOKUP($B334,'[1]Pivot Gioc'!$B:$B,'[1]Pivot Gioc'!$S:$S)="0,00","",_xlfn.XLOOKUP($B334,'[1]Pivot Gioc'!$B:$B,'[1]Pivot Gioc'!$S:$S))</f>
        <v/>
      </c>
      <c r="T334" s="66" t="str">
        <f>IF(_xlfn.XLOOKUP($B334,'[1]Pivot Gioc'!$B:$B,'[1]Pivot Gioc'!$T:$T)=0,"",_xlfn.XLOOKUP($B334,'[1]Pivot Gioc'!$B:$B,'[1]Pivot Gioc'!$T:$T))</f>
        <v/>
      </c>
    </row>
    <row r="335" spans="1:20" x14ac:dyDescent="0.3">
      <c r="A335" s="1" t="s">
        <v>458</v>
      </c>
      <c r="B335" s="109" t="s">
        <v>564</v>
      </c>
      <c r="C335" s="1" t="str">
        <f>_xlfn.IFNA(_xlfn.XLOOKUP(B335,'[1]ROSE SQUADRE'!$N:$N,'[1]ROSE SQUADRE'!$O:$O),"")</f>
        <v/>
      </c>
      <c r="D335" s="1">
        <f>_xlfn.XLOOKUP($B335,'[1]Pivot Gioc'!$B:$B,'[1]Pivot Gioc'!$Q:$Q,"")</f>
        <v>0</v>
      </c>
      <c r="E335" s="1">
        <f>_xlfn.XLOOKUP($B335,'[1]Pivot Gioc'!$B:$B,'[1]Pivot Gioc'!$N:$N,"")</f>
        <v>1</v>
      </c>
      <c r="F335" s="1">
        <f>_xlfn.XLOOKUP($B335,'[1]Pivot Gioc'!$B:$B,'[1]Pivot Gioc'!$J:$J,"")</f>
        <v>0</v>
      </c>
      <c r="G335" s="1">
        <f>_xlfn.XLOOKUP($B335,'[1]Pivot Gioc'!$B:$B,'[1]Pivot Gioc'!$I:$I,"")</f>
        <v>0</v>
      </c>
      <c r="H335" s="1">
        <f>_xlfn.XLOOKUP($B335,'[1]Pivot Gioc'!$B:$B,'[1]Pivot Gioc'!$H:$H,"")</f>
        <v>0</v>
      </c>
      <c r="I335" s="1">
        <f>_xlfn.XLOOKUP($B335,'[1]Pivot Gioc'!$B:$B,'[1]Pivot Gioc'!$P:$P,"")</f>
        <v>0</v>
      </c>
      <c r="J335" s="1">
        <f>_xlfn.XLOOKUP($B335,'[1]Pivot Gioc'!$B:$B,'[1]Pivot Gioc'!$L:$L,"")</f>
        <v>1</v>
      </c>
      <c r="K335" s="1">
        <f>_xlfn.XLOOKUP($B335,'[1]Pivot Gioc'!$B:$B,'[1]Pivot Gioc'!$M:$M,"")</f>
        <v>0</v>
      </c>
      <c r="L335" s="1">
        <f>_xlfn.XLOOKUP($B335,'[1]Pivot Gioc'!$B:$B,'[1]Pivot Gioc'!$K:$K,"")</f>
        <v>0</v>
      </c>
      <c r="M335" s="17">
        <f>_xlfn.XLOOKUP($B335,'[1]Pivot Gioc'!$B:$B,'[1]Pivot Gioc'!$C:$C,"")</f>
        <v>6</v>
      </c>
      <c r="N335" s="17">
        <f>_xlfn.XLOOKUP($B335,'[1]Pivot Gioc'!$B:$B,'[1]Pivot Gioc'!$D:$D,"")</f>
        <v>6.0555555555555554</v>
      </c>
      <c r="O335" s="17">
        <f>_xlfn.XLOOKUP($B335,'[1]Pivot Gioc'!$B:$B,'[1]Pivot Gioc'!$E:$E,"")</f>
        <v>54.5</v>
      </c>
      <c r="P335" s="22" t="str">
        <f>IF(_xlfn.XLOOKUP($B335,'[1]Pivot Gioc'!$B:$B,'[1]Pivot Gioc'!$G:$G,"")=0,"",_xlfn.XLOOKUP($B335,'[1]Pivot Gioc'!$B:$B,'[1]Pivot Gioc'!$G:$G))</f>
        <v/>
      </c>
      <c r="Q335" s="63" t="e">
        <f>_xlfn.XLOOKUP(B335,[1]!Tabella4[nome],[1]!Tabella4[PRES])</f>
        <v>#REF!</v>
      </c>
      <c r="R335" s="63" t="e">
        <f>_xlfn.XLOOKUP(B335,[1]!Tabella4[nome],[1]!Tabella4[LEGA TIT])</f>
        <v>#REF!</v>
      </c>
      <c r="S335" s="66" t="str">
        <f>IF(_xlfn.XLOOKUP($B335,'[1]Pivot Gioc'!$B:$B,'[1]Pivot Gioc'!$S:$S)="0,00","",_xlfn.XLOOKUP($B335,'[1]Pivot Gioc'!$B:$B,'[1]Pivot Gioc'!$S:$S))</f>
        <v/>
      </c>
      <c r="T335" s="66" t="str">
        <f>IF(_xlfn.XLOOKUP($B335,'[1]Pivot Gioc'!$B:$B,'[1]Pivot Gioc'!$T:$T)=0,"",_xlfn.XLOOKUP($B335,'[1]Pivot Gioc'!$B:$B,'[1]Pivot Gioc'!$T:$T))</f>
        <v/>
      </c>
    </row>
    <row r="336" spans="1:20" x14ac:dyDescent="0.3">
      <c r="A336" s="1" t="s">
        <v>457</v>
      </c>
      <c r="B336" s="107" t="s">
        <v>565</v>
      </c>
      <c r="C336" s="1" t="str">
        <f>_xlfn.IFNA(_xlfn.XLOOKUP(B336,'[1]ROSE SQUADRE'!$N:$N,'[1]ROSE SQUADRE'!$O:$O),"")</f>
        <v/>
      </c>
      <c r="D336" s="1">
        <f>_xlfn.XLOOKUP($B336,'[1]Pivot Gioc'!$B:$B,'[1]Pivot Gioc'!$Q:$Q,"")</f>
        <v>0</v>
      </c>
      <c r="E336" s="1">
        <f>_xlfn.XLOOKUP($B336,'[1]Pivot Gioc'!$B:$B,'[1]Pivot Gioc'!$N:$N,"")</f>
        <v>3</v>
      </c>
      <c r="F336" s="1">
        <f>_xlfn.XLOOKUP($B336,'[1]Pivot Gioc'!$B:$B,'[1]Pivot Gioc'!$J:$J,"")</f>
        <v>0</v>
      </c>
      <c r="G336" s="1">
        <f>_xlfn.XLOOKUP($B336,'[1]Pivot Gioc'!$B:$B,'[1]Pivot Gioc'!$I:$I,"")</f>
        <v>0</v>
      </c>
      <c r="H336" s="1">
        <f>_xlfn.XLOOKUP($B336,'[1]Pivot Gioc'!$B:$B,'[1]Pivot Gioc'!$H:$H,"")</f>
        <v>0</v>
      </c>
      <c r="I336" s="1">
        <f>_xlfn.XLOOKUP($B336,'[1]Pivot Gioc'!$B:$B,'[1]Pivot Gioc'!$P:$P,"")</f>
        <v>0</v>
      </c>
      <c r="J336" s="1">
        <f>_xlfn.XLOOKUP($B336,'[1]Pivot Gioc'!$B:$B,'[1]Pivot Gioc'!$L:$L,"")</f>
        <v>1</v>
      </c>
      <c r="K336" s="1">
        <f>_xlfn.XLOOKUP($B336,'[1]Pivot Gioc'!$B:$B,'[1]Pivot Gioc'!$M:$M,"")</f>
        <v>0</v>
      </c>
      <c r="L336" s="1">
        <f>_xlfn.XLOOKUP($B336,'[1]Pivot Gioc'!$B:$B,'[1]Pivot Gioc'!$K:$K,"")</f>
        <v>0</v>
      </c>
      <c r="M336" s="17">
        <f>_xlfn.XLOOKUP($B336,'[1]Pivot Gioc'!$B:$B,'[1]Pivot Gioc'!$C:$C,"")</f>
        <v>5.833333333333333</v>
      </c>
      <c r="N336" s="17">
        <f>_xlfn.XLOOKUP($B336,'[1]Pivot Gioc'!$B:$B,'[1]Pivot Gioc'!$D:$D,"")</f>
        <v>6.041666666666667</v>
      </c>
      <c r="O336" s="17">
        <f>_xlfn.XLOOKUP($B336,'[1]Pivot Gioc'!$B:$B,'[1]Pivot Gioc'!$E:$E,"")</f>
        <v>72.5</v>
      </c>
      <c r="P336" s="22" t="str">
        <f>IF(_xlfn.XLOOKUP($B336,'[1]Pivot Gioc'!$B:$B,'[1]Pivot Gioc'!$G:$G,"")=0,"",_xlfn.XLOOKUP($B336,'[1]Pivot Gioc'!$B:$B,'[1]Pivot Gioc'!$G:$G))</f>
        <v/>
      </c>
      <c r="Q336" s="63" t="e">
        <f>_xlfn.XLOOKUP(B336,[1]!Tabella4[nome],[1]!Tabella4[PRES])</f>
        <v>#REF!</v>
      </c>
      <c r="R336" s="63" t="e">
        <f>_xlfn.XLOOKUP(B336,[1]!Tabella4[nome],[1]!Tabella4[LEGA TIT])</f>
        <v>#REF!</v>
      </c>
      <c r="S336" s="66" t="str">
        <f>IF(_xlfn.XLOOKUP($B336,'[1]Pivot Gioc'!$B:$B,'[1]Pivot Gioc'!$S:$S)="0,00","",_xlfn.XLOOKUP($B336,'[1]Pivot Gioc'!$B:$B,'[1]Pivot Gioc'!$S:$S))</f>
        <v/>
      </c>
      <c r="T336" s="66" t="str">
        <f>IF(_xlfn.XLOOKUP($B336,'[1]Pivot Gioc'!$B:$B,'[1]Pivot Gioc'!$T:$T)=0,"",_xlfn.XLOOKUP($B336,'[1]Pivot Gioc'!$B:$B,'[1]Pivot Gioc'!$T:$T))</f>
        <v/>
      </c>
    </row>
    <row r="337" spans="1:20" x14ac:dyDescent="0.3">
      <c r="A337" s="1" t="s">
        <v>456</v>
      </c>
      <c r="B337" s="107" t="s">
        <v>566</v>
      </c>
      <c r="C337" s="1" t="str">
        <f>_xlfn.IFNA(_xlfn.XLOOKUP(B337,'[1]ROSE SQUADRE'!$N:$N,'[1]ROSE SQUADRE'!$O:$O),"")</f>
        <v/>
      </c>
      <c r="D337" s="1">
        <f>_xlfn.XLOOKUP($B337,'[1]Pivot Gioc'!$B:$B,'[1]Pivot Gioc'!$Q:$Q,"")</f>
        <v>0</v>
      </c>
      <c r="E337" s="1">
        <f>_xlfn.XLOOKUP($B337,'[1]Pivot Gioc'!$B:$B,'[1]Pivot Gioc'!$N:$N,"")</f>
        <v>1</v>
      </c>
      <c r="F337" s="1">
        <f>_xlfn.XLOOKUP($B337,'[1]Pivot Gioc'!$B:$B,'[1]Pivot Gioc'!$J:$J,"")</f>
        <v>0</v>
      </c>
      <c r="G337" s="1">
        <f>_xlfn.XLOOKUP($B337,'[1]Pivot Gioc'!$B:$B,'[1]Pivot Gioc'!$I:$I,"")</f>
        <v>0</v>
      </c>
      <c r="H337" s="1">
        <f>_xlfn.XLOOKUP($B337,'[1]Pivot Gioc'!$B:$B,'[1]Pivot Gioc'!$H:$H,"")</f>
        <v>0</v>
      </c>
      <c r="I337" s="1">
        <f>_xlfn.XLOOKUP($B337,'[1]Pivot Gioc'!$B:$B,'[1]Pivot Gioc'!$P:$P,"")</f>
        <v>0</v>
      </c>
      <c r="J337" s="1">
        <f>_xlfn.XLOOKUP($B337,'[1]Pivot Gioc'!$B:$B,'[1]Pivot Gioc'!$L:$L,"")</f>
        <v>5</v>
      </c>
      <c r="K337" s="1">
        <f>_xlfn.XLOOKUP($B337,'[1]Pivot Gioc'!$B:$B,'[1]Pivot Gioc'!$M:$M,"")</f>
        <v>0</v>
      </c>
      <c r="L337" s="1">
        <f>_xlfn.XLOOKUP($B337,'[1]Pivot Gioc'!$B:$B,'[1]Pivot Gioc'!$K:$K,"")</f>
        <v>0</v>
      </c>
      <c r="M337" s="17">
        <f>_xlfn.XLOOKUP($B337,'[1]Pivot Gioc'!$B:$B,'[1]Pivot Gioc'!$C:$C,"")</f>
        <v>5.8181818181818183</v>
      </c>
      <c r="N337" s="17">
        <f>_xlfn.XLOOKUP($B337,'[1]Pivot Gioc'!$B:$B,'[1]Pivot Gioc'!$D:$D,"")</f>
        <v>5.6818181818181817</v>
      </c>
      <c r="O337" s="17">
        <f>_xlfn.XLOOKUP($B337,'[1]Pivot Gioc'!$B:$B,'[1]Pivot Gioc'!$E:$E,"")</f>
        <v>62.5</v>
      </c>
      <c r="P337" s="22" t="str">
        <f>IF(_xlfn.XLOOKUP($B337,'[1]Pivot Gioc'!$B:$B,'[1]Pivot Gioc'!$G:$G,"")=0,"",_xlfn.XLOOKUP($B337,'[1]Pivot Gioc'!$B:$B,'[1]Pivot Gioc'!$G:$G))</f>
        <v/>
      </c>
      <c r="Q337" s="63" t="e">
        <f>_xlfn.XLOOKUP(B337,[1]!Tabella4[nome],[1]!Tabella4[PRES])</f>
        <v>#REF!</v>
      </c>
      <c r="R337" s="63" t="e">
        <f>_xlfn.XLOOKUP(B337,[1]!Tabella4[nome],[1]!Tabella4[LEGA TIT])</f>
        <v>#REF!</v>
      </c>
      <c r="S337" s="66" t="str">
        <f>IF(_xlfn.XLOOKUP($B337,'[1]Pivot Gioc'!$B:$B,'[1]Pivot Gioc'!$S:$S)="0,00","",_xlfn.XLOOKUP($B337,'[1]Pivot Gioc'!$B:$B,'[1]Pivot Gioc'!$S:$S))</f>
        <v/>
      </c>
      <c r="T337" s="66" t="str">
        <f>IF(_xlfn.XLOOKUP($B337,'[1]Pivot Gioc'!$B:$B,'[1]Pivot Gioc'!$T:$T)=0,"",_xlfn.XLOOKUP($B337,'[1]Pivot Gioc'!$B:$B,'[1]Pivot Gioc'!$T:$T))</f>
        <v/>
      </c>
    </row>
    <row r="338" spans="1:20" x14ac:dyDescent="0.3">
      <c r="A338" s="1" t="s">
        <v>456</v>
      </c>
      <c r="B338" s="114" t="s">
        <v>143</v>
      </c>
      <c r="C338" s="1" t="str">
        <f>_xlfn.IFNA(_xlfn.XLOOKUP(B338,'[1]ROSE SQUADRE'!$N:$N,'[1]ROSE SQUADRE'!$O:$O),"")</f>
        <v/>
      </c>
      <c r="D338" s="1">
        <f>_xlfn.XLOOKUP($B338,'[1]Pivot Gioc'!$B:$B,'[1]Pivot Gioc'!$Q:$Q,"")</f>
        <v>0</v>
      </c>
      <c r="E338" s="1">
        <f>_xlfn.XLOOKUP($B338,'[1]Pivot Gioc'!$B:$B,'[1]Pivot Gioc'!$N:$N,"")</f>
        <v>0</v>
      </c>
      <c r="F338" s="1">
        <f>_xlfn.XLOOKUP($B338,'[1]Pivot Gioc'!$B:$B,'[1]Pivot Gioc'!$J:$J,"")</f>
        <v>0</v>
      </c>
      <c r="G338" s="1">
        <f>_xlfn.XLOOKUP($B338,'[1]Pivot Gioc'!$B:$B,'[1]Pivot Gioc'!$I:$I,"")</f>
        <v>0</v>
      </c>
      <c r="H338" s="1">
        <f>_xlfn.XLOOKUP($B338,'[1]Pivot Gioc'!$B:$B,'[1]Pivot Gioc'!$H:$H,"")</f>
        <v>0</v>
      </c>
      <c r="I338" s="1">
        <f>_xlfn.XLOOKUP($B338,'[1]Pivot Gioc'!$B:$B,'[1]Pivot Gioc'!$P:$P,"")</f>
        <v>0</v>
      </c>
      <c r="J338" s="1">
        <f>_xlfn.XLOOKUP($B338,'[1]Pivot Gioc'!$B:$B,'[1]Pivot Gioc'!$L:$L,"")</f>
        <v>1</v>
      </c>
      <c r="K338" s="1">
        <f>_xlfn.XLOOKUP($B338,'[1]Pivot Gioc'!$B:$B,'[1]Pivot Gioc'!$M:$M,"")</f>
        <v>0</v>
      </c>
      <c r="L338" s="1">
        <f>_xlfn.XLOOKUP($B338,'[1]Pivot Gioc'!$B:$B,'[1]Pivot Gioc'!$K:$K,"")</f>
        <v>0</v>
      </c>
      <c r="M338" s="17">
        <f>_xlfn.XLOOKUP($B338,'[1]Pivot Gioc'!$B:$B,'[1]Pivot Gioc'!$C:$C,"")</f>
        <v>5.625</v>
      </c>
      <c r="N338" s="17">
        <f>_xlfn.XLOOKUP($B338,'[1]Pivot Gioc'!$B:$B,'[1]Pivot Gioc'!$D:$D,"")</f>
        <v>5.5625</v>
      </c>
      <c r="O338" s="17">
        <f>_xlfn.XLOOKUP($B338,'[1]Pivot Gioc'!$B:$B,'[1]Pivot Gioc'!$E:$E,"")</f>
        <v>44.5</v>
      </c>
      <c r="P338" s="22" t="str">
        <f>IF(_xlfn.XLOOKUP($B338,'[1]Pivot Gioc'!$B:$B,'[1]Pivot Gioc'!$G:$G,"")=0,"",_xlfn.XLOOKUP($B338,'[1]Pivot Gioc'!$B:$B,'[1]Pivot Gioc'!$G:$G))</f>
        <v/>
      </c>
      <c r="Q338" s="63" t="e">
        <f>_xlfn.XLOOKUP(B338,[1]!Tabella4[nome],[1]!Tabella4[PRES])</f>
        <v>#REF!</v>
      </c>
      <c r="R338" s="63" t="e">
        <f>_xlfn.XLOOKUP(B338,[1]!Tabella4[nome],[1]!Tabella4[LEGA TIT])</f>
        <v>#REF!</v>
      </c>
      <c r="S338" s="66">
        <f>IF(_xlfn.XLOOKUP($B338,'[1]Pivot Gioc'!$B:$B,'[1]Pivot Gioc'!$S:$S)="0,00","",_xlfn.XLOOKUP($B338,'[1]Pivot Gioc'!$B:$B,'[1]Pivot Gioc'!$S:$S))</f>
        <v>5.375</v>
      </c>
      <c r="T338" s="66">
        <f>IF(_xlfn.XLOOKUP($B338,'[1]Pivot Gioc'!$B:$B,'[1]Pivot Gioc'!$T:$T)=0,"",_xlfn.XLOOKUP($B338,'[1]Pivot Gioc'!$B:$B,'[1]Pivot Gioc'!$T:$T))</f>
        <v>21.5</v>
      </c>
    </row>
    <row r="339" spans="1:20" x14ac:dyDescent="0.3">
      <c r="A339" s="1" t="s">
        <v>456</v>
      </c>
      <c r="B339" s="107" t="s">
        <v>568</v>
      </c>
      <c r="C339" s="1" t="str">
        <f>_xlfn.IFNA(_xlfn.XLOOKUP(B339,'[1]ROSE SQUADRE'!$N:$N,'[1]ROSE SQUADRE'!$O:$O),"")</f>
        <v/>
      </c>
      <c r="D339" s="1">
        <f>_xlfn.XLOOKUP($B339,'[1]Pivot Gioc'!$B:$B,'[1]Pivot Gioc'!$Q:$Q,"")</f>
        <v>0</v>
      </c>
      <c r="E339" s="1">
        <f>_xlfn.XLOOKUP($B339,'[1]Pivot Gioc'!$B:$B,'[1]Pivot Gioc'!$N:$N,"")</f>
        <v>1</v>
      </c>
      <c r="F339" s="1">
        <f>_xlfn.XLOOKUP($B339,'[1]Pivot Gioc'!$B:$B,'[1]Pivot Gioc'!$J:$J,"")</f>
        <v>0</v>
      </c>
      <c r="G339" s="1">
        <f>_xlfn.XLOOKUP($B339,'[1]Pivot Gioc'!$B:$B,'[1]Pivot Gioc'!$I:$I,"")</f>
        <v>0</v>
      </c>
      <c r="H339" s="1">
        <f>_xlfn.XLOOKUP($B339,'[1]Pivot Gioc'!$B:$B,'[1]Pivot Gioc'!$H:$H,"")</f>
        <v>0</v>
      </c>
      <c r="I339" s="1">
        <f>_xlfn.XLOOKUP($B339,'[1]Pivot Gioc'!$B:$B,'[1]Pivot Gioc'!$P:$P,"")</f>
        <v>0</v>
      </c>
      <c r="J339" s="1">
        <f>_xlfn.XLOOKUP($B339,'[1]Pivot Gioc'!$B:$B,'[1]Pivot Gioc'!$L:$L,"")</f>
        <v>3</v>
      </c>
      <c r="K339" s="1">
        <f>_xlfn.XLOOKUP($B339,'[1]Pivot Gioc'!$B:$B,'[1]Pivot Gioc'!$M:$M,"")</f>
        <v>0</v>
      </c>
      <c r="L339" s="1">
        <f>_xlfn.XLOOKUP($B339,'[1]Pivot Gioc'!$B:$B,'[1]Pivot Gioc'!$K:$K,"")</f>
        <v>0</v>
      </c>
      <c r="M339" s="17">
        <f>_xlfn.XLOOKUP($B339,'[1]Pivot Gioc'!$B:$B,'[1]Pivot Gioc'!$C:$C,"")</f>
        <v>5.8</v>
      </c>
      <c r="N339" s="17">
        <f>_xlfn.XLOOKUP($B339,'[1]Pivot Gioc'!$B:$B,'[1]Pivot Gioc'!$D:$D,"")</f>
        <v>5.7666666666666666</v>
      </c>
      <c r="O339" s="17">
        <f>_xlfn.XLOOKUP($B339,'[1]Pivot Gioc'!$B:$B,'[1]Pivot Gioc'!$E:$E,"")</f>
        <v>86.5</v>
      </c>
      <c r="P339" s="22" t="str">
        <f>IF(_xlfn.XLOOKUP($B339,'[1]Pivot Gioc'!$B:$B,'[1]Pivot Gioc'!$G:$G,"")=0,"",_xlfn.XLOOKUP($B339,'[1]Pivot Gioc'!$B:$B,'[1]Pivot Gioc'!$G:$G))</f>
        <v/>
      </c>
      <c r="Q339" s="63" t="e">
        <f>_xlfn.XLOOKUP(B339,[1]!Tabella4[nome],[1]!Tabella4[PRES])</f>
        <v>#REF!</v>
      </c>
      <c r="R339" s="63" t="e">
        <f>_xlfn.XLOOKUP(B339,[1]!Tabella4[nome],[1]!Tabella4[LEGA TIT])</f>
        <v>#REF!</v>
      </c>
      <c r="S339" s="66" t="str">
        <f>IF(_xlfn.XLOOKUP($B339,'[1]Pivot Gioc'!$B:$B,'[1]Pivot Gioc'!$S:$S)="0,00","",_xlfn.XLOOKUP($B339,'[1]Pivot Gioc'!$B:$B,'[1]Pivot Gioc'!$S:$S))</f>
        <v/>
      </c>
      <c r="T339" s="66" t="str">
        <f>IF(_xlfn.XLOOKUP($B339,'[1]Pivot Gioc'!$B:$B,'[1]Pivot Gioc'!$T:$T)=0,"",_xlfn.XLOOKUP($B339,'[1]Pivot Gioc'!$B:$B,'[1]Pivot Gioc'!$T:$T))</f>
        <v/>
      </c>
    </row>
    <row r="340" spans="1:20" x14ac:dyDescent="0.3">
      <c r="A340" s="1" t="e">
        <v>#N/A</v>
      </c>
      <c r="B340" s="107" t="s">
        <v>570</v>
      </c>
      <c r="C340" s="1" t="str">
        <f>_xlfn.IFNA(_xlfn.XLOOKUP(B340,'[1]ROSE SQUADRE'!$N:$N,'[1]ROSE SQUADRE'!$O:$O),"")</f>
        <v/>
      </c>
      <c r="D340" s="1">
        <f>_xlfn.XLOOKUP($B340,'[1]Pivot Gioc'!$B:$B,'[1]Pivot Gioc'!$Q:$Q,"")</f>
        <v>0</v>
      </c>
      <c r="E340" s="1">
        <f>_xlfn.XLOOKUP($B340,'[1]Pivot Gioc'!$B:$B,'[1]Pivot Gioc'!$N:$N,"")</f>
        <v>0</v>
      </c>
      <c r="F340" s="1">
        <f>_xlfn.XLOOKUP($B340,'[1]Pivot Gioc'!$B:$B,'[1]Pivot Gioc'!$J:$J,"")</f>
        <v>0</v>
      </c>
      <c r="G340" s="1">
        <f>_xlfn.XLOOKUP($B340,'[1]Pivot Gioc'!$B:$B,'[1]Pivot Gioc'!$I:$I,"")</f>
        <v>0</v>
      </c>
      <c r="H340" s="1">
        <f>_xlfn.XLOOKUP($B340,'[1]Pivot Gioc'!$B:$B,'[1]Pivot Gioc'!$H:$H,"")</f>
        <v>0</v>
      </c>
      <c r="I340" s="1">
        <f>_xlfn.XLOOKUP($B340,'[1]Pivot Gioc'!$B:$B,'[1]Pivot Gioc'!$P:$P,"")</f>
        <v>0</v>
      </c>
      <c r="J340" s="1">
        <f>_xlfn.XLOOKUP($B340,'[1]Pivot Gioc'!$B:$B,'[1]Pivot Gioc'!$L:$L,"")</f>
        <v>3</v>
      </c>
      <c r="K340" s="1">
        <f>_xlfn.XLOOKUP($B340,'[1]Pivot Gioc'!$B:$B,'[1]Pivot Gioc'!$M:$M,"")</f>
        <v>0</v>
      </c>
      <c r="L340" s="1">
        <f>_xlfn.XLOOKUP($B340,'[1]Pivot Gioc'!$B:$B,'[1]Pivot Gioc'!$K:$K,"")</f>
        <v>1</v>
      </c>
      <c r="M340" s="17">
        <f>_xlfn.XLOOKUP($B340,'[1]Pivot Gioc'!$B:$B,'[1]Pivot Gioc'!$C:$C,"")</f>
        <v>5.9666666666666668</v>
      </c>
      <c r="N340" s="17">
        <f>_xlfn.XLOOKUP($B340,'[1]Pivot Gioc'!$B:$B,'[1]Pivot Gioc'!$D:$D,"")</f>
        <v>5.7333333333333334</v>
      </c>
      <c r="O340" s="17">
        <f>_xlfn.XLOOKUP($B340,'[1]Pivot Gioc'!$B:$B,'[1]Pivot Gioc'!$E:$E,"")</f>
        <v>86</v>
      </c>
      <c r="P340" s="22" t="str">
        <f>IF(_xlfn.XLOOKUP($B340,'[1]Pivot Gioc'!$B:$B,'[1]Pivot Gioc'!$G:$G,"")=0,"",_xlfn.XLOOKUP($B340,'[1]Pivot Gioc'!$B:$B,'[1]Pivot Gioc'!$G:$G))</f>
        <v/>
      </c>
      <c r="Q340" s="63" t="e">
        <f>_xlfn.XLOOKUP(B340,[1]!Tabella4[nome],[1]!Tabella4[PRES])</f>
        <v>#REF!</v>
      </c>
      <c r="R340" s="63" t="e">
        <f>_xlfn.XLOOKUP(B340,[1]!Tabella4[nome],[1]!Tabella4[LEGA TIT])</f>
        <v>#REF!</v>
      </c>
      <c r="S340" s="66" t="str">
        <f>IF(_xlfn.XLOOKUP($B340,'[1]Pivot Gioc'!$B:$B,'[1]Pivot Gioc'!$S:$S)="0,00","",_xlfn.XLOOKUP($B340,'[1]Pivot Gioc'!$B:$B,'[1]Pivot Gioc'!$S:$S))</f>
        <v/>
      </c>
      <c r="T340" s="66" t="str">
        <f>IF(_xlfn.XLOOKUP($B340,'[1]Pivot Gioc'!$B:$B,'[1]Pivot Gioc'!$T:$T)=0,"",_xlfn.XLOOKUP($B340,'[1]Pivot Gioc'!$B:$B,'[1]Pivot Gioc'!$T:$T))</f>
        <v/>
      </c>
    </row>
    <row r="341" spans="1:20" x14ac:dyDescent="0.3">
      <c r="A341" s="1" t="s">
        <v>456</v>
      </c>
      <c r="B341" s="107" t="s">
        <v>573</v>
      </c>
      <c r="C341" s="1" t="str">
        <f>_xlfn.IFNA(_xlfn.XLOOKUP(B341,'[1]ROSE SQUADRE'!$N:$N,'[1]ROSE SQUADRE'!$O:$O),"")</f>
        <v/>
      </c>
      <c r="D341" s="1">
        <f>_xlfn.XLOOKUP($B341,'[1]Pivot Gioc'!$B:$B,'[1]Pivot Gioc'!$Q:$Q,"")</f>
        <v>0</v>
      </c>
      <c r="E341" s="1">
        <f>_xlfn.XLOOKUP($B341,'[1]Pivot Gioc'!$B:$B,'[1]Pivot Gioc'!$N:$N,"")</f>
        <v>1</v>
      </c>
      <c r="F341" s="1">
        <f>_xlfn.XLOOKUP($B341,'[1]Pivot Gioc'!$B:$B,'[1]Pivot Gioc'!$J:$J,"")</f>
        <v>0</v>
      </c>
      <c r="G341" s="1">
        <f>_xlfn.XLOOKUP($B341,'[1]Pivot Gioc'!$B:$B,'[1]Pivot Gioc'!$I:$I,"")</f>
        <v>0</v>
      </c>
      <c r="H341" s="1">
        <f>_xlfn.XLOOKUP($B341,'[1]Pivot Gioc'!$B:$B,'[1]Pivot Gioc'!$H:$H,"")</f>
        <v>0</v>
      </c>
      <c r="I341" s="1">
        <f>_xlfn.XLOOKUP($B341,'[1]Pivot Gioc'!$B:$B,'[1]Pivot Gioc'!$P:$P,"")</f>
        <v>0</v>
      </c>
      <c r="J341" s="1">
        <f>_xlfn.XLOOKUP($B341,'[1]Pivot Gioc'!$B:$B,'[1]Pivot Gioc'!$L:$L,"")</f>
        <v>2</v>
      </c>
      <c r="K341" s="1">
        <f>_xlfn.XLOOKUP($B341,'[1]Pivot Gioc'!$B:$B,'[1]Pivot Gioc'!$M:$M,"")</f>
        <v>0</v>
      </c>
      <c r="L341" s="1">
        <f>_xlfn.XLOOKUP($B341,'[1]Pivot Gioc'!$B:$B,'[1]Pivot Gioc'!$K:$K,"")</f>
        <v>0</v>
      </c>
      <c r="M341" s="17">
        <f>_xlfn.XLOOKUP($B341,'[1]Pivot Gioc'!$B:$B,'[1]Pivot Gioc'!$C:$C,"")</f>
        <v>5.7954545454545459</v>
      </c>
      <c r="N341" s="17">
        <f>_xlfn.XLOOKUP($B341,'[1]Pivot Gioc'!$B:$B,'[1]Pivot Gioc'!$D:$D,"")</f>
        <v>5.7954545454545459</v>
      </c>
      <c r="O341" s="17">
        <f>_xlfn.XLOOKUP($B341,'[1]Pivot Gioc'!$B:$B,'[1]Pivot Gioc'!$E:$E,"")</f>
        <v>127.5</v>
      </c>
      <c r="P341" s="22" t="str">
        <f>IF(_xlfn.XLOOKUP($B341,'[1]Pivot Gioc'!$B:$B,'[1]Pivot Gioc'!$G:$G,"")=0,"",_xlfn.XLOOKUP($B341,'[1]Pivot Gioc'!$B:$B,'[1]Pivot Gioc'!$G:$G))</f>
        <v/>
      </c>
      <c r="Q341" s="63" t="e">
        <f>_xlfn.XLOOKUP(B341,[1]!Tabella4[nome],[1]!Tabella4[PRES])</f>
        <v>#REF!</v>
      </c>
      <c r="R341" s="63" t="e">
        <f>_xlfn.XLOOKUP(B341,[1]!Tabella4[nome],[1]!Tabella4[LEGA TIT])</f>
        <v>#REF!</v>
      </c>
      <c r="S341" s="66" t="str">
        <f>IF(_xlfn.XLOOKUP($B341,'[1]Pivot Gioc'!$B:$B,'[1]Pivot Gioc'!$S:$S)="0,00","",_xlfn.XLOOKUP($B341,'[1]Pivot Gioc'!$B:$B,'[1]Pivot Gioc'!$S:$S))</f>
        <v/>
      </c>
      <c r="T341" s="66" t="str">
        <f>IF(_xlfn.XLOOKUP($B341,'[1]Pivot Gioc'!$B:$B,'[1]Pivot Gioc'!$T:$T)=0,"",_xlfn.XLOOKUP($B341,'[1]Pivot Gioc'!$B:$B,'[1]Pivot Gioc'!$T:$T))</f>
        <v/>
      </c>
    </row>
    <row r="342" spans="1:20" x14ac:dyDescent="0.3">
      <c r="A342" s="1" t="s">
        <v>459</v>
      </c>
      <c r="B342" s="107" t="s">
        <v>467</v>
      </c>
      <c r="C342" s="1" t="str">
        <f>_xlfn.IFNA(_xlfn.XLOOKUP(B342,'[1]ROSE SQUADRE'!$N:$N,'[1]ROSE SQUADRE'!$O:$O),"")</f>
        <v/>
      </c>
      <c r="D342" s="1">
        <f>_xlfn.XLOOKUP($B342,'[1]Pivot Gioc'!$B:$B,'[1]Pivot Gioc'!$Q:$Q,"")</f>
        <v>0</v>
      </c>
      <c r="E342" s="1">
        <f>_xlfn.XLOOKUP($B342,'[1]Pivot Gioc'!$B:$B,'[1]Pivot Gioc'!$N:$N,"")</f>
        <v>0</v>
      </c>
      <c r="F342" s="1">
        <f>_xlfn.XLOOKUP($B342,'[1]Pivot Gioc'!$B:$B,'[1]Pivot Gioc'!$J:$J,"")</f>
        <v>0</v>
      </c>
      <c r="G342" s="1">
        <f>_xlfn.XLOOKUP($B342,'[1]Pivot Gioc'!$B:$B,'[1]Pivot Gioc'!$I:$I,"")</f>
        <v>0</v>
      </c>
      <c r="H342" s="1">
        <f>_xlfn.XLOOKUP($B342,'[1]Pivot Gioc'!$B:$B,'[1]Pivot Gioc'!$H:$H,"")</f>
        <v>0</v>
      </c>
      <c r="I342" s="1">
        <f>_xlfn.XLOOKUP($B342,'[1]Pivot Gioc'!$B:$B,'[1]Pivot Gioc'!$P:$P,"")</f>
        <v>0</v>
      </c>
      <c r="J342" s="1">
        <f>_xlfn.XLOOKUP($B342,'[1]Pivot Gioc'!$B:$B,'[1]Pivot Gioc'!$L:$L,"")</f>
        <v>1</v>
      </c>
      <c r="K342" s="1">
        <f>_xlfn.XLOOKUP($B342,'[1]Pivot Gioc'!$B:$B,'[1]Pivot Gioc'!$M:$M,"")</f>
        <v>0</v>
      </c>
      <c r="L342" s="1">
        <f>_xlfn.XLOOKUP($B342,'[1]Pivot Gioc'!$B:$B,'[1]Pivot Gioc'!$K:$K,"")</f>
        <v>0</v>
      </c>
      <c r="M342" s="17">
        <f>_xlfn.XLOOKUP($B342,'[1]Pivot Gioc'!$B:$B,'[1]Pivot Gioc'!$C:$C,"")</f>
        <v>5.7142857142857144</v>
      </c>
      <c r="N342" s="17">
        <f>_xlfn.XLOOKUP($B342,'[1]Pivot Gioc'!$B:$B,'[1]Pivot Gioc'!$D:$D,"")</f>
        <v>5.6428571428571432</v>
      </c>
      <c r="O342" s="17">
        <f>_xlfn.XLOOKUP($B342,'[1]Pivot Gioc'!$B:$B,'[1]Pivot Gioc'!$E:$E,"")</f>
        <v>39.5</v>
      </c>
      <c r="P342" s="22" t="str">
        <f>IF(_xlfn.XLOOKUP($B342,'[1]Pivot Gioc'!$B:$B,'[1]Pivot Gioc'!$G:$G,"")=0,"",_xlfn.XLOOKUP($B342,'[1]Pivot Gioc'!$B:$B,'[1]Pivot Gioc'!$G:$G))</f>
        <v/>
      </c>
      <c r="Q342" s="63" t="e">
        <f>_xlfn.XLOOKUP(B342,[1]!Tabella4[nome],[1]!Tabella4[PRES])</f>
        <v>#REF!</v>
      </c>
      <c r="R342" s="63" t="e">
        <f>_xlfn.XLOOKUP(B342,[1]!Tabella4[nome],[1]!Tabella4[LEGA TIT])</f>
        <v>#REF!</v>
      </c>
      <c r="S342" s="66" t="str">
        <f>IF(_xlfn.XLOOKUP($B342,'[1]Pivot Gioc'!$B:$B,'[1]Pivot Gioc'!$S:$S)="0,00","",_xlfn.XLOOKUP($B342,'[1]Pivot Gioc'!$B:$B,'[1]Pivot Gioc'!$S:$S))</f>
        <v/>
      </c>
      <c r="T342" s="66" t="str">
        <f>IF(_xlfn.XLOOKUP($B342,'[1]Pivot Gioc'!$B:$B,'[1]Pivot Gioc'!$T:$T)=0,"",_xlfn.XLOOKUP($B342,'[1]Pivot Gioc'!$B:$B,'[1]Pivot Gioc'!$T:$T))</f>
        <v/>
      </c>
    </row>
    <row r="343" spans="1:20" x14ac:dyDescent="0.3">
      <c r="A343" s="1" t="s">
        <v>456</v>
      </c>
      <c r="B343" s="107" t="s">
        <v>156</v>
      </c>
      <c r="C343" s="1" t="str">
        <f>_xlfn.IFNA(_xlfn.XLOOKUP(B343,'[1]ROSE SQUADRE'!$N:$N,'[1]ROSE SQUADRE'!$O:$O),"")</f>
        <v/>
      </c>
      <c r="D343" s="1">
        <f>_xlfn.XLOOKUP($B343,'[1]Pivot Gioc'!$B:$B,'[1]Pivot Gioc'!$Q:$Q,"")</f>
        <v>0</v>
      </c>
      <c r="E343" s="1">
        <f>_xlfn.XLOOKUP($B343,'[1]Pivot Gioc'!$B:$B,'[1]Pivot Gioc'!$N:$N,"")</f>
        <v>0</v>
      </c>
      <c r="F343" s="1">
        <f>_xlfn.XLOOKUP($B343,'[1]Pivot Gioc'!$B:$B,'[1]Pivot Gioc'!$J:$J,"")</f>
        <v>0</v>
      </c>
      <c r="G343" s="1">
        <f>_xlfn.XLOOKUP($B343,'[1]Pivot Gioc'!$B:$B,'[1]Pivot Gioc'!$I:$I,"")</f>
        <v>0</v>
      </c>
      <c r="H343" s="1">
        <f>_xlfn.XLOOKUP($B343,'[1]Pivot Gioc'!$B:$B,'[1]Pivot Gioc'!$H:$H,"")</f>
        <v>0</v>
      </c>
      <c r="I343" s="1">
        <f>_xlfn.XLOOKUP($B343,'[1]Pivot Gioc'!$B:$B,'[1]Pivot Gioc'!$P:$P,"")</f>
        <v>0</v>
      </c>
      <c r="J343" s="1">
        <f>_xlfn.XLOOKUP($B343,'[1]Pivot Gioc'!$B:$B,'[1]Pivot Gioc'!$L:$L,"")</f>
        <v>2</v>
      </c>
      <c r="K343" s="1">
        <f>_xlfn.XLOOKUP($B343,'[1]Pivot Gioc'!$B:$B,'[1]Pivot Gioc'!$M:$M,"")</f>
        <v>0</v>
      </c>
      <c r="L343" s="1">
        <f>_xlfn.XLOOKUP($B343,'[1]Pivot Gioc'!$B:$B,'[1]Pivot Gioc'!$K:$K,"")</f>
        <v>0</v>
      </c>
      <c r="M343" s="17">
        <f>_xlfn.XLOOKUP($B343,'[1]Pivot Gioc'!$B:$B,'[1]Pivot Gioc'!$C:$C,"")</f>
        <v>5.875</v>
      </c>
      <c r="N343" s="17">
        <f>_xlfn.XLOOKUP($B343,'[1]Pivot Gioc'!$B:$B,'[1]Pivot Gioc'!$D:$D,"")</f>
        <v>5.791666666666667</v>
      </c>
      <c r="O343" s="17">
        <f>_xlfn.XLOOKUP($B343,'[1]Pivot Gioc'!$B:$B,'[1]Pivot Gioc'!$E:$E,"")</f>
        <v>69.5</v>
      </c>
      <c r="P343" s="22" t="str">
        <f>IF(_xlfn.XLOOKUP($B343,'[1]Pivot Gioc'!$B:$B,'[1]Pivot Gioc'!$G:$G,"")=0,"",_xlfn.XLOOKUP($B343,'[1]Pivot Gioc'!$B:$B,'[1]Pivot Gioc'!$G:$G))</f>
        <v/>
      </c>
      <c r="Q343" s="63" t="e">
        <f>_xlfn.XLOOKUP(B343,[1]!Tabella4[nome],[1]!Tabella4[PRES])</f>
        <v>#REF!</v>
      </c>
      <c r="R343" s="63" t="e">
        <f>_xlfn.XLOOKUP(B343,[1]!Tabella4[nome],[1]!Tabella4[LEGA TIT])</f>
        <v>#REF!</v>
      </c>
      <c r="S343" s="66" t="str">
        <f>IF(_xlfn.XLOOKUP($B343,'[1]Pivot Gioc'!$B:$B,'[1]Pivot Gioc'!$S:$S)="0,00","",_xlfn.XLOOKUP($B343,'[1]Pivot Gioc'!$B:$B,'[1]Pivot Gioc'!$S:$S))</f>
        <v/>
      </c>
      <c r="T343" s="66" t="str">
        <f>IF(_xlfn.XLOOKUP($B343,'[1]Pivot Gioc'!$B:$B,'[1]Pivot Gioc'!$T:$T)=0,"",_xlfn.XLOOKUP($B343,'[1]Pivot Gioc'!$B:$B,'[1]Pivot Gioc'!$T:$T))</f>
        <v/>
      </c>
    </row>
    <row r="344" spans="1:20" x14ac:dyDescent="0.3">
      <c r="A344" s="1" t="s">
        <v>456</v>
      </c>
      <c r="B344" s="107" t="s">
        <v>575</v>
      </c>
      <c r="C344" s="1" t="str">
        <f>_xlfn.IFNA(_xlfn.XLOOKUP(B344,'[1]ROSE SQUADRE'!$N:$N,'[1]ROSE SQUADRE'!$O:$O),"")</f>
        <v/>
      </c>
      <c r="D344" s="1">
        <f>_xlfn.XLOOKUP($B344,'[1]Pivot Gioc'!$B:$B,'[1]Pivot Gioc'!$Q:$Q,"")</f>
        <v>0</v>
      </c>
      <c r="E344" s="1">
        <f>_xlfn.XLOOKUP($B344,'[1]Pivot Gioc'!$B:$B,'[1]Pivot Gioc'!$N:$N,"")</f>
        <v>0</v>
      </c>
      <c r="F344" s="1">
        <f>_xlfn.XLOOKUP($B344,'[1]Pivot Gioc'!$B:$B,'[1]Pivot Gioc'!$J:$J,"")</f>
        <v>0</v>
      </c>
      <c r="G344" s="1">
        <f>_xlfn.XLOOKUP($B344,'[1]Pivot Gioc'!$B:$B,'[1]Pivot Gioc'!$I:$I,"")</f>
        <v>0</v>
      </c>
      <c r="H344" s="1">
        <f>_xlfn.XLOOKUP($B344,'[1]Pivot Gioc'!$B:$B,'[1]Pivot Gioc'!$H:$H,"")</f>
        <v>0</v>
      </c>
      <c r="I344" s="1">
        <f>_xlfn.XLOOKUP($B344,'[1]Pivot Gioc'!$B:$B,'[1]Pivot Gioc'!$P:$P,"")</f>
        <v>0</v>
      </c>
      <c r="J344" s="1">
        <f>_xlfn.XLOOKUP($B344,'[1]Pivot Gioc'!$B:$B,'[1]Pivot Gioc'!$L:$L,"")</f>
        <v>0</v>
      </c>
      <c r="K344" s="1">
        <f>_xlfn.XLOOKUP($B344,'[1]Pivot Gioc'!$B:$B,'[1]Pivot Gioc'!$M:$M,"")</f>
        <v>0</v>
      </c>
      <c r="L344" s="1">
        <f>_xlfn.XLOOKUP($B344,'[1]Pivot Gioc'!$B:$B,'[1]Pivot Gioc'!$K:$K,"")</f>
        <v>0</v>
      </c>
      <c r="M344" s="17">
        <f>_xlfn.XLOOKUP($B344,'[1]Pivot Gioc'!$B:$B,'[1]Pivot Gioc'!$C:$C,"")</f>
        <v>5.958333333333333</v>
      </c>
      <c r="N344" s="17">
        <f>_xlfn.XLOOKUP($B344,'[1]Pivot Gioc'!$B:$B,'[1]Pivot Gioc'!$D:$D,"")</f>
        <v>5.958333333333333</v>
      </c>
      <c r="O344" s="17">
        <f>_xlfn.XLOOKUP($B344,'[1]Pivot Gioc'!$B:$B,'[1]Pivot Gioc'!$E:$E,"")</f>
        <v>71.5</v>
      </c>
      <c r="P344" s="22" t="str">
        <f>IF(_xlfn.XLOOKUP($B344,'[1]Pivot Gioc'!$B:$B,'[1]Pivot Gioc'!$G:$G,"")=0,"",_xlfn.XLOOKUP($B344,'[1]Pivot Gioc'!$B:$B,'[1]Pivot Gioc'!$G:$G))</f>
        <v/>
      </c>
      <c r="Q344" s="63" t="e">
        <f>_xlfn.XLOOKUP(B344,[1]!Tabella4[nome],[1]!Tabella4[PRES])</f>
        <v>#REF!</v>
      </c>
      <c r="R344" s="63" t="e">
        <f>_xlfn.XLOOKUP(B344,[1]!Tabella4[nome],[1]!Tabella4[LEGA TIT])</f>
        <v>#REF!</v>
      </c>
      <c r="S344" s="66" t="str">
        <f>IF(_xlfn.XLOOKUP($B344,'[1]Pivot Gioc'!$B:$B,'[1]Pivot Gioc'!$S:$S)="0,00","",_xlfn.XLOOKUP($B344,'[1]Pivot Gioc'!$B:$B,'[1]Pivot Gioc'!$S:$S))</f>
        <v/>
      </c>
      <c r="T344" s="66" t="str">
        <f>IF(_xlfn.XLOOKUP($B344,'[1]Pivot Gioc'!$B:$B,'[1]Pivot Gioc'!$T:$T)=0,"",_xlfn.XLOOKUP($B344,'[1]Pivot Gioc'!$B:$B,'[1]Pivot Gioc'!$T:$T))</f>
        <v/>
      </c>
    </row>
    <row r="345" spans="1:20" x14ac:dyDescent="0.3">
      <c r="A345" s="1" t="s">
        <v>456</v>
      </c>
      <c r="B345" s="104" t="s">
        <v>497</v>
      </c>
      <c r="C345" s="1" t="str">
        <f>_xlfn.IFNA(_xlfn.XLOOKUP(B345,'[1]ROSE SQUADRE'!$N:$N,'[1]ROSE SQUADRE'!$O:$O),"")</f>
        <v/>
      </c>
      <c r="D345" s="1">
        <f>_xlfn.XLOOKUP($B345,'[1]Pivot Gioc'!$B:$B,'[1]Pivot Gioc'!$Q:$Q,"")</f>
        <v>0</v>
      </c>
      <c r="E345" s="1">
        <f>_xlfn.XLOOKUP($B345,'[1]Pivot Gioc'!$B:$B,'[1]Pivot Gioc'!$N:$N,"")</f>
        <v>0</v>
      </c>
      <c r="F345" s="1">
        <f>_xlfn.XLOOKUP($B345,'[1]Pivot Gioc'!$B:$B,'[1]Pivot Gioc'!$J:$J,"")</f>
        <v>0</v>
      </c>
      <c r="G345" s="1">
        <f>_xlfn.XLOOKUP($B345,'[1]Pivot Gioc'!$B:$B,'[1]Pivot Gioc'!$I:$I,"")</f>
        <v>0</v>
      </c>
      <c r="H345" s="1">
        <f>_xlfn.XLOOKUP($B345,'[1]Pivot Gioc'!$B:$B,'[1]Pivot Gioc'!$H:$H,"")</f>
        <v>0</v>
      </c>
      <c r="I345" s="1">
        <f>_xlfn.XLOOKUP($B345,'[1]Pivot Gioc'!$B:$B,'[1]Pivot Gioc'!$P:$P,"")</f>
        <v>0</v>
      </c>
      <c r="J345" s="1">
        <f>_xlfn.XLOOKUP($B345,'[1]Pivot Gioc'!$B:$B,'[1]Pivot Gioc'!$L:$L,"")</f>
        <v>0</v>
      </c>
      <c r="K345" s="1">
        <f>_xlfn.XLOOKUP($B345,'[1]Pivot Gioc'!$B:$B,'[1]Pivot Gioc'!$M:$M,"")</f>
        <v>0</v>
      </c>
      <c r="L345" s="1">
        <f>_xlfn.XLOOKUP($B345,'[1]Pivot Gioc'!$B:$B,'[1]Pivot Gioc'!$K:$K,"")</f>
        <v>0</v>
      </c>
      <c r="M345" s="17">
        <f>_xlfn.XLOOKUP($B345,'[1]Pivot Gioc'!$B:$B,'[1]Pivot Gioc'!$C:$C,"")</f>
        <v>5.8928571428571432</v>
      </c>
      <c r="N345" s="17">
        <f>_xlfn.XLOOKUP($B345,'[1]Pivot Gioc'!$B:$B,'[1]Pivot Gioc'!$D:$D,"")</f>
        <v>5.8928571428571432</v>
      </c>
      <c r="O345" s="17">
        <f>_xlfn.XLOOKUP($B345,'[1]Pivot Gioc'!$B:$B,'[1]Pivot Gioc'!$E:$E,"")</f>
        <v>82.5</v>
      </c>
      <c r="P345" s="22" t="str">
        <f>IF(_xlfn.XLOOKUP($B345,'[1]Pivot Gioc'!$B:$B,'[1]Pivot Gioc'!$G:$G,"")=0,"",_xlfn.XLOOKUP($B345,'[1]Pivot Gioc'!$B:$B,'[1]Pivot Gioc'!$G:$G))</f>
        <v/>
      </c>
      <c r="Q345" s="63" t="e">
        <f>_xlfn.XLOOKUP(B345,[1]!Tabella4[nome],[1]!Tabella4[PRES])</f>
        <v>#REF!</v>
      </c>
      <c r="R345" s="63" t="e">
        <f>_xlfn.XLOOKUP(B345,[1]!Tabella4[nome],[1]!Tabella4[LEGA TIT])</f>
        <v>#REF!</v>
      </c>
      <c r="S345" s="66">
        <f>IF(_xlfn.XLOOKUP($B345,'[1]Pivot Gioc'!$B:$B,'[1]Pivot Gioc'!$S:$S)="0,00","",_xlfn.XLOOKUP($B345,'[1]Pivot Gioc'!$B:$B,'[1]Pivot Gioc'!$S:$S))</f>
        <v>6</v>
      </c>
      <c r="T345" s="66">
        <f>IF(_xlfn.XLOOKUP($B345,'[1]Pivot Gioc'!$B:$B,'[1]Pivot Gioc'!$T:$T)=0,"",_xlfn.XLOOKUP($B345,'[1]Pivot Gioc'!$B:$B,'[1]Pivot Gioc'!$T:$T))</f>
        <v>36</v>
      </c>
    </row>
    <row r="346" spans="1:20" x14ac:dyDescent="0.3">
      <c r="A346" s="1" t="s">
        <v>458</v>
      </c>
      <c r="B346" s="107" t="s">
        <v>578</v>
      </c>
      <c r="C346" s="1" t="str">
        <f>_xlfn.IFNA(_xlfn.XLOOKUP(B346,'[1]ROSE SQUADRE'!$N:$N,'[1]ROSE SQUADRE'!$O:$O),"")</f>
        <v/>
      </c>
      <c r="D346" s="1">
        <f>_xlfn.XLOOKUP($B346,'[1]Pivot Gioc'!$B:$B,'[1]Pivot Gioc'!$Q:$Q,"")</f>
        <v>0</v>
      </c>
      <c r="E346" s="1">
        <f>_xlfn.XLOOKUP($B346,'[1]Pivot Gioc'!$B:$B,'[1]Pivot Gioc'!$N:$N,"")</f>
        <v>0</v>
      </c>
      <c r="F346" s="1">
        <f>_xlfn.XLOOKUP($B346,'[1]Pivot Gioc'!$B:$B,'[1]Pivot Gioc'!$J:$J,"")</f>
        <v>0</v>
      </c>
      <c r="G346" s="1">
        <f>_xlfn.XLOOKUP($B346,'[1]Pivot Gioc'!$B:$B,'[1]Pivot Gioc'!$I:$I,"")</f>
        <v>0</v>
      </c>
      <c r="H346" s="1">
        <f>_xlfn.XLOOKUP($B346,'[1]Pivot Gioc'!$B:$B,'[1]Pivot Gioc'!$H:$H,"")</f>
        <v>0</v>
      </c>
      <c r="I346" s="1">
        <f>_xlfn.XLOOKUP($B346,'[1]Pivot Gioc'!$B:$B,'[1]Pivot Gioc'!$P:$P,"")</f>
        <v>0</v>
      </c>
      <c r="J346" s="1">
        <f>_xlfn.XLOOKUP($B346,'[1]Pivot Gioc'!$B:$B,'[1]Pivot Gioc'!$L:$L,"")</f>
        <v>1</v>
      </c>
      <c r="K346" s="1">
        <f>_xlfn.XLOOKUP($B346,'[1]Pivot Gioc'!$B:$B,'[1]Pivot Gioc'!$M:$M,"")</f>
        <v>0</v>
      </c>
      <c r="L346" s="1">
        <f>_xlfn.XLOOKUP($B346,'[1]Pivot Gioc'!$B:$B,'[1]Pivot Gioc'!$K:$K,"")</f>
        <v>0</v>
      </c>
      <c r="M346" s="17">
        <f>_xlfn.XLOOKUP($B346,'[1]Pivot Gioc'!$B:$B,'[1]Pivot Gioc'!$C:$C,"")</f>
        <v>5.9761904761904763</v>
      </c>
      <c r="N346" s="17">
        <f>_xlfn.XLOOKUP($B346,'[1]Pivot Gioc'!$B:$B,'[1]Pivot Gioc'!$D:$D,"")</f>
        <v>5.9523809523809526</v>
      </c>
      <c r="O346" s="17">
        <f>_xlfn.XLOOKUP($B346,'[1]Pivot Gioc'!$B:$B,'[1]Pivot Gioc'!$E:$E,"")</f>
        <v>125</v>
      </c>
      <c r="P346" s="22" t="str">
        <f>IF(_xlfn.XLOOKUP($B346,'[1]Pivot Gioc'!$B:$B,'[1]Pivot Gioc'!$G:$G,"")=0,"",_xlfn.XLOOKUP($B346,'[1]Pivot Gioc'!$B:$B,'[1]Pivot Gioc'!$G:$G))</f>
        <v/>
      </c>
      <c r="Q346" s="63" t="e">
        <f>_xlfn.XLOOKUP(B346,[1]!Tabella4[nome],[1]!Tabella4[PRES])</f>
        <v>#REF!</v>
      </c>
      <c r="R346" s="63" t="e">
        <f>_xlfn.XLOOKUP(B346,[1]!Tabella4[nome],[1]!Tabella4[LEGA TIT])</f>
        <v>#REF!</v>
      </c>
      <c r="S346" s="66" t="str">
        <f>IF(_xlfn.XLOOKUP($B346,'[1]Pivot Gioc'!$B:$B,'[1]Pivot Gioc'!$S:$S)="0,00","",_xlfn.XLOOKUP($B346,'[1]Pivot Gioc'!$B:$B,'[1]Pivot Gioc'!$S:$S))</f>
        <v/>
      </c>
      <c r="T346" s="66" t="str">
        <f>IF(_xlfn.XLOOKUP($B346,'[1]Pivot Gioc'!$B:$B,'[1]Pivot Gioc'!$T:$T)=0,"",_xlfn.XLOOKUP($B346,'[1]Pivot Gioc'!$B:$B,'[1]Pivot Gioc'!$T:$T))</f>
        <v/>
      </c>
    </row>
    <row r="347" spans="1:20" x14ac:dyDescent="0.3">
      <c r="A347" s="1" t="s">
        <v>456</v>
      </c>
      <c r="B347" s="106" t="s">
        <v>172</v>
      </c>
      <c r="C347" s="1" t="str">
        <f>_xlfn.IFNA(_xlfn.XLOOKUP(B347,'[1]ROSE SQUADRE'!$N:$N,'[1]ROSE SQUADRE'!$O:$O),"")</f>
        <v/>
      </c>
      <c r="D347" s="1">
        <f>_xlfn.XLOOKUP($B347,'[1]Pivot Gioc'!$B:$B,'[1]Pivot Gioc'!$Q:$Q,"")</f>
        <v>0</v>
      </c>
      <c r="E347" s="1">
        <f>_xlfn.XLOOKUP($B347,'[1]Pivot Gioc'!$B:$B,'[1]Pivot Gioc'!$N:$N,"")</f>
        <v>1</v>
      </c>
      <c r="F347" s="1">
        <f>_xlfn.XLOOKUP($B347,'[1]Pivot Gioc'!$B:$B,'[1]Pivot Gioc'!$J:$J,"")</f>
        <v>0</v>
      </c>
      <c r="G347" s="1">
        <f>_xlfn.XLOOKUP($B347,'[1]Pivot Gioc'!$B:$B,'[1]Pivot Gioc'!$I:$I,"")</f>
        <v>0</v>
      </c>
      <c r="H347" s="1">
        <f>_xlfn.XLOOKUP($B347,'[1]Pivot Gioc'!$B:$B,'[1]Pivot Gioc'!$H:$H,"")</f>
        <v>0</v>
      </c>
      <c r="I347" s="1">
        <f>_xlfn.XLOOKUP($B347,'[1]Pivot Gioc'!$B:$B,'[1]Pivot Gioc'!$P:$P,"")</f>
        <v>0</v>
      </c>
      <c r="J347" s="1">
        <f>_xlfn.XLOOKUP($B347,'[1]Pivot Gioc'!$B:$B,'[1]Pivot Gioc'!$L:$L,"")</f>
        <v>2</v>
      </c>
      <c r="K347" s="1">
        <f>_xlfn.XLOOKUP($B347,'[1]Pivot Gioc'!$B:$B,'[1]Pivot Gioc'!$M:$M,"")</f>
        <v>0</v>
      </c>
      <c r="L347" s="1">
        <f>_xlfn.XLOOKUP($B347,'[1]Pivot Gioc'!$B:$B,'[1]Pivot Gioc'!$K:$K,"")</f>
        <v>0</v>
      </c>
      <c r="M347" s="17">
        <f>_xlfn.XLOOKUP($B347,'[1]Pivot Gioc'!$B:$B,'[1]Pivot Gioc'!$C:$C,"")</f>
        <v>5.5714285714285712</v>
      </c>
      <c r="N347" s="17">
        <f>_xlfn.XLOOKUP($B347,'[1]Pivot Gioc'!$B:$B,'[1]Pivot Gioc'!$D:$D,"")</f>
        <v>5.5714285714285712</v>
      </c>
      <c r="O347" s="17">
        <f>_xlfn.XLOOKUP($B347,'[1]Pivot Gioc'!$B:$B,'[1]Pivot Gioc'!$E:$E,"")</f>
        <v>78</v>
      </c>
      <c r="P347" s="22" t="str">
        <f>IF(_xlfn.XLOOKUP($B347,'[1]Pivot Gioc'!$B:$B,'[1]Pivot Gioc'!$G:$G,"")=0,"",_xlfn.XLOOKUP($B347,'[1]Pivot Gioc'!$B:$B,'[1]Pivot Gioc'!$G:$G))</f>
        <v/>
      </c>
      <c r="Q347" s="63" t="e">
        <f>_xlfn.XLOOKUP(B347,[1]!Tabella4[nome],[1]!Tabella4[PRES])</f>
        <v>#REF!</v>
      </c>
      <c r="R347" s="63" t="e">
        <f>_xlfn.XLOOKUP(B347,[1]!Tabella4[nome],[1]!Tabella4[LEGA TIT])</f>
        <v>#REF!</v>
      </c>
      <c r="S347" s="66">
        <f>IF(_xlfn.XLOOKUP($B347,'[1]Pivot Gioc'!$B:$B,'[1]Pivot Gioc'!$S:$S)="0,00","",_xlfn.XLOOKUP($B347,'[1]Pivot Gioc'!$B:$B,'[1]Pivot Gioc'!$S:$S))</f>
        <v>5.5</v>
      </c>
      <c r="T347" s="66">
        <f>IF(_xlfn.XLOOKUP($B347,'[1]Pivot Gioc'!$B:$B,'[1]Pivot Gioc'!$T:$T)=0,"",_xlfn.XLOOKUP($B347,'[1]Pivot Gioc'!$B:$B,'[1]Pivot Gioc'!$T:$T))</f>
        <v>22</v>
      </c>
    </row>
    <row r="348" spans="1:20" x14ac:dyDescent="0.3">
      <c r="A348" s="1" t="s">
        <v>459</v>
      </c>
      <c r="B348" s="107" t="s">
        <v>579</v>
      </c>
      <c r="C348" s="1" t="str">
        <f>_xlfn.IFNA(_xlfn.XLOOKUP(B348,'[1]ROSE SQUADRE'!$N:$N,'[1]ROSE SQUADRE'!$O:$O),"")</f>
        <v/>
      </c>
      <c r="D348" s="1">
        <f>_xlfn.XLOOKUP($B348,'[1]Pivot Gioc'!$B:$B,'[1]Pivot Gioc'!$Q:$Q,"")</f>
        <v>0</v>
      </c>
      <c r="E348" s="1">
        <f>_xlfn.XLOOKUP($B348,'[1]Pivot Gioc'!$B:$B,'[1]Pivot Gioc'!$N:$N,"")</f>
        <v>1</v>
      </c>
      <c r="F348" s="1">
        <f>_xlfn.XLOOKUP($B348,'[1]Pivot Gioc'!$B:$B,'[1]Pivot Gioc'!$J:$J,"")</f>
        <v>0</v>
      </c>
      <c r="G348" s="1">
        <f>_xlfn.XLOOKUP($B348,'[1]Pivot Gioc'!$B:$B,'[1]Pivot Gioc'!$I:$I,"")</f>
        <v>0</v>
      </c>
      <c r="H348" s="1">
        <f>_xlfn.XLOOKUP($B348,'[1]Pivot Gioc'!$B:$B,'[1]Pivot Gioc'!$H:$H,"")</f>
        <v>0</v>
      </c>
      <c r="I348" s="1">
        <f>_xlfn.XLOOKUP($B348,'[1]Pivot Gioc'!$B:$B,'[1]Pivot Gioc'!$P:$P,"")</f>
        <v>0</v>
      </c>
      <c r="J348" s="1">
        <f>_xlfn.XLOOKUP($B348,'[1]Pivot Gioc'!$B:$B,'[1]Pivot Gioc'!$L:$L,"")</f>
        <v>5</v>
      </c>
      <c r="K348" s="1">
        <f>_xlfn.XLOOKUP($B348,'[1]Pivot Gioc'!$B:$B,'[1]Pivot Gioc'!$M:$M,"")</f>
        <v>0</v>
      </c>
      <c r="L348" s="1">
        <f>_xlfn.XLOOKUP($B348,'[1]Pivot Gioc'!$B:$B,'[1]Pivot Gioc'!$K:$K,"")</f>
        <v>0</v>
      </c>
      <c r="M348" s="17">
        <f>_xlfn.XLOOKUP($B348,'[1]Pivot Gioc'!$B:$B,'[1]Pivot Gioc'!$C:$C,"")</f>
        <v>5.96</v>
      </c>
      <c r="N348" s="17">
        <f>_xlfn.XLOOKUP($B348,'[1]Pivot Gioc'!$B:$B,'[1]Pivot Gioc'!$D:$D,"")</f>
        <v>5.9</v>
      </c>
      <c r="O348" s="17">
        <f>_xlfn.XLOOKUP($B348,'[1]Pivot Gioc'!$B:$B,'[1]Pivot Gioc'!$E:$E,"")</f>
        <v>147.5</v>
      </c>
      <c r="P348" s="22" t="str">
        <f>IF(_xlfn.XLOOKUP($B348,'[1]Pivot Gioc'!$B:$B,'[1]Pivot Gioc'!$G:$G,"")=0,"",_xlfn.XLOOKUP($B348,'[1]Pivot Gioc'!$B:$B,'[1]Pivot Gioc'!$G:$G))</f>
        <v/>
      </c>
      <c r="Q348" s="63" t="e">
        <f>_xlfn.XLOOKUP(B348,[1]!Tabella4[nome],[1]!Tabella4[PRES])</f>
        <v>#REF!</v>
      </c>
      <c r="R348" s="63" t="e">
        <f>_xlfn.XLOOKUP(B348,[1]!Tabella4[nome],[1]!Tabella4[LEGA TIT])</f>
        <v>#REF!</v>
      </c>
      <c r="S348" s="66" t="str">
        <f>IF(_xlfn.XLOOKUP($B348,'[1]Pivot Gioc'!$B:$B,'[1]Pivot Gioc'!$S:$S)="0,00","",_xlfn.XLOOKUP($B348,'[1]Pivot Gioc'!$B:$B,'[1]Pivot Gioc'!$S:$S))</f>
        <v/>
      </c>
      <c r="T348" s="66" t="str">
        <f>IF(_xlfn.XLOOKUP($B348,'[1]Pivot Gioc'!$B:$B,'[1]Pivot Gioc'!$T:$T)=0,"",_xlfn.XLOOKUP($B348,'[1]Pivot Gioc'!$B:$B,'[1]Pivot Gioc'!$T:$T))</f>
        <v/>
      </c>
    </row>
    <row r="349" spans="1:20" x14ac:dyDescent="0.3">
      <c r="A349" s="1" t="s">
        <v>457</v>
      </c>
      <c r="B349" s="112" t="s">
        <v>174</v>
      </c>
      <c r="C349" s="1" t="str">
        <f>_xlfn.IFNA(_xlfn.XLOOKUP(B349,'[1]ROSE SQUADRE'!$N:$N,'[1]ROSE SQUADRE'!$O:$O),"")</f>
        <v/>
      </c>
      <c r="D349" s="1">
        <f>_xlfn.XLOOKUP($B349,'[1]Pivot Gioc'!$B:$B,'[1]Pivot Gioc'!$Q:$Q,"")</f>
        <v>0</v>
      </c>
      <c r="E349" s="1">
        <f>_xlfn.XLOOKUP($B349,'[1]Pivot Gioc'!$B:$B,'[1]Pivot Gioc'!$N:$N,"")</f>
        <v>0</v>
      </c>
      <c r="F349" s="1">
        <f>_xlfn.XLOOKUP($B349,'[1]Pivot Gioc'!$B:$B,'[1]Pivot Gioc'!$J:$J,"")</f>
        <v>0</v>
      </c>
      <c r="G349" s="1">
        <f>_xlfn.XLOOKUP($B349,'[1]Pivot Gioc'!$B:$B,'[1]Pivot Gioc'!$I:$I,"")</f>
        <v>0</v>
      </c>
      <c r="H349" s="1">
        <f>_xlfn.XLOOKUP($B349,'[1]Pivot Gioc'!$B:$B,'[1]Pivot Gioc'!$H:$H,"")</f>
        <v>0</v>
      </c>
      <c r="I349" s="1">
        <f>_xlfn.XLOOKUP($B349,'[1]Pivot Gioc'!$B:$B,'[1]Pivot Gioc'!$P:$P,"")</f>
        <v>0</v>
      </c>
      <c r="J349" s="1">
        <f>_xlfn.XLOOKUP($B349,'[1]Pivot Gioc'!$B:$B,'[1]Pivot Gioc'!$L:$L,"")</f>
        <v>2</v>
      </c>
      <c r="K349" s="1">
        <f>_xlfn.XLOOKUP($B349,'[1]Pivot Gioc'!$B:$B,'[1]Pivot Gioc'!$M:$M,"")</f>
        <v>0</v>
      </c>
      <c r="L349" s="1">
        <f>_xlfn.XLOOKUP($B349,'[1]Pivot Gioc'!$B:$B,'[1]Pivot Gioc'!$K:$K,"")</f>
        <v>0</v>
      </c>
      <c r="M349" s="17">
        <f>_xlfn.XLOOKUP($B349,'[1]Pivot Gioc'!$B:$B,'[1]Pivot Gioc'!$C:$C,"")</f>
        <v>5.7</v>
      </c>
      <c r="N349" s="17">
        <f>_xlfn.XLOOKUP($B349,'[1]Pivot Gioc'!$B:$B,'[1]Pivot Gioc'!$D:$D,"")</f>
        <v>5.5</v>
      </c>
      <c r="O349" s="17">
        <f>_xlfn.XLOOKUP($B349,'[1]Pivot Gioc'!$B:$B,'[1]Pivot Gioc'!$E:$E,"")</f>
        <v>27.5</v>
      </c>
      <c r="P349" s="22" t="str">
        <f>IF(_xlfn.XLOOKUP($B349,'[1]Pivot Gioc'!$B:$B,'[1]Pivot Gioc'!$G:$G,"")=0,"",_xlfn.XLOOKUP($B349,'[1]Pivot Gioc'!$B:$B,'[1]Pivot Gioc'!$G:$G))</f>
        <v/>
      </c>
      <c r="Q349" s="63" t="e">
        <f>_xlfn.XLOOKUP(B349,[1]!Tabella4[nome],[1]!Tabella4[PRES])</f>
        <v>#REF!</v>
      </c>
      <c r="R349" s="63" t="e">
        <f>_xlfn.XLOOKUP(B349,[1]!Tabella4[nome],[1]!Tabella4[LEGA TIT])</f>
        <v>#REF!</v>
      </c>
      <c r="S349" s="66" t="str">
        <f>IF(_xlfn.XLOOKUP($B349,'[1]Pivot Gioc'!$B:$B,'[1]Pivot Gioc'!$S:$S)="0,00","",_xlfn.XLOOKUP($B349,'[1]Pivot Gioc'!$B:$B,'[1]Pivot Gioc'!$S:$S))</f>
        <v/>
      </c>
      <c r="T349" s="66" t="str">
        <f>IF(_xlfn.XLOOKUP($B349,'[1]Pivot Gioc'!$B:$B,'[1]Pivot Gioc'!$T:$T)=0,"",_xlfn.XLOOKUP($B349,'[1]Pivot Gioc'!$B:$B,'[1]Pivot Gioc'!$T:$T))</f>
        <v/>
      </c>
    </row>
    <row r="350" spans="1:20" x14ac:dyDescent="0.3">
      <c r="A350" s="1" t="s">
        <v>456</v>
      </c>
      <c r="B350" s="107" t="s">
        <v>580</v>
      </c>
      <c r="C350" s="1" t="str">
        <f>_xlfn.IFNA(_xlfn.XLOOKUP(B350,'[1]ROSE SQUADRE'!$N:$N,'[1]ROSE SQUADRE'!$O:$O),"")</f>
        <v/>
      </c>
      <c r="D350" s="1">
        <f>_xlfn.XLOOKUP($B350,'[1]Pivot Gioc'!$B:$B,'[1]Pivot Gioc'!$Q:$Q,"")</f>
        <v>0</v>
      </c>
      <c r="E350" s="1">
        <f>_xlfn.XLOOKUP($B350,'[1]Pivot Gioc'!$B:$B,'[1]Pivot Gioc'!$N:$N,"")</f>
        <v>0</v>
      </c>
      <c r="F350" s="1">
        <f>_xlfn.XLOOKUP($B350,'[1]Pivot Gioc'!$B:$B,'[1]Pivot Gioc'!$J:$J,"")</f>
        <v>0</v>
      </c>
      <c r="G350" s="1">
        <f>_xlfn.XLOOKUP($B350,'[1]Pivot Gioc'!$B:$B,'[1]Pivot Gioc'!$I:$I,"")</f>
        <v>0</v>
      </c>
      <c r="H350" s="1">
        <f>_xlfn.XLOOKUP($B350,'[1]Pivot Gioc'!$B:$B,'[1]Pivot Gioc'!$H:$H,"")</f>
        <v>0</v>
      </c>
      <c r="I350" s="1">
        <f>_xlfn.XLOOKUP($B350,'[1]Pivot Gioc'!$B:$B,'[1]Pivot Gioc'!$P:$P,"")</f>
        <v>0</v>
      </c>
      <c r="J350" s="1">
        <f>_xlfn.XLOOKUP($B350,'[1]Pivot Gioc'!$B:$B,'[1]Pivot Gioc'!$L:$L,"")</f>
        <v>0</v>
      </c>
      <c r="K350" s="1">
        <f>_xlfn.XLOOKUP($B350,'[1]Pivot Gioc'!$B:$B,'[1]Pivot Gioc'!$M:$M,"")</f>
        <v>0</v>
      </c>
      <c r="L350" s="1">
        <f>_xlfn.XLOOKUP($B350,'[1]Pivot Gioc'!$B:$B,'[1]Pivot Gioc'!$K:$K,"")</f>
        <v>0</v>
      </c>
      <c r="M350" s="17">
        <f>_xlfn.XLOOKUP($B350,'[1]Pivot Gioc'!$B:$B,'[1]Pivot Gioc'!$C:$C,"")</f>
        <v>5.5</v>
      </c>
      <c r="N350" s="17">
        <f>_xlfn.XLOOKUP($B350,'[1]Pivot Gioc'!$B:$B,'[1]Pivot Gioc'!$D:$D,"")</f>
        <v>5.5</v>
      </c>
      <c r="O350" s="17">
        <f>_xlfn.XLOOKUP($B350,'[1]Pivot Gioc'!$B:$B,'[1]Pivot Gioc'!$E:$E,"")</f>
        <v>5.5</v>
      </c>
      <c r="P350" s="22" t="str">
        <f>IF(_xlfn.XLOOKUP($B350,'[1]Pivot Gioc'!$B:$B,'[1]Pivot Gioc'!$G:$G,"")=0,"",_xlfn.XLOOKUP($B350,'[1]Pivot Gioc'!$B:$B,'[1]Pivot Gioc'!$G:$G))</f>
        <v/>
      </c>
      <c r="Q350" s="63" t="e">
        <f>_xlfn.XLOOKUP(B350,[1]!Tabella4[nome],[1]!Tabella4[PRES])</f>
        <v>#REF!</v>
      </c>
      <c r="R350" s="63" t="e">
        <f>_xlfn.XLOOKUP(B350,[1]!Tabella4[nome],[1]!Tabella4[LEGA TIT])</f>
        <v>#REF!</v>
      </c>
      <c r="S350" s="66" t="str">
        <f>IF(_xlfn.XLOOKUP($B350,'[1]Pivot Gioc'!$B:$B,'[1]Pivot Gioc'!$S:$S)="0,00","",_xlfn.XLOOKUP($B350,'[1]Pivot Gioc'!$B:$B,'[1]Pivot Gioc'!$S:$S))</f>
        <v/>
      </c>
      <c r="T350" s="66" t="str">
        <f>IF(_xlfn.XLOOKUP($B350,'[1]Pivot Gioc'!$B:$B,'[1]Pivot Gioc'!$T:$T)=0,"",_xlfn.XLOOKUP($B350,'[1]Pivot Gioc'!$B:$B,'[1]Pivot Gioc'!$T:$T))</f>
        <v/>
      </c>
    </row>
    <row r="351" spans="1:20" x14ac:dyDescent="0.3">
      <c r="A351" s="1" t="s">
        <v>458</v>
      </c>
      <c r="B351" s="107" t="s">
        <v>176</v>
      </c>
      <c r="C351" s="1" t="str">
        <f>_xlfn.IFNA(_xlfn.XLOOKUP(B351,'[1]ROSE SQUADRE'!$N:$N,'[1]ROSE SQUADRE'!$O:$O),"")</f>
        <v/>
      </c>
      <c r="D351" s="1">
        <f>_xlfn.XLOOKUP($B351,'[1]Pivot Gioc'!$B:$B,'[1]Pivot Gioc'!$Q:$Q,"")</f>
        <v>0</v>
      </c>
      <c r="E351" s="1">
        <f>_xlfn.XLOOKUP($B351,'[1]Pivot Gioc'!$B:$B,'[1]Pivot Gioc'!$N:$N,"")</f>
        <v>0</v>
      </c>
      <c r="F351" s="1">
        <f>_xlfn.XLOOKUP($B351,'[1]Pivot Gioc'!$B:$B,'[1]Pivot Gioc'!$J:$J,"")</f>
        <v>0</v>
      </c>
      <c r="G351" s="1">
        <f>_xlfn.XLOOKUP($B351,'[1]Pivot Gioc'!$B:$B,'[1]Pivot Gioc'!$I:$I,"")</f>
        <v>0</v>
      </c>
      <c r="H351" s="1">
        <f>_xlfn.XLOOKUP($B351,'[1]Pivot Gioc'!$B:$B,'[1]Pivot Gioc'!$H:$H,"")</f>
        <v>0</v>
      </c>
      <c r="I351" s="1">
        <f>_xlfn.XLOOKUP($B351,'[1]Pivot Gioc'!$B:$B,'[1]Pivot Gioc'!$P:$P,"")</f>
        <v>0</v>
      </c>
      <c r="J351" s="1">
        <f>_xlfn.XLOOKUP($B351,'[1]Pivot Gioc'!$B:$B,'[1]Pivot Gioc'!$L:$L,"")</f>
        <v>2</v>
      </c>
      <c r="K351" s="1">
        <f>_xlfn.XLOOKUP($B351,'[1]Pivot Gioc'!$B:$B,'[1]Pivot Gioc'!$M:$M,"")</f>
        <v>1</v>
      </c>
      <c r="L351" s="1">
        <f>_xlfn.XLOOKUP($B351,'[1]Pivot Gioc'!$B:$B,'[1]Pivot Gioc'!$K:$K,"")</f>
        <v>0</v>
      </c>
      <c r="M351" s="17">
        <f>_xlfn.XLOOKUP($B351,'[1]Pivot Gioc'!$B:$B,'[1]Pivot Gioc'!$C:$C,"")</f>
        <v>5.8269230769230766</v>
      </c>
      <c r="N351" s="17">
        <f>_xlfn.XLOOKUP($B351,'[1]Pivot Gioc'!$B:$B,'[1]Pivot Gioc'!$D:$D,"")</f>
        <v>5.75</v>
      </c>
      <c r="O351" s="17">
        <f>_xlfn.XLOOKUP($B351,'[1]Pivot Gioc'!$B:$B,'[1]Pivot Gioc'!$E:$E,"")</f>
        <v>149.5</v>
      </c>
      <c r="P351" s="22" t="str">
        <f>IF(_xlfn.XLOOKUP($B351,'[1]Pivot Gioc'!$B:$B,'[1]Pivot Gioc'!$G:$G,"")=0,"",_xlfn.XLOOKUP($B351,'[1]Pivot Gioc'!$B:$B,'[1]Pivot Gioc'!$G:$G))</f>
        <v/>
      </c>
      <c r="Q351" s="63" t="e">
        <f>_xlfn.XLOOKUP(B351,[1]!Tabella4[nome],[1]!Tabella4[PRES])</f>
        <v>#REF!</v>
      </c>
      <c r="R351" s="63" t="e">
        <f>_xlfn.XLOOKUP(B351,[1]!Tabella4[nome],[1]!Tabella4[LEGA TIT])</f>
        <v>#REF!</v>
      </c>
      <c r="S351" s="66" t="str">
        <f>IF(_xlfn.XLOOKUP($B351,'[1]Pivot Gioc'!$B:$B,'[1]Pivot Gioc'!$S:$S)="0,00","",_xlfn.XLOOKUP($B351,'[1]Pivot Gioc'!$B:$B,'[1]Pivot Gioc'!$S:$S))</f>
        <v/>
      </c>
      <c r="T351" s="66" t="str">
        <f>IF(_xlfn.XLOOKUP($B351,'[1]Pivot Gioc'!$B:$B,'[1]Pivot Gioc'!$T:$T)=0,"",_xlfn.XLOOKUP($B351,'[1]Pivot Gioc'!$B:$B,'[1]Pivot Gioc'!$T:$T))</f>
        <v/>
      </c>
    </row>
    <row r="352" spans="1:20" x14ac:dyDescent="0.3">
      <c r="A352" s="1" t="s">
        <v>456</v>
      </c>
      <c r="B352" s="107" t="s">
        <v>581</v>
      </c>
      <c r="C352" s="1" t="str">
        <f>_xlfn.IFNA(_xlfn.XLOOKUP(B352,'[1]ROSE SQUADRE'!$N:$N,'[1]ROSE SQUADRE'!$O:$O),"")</f>
        <v/>
      </c>
      <c r="D352" s="1">
        <f>_xlfn.XLOOKUP($B352,'[1]Pivot Gioc'!$B:$B,'[1]Pivot Gioc'!$Q:$Q,"")</f>
        <v>0</v>
      </c>
      <c r="E352" s="1">
        <f>_xlfn.XLOOKUP($B352,'[1]Pivot Gioc'!$B:$B,'[1]Pivot Gioc'!$N:$N,"")</f>
        <v>0</v>
      </c>
      <c r="F352" s="1">
        <f>_xlfn.XLOOKUP($B352,'[1]Pivot Gioc'!$B:$B,'[1]Pivot Gioc'!$J:$J,"")</f>
        <v>0</v>
      </c>
      <c r="G352" s="1">
        <f>_xlfn.XLOOKUP($B352,'[1]Pivot Gioc'!$B:$B,'[1]Pivot Gioc'!$I:$I,"")</f>
        <v>0</v>
      </c>
      <c r="H352" s="1">
        <f>_xlfn.XLOOKUP($B352,'[1]Pivot Gioc'!$B:$B,'[1]Pivot Gioc'!$H:$H,"")</f>
        <v>0</v>
      </c>
      <c r="I352" s="1">
        <f>_xlfn.XLOOKUP($B352,'[1]Pivot Gioc'!$B:$B,'[1]Pivot Gioc'!$P:$P,"")</f>
        <v>0</v>
      </c>
      <c r="J352" s="1">
        <f>_xlfn.XLOOKUP($B352,'[1]Pivot Gioc'!$B:$B,'[1]Pivot Gioc'!$L:$L,"")</f>
        <v>1</v>
      </c>
      <c r="K352" s="1">
        <f>_xlfn.XLOOKUP($B352,'[1]Pivot Gioc'!$B:$B,'[1]Pivot Gioc'!$M:$M,"")</f>
        <v>0</v>
      </c>
      <c r="L352" s="1">
        <f>_xlfn.XLOOKUP($B352,'[1]Pivot Gioc'!$B:$B,'[1]Pivot Gioc'!$K:$K,"")</f>
        <v>0</v>
      </c>
      <c r="M352" s="17">
        <f>_xlfn.XLOOKUP($B352,'[1]Pivot Gioc'!$B:$B,'[1]Pivot Gioc'!$C:$C,"")</f>
        <v>5.5</v>
      </c>
      <c r="N352" s="17">
        <f>_xlfn.XLOOKUP($B352,'[1]Pivot Gioc'!$B:$B,'[1]Pivot Gioc'!$D:$D,"")</f>
        <v>5</v>
      </c>
      <c r="O352" s="17">
        <f>_xlfn.XLOOKUP($B352,'[1]Pivot Gioc'!$B:$B,'[1]Pivot Gioc'!$E:$E,"")</f>
        <v>5</v>
      </c>
      <c r="P352" s="22" t="str">
        <f>IF(_xlfn.XLOOKUP($B352,'[1]Pivot Gioc'!$B:$B,'[1]Pivot Gioc'!$G:$G,"")=0,"",_xlfn.XLOOKUP($B352,'[1]Pivot Gioc'!$B:$B,'[1]Pivot Gioc'!$G:$G))</f>
        <v/>
      </c>
      <c r="Q352" s="63" t="e">
        <f>_xlfn.XLOOKUP(B352,[1]!Tabella4[nome],[1]!Tabella4[PRES])</f>
        <v>#REF!</v>
      </c>
      <c r="R352" s="63" t="e">
        <f>_xlfn.XLOOKUP(B352,[1]!Tabella4[nome],[1]!Tabella4[LEGA TIT])</f>
        <v>#REF!</v>
      </c>
      <c r="S352" s="66" t="str">
        <f>IF(_xlfn.XLOOKUP($B352,'[1]Pivot Gioc'!$B:$B,'[1]Pivot Gioc'!$S:$S)="0,00","",_xlfn.XLOOKUP($B352,'[1]Pivot Gioc'!$B:$B,'[1]Pivot Gioc'!$S:$S))</f>
        <v/>
      </c>
      <c r="T352" s="66" t="str">
        <f>IF(_xlfn.XLOOKUP($B352,'[1]Pivot Gioc'!$B:$B,'[1]Pivot Gioc'!$T:$T)=0,"",_xlfn.XLOOKUP($B352,'[1]Pivot Gioc'!$B:$B,'[1]Pivot Gioc'!$T:$T))</f>
        <v/>
      </c>
    </row>
    <row r="353" spans="1:20" x14ac:dyDescent="0.3">
      <c r="A353" s="1" t="s">
        <v>457</v>
      </c>
      <c r="B353" s="107" t="s">
        <v>178</v>
      </c>
      <c r="C353" s="1" t="str">
        <f>_xlfn.IFNA(_xlfn.XLOOKUP(B353,'[1]ROSE SQUADRE'!$N:$N,'[1]ROSE SQUADRE'!$O:$O),"")</f>
        <v/>
      </c>
      <c r="D353" s="1">
        <f>_xlfn.XLOOKUP($B353,'[1]Pivot Gioc'!$B:$B,'[1]Pivot Gioc'!$Q:$Q,"")</f>
        <v>0</v>
      </c>
      <c r="E353" s="1">
        <f>_xlfn.XLOOKUP($B353,'[1]Pivot Gioc'!$B:$B,'[1]Pivot Gioc'!$N:$N,"")</f>
        <v>0</v>
      </c>
      <c r="F353" s="1">
        <f>_xlfn.XLOOKUP($B353,'[1]Pivot Gioc'!$B:$B,'[1]Pivot Gioc'!$J:$J,"")</f>
        <v>0</v>
      </c>
      <c r="G353" s="1">
        <f>_xlfn.XLOOKUP($B353,'[1]Pivot Gioc'!$B:$B,'[1]Pivot Gioc'!$I:$I,"")</f>
        <v>0</v>
      </c>
      <c r="H353" s="1">
        <f>_xlfn.XLOOKUP($B353,'[1]Pivot Gioc'!$B:$B,'[1]Pivot Gioc'!$H:$H,"")</f>
        <v>0</v>
      </c>
      <c r="I353" s="1">
        <f>_xlfn.XLOOKUP($B353,'[1]Pivot Gioc'!$B:$B,'[1]Pivot Gioc'!$P:$P,"")</f>
        <v>0</v>
      </c>
      <c r="J353" s="1">
        <f>_xlfn.XLOOKUP($B353,'[1]Pivot Gioc'!$B:$B,'[1]Pivot Gioc'!$L:$L,"")</f>
        <v>0</v>
      </c>
      <c r="K353" s="1">
        <f>_xlfn.XLOOKUP($B353,'[1]Pivot Gioc'!$B:$B,'[1]Pivot Gioc'!$M:$M,"")</f>
        <v>1</v>
      </c>
      <c r="L353" s="1">
        <f>_xlfn.XLOOKUP($B353,'[1]Pivot Gioc'!$B:$B,'[1]Pivot Gioc'!$K:$K,"")</f>
        <v>0</v>
      </c>
      <c r="M353" s="17">
        <f>_xlfn.XLOOKUP($B353,'[1]Pivot Gioc'!$B:$B,'[1]Pivot Gioc'!$C:$C,"")</f>
        <v>5.791666666666667</v>
      </c>
      <c r="N353" s="17">
        <f>_xlfn.XLOOKUP($B353,'[1]Pivot Gioc'!$B:$B,'[1]Pivot Gioc'!$D:$D,"")</f>
        <v>5.75</v>
      </c>
      <c r="O353" s="17">
        <f>_xlfn.XLOOKUP($B353,'[1]Pivot Gioc'!$B:$B,'[1]Pivot Gioc'!$E:$E,"")</f>
        <v>138</v>
      </c>
      <c r="P353" s="22" t="str">
        <f>IF(_xlfn.XLOOKUP($B353,'[1]Pivot Gioc'!$B:$B,'[1]Pivot Gioc'!$G:$G,"")=0,"",_xlfn.XLOOKUP($B353,'[1]Pivot Gioc'!$B:$B,'[1]Pivot Gioc'!$G:$G))</f>
        <v/>
      </c>
      <c r="Q353" s="63" t="e">
        <f>_xlfn.XLOOKUP(B353,[1]!Tabella4[nome],[1]!Tabella4[PRES])</f>
        <v>#REF!</v>
      </c>
      <c r="R353" s="63" t="e">
        <f>_xlfn.XLOOKUP(B353,[1]!Tabella4[nome],[1]!Tabella4[LEGA TIT])</f>
        <v>#REF!</v>
      </c>
      <c r="S353" s="66" t="str">
        <f>IF(_xlfn.XLOOKUP($B353,'[1]Pivot Gioc'!$B:$B,'[1]Pivot Gioc'!$S:$S)="0,00","",_xlfn.XLOOKUP($B353,'[1]Pivot Gioc'!$B:$B,'[1]Pivot Gioc'!$S:$S))</f>
        <v/>
      </c>
      <c r="T353" s="66" t="str">
        <f>IF(_xlfn.XLOOKUP($B353,'[1]Pivot Gioc'!$B:$B,'[1]Pivot Gioc'!$T:$T)=0,"",_xlfn.XLOOKUP($B353,'[1]Pivot Gioc'!$B:$B,'[1]Pivot Gioc'!$T:$T))</f>
        <v/>
      </c>
    </row>
    <row r="354" spans="1:20" x14ac:dyDescent="0.3">
      <c r="A354" s="1" t="s">
        <v>459</v>
      </c>
      <c r="B354" s="107" t="s">
        <v>584</v>
      </c>
      <c r="C354" s="1" t="str">
        <f>_xlfn.IFNA(_xlfn.XLOOKUP(B354,'[1]ROSE SQUADRE'!$N:$N,'[1]ROSE SQUADRE'!$O:$O),"")</f>
        <v/>
      </c>
      <c r="D354" s="1">
        <f>_xlfn.XLOOKUP($B354,'[1]Pivot Gioc'!$B:$B,'[1]Pivot Gioc'!$Q:$Q,"")</f>
        <v>0</v>
      </c>
      <c r="E354" s="1">
        <f>_xlfn.XLOOKUP($B354,'[1]Pivot Gioc'!$B:$B,'[1]Pivot Gioc'!$N:$N,"")</f>
        <v>0</v>
      </c>
      <c r="F354" s="1">
        <f>_xlfn.XLOOKUP($B354,'[1]Pivot Gioc'!$B:$B,'[1]Pivot Gioc'!$J:$J,"")</f>
        <v>0</v>
      </c>
      <c r="G354" s="1">
        <f>_xlfn.XLOOKUP($B354,'[1]Pivot Gioc'!$B:$B,'[1]Pivot Gioc'!$I:$I,"")</f>
        <v>0</v>
      </c>
      <c r="H354" s="1">
        <f>_xlfn.XLOOKUP($B354,'[1]Pivot Gioc'!$B:$B,'[1]Pivot Gioc'!$H:$H,"")</f>
        <v>0</v>
      </c>
      <c r="I354" s="1">
        <f>_xlfn.XLOOKUP($B354,'[1]Pivot Gioc'!$B:$B,'[1]Pivot Gioc'!$P:$P,"")</f>
        <v>0</v>
      </c>
      <c r="J354" s="1">
        <f>_xlfn.XLOOKUP($B354,'[1]Pivot Gioc'!$B:$B,'[1]Pivot Gioc'!$L:$L,"")</f>
        <v>0</v>
      </c>
      <c r="K354" s="1">
        <f>_xlfn.XLOOKUP($B354,'[1]Pivot Gioc'!$B:$B,'[1]Pivot Gioc'!$M:$M,"")</f>
        <v>0</v>
      </c>
      <c r="L354" s="1">
        <f>_xlfn.XLOOKUP($B354,'[1]Pivot Gioc'!$B:$B,'[1]Pivot Gioc'!$K:$K,"")</f>
        <v>0</v>
      </c>
      <c r="M354" s="17">
        <f>_xlfn.XLOOKUP($B354,'[1]Pivot Gioc'!$B:$B,'[1]Pivot Gioc'!$C:$C,"")</f>
        <v>5.625</v>
      </c>
      <c r="N354" s="17">
        <f>_xlfn.XLOOKUP($B354,'[1]Pivot Gioc'!$B:$B,'[1]Pivot Gioc'!$D:$D,"")</f>
        <v>5.625</v>
      </c>
      <c r="O354" s="17">
        <f>_xlfn.XLOOKUP($B354,'[1]Pivot Gioc'!$B:$B,'[1]Pivot Gioc'!$E:$E,"")</f>
        <v>22.5</v>
      </c>
      <c r="P354" s="22" t="str">
        <f>IF(_xlfn.XLOOKUP($B354,'[1]Pivot Gioc'!$B:$B,'[1]Pivot Gioc'!$G:$G,"")=0,"",_xlfn.XLOOKUP($B354,'[1]Pivot Gioc'!$B:$B,'[1]Pivot Gioc'!$G:$G))</f>
        <v/>
      </c>
      <c r="Q354" s="63" t="e">
        <f>_xlfn.XLOOKUP(B354,[1]!Tabella4[nome],[1]!Tabella4[PRES])</f>
        <v>#REF!</v>
      </c>
      <c r="R354" s="63" t="e">
        <f>_xlfn.XLOOKUP(B354,[1]!Tabella4[nome],[1]!Tabella4[LEGA TIT])</f>
        <v>#REF!</v>
      </c>
      <c r="S354" s="66" t="str">
        <f>IF(_xlfn.XLOOKUP($B354,'[1]Pivot Gioc'!$B:$B,'[1]Pivot Gioc'!$S:$S)="0,00","",_xlfn.XLOOKUP($B354,'[1]Pivot Gioc'!$B:$B,'[1]Pivot Gioc'!$S:$S))</f>
        <v/>
      </c>
      <c r="T354" s="66" t="str">
        <f>IF(_xlfn.XLOOKUP($B354,'[1]Pivot Gioc'!$B:$B,'[1]Pivot Gioc'!$T:$T)=0,"",_xlfn.XLOOKUP($B354,'[1]Pivot Gioc'!$B:$B,'[1]Pivot Gioc'!$T:$T))</f>
        <v/>
      </c>
    </row>
    <row r="355" spans="1:20" x14ac:dyDescent="0.3">
      <c r="A355" s="1" t="s">
        <v>457</v>
      </c>
      <c r="B355" s="107" t="s">
        <v>475</v>
      </c>
      <c r="C355" s="1" t="str">
        <f>_xlfn.IFNA(_xlfn.XLOOKUP(B355,'[1]ROSE SQUADRE'!$N:$N,'[1]ROSE SQUADRE'!$O:$O),"")</f>
        <v/>
      </c>
      <c r="D355" s="1">
        <f>_xlfn.XLOOKUP($B355,'[1]Pivot Gioc'!$B:$B,'[1]Pivot Gioc'!$Q:$Q,"")</f>
        <v>0</v>
      </c>
      <c r="E355" s="1">
        <f>_xlfn.XLOOKUP($B355,'[1]Pivot Gioc'!$B:$B,'[1]Pivot Gioc'!$N:$N,"")</f>
        <v>0</v>
      </c>
      <c r="F355" s="1">
        <f>_xlfn.XLOOKUP($B355,'[1]Pivot Gioc'!$B:$B,'[1]Pivot Gioc'!$J:$J,"")</f>
        <v>0</v>
      </c>
      <c r="G355" s="1">
        <f>_xlfn.XLOOKUP($B355,'[1]Pivot Gioc'!$B:$B,'[1]Pivot Gioc'!$I:$I,"")</f>
        <v>0</v>
      </c>
      <c r="H355" s="1">
        <f>_xlfn.XLOOKUP($B355,'[1]Pivot Gioc'!$B:$B,'[1]Pivot Gioc'!$H:$H,"")</f>
        <v>0</v>
      </c>
      <c r="I355" s="1">
        <f>_xlfn.XLOOKUP($B355,'[1]Pivot Gioc'!$B:$B,'[1]Pivot Gioc'!$P:$P,"")</f>
        <v>0</v>
      </c>
      <c r="J355" s="1">
        <f>_xlfn.XLOOKUP($B355,'[1]Pivot Gioc'!$B:$B,'[1]Pivot Gioc'!$L:$L,"")</f>
        <v>2</v>
      </c>
      <c r="K355" s="1">
        <f>_xlfn.XLOOKUP($B355,'[1]Pivot Gioc'!$B:$B,'[1]Pivot Gioc'!$M:$M,"")</f>
        <v>0</v>
      </c>
      <c r="L355" s="1">
        <f>_xlfn.XLOOKUP($B355,'[1]Pivot Gioc'!$B:$B,'[1]Pivot Gioc'!$K:$K,"")</f>
        <v>0</v>
      </c>
      <c r="M355" s="17">
        <f>_xlfn.XLOOKUP($B355,'[1]Pivot Gioc'!$B:$B,'[1]Pivot Gioc'!$C:$C,"")</f>
        <v>5.5666666666666664</v>
      </c>
      <c r="N355" s="17">
        <f>_xlfn.XLOOKUP($B355,'[1]Pivot Gioc'!$B:$B,'[1]Pivot Gioc'!$D:$D,"")</f>
        <v>5.5</v>
      </c>
      <c r="O355" s="17">
        <f>_xlfn.XLOOKUP($B355,'[1]Pivot Gioc'!$B:$B,'[1]Pivot Gioc'!$E:$E,"")</f>
        <v>82.5</v>
      </c>
      <c r="P355" s="22" t="str">
        <f>IF(_xlfn.XLOOKUP($B355,'[1]Pivot Gioc'!$B:$B,'[1]Pivot Gioc'!$G:$G,"")=0,"",_xlfn.XLOOKUP($B355,'[1]Pivot Gioc'!$B:$B,'[1]Pivot Gioc'!$G:$G))</f>
        <v/>
      </c>
      <c r="Q355" s="63" t="e">
        <f>_xlfn.XLOOKUP(B355,[1]!Tabella4[nome],[1]!Tabella4[PRES])</f>
        <v>#REF!</v>
      </c>
      <c r="R355" s="63" t="e">
        <f>_xlfn.XLOOKUP(B355,[1]!Tabella4[nome],[1]!Tabella4[LEGA TIT])</f>
        <v>#REF!</v>
      </c>
      <c r="S355" s="66" t="str">
        <f>IF(_xlfn.XLOOKUP($B355,'[1]Pivot Gioc'!$B:$B,'[1]Pivot Gioc'!$S:$S)="0,00","",_xlfn.XLOOKUP($B355,'[1]Pivot Gioc'!$B:$B,'[1]Pivot Gioc'!$S:$S))</f>
        <v/>
      </c>
      <c r="T355" s="66" t="str">
        <f>IF(_xlfn.XLOOKUP($B355,'[1]Pivot Gioc'!$B:$B,'[1]Pivot Gioc'!$T:$T)=0,"",_xlfn.XLOOKUP($B355,'[1]Pivot Gioc'!$B:$B,'[1]Pivot Gioc'!$T:$T))</f>
        <v/>
      </c>
    </row>
    <row r="356" spans="1:20" x14ac:dyDescent="0.3">
      <c r="A356" s="1" t="s">
        <v>458</v>
      </c>
      <c r="B356" s="107" t="s">
        <v>586</v>
      </c>
      <c r="C356" s="1" t="str">
        <f>_xlfn.IFNA(_xlfn.XLOOKUP(B356,'[1]ROSE SQUADRE'!$N:$N,'[1]ROSE SQUADRE'!$O:$O),"")</f>
        <v/>
      </c>
      <c r="D356" s="1">
        <f>_xlfn.XLOOKUP($B356,'[1]Pivot Gioc'!$B:$B,'[1]Pivot Gioc'!$Q:$Q,"")</f>
        <v>0</v>
      </c>
      <c r="E356" s="1">
        <f>_xlfn.XLOOKUP($B356,'[1]Pivot Gioc'!$B:$B,'[1]Pivot Gioc'!$N:$N,"")</f>
        <v>0</v>
      </c>
      <c r="F356" s="1">
        <f>_xlfn.XLOOKUP($B356,'[1]Pivot Gioc'!$B:$B,'[1]Pivot Gioc'!$J:$J,"")</f>
        <v>0</v>
      </c>
      <c r="G356" s="1">
        <f>_xlfn.XLOOKUP($B356,'[1]Pivot Gioc'!$B:$B,'[1]Pivot Gioc'!$I:$I,"")</f>
        <v>0</v>
      </c>
      <c r="H356" s="1">
        <f>_xlfn.XLOOKUP($B356,'[1]Pivot Gioc'!$B:$B,'[1]Pivot Gioc'!$H:$H,"")</f>
        <v>0</v>
      </c>
      <c r="I356" s="1">
        <f>_xlfn.XLOOKUP($B356,'[1]Pivot Gioc'!$B:$B,'[1]Pivot Gioc'!$P:$P,"")</f>
        <v>0</v>
      </c>
      <c r="J356" s="1">
        <f>_xlfn.XLOOKUP($B356,'[1]Pivot Gioc'!$B:$B,'[1]Pivot Gioc'!$L:$L,"")</f>
        <v>0</v>
      </c>
      <c r="K356" s="1">
        <f>_xlfn.XLOOKUP($B356,'[1]Pivot Gioc'!$B:$B,'[1]Pivot Gioc'!$M:$M,"")</f>
        <v>0</v>
      </c>
      <c r="L356" s="1">
        <f>_xlfn.XLOOKUP($B356,'[1]Pivot Gioc'!$B:$B,'[1]Pivot Gioc'!$K:$K,"")</f>
        <v>0</v>
      </c>
      <c r="M356" s="17">
        <f>_xlfn.XLOOKUP($B356,'[1]Pivot Gioc'!$B:$B,'[1]Pivot Gioc'!$C:$C,"")</f>
        <v>5.5</v>
      </c>
      <c r="N356" s="17">
        <f>_xlfn.XLOOKUP($B356,'[1]Pivot Gioc'!$B:$B,'[1]Pivot Gioc'!$D:$D,"")</f>
        <v>5.5</v>
      </c>
      <c r="O356" s="17">
        <f>_xlfn.XLOOKUP($B356,'[1]Pivot Gioc'!$B:$B,'[1]Pivot Gioc'!$E:$E,"")</f>
        <v>11</v>
      </c>
      <c r="P356" s="22" t="str">
        <f>IF(_xlfn.XLOOKUP($B356,'[1]Pivot Gioc'!$B:$B,'[1]Pivot Gioc'!$G:$G,"")=0,"",_xlfn.XLOOKUP($B356,'[1]Pivot Gioc'!$B:$B,'[1]Pivot Gioc'!$G:$G))</f>
        <v/>
      </c>
      <c r="Q356" s="63" t="e">
        <f>_xlfn.XLOOKUP(B356,[1]!Tabella4[nome],[1]!Tabella4[PRES])</f>
        <v>#REF!</v>
      </c>
      <c r="R356" s="63" t="e">
        <f>_xlfn.XLOOKUP(B356,[1]!Tabella4[nome],[1]!Tabella4[LEGA TIT])</f>
        <v>#REF!</v>
      </c>
      <c r="S356" s="66" t="str">
        <f>IF(_xlfn.XLOOKUP($B356,'[1]Pivot Gioc'!$B:$B,'[1]Pivot Gioc'!$S:$S)="0,00","",_xlfn.XLOOKUP($B356,'[1]Pivot Gioc'!$B:$B,'[1]Pivot Gioc'!$S:$S))</f>
        <v/>
      </c>
      <c r="T356" s="66" t="str">
        <f>IF(_xlfn.XLOOKUP($B356,'[1]Pivot Gioc'!$B:$B,'[1]Pivot Gioc'!$T:$T)=0,"",_xlfn.XLOOKUP($B356,'[1]Pivot Gioc'!$B:$B,'[1]Pivot Gioc'!$T:$T))</f>
        <v/>
      </c>
    </row>
    <row r="357" spans="1:20" x14ac:dyDescent="0.3">
      <c r="A357" s="1" t="s">
        <v>459</v>
      </c>
      <c r="B357" s="107" t="s">
        <v>182</v>
      </c>
      <c r="C357" s="1" t="str">
        <f>_xlfn.IFNA(_xlfn.XLOOKUP(B357,'[1]ROSE SQUADRE'!$N:$N,'[1]ROSE SQUADRE'!$O:$O),"")</f>
        <v/>
      </c>
      <c r="D357" s="1">
        <f>_xlfn.XLOOKUP($B357,'[1]Pivot Gioc'!$B:$B,'[1]Pivot Gioc'!$Q:$Q,"")</f>
        <v>0</v>
      </c>
      <c r="E357" s="1">
        <f>_xlfn.XLOOKUP($B357,'[1]Pivot Gioc'!$B:$B,'[1]Pivot Gioc'!$N:$N,"")</f>
        <v>0</v>
      </c>
      <c r="F357" s="1">
        <f>_xlfn.XLOOKUP($B357,'[1]Pivot Gioc'!$B:$B,'[1]Pivot Gioc'!$J:$J,"")</f>
        <v>0</v>
      </c>
      <c r="G357" s="1">
        <f>_xlfn.XLOOKUP($B357,'[1]Pivot Gioc'!$B:$B,'[1]Pivot Gioc'!$I:$I,"")</f>
        <v>0</v>
      </c>
      <c r="H357" s="1">
        <f>_xlfn.XLOOKUP($B357,'[1]Pivot Gioc'!$B:$B,'[1]Pivot Gioc'!$H:$H,"")</f>
        <v>0</v>
      </c>
      <c r="I357" s="1">
        <f>_xlfn.XLOOKUP($B357,'[1]Pivot Gioc'!$B:$B,'[1]Pivot Gioc'!$P:$P,"")</f>
        <v>0</v>
      </c>
      <c r="J357" s="1">
        <f>_xlfn.XLOOKUP($B357,'[1]Pivot Gioc'!$B:$B,'[1]Pivot Gioc'!$L:$L,"")</f>
        <v>3</v>
      </c>
      <c r="K357" s="1">
        <f>_xlfn.XLOOKUP($B357,'[1]Pivot Gioc'!$B:$B,'[1]Pivot Gioc'!$M:$M,"")</f>
        <v>0</v>
      </c>
      <c r="L357" s="1">
        <f>_xlfn.XLOOKUP($B357,'[1]Pivot Gioc'!$B:$B,'[1]Pivot Gioc'!$K:$K,"")</f>
        <v>0</v>
      </c>
      <c r="M357" s="17">
        <f>_xlfn.XLOOKUP($B357,'[1]Pivot Gioc'!$B:$B,'[1]Pivot Gioc'!$C:$C,"")</f>
        <v>5.9558823529411766</v>
      </c>
      <c r="N357" s="17">
        <f>_xlfn.XLOOKUP($B357,'[1]Pivot Gioc'!$B:$B,'[1]Pivot Gioc'!$D:$D,"")</f>
        <v>5.9117647058823533</v>
      </c>
      <c r="O357" s="17">
        <f>_xlfn.XLOOKUP($B357,'[1]Pivot Gioc'!$B:$B,'[1]Pivot Gioc'!$E:$E,"")</f>
        <v>201</v>
      </c>
      <c r="P357" s="22" t="str">
        <f>IF(_xlfn.XLOOKUP($B357,'[1]Pivot Gioc'!$B:$B,'[1]Pivot Gioc'!$G:$G,"")=0,"",_xlfn.XLOOKUP($B357,'[1]Pivot Gioc'!$B:$B,'[1]Pivot Gioc'!$G:$G))</f>
        <v/>
      </c>
      <c r="Q357" s="63" t="e">
        <f>_xlfn.XLOOKUP(B357,[1]!Tabella4[nome],[1]!Tabella4[PRES])</f>
        <v>#REF!</v>
      </c>
      <c r="R357" s="63" t="e">
        <f>_xlfn.XLOOKUP(B357,[1]!Tabella4[nome],[1]!Tabella4[LEGA TIT])</f>
        <v>#REF!</v>
      </c>
      <c r="S357" s="66" t="str">
        <f>IF(_xlfn.XLOOKUP($B357,'[1]Pivot Gioc'!$B:$B,'[1]Pivot Gioc'!$S:$S)="0,00","",_xlfn.XLOOKUP($B357,'[1]Pivot Gioc'!$B:$B,'[1]Pivot Gioc'!$S:$S))</f>
        <v/>
      </c>
      <c r="T357" s="66" t="str">
        <f>IF(_xlfn.XLOOKUP($B357,'[1]Pivot Gioc'!$B:$B,'[1]Pivot Gioc'!$T:$T)=0,"",_xlfn.XLOOKUP($B357,'[1]Pivot Gioc'!$B:$B,'[1]Pivot Gioc'!$T:$T))</f>
        <v/>
      </c>
    </row>
    <row r="358" spans="1:20" x14ac:dyDescent="0.3">
      <c r="A358" s="1" t="s">
        <v>457</v>
      </c>
      <c r="B358" s="109" t="s">
        <v>183</v>
      </c>
      <c r="C358" s="1" t="str">
        <f>_xlfn.IFNA(_xlfn.XLOOKUP(B358,'[1]ROSE SQUADRE'!$N:$N,'[1]ROSE SQUADRE'!$O:$O),"")</f>
        <v/>
      </c>
      <c r="D358" s="1">
        <f>_xlfn.XLOOKUP($B358,'[1]Pivot Gioc'!$B:$B,'[1]Pivot Gioc'!$Q:$Q,"")</f>
        <v>0</v>
      </c>
      <c r="E358" s="1">
        <f>_xlfn.XLOOKUP($B358,'[1]Pivot Gioc'!$B:$B,'[1]Pivot Gioc'!$N:$N,"")</f>
        <v>0</v>
      </c>
      <c r="F358" s="1">
        <f>_xlfn.XLOOKUP($B358,'[1]Pivot Gioc'!$B:$B,'[1]Pivot Gioc'!$J:$J,"")</f>
        <v>0</v>
      </c>
      <c r="G358" s="1">
        <f>_xlfn.XLOOKUP($B358,'[1]Pivot Gioc'!$B:$B,'[1]Pivot Gioc'!$I:$I,"")</f>
        <v>0</v>
      </c>
      <c r="H358" s="1">
        <f>_xlfn.XLOOKUP($B358,'[1]Pivot Gioc'!$B:$B,'[1]Pivot Gioc'!$H:$H,"")</f>
        <v>0</v>
      </c>
      <c r="I358" s="1">
        <f>_xlfn.XLOOKUP($B358,'[1]Pivot Gioc'!$B:$B,'[1]Pivot Gioc'!$P:$P,"")</f>
        <v>0</v>
      </c>
      <c r="J358" s="1">
        <f>_xlfn.XLOOKUP($B358,'[1]Pivot Gioc'!$B:$B,'[1]Pivot Gioc'!$L:$L,"")</f>
        <v>2</v>
      </c>
      <c r="K358" s="1">
        <f>_xlfn.XLOOKUP($B358,'[1]Pivot Gioc'!$B:$B,'[1]Pivot Gioc'!$M:$M,"")</f>
        <v>0</v>
      </c>
      <c r="L358" s="1">
        <f>_xlfn.XLOOKUP($B358,'[1]Pivot Gioc'!$B:$B,'[1]Pivot Gioc'!$K:$K,"")</f>
        <v>0</v>
      </c>
      <c r="M358" s="17">
        <f>_xlfn.XLOOKUP($B358,'[1]Pivot Gioc'!$B:$B,'[1]Pivot Gioc'!$C:$C,"")</f>
        <v>6</v>
      </c>
      <c r="N358" s="17">
        <f>_xlfn.XLOOKUP($B358,'[1]Pivot Gioc'!$B:$B,'[1]Pivot Gioc'!$D:$D,"")</f>
        <v>5.8571428571428568</v>
      </c>
      <c r="O358" s="17">
        <f>_xlfn.XLOOKUP($B358,'[1]Pivot Gioc'!$B:$B,'[1]Pivot Gioc'!$E:$E,"")</f>
        <v>41</v>
      </c>
      <c r="P358" s="22" t="str">
        <f>IF(_xlfn.XLOOKUP($B358,'[1]Pivot Gioc'!$B:$B,'[1]Pivot Gioc'!$G:$G,"")=0,"",_xlfn.XLOOKUP($B358,'[1]Pivot Gioc'!$B:$B,'[1]Pivot Gioc'!$G:$G))</f>
        <v/>
      </c>
      <c r="Q358" s="63" t="e">
        <f>_xlfn.XLOOKUP(B358,[1]!Tabella4[nome],[1]!Tabella4[PRES])</f>
        <v>#REF!</v>
      </c>
      <c r="R358" s="63" t="e">
        <f>_xlfn.XLOOKUP(B358,[1]!Tabella4[nome],[1]!Tabella4[LEGA TIT])</f>
        <v>#REF!</v>
      </c>
      <c r="S358" s="66" t="str">
        <f>IF(_xlfn.XLOOKUP($B358,'[1]Pivot Gioc'!$B:$B,'[1]Pivot Gioc'!$S:$S)="0,00","",_xlfn.XLOOKUP($B358,'[1]Pivot Gioc'!$B:$B,'[1]Pivot Gioc'!$S:$S))</f>
        <v/>
      </c>
      <c r="T358" s="66" t="str">
        <f>IF(_xlfn.XLOOKUP($B358,'[1]Pivot Gioc'!$B:$B,'[1]Pivot Gioc'!$T:$T)=0,"",_xlfn.XLOOKUP($B358,'[1]Pivot Gioc'!$B:$B,'[1]Pivot Gioc'!$T:$T))</f>
        <v/>
      </c>
    </row>
    <row r="359" spans="1:20" x14ac:dyDescent="0.3">
      <c r="A359" s="1" t="s">
        <v>456</v>
      </c>
      <c r="B359" s="107" t="s">
        <v>589</v>
      </c>
      <c r="C359" s="1" t="str">
        <f>_xlfn.IFNA(_xlfn.XLOOKUP(B359,'[1]ROSE SQUADRE'!$N:$N,'[1]ROSE SQUADRE'!$O:$O),"")</f>
        <v/>
      </c>
      <c r="D359" s="1">
        <f>_xlfn.XLOOKUP($B359,'[1]Pivot Gioc'!$B:$B,'[1]Pivot Gioc'!$Q:$Q,"")</f>
        <v>0</v>
      </c>
      <c r="E359" s="1">
        <f>_xlfn.XLOOKUP($B359,'[1]Pivot Gioc'!$B:$B,'[1]Pivot Gioc'!$N:$N,"")</f>
        <v>0</v>
      </c>
      <c r="F359" s="1">
        <f>_xlfn.XLOOKUP($B359,'[1]Pivot Gioc'!$B:$B,'[1]Pivot Gioc'!$J:$J,"")</f>
        <v>0</v>
      </c>
      <c r="G359" s="1">
        <f>_xlfn.XLOOKUP($B359,'[1]Pivot Gioc'!$B:$B,'[1]Pivot Gioc'!$I:$I,"")</f>
        <v>0</v>
      </c>
      <c r="H359" s="1">
        <f>_xlfn.XLOOKUP($B359,'[1]Pivot Gioc'!$B:$B,'[1]Pivot Gioc'!$H:$H,"")</f>
        <v>0</v>
      </c>
      <c r="I359" s="1">
        <f>_xlfn.XLOOKUP($B359,'[1]Pivot Gioc'!$B:$B,'[1]Pivot Gioc'!$P:$P,"")</f>
        <v>0</v>
      </c>
      <c r="J359" s="1">
        <f>_xlfn.XLOOKUP($B359,'[1]Pivot Gioc'!$B:$B,'[1]Pivot Gioc'!$L:$L,"")</f>
        <v>0</v>
      </c>
      <c r="K359" s="1">
        <f>_xlfn.XLOOKUP($B359,'[1]Pivot Gioc'!$B:$B,'[1]Pivot Gioc'!$M:$M,"")</f>
        <v>0</v>
      </c>
      <c r="L359" s="1">
        <f>_xlfn.XLOOKUP($B359,'[1]Pivot Gioc'!$B:$B,'[1]Pivot Gioc'!$K:$K,"")</f>
        <v>0</v>
      </c>
      <c r="M359" s="17">
        <f>_xlfn.XLOOKUP($B359,'[1]Pivot Gioc'!$B:$B,'[1]Pivot Gioc'!$C:$C,"")</f>
        <v>5.833333333333333</v>
      </c>
      <c r="N359" s="17">
        <f>_xlfn.XLOOKUP($B359,'[1]Pivot Gioc'!$B:$B,'[1]Pivot Gioc'!$D:$D,"")</f>
        <v>5.833333333333333</v>
      </c>
      <c r="O359" s="17">
        <f>_xlfn.XLOOKUP($B359,'[1]Pivot Gioc'!$B:$B,'[1]Pivot Gioc'!$E:$E,"")</f>
        <v>17.5</v>
      </c>
      <c r="P359" s="22" t="str">
        <f>IF(_xlfn.XLOOKUP($B359,'[1]Pivot Gioc'!$B:$B,'[1]Pivot Gioc'!$G:$G,"")=0,"",_xlfn.XLOOKUP($B359,'[1]Pivot Gioc'!$B:$B,'[1]Pivot Gioc'!$G:$G))</f>
        <v/>
      </c>
      <c r="Q359" s="63" t="e">
        <f>_xlfn.XLOOKUP(B359,[1]!Tabella4[nome],[1]!Tabella4[PRES])</f>
        <v>#REF!</v>
      </c>
      <c r="R359" s="63" t="e">
        <f>_xlfn.XLOOKUP(B359,[1]!Tabella4[nome],[1]!Tabella4[LEGA TIT])</f>
        <v>#REF!</v>
      </c>
      <c r="S359" s="66" t="str">
        <f>IF(_xlfn.XLOOKUP($B359,'[1]Pivot Gioc'!$B:$B,'[1]Pivot Gioc'!$S:$S)="0,00","",_xlfn.XLOOKUP($B359,'[1]Pivot Gioc'!$B:$B,'[1]Pivot Gioc'!$S:$S))</f>
        <v/>
      </c>
      <c r="T359" s="66" t="str">
        <f>IF(_xlfn.XLOOKUP($B359,'[1]Pivot Gioc'!$B:$B,'[1]Pivot Gioc'!$T:$T)=0,"",_xlfn.XLOOKUP($B359,'[1]Pivot Gioc'!$B:$B,'[1]Pivot Gioc'!$T:$T))</f>
        <v/>
      </c>
    </row>
    <row r="360" spans="1:20" x14ac:dyDescent="0.3">
      <c r="A360" s="1" t="s">
        <v>458</v>
      </c>
      <c r="B360" s="114" t="s">
        <v>523</v>
      </c>
      <c r="C360" s="1" t="str">
        <f>_xlfn.IFNA(_xlfn.XLOOKUP(B360,'[1]ROSE SQUADRE'!$N:$N,'[1]ROSE SQUADRE'!$O:$O),"")</f>
        <v/>
      </c>
      <c r="D360" s="1">
        <f>_xlfn.XLOOKUP($B360,'[1]Pivot Gioc'!$B:$B,'[1]Pivot Gioc'!$Q:$Q,"")</f>
        <v>0</v>
      </c>
      <c r="E360" s="1">
        <f>_xlfn.XLOOKUP($B360,'[1]Pivot Gioc'!$B:$B,'[1]Pivot Gioc'!$N:$N,"")</f>
        <v>0</v>
      </c>
      <c r="F360" s="1">
        <f>_xlfn.XLOOKUP($B360,'[1]Pivot Gioc'!$B:$B,'[1]Pivot Gioc'!$J:$J,"")</f>
        <v>0</v>
      </c>
      <c r="G360" s="1">
        <f>_xlfn.XLOOKUP($B360,'[1]Pivot Gioc'!$B:$B,'[1]Pivot Gioc'!$I:$I,"")</f>
        <v>0</v>
      </c>
      <c r="H360" s="1">
        <f>_xlfn.XLOOKUP($B360,'[1]Pivot Gioc'!$B:$B,'[1]Pivot Gioc'!$H:$H,"")</f>
        <v>0</v>
      </c>
      <c r="I360" s="1">
        <f>_xlfn.XLOOKUP($B360,'[1]Pivot Gioc'!$B:$B,'[1]Pivot Gioc'!$P:$P,"")</f>
        <v>0</v>
      </c>
      <c r="J360" s="1">
        <f>_xlfn.XLOOKUP($B360,'[1]Pivot Gioc'!$B:$B,'[1]Pivot Gioc'!$L:$L,"")</f>
        <v>1</v>
      </c>
      <c r="K360" s="1">
        <f>_xlfn.XLOOKUP($B360,'[1]Pivot Gioc'!$B:$B,'[1]Pivot Gioc'!$M:$M,"")</f>
        <v>0</v>
      </c>
      <c r="L360" s="1">
        <f>_xlfn.XLOOKUP($B360,'[1]Pivot Gioc'!$B:$B,'[1]Pivot Gioc'!$K:$K,"")</f>
        <v>0</v>
      </c>
      <c r="M360" s="17">
        <f>_xlfn.XLOOKUP($B360,'[1]Pivot Gioc'!$B:$B,'[1]Pivot Gioc'!$C:$C,"")</f>
        <v>5.5</v>
      </c>
      <c r="N360" s="17">
        <f>_xlfn.XLOOKUP($B360,'[1]Pivot Gioc'!$B:$B,'[1]Pivot Gioc'!$D:$D,"")</f>
        <v>5.4</v>
      </c>
      <c r="O360" s="17">
        <f>_xlfn.XLOOKUP($B360,'[1]Pivot Gioc'!$B:$B,'[1]Pivot Gioc'!$E:$E,"")</f>
        <v>27</v>
      </c>
      <c r="P360" s="22" t="str">
        <f>IF(_xlfn.XLOOKUP($B360,'[1]Pivot Gioc'!$B:$B,'[1]Pivot Gioc'!$G:$G,"")=0,"",_xlfn.XLOOKUP($B360,'[1]Pivot Gioc'!$B:$B,'[1]Pivot Gioc'!$G:$G))</f>
        <v/>
      </c>
      <c r="Q360" s="63" t="e">
        <f>_xlfn.XLOOKUP(B360,[1]!Tabella4[nome],[1]!Tabella4[PRES])</f>
        <v>#REF!</v>
      </c>
      <c r="R360" s="63" t="e">
        <f>_xlfn.XLOOKUP(B360,[1]!Tabella4[nome],[1]!Tabella4[LEGA TIT])</f>
        <v>#REF!</v>
      </c>
      <c r="S360" s="66">
        <f>IF(_xlfn.XLOOKUP($B360,'[1]Pivot Gioc'!$B:$B,'[1]Pivot Gioc'!$S:$S)="0,00","",_xlfn.XLOOKUP($B360,'[1]Pivot Gioc'!$B:$B,'[1]Pivot Gioc'!$S:$S))</f>
        <v>5</v>
      </c>
      <c r="T360" s="66">
        <f>IF(_xlfn.XLOOKUP($B360,'[1]Pivot Gioc'!$B:$B,'[1]Pivot Gioc'!$T:$T)=0,"",_xlfn.XLOOKUP($B360,'[1]Pivot Gioc'!$B:$B,'[1]Pivot Gioc'!$T:$T))</f>
        <v>5</v>
      </c>
    </row>
    <row r="361" spans="1:20" x14ac:dyDescent="0.3">
      <c r="A361" s="1" t="s">
        <v>456</v>
      </c>
      <c r="B361" s="107" t="s">
        <v>591</v>
      </c>
      <c r="C361" s="1" t="str">
        <f>_xlfn.IFNA(_xlfn.XLOOKUP(B361,'[1]ROSE SQUADRE'!$N:$N,'[1]ROSE SQUADRE'!$O:$O),"")</f>
        <v/>
      </c>
      <c r="D361" s="1">
        <f>_xlfn.XLOOKUP($B361,'[1]Pivot Gioc'!$B:$B,'[1]Pivot Gioc'!$Q:$Q,"")</f>
        <v>0</v>
      </c>
      <c r="E361" s="1">
        <f>_xlfn.XLOOKUP($B361,'[1]Pivot Gioc'!$B:$B,'[1]Pivot Gioc'!$N:$N,"")</f>
        <v>0</v>
      </c>
      <c r="F361" s="1">
        <f>_xlfn.XLOOKUP($B361,'[1]Pivot Gioc'!$B:$B,'[1]Pivot Gioc'!$J:$J,"")</f>
        <v>0</v>
      </c>
      <c r="G361" s="1">
        <f>_xlfn.XLOOKUP($B361,'[1]Pivot Gioc'!$B:$B,'[1]Pivot Gioc'!$I:$I,"")</f>
        <v>0</v>
      </c>
      <c r="H361" s="1">
        <f>_xlfn.XLOOKUP($B361,'[1]Pivot Gioc'!$B:$B,'[1]Pivot Gioc'!$H:$H,"")</f>
        <v>0</v>
      </c>
      <c r="I361" s="1">
        <f>_xlfn.XLOOKUP($B361,'[1]Pivot Gioc'!$B:$B,'[1]Pivot Gioc'!$P:$P,"")</f>
        <v>0</v>
      </c>
      <c r="J361" s="1">
        <f>_xlfn.XLOOKUP($B361,'[1]Pivot Gioc'!$B:$B,'[1]Pivot Gioc'!$L:$L,"")</f>
        <v>0</v>
      </c>
      <c r="K361" s="1">
        <f>_xlfn.XLOOKUP($B361,'[1]Pivot Gioc'!$B:$B,'[1]Pivot Gioc'!$M:$M,"")</f>
        <v>0</v>
      </c>
      <c r="L361" s="1">
        <f>_xlfn.XLOOKUP($B361,'[1]Pivot Gioc'!$B:$B,'[1]Pivot Gioc'!$K:$K,"")</f>
        <v>0</v>
      </c>
      <c r="M361" s="17">
        <f>_xlfn.XLOOKUP($B361,'[1]Pivot Gioc'!$B:$B,'[1]Pivot Gioc'!$C:$C,"")</f>
        <v>6</v>
      </c>
      <c r="N361" s="17">
        <f>_xlfn.XLOOKUP($B361,'[1]Pivot Gioc'!$B:$B,'[1]Pivot Gioc'!$D:$D,"")</f>
        <v>6</v>
      </c>
      <c r="O361" s="17">
        <f>_xlfn.XLOOKUP($B361,'[1]Pivot Gioc'!$B:$B,'[1]Pivot Gioc'!$E:$E,"")</f>
        <v>6</v>
      </c>
      <c r="P361" s="22" t="str">
        <f>IF(_xlfn.XLOOKUP($B361,'[1]Pivot Gioc'!$B:$B,'[1]Pivot Gioc'!$G:$G,"")=0,"",_xlfn.XLOOKUP($B361,'[1]Pivot Gioc'!$B:$B,'[1]Pivot Gioc'!$G:$G))</f>
        <v/>
      </c>
      <c r="Q361" s="63" t="e">
        <f>_xlfn.XLOOKUP(B361,[1]!Tabella4[nome],[1]!Tabella4[PRES])</f>
        <v>#REF!</v>
      </c>
      <c r="R361" s="63" t="e">
        <f>_xlfn.XLOOKUP(B361,[1]!Tabella4[nome],[1]!Tabella4[LEGA TIT])</f>
        <v>#REF!</v>
      </c>
      <c r="S361" s="66" t="str">
        <f>IF(_xlfn.XLOOKUP($B361,'[1]Pivot Gioc'!$B:$B,'[1]Pivot Gioc'!$S:$S)="0,00","",_xlfn.XLOOKUP($B361,'[1]Pivot Gioc'!$B:$B,'[1]Pivot Gioc'!$S:$S))</f>
        <v/>
      </c>
      <c r="T361" s="66" t="str">
        <f>IF(_xlfn.XLOOKUP($B361,'[1]Pivot Gioc'!$B:$B,'[1]Pivot Gioc'!$T:$T)=0,"",_xlfn.XLOOKUP($B361,'[1]Pivot Gioc'!$B:$B,'[1]Pivot Gioc'!$T:$T))</f>
        <v/>
      </c>
    </row>
    <row r="362" spans="1:20" x14ac:dyDescent="0.3">
      <c r="A362" s="1" t="s">
        <v>457</v>
      </c>
      <c r="B362" s="108" t="s">
        <v>185</v>
      </c>
      <c r="C362" s="1" t="str">
        <f>_xlfn.IFNA(_xlfn.XLOOKUP(B362,'[1]ROSE SQUADRE'!$N:$N,'[1]ROSE SQUADRE'!$O:$O),"")</f>
        <v/>
      </c>
      <c r="D362" s="1">
        <f>_xlfn.XLOOKUP($B362,'[1]Pivot Gioc'!$B:$B,'[1]Pivot Gioc'!$Q:$Q,"")</f>
        <v>0</v>
      </c>
      <c r="E362" s="1">
        <f>_xlfn.XLOOKUP($B362,'[1]Pivot Gioc'!$B:$B,'[1]Pivot Gioc'!$N:$N,"")</f>
        <v>0</v>
      </c>
      <c r="F362" s="1">
        <f>_xlfn.XLOOKUP($B362,'[1]Pivot Gioc'!$B:$B,'[1]Pivot Gioc'!$J:$J,"")</f>
        <v>0</v>
      </c>
      <c r="G362" s="1">
        <f>_xlfn.XLOOKUP($B362,'[1]Pivot Gioc'!$B:$B,'[1]Pivot Gioc'!$I:$I,"")</f>
        <v>0</v>
      </c>
      <c r="H362" s="1">
        <f>_xlfn.XLOOKUP($B362,'[1]Pivot Gioc'!$B:$B,'[1]Pivot Gioc'!$H:$H,"")</f>
        <v>0</v>
      </c>
      <c r="I362" s="1">
        <f>_xlfn.XLOOKUP($B362,'[1]Pivot Gioc'!$B:$B,'[1]Pivot Gioc'!$P:$P,"")</f>
        <v>2</v>
      </c>
      <c r="J362" s="1">
        <f>_xlfn.XLOOKUP($B362,'[1]Pivot Gioc'!$B:$B,'[1]Pivot Gioc'!$L:$L,"")</f>
        <v>1</v>
      </c>
      <c r="K362" s="1">
        <f>_xlfn.XLOOKUP($B362,'[1]Pivot Gioc'!$B:$B,'[1]Pivot Gioc'!$M:$M,"")</f>
        <v>0</v>
      </c>
      <c r="L362" s="1">
        <f>_xlfn.XLOOKUP($B362,'[1]Pivot Gioc'!$B:$B,'[1]Pivot Gioc'!$K:$K,"")</f>
        <v>0</v>
      </c>
      <c r="M362" s="17">
        <f>_xlfn.XLOOKUP($B362,'[1]Pivot Gioc'!$B:$B,'[1]Pivot Gioc'!$C:$C,"")</f>
        <v>5.9285714285714288</v>
      </c>
      <c r="N362" s="17">
        <f>_xlfn.XLOOKUP($B362,'[1]Pivot Gioc'!$B:$B,'[1]Pivot Gioc'!$D:$D,"")</f>
        <v>4.2857142857142856</v>
      </c>
      <c r="O362" s="17">
        <f>_xlfn.XLOOKUP($B362,'[1]Pivot Gioc'!$B:$B,'[1]Pivot Gioc'!$E:$E,"")</f>
        <v>30</v>
      </c>
      <c r="P362" s="22">
        <f>IF(_xlfn.XLOOKUP($B362,'[1]Pivot Gioc'!$B:$B,'[1]Pivot Gioc'!$G:$G,"")=0,"",_xlfn.XLOOKUP($B362,'[1]Pivot Gioc'!$B:$B,'[1]Pivot Gioc'!$G:$G))</f>
        <v>13</v>
      </c>
      <c r="Q362" s="63" t="e">
        <f>_xlfn.XLOOKUP(B362,[1]!Tabella4[nome],[1]!Tabella4[PRES])</f>
        <v>#REF!</v>
      </c>
      <c r="R362" s="63" t="e">
        <f>_xlfn.XLOOKUP(B362,[1]!Tabella4[nome],[1]!Tabella4[LEGA TIT])</f>
        <v>#REF!</v>
      </c>
      <c r="S362" s="66">
        <f>IF(_xlfn.XLOOKUP($B362,'[1]Pivot Gioc'!$B:$B,'[1]Pivot Gioc'!$S:$S)="0,00","",_xlfn.XLOOKUP($B362,'[1]Pivot Gioc'!$B:$B,'[1]Pivot Gioc'!$S:$S))</f>
        <v>4</v>
      </c>
      <c r="T362" s="66">
        <f>IF(_xlfn.XLOOKUP($B362,'[1]Pivot Gioc'!$B:$B,'[1]Pivot Gioc'!$T:$T)=0,"",_xlfn.XLOOKUP($B362,'[1]Pivot Gioc'!$B:$B,'[1]Pivot Gioc'!$T:$T))</f>
        <v>4</v>
      </c>
    </row>
    <row r="363" spans="1:20" x14ac:dyDescent="0.3">
      <c r="A363" s="1" t="s">
        <v>457</v>
      </c>
      <c r="B363" s="107" t="s">
        <v>592</v>
      </c>
      <c r="C363" s="1" t="str">
        <f>_xlfn.IFNA(_xlfn.XLOOKUP(B363,'[1]ROSE SQUADRE'!$N:$N,'[1]ROSE SQUADRE'!$O:$O),"")</f>
        <v/>
      </c>
      <c r="D363" s="1">
        <f>_xlfn.XLOOKUP($B363,'[1]Pivot Gioc'!$B:$B,'[1]Pivot Gioc'!$Q:$Q,"")</f>
        <v>0</v>
      </c>
      <c r="E363" s="1">
        <f>_xlfn.XLOOKUP($B363,'[1]Pivot Gioc'!$B:$B,'[1]Pivot Gioc'!$N:$N,"")</f>
        <v>1</v>
      </c>
      <c r="F363" s="1">
        <f>_xlfn.XLOOKUP($B363,'[1]Pivot Gioc'!$B:$B,'[1]Pivot Gioc'!$J:$J,"")</f>
        <v>0</v>
      </c>
      <c r="G363" s="1">
        <f>_xlfn.XLOOKUP($B363,'[1]Pivot Gioc'!$B:$B,'[1]Pivot Gioc'!$I:$I,"")</f>
        <v>0</v>
      </c>
      <c r="H363" s="1">
        <f>_xlfn.XLOOKUP($B363,'[1]Pivot Gioc'!$B:$B,'[1]Pivot Gioc'!$H:$H,"")</f>
        <v>0</v>
      </c>
      <c r="I363" s="1">
        <f>_xlfn.XLOOKUP($B363,'[1]Pivot Gioc'!$B:$B,'[1]Pivot Gioc'!$P:$P,"")</f>
        <v>0</v>
      </c>
      <c r="J363" s="1">
        <f>_xlfn.XLOOKUP($B363,'[1]Pivot Gioc'!$B:$B,'[1]Pivot Gioc'!$L:$L,"")</f>
        <v>0</v>
      </c>
      <c r="K363" s="1">
        <f>_xlfn.XLOOKUP($B363,'[1]Pivot Gioc'!$B:$B,'[1]Pivot Gioc'!$M:$M,"")</f>
        <v>0</v>
      </c>
      <c r="L363" s="1">
        <f>_xlfn.XLOOKUP($B363,'[1]Pivot Gioc'!$B:$B,'[1]Pivot Gioc'!$K:$K,"")</f>
        <v>0</v>
      </c>
      <c r="M363" s="17">
        <f>_xlfn.XLOOKUP($B363,'[1]Pivot Gioc'!$B:$B,'[1]Pivot Gioc'!$C:$C,"")</f>
        <v>5.7272727272727275</v>
      </c>
      <c r="N363" s="17">
        <f>_xlfn.XLOOKUP($B363,'[1]Pivot Gioc'!$B:$B,'[1]Pivot Gioc'!$D:$D,"")</f>
        <v>5.8181818181818183</v>
      </c>
      <c r="O363" s="17">
        <f>_xlfn.XLOOKUP($B363,'[1]Pivot Gioc'!$B:$B,'[1]Pivot Gioc'!$E:$E,"")</f>
        <v>64</v>
      </c>
      <c r="P363" s="22" t="str">
        <f>IF(_xlfn.XLOOKUP($B363,'[1]Pivot Gioc'!$B:$B,'[1]Pivot Gioc'!$G:$G,"")=0,"",_xlfn.XLOOKUP($B363,'[1]Pivot Gioc'!$B:$B,'[1]Pivot Gioc'!$G:$G))</f>
        <v/>
      </c>
      <c r="Q363" s="63" t="e">
        <f>_xlfn.XLOOKUP(B363,[1]!Tabella4[nome],[1]!Tabella4[PRES])</f>
        <v>#REF!</v>
      </c>
      <c r="R363" s="63" t="e">
        <f>_xlfn.XLOOKUP(B363,[1]!Tabella4[nome],[1]!Tabella4[LEGA TIT])</f>
        <v>#REF!</v>
      </c>
      <c r="S363" s="66" t="str">
        <f>IF(_xlfn.XLOOKUP($B363,'[1]Pivot Gioc'!$B:$B,'[1]Pivot Gioc'!$S:$S)="0,00","",_xlfn.XLOOKUP($B363,'[1]Pivot Gioc'!$B:$B,'[1]Pivot Gioc'!$S:$S))</f>
        <v/>
      </c>
      <c r="T363" s="66" t="str">
        <f>IF(_xlfn.XLOOKUP($B363,'[1]Pivot Gioc'!$B:$B,'[1]Pivot Gioc'!$T:$T)=0,"",_xlfn.XLOOKUP($B363,'[1]Pivot Gioc'!$B:$B,'[1]Pivot Gioc'!$T:$T))</f>
        <v/>
      </c>
    </row>
    <row r="364" spans="1:20" x14ac:dyDescent="0.3">
      <c r="A364" s="1" t="s">
        <v>457</v>
      </c>
      <c r="B364" s="107" t="s">
        <v>594</v>
      </c>
      <c r="C364" s="1" t="str">
        <f>_xlfn.IFNA(_xlfn.XLOOKUP(B364,'[1]ROSE SQUADRE'!$N:$N,'[1]ROSE SQUADRE'!$O:$O),"")</f>
        <v/>
      </c>
      <c r="D364" s="1">
        <f>_xlfn.XLOOKUP($B364,'[1]Pivot Gioc'!$B:$B,'[1]Pivot Gioc'!$Q:$Q,"")</f>
        <v>0</v>
      </c>
      <c r="E364" s="1">
        <f>_xlfn.XLOOKUP($B364,'[1]Pivot Gioc'!$B:$B,'[1]Pivot Gioc'!$N:$N,"")</f>
        <v>0</v>
      </c>
      <c r="F364" s="1">
        <f>_xlfn.XLOOKUP($B364,'[1]Pivot Gioc'!$B:$B,'[1]Pivot Gioc'!$J:$J,"")</f>
        <v>0</v>
      </c>
      <c r="G364" s="1">
        <f>_xlfn.XLOOKUP($B364,'[1]Pivot Gioc'!$B:$B,'[1]Pivot Gioc'!$I:$I,"")</f>
        <v>0</v>
      </c>
      <c r="H364" s="1">
        <f>_xlfn.XLOOKUP($B364,'[1]Pivot Gioc'!$B:$B,'[1]Pivot Gioc'!$H:$H,"")</f>
        <v>0</v>
      </c>
      <c r="I364" s="1">
        <f>_xlfn.XLOOKUP($B364,'[1]Pivot Gioc'!$B:$B,'[1]Pivot Gioc'!$P:$P,"")</f>
        <v>0</v>
      </c>
      <c r="J364" s="1">
        <f>_xlfn.XLOOKUP($B364,'[1]Pivot Gioc'!$B:$B,'[1]Pivot Gioc'!$L:$L,"")</f>
        <v>1</v>
      </c>
      <c r="K364" s="1">
        <f>_xlfn.XLOOKUP($B364,'[1]Pivot Gioc'!$B:$B,'[1]Pivot Gioc'!$M:$M,"")</f>
        <v>0</v>
      </c>
      <c r="L364" s="1">
        <f>_xlfn.XLOOKUP($B364,'[1]Pivot Gioc'!$B:$B,'[1]Pivot Gioc'!$K:$K,"")</f>
        <v>0</v>
      </c>
      <c r="M364" s="17">
        <f>_xlfn.XLOOKUP($B364,'[1]Pivot Gioc'!$B:$B,'[1]Pivot Gioc'!$C:$C,"")</f>
        <v>5.7222222222222223</v>
      </c>
      <c r="N364" s="17">
        <f>_xlfn.XLOOKUP($B364,'[1]Pivot Gioc'!$B:$B,'[1]Pivot Gioc'!$D:$D,"")</f>
        <v>5.666666666666667</v>
      </c>
      <c r="O364" s="17">
        <f>_xlfn.XLOOKUP($B364,'[1]Pivot Gioc'!$B:$B,'[1]Pivot Gioc'!$E:$E,"")</f>
        <v>51</v>
      </c>
      <c r="P364" s="22" t="str">
        <f>IF(_xlfn.XLOOKUP($B364,'[1]Pivot Gioc'!$B:$B,'[1]Pivot Gioc'!$G:$G,"")=0,"",_xlfn.XLOOKUP($B364,'[1]Pivot Gioc'!$B:$B,'[1]Pivot Gioc'!$G:$G))</f>
        <v/>
      </c>
      <c r="Q364" s="63" t="e">
        <f>_xlfn.XLOOKUP(B364,[1]!Tabella4[nome],[1]!Tabella4[PRES])</f>
        <v>#REF!</v>
      </c>
      <c r="R364" s="63" t="e">
        <f>_xlfn.XLOOKUP(B364,[1]!Tabella4[nome],[1]!Tabella4[LEGA TIT])</f>
        <v>#REF!</v>
      </c>
      <c r="S364" s="66" t="str">
        <f>IF(_xlfn.XLOOKUP($B364,'[1]Pivot Gioc'!$B:$B,'[1]Pivot Gioc'!$S:$S)="0,00","",_xlfn.XLOOKUP($B364,'[1]Pivot Gioc'!$B:$B,'[1]Pivot Gioc'!$S:$S))</f>
        <v/>
      </c>
      <c r="T364" s="66" t="str">
        <f>IF(_xlfn.XLOOKUP($B364,'[1]Pivot Gioc'!$B:$B,'[1]Pivot Gioc'!$T:$T)=0,"",_xlfn.XLOOKUP($B364,'[1]Pivot Gioc'!$B:$B,'[1]Pivot Gioc'!$T:$T))</f>
        <v/>
      </c>
    </row>
    <row r="365" spans="1:20" x14ac:dyDescent="0.3">
      <c r="A365" s="1" t="s">
        <v>458</v>
      </c>
      <c r="B365" s="109" t="s">
        <v>187</v>
      </c>
      <c r="C365" s="1" t="str">
        <f>_xlfn.IFNA(_xlfn.XLOOKUP(B365,'[1]ROSE SQUADRE'!$N:$N,'[1]ROSE SQUADRE'!$O:$O),"")</f>
        <v/>
      </c>
      <c r="D365" s="1">
        <f>_xlfn.XLOOKUP($B365,'[1]Pivot Gioc'!$B:$B,'[1]Pivot Gioc'!$Q:$Q,"")</f>
        <v>0</v>
      </c>
      <c r="E365" s="1">
        <f>_xlfn.XLOOKUP($B365,'[1]Pivot Gioc'!$B:$B,'[1]Pivot Gioc'!$N:$N,"")</f>
        <v>2</v>
      </c>
      <c r="F365" s="1">
        <f>_xlfn.XLOOKUP($B365,'[1]Pivot Gioc'!$B:$B,'[1]Pivot Gioc'!$J:$J,"")</f>
        <v>0</v>
      </c>
      <c r="G365" s="1">
        <f>_xlfn.XLOOKUP($B365,'[1]Pivot Gioc'!$B:$B,'[1]Pivot Gioc'!$I:$I,"")</f>
        <v>0</v>
      </c>
      <c r="H365" s="1">
        <f>_xlfn.XLOOKUP($B365,'[1]Pivot Gioc'!$B:$B,'[1]Pivot Gioc'!$H:$H,"")</f>
        <v>0</v>
      </c>
      <c r="I365" s="1">
        <f>_xlfn.XLOOKUP($B365,'[1]Pivot Gioc'!$B:$B,'[1]Pivot Gioc'!$P:$P,"")</f>
        <v>0</v>
      </c>
      <c r="J365" s="1">
        <f>_xlfn.XLOOKUP($B365,'[1]Pivot Gioc'!$B:$B,'[1]Pivot Gioc'!$L:$L,"")</f>
        <v>5</v>
      </c>
      <c r="K365" s="1">
        <f>_xlfn.XLOOKUP($B365,'[1]Pivot Gioc'!$B:$B,'[1]Pivot Gioc'!$M:$M,"")</f>
        <v>0</v>
      </c>
      <c r="L365" s="1">
        <f>_xlfn.XLOOKUP($B365,'[1]Pivot Gioc'!$B:$B,'[1]Pivot Gioc'!$K:$K,"")</f>
        <v>0</v>
      </c>
      <c r="M365" s="17">
        <f>_xlfn.XLOOKUP($B365,'[1]Pivot Gioc'!$B:$B,'[1]Pivot Gioc'!$C:$C,"")</f>
        <v>5.88</v>
      </c>
      <c r="N365" s="17">
        <f>_xlfn.XLOOKUP($B365,'[1]Pivot Gioc'!$B:$B,'[1]Pivot Gioc'!$D:$D,"")</f>
        <v>5.86</v>
      </c>
      <c r="O365" s="17">
        <f>_xlfn.XLOOKUP($B365,'[1]Pivot Gioc'!$B:$B,'[1]Pivot Gioc'!$E:$E,"")</f>
        <v>146.5</v>
      </c>
      <c r="P365" s="22" t="str">
        <f>IF(_xlfn.XLOOKUP($B365,'[1]Pivot Gioc'!$B:$B,'[1]Pivot Gioc'!$G:$G,"")=0,"",_xlfn.XLOOKUP($B365,'[1]Pivot Gioc'!$B:$B,'[1]Pivot Gioc'!$G:$G))</f>
        <v/>
      </c>
      <c r="Q365" s="63" t="e">
        <f>_xlfn.XLOOKUP(B365,[1]!Tabella4[nome],[1]!Tabella4[PRES])</f>
        <v>#REF!</v>
      </c>
      <c r="R365" s="63" t="e">
        <f>_xlfn.XLOOKUP(B365,[1]!Tabella4[nome],[1]!Tabella4[LEGA TIT])</f>
        <v>#REF!</v>
      </c>
      <c r="S365" s="66" t="str">
        <f>IF(_xlfn.XLOOKUP($B365,'[1]Pivot Gioc'!$B:$B,'[1]Pivot Gioc'!$S:$S)="0,00","",_xlfn.XLOOKUP($B365,'[1]Pivot Gioc'!$B:$B,'[1]Pivot Gioc'!$S:$S))</f>
        <v/>
      </c>
      <c r="T365" s="66" t="str">
        <f>IF(_xlfn.XLOOKUP($B365,'[1]Pivot Gioc'!$B:$B,'[1]Pivot Gioc'!$T:$T)=0,"",_xlfn.XLOOKUP($B365,'[1]Pivot Gioc'!$B:$B,'[1]Pivot Gioc'!$T:$T))</f>
        <v/>
      </c>
    </row>
    <row r="366" spans="1:20" x14ac:dyDescent="0.3">
      <c r="A366" s="1" t="s">
        <v>457</v>
      </c>
      <c r="B366" s="107" t="s">
        <v>596</v>
      </c>
      <c r="C366" s="1" t="str">
        <f>_xlfn.IFNA(_xlfn.XLOOKUP(B366,'[1]ROSE SQUADRE'!$N:$N,'[1]ROSE SQUADRE'!$O:$O),"")</f>
        <v/>
      </c>
      <c r="D366" s="1">
        <f>_xlfn.XLOOKUP($B366,'[1]Pivot Gioc'!$B:$B,'[1]Pivot Gioc'!$Q:$Q,"")</f>
        <v>0</v>
      </c>
      <c r="E366" s="1">
        <f>_xlfn.XLOOKUP($B366,'[1]Pivot Gioc'!$B:$B,'[1]Pivot Gioc'!$N:$N,"")</f>
        <v>0</v>
      </c>
      <c r="F366" s="1">
        <f>_xlfn.XLOOKUP($B366,'[1]Pivot Gioc'!$B:$B,'[1]Pivot Gioc'!$J:$J,"")</f>
        <v>0</v>
      </c>
      <c r="G366" s="1">
        <f>_xlfn.XLOOKUP($B366,'[1]Pivot Gioc'!$B:$B,'[1]Pivot Gioc'!$I:$I,"")</f>
        <v>0</v>
      </c>
      <c r="H366" s="1">
        <f>_xlfn.XLOOKUP($B366,'[1]Pivot Gioc'!$B:$B,'[1]Pivot Gioc'!$H:$H,"")</f>
        <v>0</v>
      </c>
      <c r="I366" s="1">
        <f>_xlfn.XLOOKUP($B366,'[1]Pivot Gioc'!$B:$B,'[1]Pivot Gioc'!$P:$P,"")</f>
        <v>0</v>
      </c>
      <c r="J366" s="1">
        <f>_xlfn.XLOOKUP($B366,'[1]Pivot Gioc'!$B:$B,'[1]Pivot Gioc'!$L:$L,"")</f>
        <v>0</v>
      </c>
      <c r="K366" s="1">
        <f>_xlfn.XLOOKUP($B366,'[1]Pivot Gioc'!$B:$B,'[1]Pivot Gioc'!$M:$M,"")</f>
        <v>0</v>
      </c>
      <c r="L366" s="1">
        <f>_xlfn.XLOOKUP($B366,'[1]Pivot Gioc'!$B:$B,'[1]Pivot Gioc'!$K:$K,"")</f>
        <v>0</v>
      </c>
      <c r="M366" s="17">
        <f>_xlfn.XLOOKUP($B366,'[1]Pivot Gioc'!$B:$B,'[1]Pivot Gioc'!$C:$C,"")</f>
        <v>6</v>
      </c>
      <c r="N366" s="17">
        <f>_xlfn.XLOOKUP($B366,'[1]Pivot Gioc'!$B:$B,'[1]Pivot Gioc'!$D:$D,"")</f>
        <v>6</v>
      </c>
      <c r="O366" s="17">
        <f>_xlfn.XLOOKUP($B366,'[1]Pivot Gioc'!$B:$B,'[1]Pivot Gioc'!$E:$E,"")</f>
        <v>6</v>
      </c>
      <c r="P366" s="22" t="str">
        <f>IF(_xlfn.XLOOKUP($B366,'[1]Pivot Gioc'!$B:$B,'[1]Pivot Gioc'!$G:$G,"")=0,"",_xlfn.XLOOKUP($B366,'[1]Pivot Gioc'!$B:$B,'[1]Pivot Gioc'!$G:$G))</f>
        <v/>
      </c>
      <c r="Q366" s="63" t="e">
        <f>_xlfn.XLOOKUP(B366,[1]!Tabella4[nome],[1]!Tabella4[PRES])</f>
        <v>#REF!</v>
      </c>
      <c r="R366" s="63" t="e">
        <f>_xlfn.XLOOKUP(B366,[1]!Tabella4[nome],[1]!Tabella4[LEGA TIT])</f>
        <v>#REF!</v>
      </c>
      <c r="S366" s="66" t="str">
        <f>IF(_xlfn.XLOOKUP($B366,'[1]Pivot Gioc'!$B:$B,'[1]Pivot Gioc'!$S:$S)="0,00","",_xlfn.XLOOKUP($B366,'[1]Pivot Gioc'!$B:$B,'[1]Pivot Gioc'!$S:$S))</f>
        <v/>
      </c>
      <c r="T366" s="66" t="str">
        <f>IF(_xlfn.XLOOKUP($B366,'[1]Pivot Gioc'!$B:$B,'[1]Pivot Gioc'!$T:$T)=0,"",_xlfn.XLOOKUP($B366,'[1]Pivot Gioc'!$B:$B,'[1]Pivot Gioc'!$T:$T))</f>
        <v/>
      </c>
    </row>
    <row r="367" spans="1:20" x14ac:dyDescent="0.3">
      <c r="A367" s="1" t="s">
        <v>458</v>
      </c>
      <c r="B367" s="107" t="s">
        <v>601</v>
      </c>
      <c r="C367" s="1" t="str">
        <f>_xlfn.IFNA(_xlfn.XLOOKUP(B367,'[1]ROSE SQUADRE'!$N:$N,'[1]ROSE SQUADRE'!$O:$O),"")</f>
        <v/>
      </c>
      <c r="D367" s="1">
        <f>_xlfn.XLOOKUP($B367,'[1]Pivot Gioc'!$B:$B,'[1]Pivot Gioc'!$Q:$Q,"")</f>
        <v>0</v>
      </c>
      <c r="E367" s="1">
        <f>_xlfn.XLOOKUP($B367,'[1]Pivot Gioc'!$B:$B,'[1]Pivot Gioc'!$N:$N,"")</f>
        <v>0</v>
      </c>
      <c r="F367" s="1">
        <f>_xlfn.XLOOKUP($B367,'[1]Pivot Gioc'!$B:$B,'[1]Pivot Gioc'!$J:$J,"")</f>
        <v>0</v>
      </c>
      <c r="G367" s="1">
        <f>_xlfn.XLOOKUP($B367,'[1]Pivot Gioc'!$B:$B,'[1]Pivot Gioc'!$I:$I,"")</f>
        <v>0</v>
      </c>
      <c r="H367" s="1">
        <f>_xlfn.XLOOKUP($B367,'[1]Pivot Gioc'!$B:$B,'[1]Pivot Gioc'!$H:$H,"")</f>
        <v>0</v>
      </c>
      <c r="I367" s="1">
        <f>_xlfn.XLOOKUP($B367,'[1]Pivot Gioc'!$B:$B,'[1]Pivot Gioc'!$P:$P,"")</f>
        <v>0</v>
      </c>
      <c r="J367" s="1">
        <f>_xlfn.XLOOKUP($B367,'[1]Pivot Gioc'!$B:$B,'[1]Pivot Gioc'!$L:$L,"")</f>
        <v>0</v>
      </c>
      <c r="K367" s="1">
        <f>_xlfn.XLOOKUP($B367,'[1]Pivot Gioc'!$B:$B,'[1]Pivot Gioc'!$M:$M,"")</f>
        <v>0</v>
      </c>
      <c r="L367" s="1">
        <f>_xlfn.XLOOKUP($B367,'[1]Pivot Gioc'!$B:$B,'[1]Pivot Gioc'!$K:$K,"")</f>
        <v>0</v>
      </c>
      <c r="M367" s="17">
        <f>_xlfn.XLOOKUP($B367,'[1]Pivot Gioc'!$B:$B,'[1]Pivot Gioc'!$C:$C,"")</f>
        <v>6</v>
      </c>
      <c r="N367" s="17">
        <f>_xlfn.XLOOKUP($B367,'[1]Pivot Gioc'!$B:$B,'[1]Pivot Gioc'!$D:$D,"")</f>
        <v>6</v>
      </c>
      <c r="O367" s="17">
        <f>_xlfn.XLOOKUP($B367,'[1]Pivot Gioc'!$B:$B,'[1]Pivot Gioc'!$E:$E,"")</f>
        <v>6</v>
      </c>
      <c r="P367" s="22" t="str">
        <f>IF(_xlfn.XLOOKUP($B367,'[1]Pivot Gioc'!$B:$B,'[1]Pivot Gioc'!$G:$G,"")=0,"",_xlfn.XLOOKUP($B367,'[1]Pivot Gioc'!$B:$B,'[1]Pivot Gioc'!$G:$G))</f>
        <v/>
      </c>
      <c r="Q367" s="63" t="e">
        <f>_xlfn.XLOOKUP(B367,[1]!Tabella4[nome],[1]!Tabella4[PRES])</f>
        <v>#REF!</v>
      </c>
      <c r="R367" s="63" t="e">
        <f>_xlfn.XLOOKUP(B367,[1]!Tabella4[nome],[1]!Tabella4[LEGA TIT])</f>
        <v>#REF!</v>
      </c>
      <c r="S367" s="66" t="str">
        <f>IF(_xlfn.XLOOKUP($B367,'[1]Pivot Gioc'!$B:$B,'[1]Pivot Gioc'!$S:$S)="0,00","",_xlfn.XLOOKUP($B367,'[1]Pivot Gioc'!$B:$B,'[1]Pivot Gioc'!$S:$S))</f>
        <v/>
      </c>
      <c r="T367" s="66" t="str">
        <f>IF(_xlfn.XLOOKUP($B367,'[1]Pivot Gioc'!$B:$B,'[1]Pivot Gioc'!$T:$T)=0,"",_xlfn.XLOOKUP($B367,'[1]Pivot Gioc'!$B:$B,'[1]Pivot Gioc'!$T:$T))</f>
        <v/>
      </c>
    </row>
    <row r="368" spans="1:20" x14ac:dyDescent="0.3">
      <c r="A368" s="1" t="s">
        <v>456</v>
      </c>
      <c r="B368" s="107" t="s">
        <v>602</v>
      </c>
      <c r="C368" s="1" t="str">
        <f>_xlfn.IFNA(_xlfn.XLOOKUP(B368,'[1]ROSE SQUADRE'!$N:$N,'[1]ROSE SQUADRE'!$O:$O),"")</f>
        <v/>
      </c>
      <c r="D368" s="1">
        <f>_xlfn.XLOOKUP($B368,'[1]Pivot Gioc'!$B:$B,'[1]Pivot Gioc'!$Q:$Q,"")</f>
        <v>0</v>
      </c>
      <c r="E368" s="1">
        <f>_xlfn.XLOOKUP($B368,'[1]Pivot Gioc'!$B:$B,'[1]Pivot Gioc'!$N:$N,"")</f>
        <v>1</v>
      </c>
      <c r="F368" s="1">
        <f>_xlfn.XLOOKUP($B368,'[1]Pivot Gioc'!$B:$B,'[1]Pivot Gioc'!$J:$J,"")</f>
        <v>0</v>
      </c>
      <c r="G368" s="1">
        <f>_xlfn.XLOOKUP($B368,'[1]Pivot Gioc'!$B:$B,'[1]Pivot Gioc'!$I:$I,"")</f>
        <v>0</v>
      </c>
      <c r="H368" s="1">
        <f>_xlfn.XLOOKUP($B368,'[1]Pivot Gioc'!$B:$B,'[1]Pivot Gioc'!$H:$H,"")</f>
        <v>0</v>
      </c>
      <c r="I368" s="1">
        <f>_xlfn.XLOOKUP($B368,'[1]Pivot Gioc'!$B:$B,'[1]Pivot Gioc'!$P:$P,"")</f>
        <v>0</v>
      </c>
      <c r="J368" s="1">
        <f>_xlfn.XLOOKUP($B368,'[1]Pivot Gioc'!$B:$B,'[1]Pivot Gioc'!$L:$L,"")</f>
        <v>2</v>
      </c>
      <c r="K368" s="1">
        <f>_xlfn.XLOOKUP($B368,'[1]Pivot Gioc'!$B:$B,'[1]Pivot Gioc'!$M:$M,"")</f>
        <v>0</v>
      </c>
      <c r="L368" s="1">
        <f>_xlfn.XLOOKUP($B368,'[1]Pivot Gioc'!$B:$B,'[1]Pivot Gioc'!$K:$K,"")</f>
        <v>0</v>
      </c>
      <c r="M368" s="17">
        <f>_xlfn.XLOOKUP($B368,'[1]Pivot Gioc'!$B:$B,'[1]Pivot Gioc'!$C:$C,"")</f>
        <v>5.75</v>
      </c>
      <c r="N368" s="17">
        <f>_xlfn.XLOOKUP($B368,'[1]Pivot Gioc'!$B:$B,'[1]Pivot Gioc'!$D:$D,"")</f>
        <v>5.75</v>
      </c>
      <c r="O368" s="17">
        <f>_xlfn.XLOOKUP($B368,'[1]Pivot Gioc'!$B:$B,'[1]Pivot Gioc'!$E:$E,"")</f>
        <v>46</v>
      </c>
      <c r="P368" s="22" t="str">
        <f>IF(_xlfn.XLOOKUP($B368,'[1]Pivot Gioc'!$B:$B,'[1]Pivot Gioc'!$G:$G,"")=0,"",_xlfn.XLOOKUP($B368,'[1]Pivot Gioc'!$B:$B,'[1]Pivot Gioc'!$G:$G))</f>
        <v/>
      </c>
      <c r="Q368" s="63" t="e">
        <f>_xlfn.XLOOKUP(B368,[1]!Tabella4[nome],[1]!Tabella4[PRES])</f>
        <v>#REF!</v>
      </c>
      <c r="R368" s="63" t="e">
        <f>_xlfn.XLOOKUP(B368,[1]!Tabella4[nome],[1]!Tabella4[LEGA TIT])</f>
        <v>#REF!</v>
      </c>
      <c r="S368" s="66" t="str">
        <f>IF(_xlfn.XLOOKUP($B368,'[1]Pivot Gioc'!$B:$B,'[1]Pivot Gioc'!$S:$S)="0,00","",_xlfn.XLOOKUP($B368,'[1]Pivot Gioc'!$B:$B,'[1]Pivot Gioc'!$S:$S))</f>
        <v/>
      </c>
      <c r="T368" s="66" t="str">
        <f>IF(_xlfn.XLOOKUP($B368,'[1]Pivot Gioc'!$B:$B,'[1]Pivot Gioc'!$T:$T)=0,"",_xlfn.XLOOKUP($B368,'[1]Pivot Gioc'!$B:$B,'[1]Pivot Gioc'!$T:$T))</f>
        <v/>
      </c>
    </row>
    <row r="369" spans="1:20" x14ac:dyDescent="0.3">
      <c r="A369" s="1" t="s">
        <v>457</v>
      </c>
      <c r="B369" s="107" t="s">
        <v>603</v>
      </c>
      <c r="C369" s="1" t="str">
        <f>_xlfn.IFNA(_xlfn.XLOOKUP(B369,'[1]ROSE SQUADRE'!$N:$N,'[1]ROSE SQUADRE'!$O:$O),"")</f>
        <v/>
      </c>
      <c r="D369" s="1">
        <f>_xlfn.XLOOKUP($B369,'[1]Pivot Gioc'!$B:$B,'[1]Pivot Gioc'!$Q:$Q,"")</f>
        <v>0</v>
      </c>
      <c r="E369" s="1">
        <f>_xlfn.XLOOKUP($B369,'[1]Pivot Gioc'!$B:$B,'[1]Pivot Gioc'!$N:$N,"")</f>
        <v>0</v>
      </c>
      <c r="F369" s="1">
        <f>_xlfn.XLOOKUP($B369,'[1]Pivot Gioc'!$B:$B,'[1]Pivot Gioc'!$J:$J,"")</f>
        <v>0</v>
      </c>
      <c r="G369" s="1">
        <f>_xlfn.XLOOKUP($B369,'[1]Pivot Gioc'!$B:$B,'[1]Pivot Gioc'!$I:$I,"")</f>
        <v>0</v>
      </c>
      <c r="H369" s="1">
        <f>_xlfn.XLOOKUP($B369,'[1]Pivot Gioc'!$B:$B,'[1]Pivot Gioc'!$H:$H,"")</f>
        <v>0</v>
      </c>
      <c r="I369" s="1">
        <f>_xlfn.XLOOKUP($B369,'[1]Pivot Gioc'!$B:$B,'[1]Pivot Gioc'!$P:$P,"")</f>
        <v>0</v>
      </c>
      <c r="J369" s="1">
        <f>_xlfn.XLOOKUP($B369,'[1]Pivot Gioc'!$B:$B,'[1]Pivot Gioc'!$L:$L,"")</f>
        <v>0</v>
      </c>
      <c r="K369" s="1">
        <f>_xlfn.XLOOKUP($B369,'[1]Pivot Gioc'!$B:$B,'[1]Pivot Gioc'!$M:$M,"")</f>
        <v>0</v>
      </c>
      <c r="L369" s="1">
        <f>_xlfn.XLOOKUP($B369,'[1]Pivot Gioc'!$B:$B,'[1]Pivot Gioc'!$K:$K,"")</f>
        <v>0</v>
      </c>
      <c r="M369" s="17">
        <f>_xlfn.XLOOKUP($B369,'[1]Pivot Gioc'!$B:$B,'[1]Pivot Gioc'!$C:$C,"")</f>
        <v>6</v>
      </c>
      <c r="N369" s="17">
        <f>_xlfn.XLOOKUP($B369,'[1]Pivot Gioc'!$B:$B,'[1]Pivot Gioc'!$D:$D,"")</f>
        <v>6</v>
      </c>
      <c r="O369" s="17">
        <f>_xlfn.XLOOKUP($B369,'[1]Pivot Gioc'!$B:$B,'[1]Pivot Gioc'!$E:$E,"")</f>
        <v>6</v>
      </c>
      <c r="P369" s="22" t="str">
        <f>IF(_xlfn.XLOOKUP($B369,'[1]Pivot Gioc'!$B:$B,'[1]Pivot Gioc'!$G:$G,"")=0,"",_xlfn.XLOOKUP($B369,'[1]Pivot Gioc'!$B:$B,'[1]Pivot Gioc'!$G:$G))</f>
        <v/>
      </c>
      <c r="Q369" s="63" t="e">
        <f>_xlfn.XLOOKUP(B369,[1]!Tabella4[nome],[1]!Tabella4[PRES])</f>
        <v>#REF!</v>
      </c>
      <c r="R369" s="63" t="e">
        <f>_xlfn.XLOOKUP(B369,[1]!Tabella4[nome],[1]!Tabella4[LEGA TIT])</f>
        <v>#REF!</v>
      </c>
      <c r="S369" s="66" t="str">
        <f>IF(_xlfn.XLOOKUP($B369,'[1]Pivot Gioc'!$B:$B,'[1]Pivot Gioc'!$S:$S)="0,00","",_xlfn.XLOOKUP($B369,'[1]Pivot Gioc'!$B:$B,'[1]Pivot Gioc'!$S:$S))</f>
        <v/>
      </c>
      <c r="T369" s="66" t="str">
        <f>IF(_xlfn.XLOOKUP($B369,'[1]Pivot Gioc'!$B:$B,'[1]Pivot Gioc'!$T:$T)=0,"",_xlfn.XLOOKUP($B369,'[1]Pivot Gioc'!$B:$B,'[1]Pivot Gioc'!$T:$T))</f>
        <v/>
      </c>
    </row>
    <row r="370" spans="1:20" x14ac:dyDescent="0.3">
      <c r="A370" s="1" t="s">
        <v>457</v>
      </c>
      <c r="B370" s="107" t="s">
        <v>604</v>
      </c>
      <c r="C370" s="1" t="str">
        <f>_xlfn.IFNA(_xlfn.XLOOKUP(B370,'[1]ROSE SQUADRE'!$N:$N,'[1]ROSE SQUADRE'!$O:$O),"")</f>
        <v/>
      </c>
      <c r="D370" s="1">
        <f>_xlfn.XLOOKUP($B370,'[1]Pivot Gioc'!$B:$B,'[1]Pivot Gioc'!$Q:$Q,"")</f>
        <v>0</v>
      </c>
      <c r="E370" s="1">
        <f>_xlfn.XLOOKUP($B370,'[1]Pivot Gioc'!$B:$B,'[1]Pivot Gioc'!$N:$N,"")</f>
        <v>0</v>
      </c>
      <c r="F370" s="1">
        <f>_xlfn.XLOOKUP($B370,'[1]Pivot Gioc'!$B:$B,'[1]Pivot Gioc'!$J:$J,"")</f>
        <v>0</v>
      </c>
      <c r="G370" s="1">
        <f>_xlfn.XLOOKUP($B370,'[1]Pivot Gioc'!$B:$B,'[1]Pivot Gioc'!$I:$I,"")</f>
        <v>0</v>
      </c>
      <c r="H370" s="1">
        <f>_xlfn.XLOOKUP($B370,'[1]Pivot Gioc'!$B:$B,'[1]Pivot Gioc'!$H:$H,"")</f>
        <v>0</v>
      </c>
      <c r="I370" s="1">
        <f>_xlfn.XLOOKUP($B370,'[1]Pivot Gioc'!$B:$B,'[1]Pivot Gioc'!$P:$P,"")</f>
        <v>0</v>
      </c>
      <c r="J370" s="1">
        <f>_xlfn.XLOOKUP($B370,'[1]Pivot Gioc'!$B:$B,'[1]Pivot Gioc'!$L:$L,"")</f>
        <v>2</v>
      </c>
      <c r="K370" s="1">
        <f>_xlfn.XLOOKUP($B370,'[1]Pivot Gioc'!$B:$B,'[1]Pivot Gioc'!$M:$M,"")</f>
        <v>0</v>
      </c>
      <c r="L370" s="1">
        <f>_xlfn.XLOOKUP($B370,'[1]Pivot Gioc'!$B:$B,'[1]Pivot Gioc'!$K:$K,"")</f>
        <v>0</v>
      </c>
      <c r="M370" s="17">
        <f>_xlfn.XLOOKUP($B370,'[1]Pivot Gioc'!$B:$B,'[1]Pivot Gioc'!$C:$C,"")</f>
        <v>5.84375</v>
      </c>
      <c r="N370" s="17">
        <f>_xlfn.XLOOKUP($B370,'[1]Pivot Gioc'!$B:$B,'[1]Pivot Gioc'!$D:$D,"")</f>
        <v>5.78125</v>
      </c>
      <c r="O370" s="17">
        <f>_xlfn.XLOOKUP($B370,'[1]Pivot Gioc'!$B:$B,'[1]Pivot Gioc'!$E:$E,"")</f>
        <v>92.5</v>
      </c>
      <c r="P370" s="22" t="str">
        <f>IF(_xlfn.XLOOKUP($B370,'[1]Pivot Gioc'!$B:$B,'[1]Pivot Gioc'!$G:$G,"")=0,"",_xlfn.XLOOKUP($B370,'[1]Pivot Gioc'!$B:$B,'[1]Pivot Gioc'!$G:$G))</f>
        <v/>
      </c>
      <c r="Q370" s="63" t="e">
        <f>_xlfn.XLOOKUP(B370,[1]!Tabella4[nome],[1]!Tabella4[PRES])</f>
        <v>#REF!</v>
      </c>
      <c r="R370" s="63" t="e">
        <f>_xlfn.XLOOKUP(B370,[1]!Tabella4[nome],[1]!Tabella4[LEGA TIT])</f>
        <v>#REF!</v>
      </c>
      <c r="S370" s="66" t="str">
        <f>IF(_xlfn.XLOOKUP($B370,'[1]Pivot Gioc'!$B:$B,'[1]Pivot Gioc'!$S:$S)="0,00","",_xlfn.XLOOKUP($B370,'[1]Pivot Gioc'!$B:$B,'[1]Pivot Gioc'!$S:$S))</f>
        <v/>
      </c>
      <c r="T370" s="66" t="str">
        <f>IF(_xlfn.XLOOKUP($B370,'[1]Pivot Gioc'!$B:$B,'[1]Pivot Gioc'!$T:$T)=0,"",_xlfn.XLOOKUP($B370,'[1]Pivot Gioc'!$B:$B,'[1]Pivot Gioc'!$T:$T))</f>
        <v/>
      </c>
    </row>
    <row r="371" spans="1:20" x14ac:dyDescent="0.3">
      <c r="A371" s="1" t="s">
        <v>456</v>
      </c>
      <c r="B371" s="106" t="s">
        <v>201</v>
      </c>
      <c r="C371" s="1" t="str">
        <f>_xlfn.IFNA(_xlfn.XLOOKUP(B371,'[1]ROSE SQUADRE'!$N:$N,'[1]ROSE SQUADRE'!$O:$O),"")</f>
        <v/>
      </c>
      <c r="D371" s="1">
        <f>_xlfn.XLOOKUP($B371,'[1]Pivot Gioc'!$B:$B,'[1]Pivot Gioc'!$Q:$Q,"")</f>
        <v>0</v>
      </c>
      <c r="E371" s="1">
        <f>_xlfn.XLOOKUP($B371,'[1]Pivot Gioc'!$B:$B,'[1]Pivot Gioc'!$N:$N,"")</f>
        <v>0</v>
      </c>
      <c r="F371" s="1">
        <f>_xlfn.XLOOKUP($B371,'[1]Pivot Gioc'!$B:$B,'[1]Pivot Gioc'!$J:$J,"")</f>
        <v>0</v>
      </c>
      <c r="G371" s="1">
        <f>_xlfn.XLOOKUP($B371,'[1]Pivot Gioc'!$B:$B,'[1]Pivot Gioc'!$I:$I,"")</f>
        <v>0</v>
      </c>
      <c r="H371" s="1">
        <f>_xlfn.XLOOKUP($B371,'[1]Pivot Gioc'!$B:$B,'[1]Pivot Gioc'!$H:$H,"")</f>
        <v>0</v>
      </c>
      <c r="I371" s="1">
        <f>_xlfn.XLOOKUP($B371,'[1]Pivot Gioc'!$B:$B,'[1]Pivot Gioc'!$P:$P,"")</f>
        <v>4</v>
      </c>
      <c r="J371" s="1">
        <f>_xlfn.XLOOKUP($B371,'[1]Pivot Gioc'!$B:$B,'[1]Pivot Gioc'!$L:$L,"")</f>
        <v>2</v>
      </c>
      <c r="K371" s="1">
        <f>_xlfn.XLOOKUP($B371,'[1]Pivot Gioc'!$B:$B,'[1]Pivot Gioc'!$M:$M,"")</f>
        <v>1</v>
      </c>
      <c r="L371" s="1">
        <f>_xlfn.XLOOKUP($B371,'[1]Pivot Gioc'!$B:$B,'[1]Pivot Gioc'!$K:$K,"")</f>
        <v>0</v>
      </c>
      <c r="M371" s="17">
        <f>_xlfn.XLOOKUP($B371,'[1]Pivot Gioc'!$B:$B,'[1]Pivot Gioc'!$C:$C,"")</f>
        <v>6.125</v>
      </c>
      <c r="N371" s="17">
        <f>_xlfn.XLOOKUP($B371,'[1]Pivot Gioc'!$B:$B,'[1]Pivot Gioc'!$D:$D,"")</f>
        <v>4.9249999999999998</v>
      </c>
      <c r="O371" s="17">
        <f>_xlfn.XLOOKUP($B371,'[1]Pivot Gioc'!$B:$B,'[1]Pivot Gioc'!$E:$E,"")</f>
        <v>98.5</v>
      </c>
      <c r="P371" s="22">
        <f>IF(_xlfn.XLOOKUP($B371,'[1]Pivot Gioc'!$B:$B,'[1]Pivot Gioc'!$G:$G,"")=0,"",_xlfn.XLOOKUP($B371,'[1]Pivot Gioc'!$B:$B,'[1]Pivot Gioc'!$G:$G))</f>
        <v>26</v>
      </c>
      <c r="Q371" s="63" t="e">
        <f>_xlfn.XLOOKUP(B371,[1]!Tabella4[nome],[1]!Tabella4[PRES])</f>
        <v>#REF!</v>
      </c>
      <c r="R371" s="63" t="e">
        <f>_xlfn.XLOOKUP(B371,[1]!Tabella4[nome],[1]!Tabella4[LEGA TIT])</f>
        <v>#REF!</v>
      </c>
      <c r="S371" s="66">
        <f>IF(_xlfn.XLOOKUP($B371,'[1]Pivot Gioc'!$B:$B,'[1]Pivot Gioc'!$S:$S)="0,00","",_xlfn.XLOOKUP($B371,'[1]Pivot Gioc'!$B:$B,'[1]Pivot Gioc'!$S:$S))</f>
        <v>5.1875</v>
      </c>
      <c r="T371" s="66">
        <f>IF(_xlfn.XLOOKUP($B371,'[1]Pivot Gioc'!$B:$B,'[1]Pivot Gioc'!$T:$T)=0,"",_xlfn.XLOOKUP($B371,'[1]Pivot Gioc'!$B:$B,'[1]Pivot Gioc'!$T:$T))</f>
        <v>41.5</v>
      </c>
    </row>
    <row r="372" spans="1:20" x14ac:dyDescent="0.3">
      <c r="A372" s="1" t="s">
        <v>458</v>
      </c>
      <c r="B372" s="107" t="s">
        <v>605</v>
      </c>
      <c r="C372" s="1" t="str">
        <f>_xlfn.IFNA(_xlfn.XLOOKUP(B372,'[1]ROSE SQUADRE'!$N:$N,'[1]ROSE SQUADRE'!$O:$O),"")</f>
        <v/>
      </c>
      <c r="D372" s="1">
        <f>_xlfn.XLOOKUP($B372,'[1]Pivot Gioc'!$B:$B,'[1]Pivot Gioc'!$Q:$Q,"")</f>
        <v>0</v>
      </c>
      <c r="E372" s="1">
        <f>_xlfn.XLOOKUP($B372,'[1]Pivot Gioc'!$B:$B,'[1]Pivot Gioc'!$N:$N,"")</f>
        <v>1</v>
      </c>
      <c r="F372" s="1">
        <f>_xlfn.XLOOKUP($B372,'[1]Pivot Gioc'!$B:$B,'[1]Pivot Gioc'!$J:$J,"")</f>
        <v>0</v>
      </c>
      <c r="G372" s="1">
        <f>_xlfn.XLOOKUP($B372,'[1]Pivot Gioc'!$B:$B,'[1]Pivot Gioc'!$I:$I,"")</f>
        <v>0</v>
      </c>
      <c r="H372" s="1">
        <f>_xlfn.XLOOKUP($B372,'[1]Pivot Gioc'!$B:$B,'[1]Pivot Gioc'!$H:$H,"")</f>
        <v>0</v>
      </c>
      <c r="I372" s="1">
        <f>_xlfn.XLOOKUP($B372,'[1]Pivot Gioc'!$B:$B,'[1]Pivot Gioc'!$P:$P,"")</f>
        <v>0</v>
      </c>
      <c r="J372" s="1">
        <f>_xlfn.XLOOKUP($B372,'[1]Pivot Gioc'!$B:$B,'[1]Pivot Gioc'!$L:$L,"")</f>
        <v>3</v>
      </c>
      <c r="K372" s="1">
        <f>_xlfn.XLOOKUP($B372,'[1]Pivot Gioc'!$B:$B,'[1]Pivot Gioc'!$M:$M,"")</f>
        <v>0</v>
      </c>
      <c r="L372" s="1">
        <f>_xlfn.XLOOKUP($B372,'[1]Pivot Gioc'!$B:$B,'[1]Pivot Gioc'!$K:$K,"")</f>
        <v>0</v>
      </c>
      <c r="M372" s="17">
        <f>_xlfn.XLOOKUP($B372,'[1]Pivot Gioc'!$B:$B,'[1]Pivot Gioc'!$C:$C,"")</f>
        <v>5.9736842105263159</v>
      </c>
      <c r="N372" s="17">
        <f>_xlfn.XLOOKUP($B372,'[1]Pivot Gioc'!$B:$B,'[1]Pivot Gioc'!$D:$D,"")</f>
        <v>5.9473684210526319</v>
      </c>
      <c r="O372" s="17">
        <f>_xlfn.XLOOKUP($B372,'[1]Pivot Gioc'!$B:$B,'[1]Pivot Gioc'!$E:$E,"")</f>
        <v>113</v>
      </c>
      <c r="P372" s="22" t="str">
        <f>IF(_xlfn.XLOOKUP($B372,'[1]Pivot Gioc'!$B:$B,'[1]Pivot Gioc'!$G:$G,"")=0,"",_xlfn.XLOOKUP($B372,'[1]Pivot Gioc'!$B:$B,'[1]Pivot Gioc'!$G:$G))</f>
        <v/>
      </c>
      <c r="Q372" s="63" t="e">
        <f>_xlfn.XLOOKUP(B372,[1]!Tabella4[nome],[1]!Tabella4[PRES])</f>
        <v>#REF!</v>
      </c>
      <c r="R372" s="63" t="e">
        <f>_xlfn.XLOOKUP(B372,[1]!Tabella4[nome],[1]!Tabella4[LEGA TIT])</f>
        <v>#REF!</v>
      </c>
      <c r="S372" s="66" t="str">
        <f>IF(_xlfn.XLOOKUP($B372,'[1]Pivot Gioc'!$B:$B,'[1]Pivot Gioc'!$S:$S)="0,00","",_xlfn.XLOOKUP($B372,'[1]Pivot Gioc'!$B:$B,'[1]Pivot Gioc'!$S:$S))</f>
        <v/>
      </c>
      <c r="T372" s="66" t="str">
        <f>IF(_xlfn.XLOOKUP($B372,'[1]Pivot Gioc'!$B:$B,'[1]Pivot Gioc'!$T:$T)=0,"",_xlfn.XLOOKUP($B372,'[1]Pivot Gioc'!$B:$B,'[1]Pivot Gioc'!$T:$T))</f>
        <v/>
      </c>
    </row>
    <row r="373" spans="1:20" x14ac:dyDescent="0.3">
      <c r="A373" s="1" t="s">
        <v>456</v>
      </c>
      <c r="B373" s="107" t="s">
        <v>606</v>
      </c>
      <c r="C373" s="1" t="str">
        <f>_xlfn.IFNA(_xlfn.XLOOKUP(B373,'[1]ROSE SQUADRE'!$N:$N,'[1]ROSE SQUADRE'!$O:$O),"")</f>
        <v/>
      </c>
      <c r="D373" s="1">
        <f>_xlfn.XLOOKUP($B373,'[1]Pivot Gioc'!$B:$B,'[1]Pivot Gioc'!$Q:$Q,"")</f>
        <v>0</v>
      </c>
      <c r="E373" s="1">
        <f>_xlfn.XLOOKUP($B373,'[1]Pivot Gioc'!$B:$B,'[1]Pivot Gioc'!$N:$N,"")</f>
        <v>0</v>
      </c>
      <c r="F373" s="1">
        <f>_xlfn.XLOOKUP($B373,'[1]Pivot Gioc'!$B:$B,'[1]Pivot Gioc'!$J:$J,"")</f>
        <v>0</v>
      </c>
      <c r="G373" s="1">
        <f>_xlfn.XLOOKUP($B373,'[1]Pivot Gioc'!$B:$B,'[1]Pivot Gioc'!$I:$I,"")</f>
        <v>0</v>
      </c>
      <c r="H373" s="1">
        <f>_xlfn.XLOOKUP($B373,'[1]Pivot Gioc'!$B:$B,'[1]Pivot Gioc'!$H:$H,"")</f>
        <v>0</v>
      </c>
      <c r="I373" s="1">
        <f>_xlfn.XLOOKUP($B373,'[1]Pivot Gioc'!$B:$B,'[1]Pivot Gioc'!$P:$P,"")</f>
        <v>0</v>
      </c>
      <c r="J373" s="1">
        <f>_xlfn.XLOOKUP($B373,'[1]Pivot Gioc'!$B:$B,'[1]Pivot Gioc'!$L:$L,"")</f>
        <v>1</v>
      </c>
      <c r="K373" s="1">
        <f>_xlfn.XLOOKUP($B373,'[1]Pivot Gioc'!$B:$B,'[1]Pivot Gioc'!$M:$M,"")</f>
        <v>0</v>
      </c>
      <c r="L373" s="1">
        <f>_xlfn.XLOOKUP($B373,'[1]Pivot Gioc'!$B:$B,'[1]Pivot Gioc'!$K:$K,"")</f>
        <v>0</v>
      </c>
      <c r="M373" s="17">
        <f>_xlfn.XLOOKUP($B373,'[1]Pivot Gioc'!$B:$B,'[1]Pivot Gioc'!$C:$C,"")</f>
        <v>5.7</v>
      </c>
      <c r="N373" s="17">
        <f>_xlfn.XLOOKUP($B373,'[1]Pivot Gioc'!$B:$B,'[1]Pivot Gioc'!$D:$D,"")</f>
        <v>4.666666666666667</v>
      </c>
      <c r="O373" s="17">
        <f>_xlfn.XLOOKUP($B373,'[1]Pivot Gioc'!$B:$B,'[1]Pivot Gioc'!$E:$E,"")</f>
        <v>28</v>
      </c>
      <c r="P373" s="22" t="str">
        <f>IF(_xlfn.XLOOKUP($B373,'[1]Pivot Gioc'!$B:$B,'[1]Pivot Gioc'!$G:$G,"")=0,"",_xlfn.XLOOKUP($B373,'[1]Pivot Gioc'!$B:$B,'[1]Pivot Gioc'!$G:$G))</f>
        <v/>
      </c>
      <c r="Q373" s="63" t="e">
        <f>_xlfn.XLOOKUP(B373,[1]!Tabella4[nome],[1]!Tabella4[PRES])</f>
        <v>#REF!</v>
      </c>
      <c r="R373" s="63" t="e">
        <f>_xlfn.XLOOKUP(B373,[1]!Tabella4[nome],[1]!Tabella4[LEGA TIT])</f>
        <v>#REF!</v>
      </c>
      <c r="S373" s="66" t="str">
        <f>IF(_xlfn.XLOOKUP($B373,'[1]Pivot Gioc'!$B:$B,'[1]Pivot Gioc'!$S:$S)="0,00","",_xlfn.XLOOKUP($B373,'[1]Pivot Gioc'!$B:$B,'[1]Pivot Gioc'!$S:$S))</f>
        <v/>
      </c>
      <c r="T373" s="66" t="str">
        <f>IF(_xlfn.XLOOKUP($B373,'[1]Pivot Gioc'!$B:$B,'[1]Pivot Gioc'!$T:$T)=0,"",_xlfn.XLOOKUP($B373,'[1]Pivot Gioc'!$B:$B,'[1]Pivot Gioc'!$T:$T))</f>
        <v/>
      </c>
    </row>
    <row r="374" spans="1:20" x14ac:dyDescent="0.3">
      <c r="A374" s="1" t="s">
        <v>457</v>
      </c>
      <c r="B374" s="107" t="s">
        <v>607</v>
      </c>
      <c r="C374" s="1" t="str">
        <f>_xlfn.IFNA(_xlfn.XLOOKUP(B374,'[1]ROSE SQUADRE'!$N:$N,'[1]ROSE SQUADRE'!$O:$O),"")</f>
        <v/>
      </c>
      <c r="D374" s="1">
        <f>_xlfn.XLOOKUP($B374,'[1]Pivot Gioc'!$B:$B,'[1]Pivot Gioc'!$Q:$Q,"")</f>
        <v>0</v>
      </c>
      <c r="E374" s="1">
        <f>_xlfn.XLOOKUP($B374,'[1]Pivot Gioc'!$B:$B,'[1]Pivot Gioc'!$N:$N,"")</f>
        <v>0</v>
      </c>
      <c r="F374" s="1">
        <f>_xlfn.XLOOKUP($B374,'[1]Pivot Gioc'!$B:$B,'[1]Pivot Gioc'!$J:$J,"")</f>
        <v>0</v>
      </c>
      <c r="G374" s="1">
        <f>_xlfn.XLOOKUP($B374,'[1]Pivot Gioc'!$B:$B,'[1]Pivot Gioc'!$I:$I,"")</f>
        <v>0</v>
      </c>
      <c r="H374" s="1">
        <f>_xlfn.XLOOKUP($B374,'[1]Pivot Gioc'!$B:$B,'[1]Pivot Gioc'!$H:$H,"")</f>
        <v>0</v>
      </c>
      <c r="I374" s="1">
        <f>_xlfn.XLOOKUP($B374,'[1]Pivot Gioc'!$B:$B,'[1]Pivot Gioc'!$P:$P,"")</f>
        <v>0</v>
      </c>
      <c r="J374" s="1">
        <f>_xlfn.XLOOKUP($B374,'[1]Pivot Gioc'!$B:$B,'[1]Pivot Gioc'!$L:$L,"")</f>
        <v>0</v>
      </c>
      <c r="K374" s="1">
        <f>_xlfn.XLOOKUP($B374,'[1]Pivot Gioc'!$B:$B,'[1]Pivot Gioc'!$M:$M,"")</f>
        <v>0</v>
      </c>
      <c r="L374" s="1">
        <f>_xlfn.XLOOKUP($B374,'[1]Pivot Gioc'!$B:$B,'[1]Pivot Gioc'!$K:$K,"")</f>
        <v>0</v>
      </c>
      <c r="M374" s="17">
        <f>_xlfn.XLOOKUP($B374,'[1]Pivot Gioc'!$B:$B,'[1]Pivot Gioc'!$C:$C,"")</f>
        <v>5.75</v>
      </c>
      <c r="N374" s="17">
        <f>_xlfn.XLOOKUP($B374,'[1]Pivot Gioc'!$B:$B,'[1]Pivot Gioc'!$D:$D,"")</f>
        <v>5.75</v>
      </c>
      <c r="O374" s="17">
        <f>_xlfn.XLOOKUP($B374,'[1]Pivot Gioc'!$B:$B,'[1]Pivot Gioc'!$E:$E,"")</f>
        <v>23</v>
      </c>
      <c r="P374" s="22" t="str">
        <f>IF(_xlfn.XLOOKUP($B374,'[1]Pivot Gioc'!$B:$B,'[1]Pivot Gioc'!$G:$G,"")=0,"",_xlfn.XLOOKUP($B374,'[1]Pivot Gioc'!$B:$B,'[1]Pivot Gioc'!$G:$G))</f>
        <v/>
      </c>
      <c r="Q374" s="63" t="e">
        <f>_xlfn.XLOOKUP(B374,[1]!Tabella4[nome],[1]!Tabella4[PRES])</f>
        <v>#REF!</v>
      </c>
      <c r="R374" s="63" t="e">
        <f>_xlfn.XLOOKUP(B374,[1]!Tabella4[nome],[1]!Tabella4[LEGA TIT])</f>
        <v>#REF!</v>
      </c>
      <c r="S374" s="66" t="str">
        <f>IF(_xlfn.XLOOKUP($B374,'[1]Pivot Gioc'!$B:$B,'[1]Pivot Gioc'!$S:$S)="0,00","",_xlfn.XLOOKUP($B374,'[1]Pivot Gioc'!$B:$B,'[1]Pivot Gioc'!$S:$S))</f>
        <v/>
      </c>
      <c r="T374" s="66" t="str">
        <f>IF(_xlfn.XLOOKUP($B374,'[1]Pivot Gioc'!$B:$B,'[1]Pivot Gioc'!$T:$T)=0,"",_xlfn.XLOOKUP($B374,'[1]Pivot Gioc'!$B:$B,'[1]Pivot Gioc'!$T:$T))</f>
        <v/>
      </c>
    </row>
    <row r="375" spans="1:20" x14ac:dyDescent="0.3">
      <c r="A375" s="1" t="s">
        <v>457</v>
      </c>
      <c r="B375" s="107" t="s">
        <v>608</v>
      </c>
      <c r="C375" s="1" t="str">
        <f>_xlfn.IFNA(_xlfn.XLOOKUP(B375,'[1]ROSE SQUADRE'!$N:$N,'[1]ROSE SQUADRE'!$O:$O),"")</f>
        <v/>
      </c>
      <c r="D375" s="1">
        <f>_xlfn.XLOOKUP($B375,'[1]Pivot Gioc'!$B:$B,'[1]Pivot Gioc'!$Q:$Q,"")</f>
        <v>0</v>
      </c>
      <c r="E375" s="1">
        <f>_xlfn.XLOOKUP($B375,'[1]Pivot Gioc'!$B:$B,'[1]Pivot Gioc'!$N:$N,"")</f>
        <v>0</v>
      </c>
      <c r="F375" s="1">
        <f>_xlfn.XLOOKUP($B375,'[1]Pivot Gioc'!$B:$B,'[1]Pivot Gioc'!$J:$J,"")</f>
        <v>0</v>
      </c>
      <c r="G375" s="1">
        <f>_xlfn.XLOOKUP($B375,'[1]Pivot Gioc'!$B:$B,'[1]Pivot Gioc'!$I:$I,"")</f>
        <v>0</v>
      </c>
      <c r="H375" s="1">
        <f>_xlfn.XLOOKUP($B375,'[1]Pivot Gioc'!$B:$B,'[1]Pivot Gioc'!$H:$H,"")</f>
        <v>0</v>
      </c>
      <c r="I375" s="1">
        <f>_xlfn.XLOOKUP($B375,'[1]Pivot Gioc'!$B:$B,'[1]Pivot Gioc'!$P:$P,"")</f>
        <v>0</v>
      </c>
      <c r="J375" s="1">
        <f>_xlfn.XLOOKUP($B375,'[1]Pivot Gioc'!$B:$B,'[1]Pivot Gioc'!$L:$L,"")</f>
        <v>0</v>
      </c>
      <c r="K375" s="1">
        <f>_xlfn.XLOOKUP($B375,'[1]Pivot Gioc'!$B:$B,'[1]Pivot Gioc'!$M:$M,"")</f>
        <v>0</v>
      </c>
      <c r="L375" s="1">
        <f>_xlfn.XLOOKUP($B375,'[1]Pivot Gioc'!$B:$B,'[1]Pivot Gioc'!$K:$K,"")</f>
        <v>0</v>
      </c>
      <c r="M375" s="17">
        <f>_xlfn.XLOOKUP($B375,'[1]Pivot Gioc'!$B:$B,'[1]Pivot Gioc'!$C:$C,"")</f>
        <v>6</v>
      </c>
      <c r="N375" s="17">
        <f>_xlfn.XLOOKUP($B375,'[1]Pivot Gioc'!$B:$B,'[1]Pivot Gioc'!$D:$D,"")</f>
        <v>6</v>
      </c>
      <c r="O375" s="17">
        <f>_xlfn.XLOOKUP($B375,'[1]Pivot Gioc'!$B:$B,'[1]Pivot Gioc'!$E:$E,"")</f>
        <v>6</v>
      </c>
      <c r="P375" s="22" t="str">
        <f>IF(_xlfn.XLOOKUP($B375,'[1]Pivot Gioc'!$B:$B,'[1]Pivot Gioc'!$G:$G,"")=0,"",_xlfn.XLOOKUP($B375,'[1]Pivot Gioc'!$B:$B,'[1]Pivot Gioc'!$G:$G))</f>
        <v/>
      </c>
      <c r="Q375" s="63" t="e">
        <f>_xlfn.XLOOKUP(B375,[1]!Tabella4[nome],[1]!Tabella4[PRES])</f>
        <v>#REF!</v>
      </c>
      <c r="R375" s="63" t="e">
        <f>_xlfn.XLOOKUP(B375,[1]!Tabella4[nome],[1]!Tabella4[LEGA TIT])</f>
        <v>#REF!</v>
      </c>
      <c r="S375" s="66" t="str">
        <f>IF(_xlfn.XLOOKUP($B375,'[1]Pivot Gioc'!$B:$B,'[1]Pivot Gioc'!$S:$S)="0,00","",_xlfn.XLOOKUP($B375,'[1]Pivot Gioc'!$B:$B,'[1]Pivot Gioc'!$S:$S))</f>
        <v/>
      </c>
      <c r="T375" s="66" t="str">
        <f>IF(_xlfn.XLOOKUP($B375,'[1]Pivot Gioc'!$B:$B,'[1]Pivot Gioc'!$T:$T)=0,"",_xlfn.XLOOKUP($B375,'[1]Pivot Gioc'!$B:$B,'[1]Pivot Gioc'!$T:$T))</f>
        <v/>
      </c>
    </row>
    <row r="376" spans="1:20" x14ac:dyDescent="0.3">
      <c r="A376" s="1" t="s">
        <v>458</v>
      </c>
      <c r="B376" s="107" t="s">
        <v>609</v>
      </c>
      <c r="C376" s="1" t="str">
        <f>_xlfn.IFNA(_xlfn.XLOOKUP(B376,'[1]ROSE SQUADRE'!$N:$N,'[1]ROSE SQUADRE'!$O:$O),"")</f>
        <v/>
      </c>
      <c r="D376" s="1">
        <f>_xlfn.XLOOKUP($B376,'[1]Pivot Gioc'!$B:$B,'[1]Pivot Gioc'!$Q:$Q,"")</f>
        <v>0</v>
      </c>
      <c r="E376" s="1">
        <f>_xlfn.XLOOKUP($B376,'[1]Pivot Gioc'!$B:$B,'[1]Pivot Gioc'!$N:$N,"")</f>
        <v>0</v>
      </c>
      <c r="F376" s="1">
        <f>_xlfn.XLOOKUP($B376,'[1]Pivot Gioc'!$B:$B,'[1]Pivot Gioc'!$J:$J,"")</f>
        <v>0</v>
      </c>
      <c r="G376" s="1">
        <f>_xlfn.XLOOKUP($B376,'[1]Pivot Gioc'!$B:$B,'[1]Pivot Gioc'!$I:$I,"")</f>
        <v>0</v>
      </c>
      <c r="H376" s="1">
        <f>_xlfn.XLOOKUP($B376,'[1]Pivot Gioc'!$B:$B,'[1]Pivot Gioc'!$H:$H,"")</f>
        <v>0</v>
      </c>
      <c r="I376" s="1">
        <f>_xlfn.XLOOKUP($B376,'[1]Pivot Gioc'!$B:$B,'[1]Pivot Gioc'!$P:$P,"")</f>
        <v>0</v>
      </c>
      <c r="J376" s="1">
        <f>_xlfn.XLOOKUP($B376,'[1]Pivot Gioc'!$B:$B,'[1]Pivot Gioc'!$L:$L,"")</f>
        <v>2</v>
      </c>
      <c r="K376" s="1">
        <f>_xlfn.XLOOKUP($B376,'[1]Pivot Gioc'!$B:$B,'[1]Pivot Gioc'!$M:$M,"")</f>
        <v>0</v>
      </c>
      <c r="L376" s="1">
        <f>_xlfn.XLOOKUP($B376,'[1]Pivot Gioc'!$B:$B,'[1]Pivot Gioc'!$K:$K,"")</f>
        <v>0</v>
      </c>
      <c r="M376" s="17">
        <f>_xlfn.XLOOKUP($B376,'[1]Pivot Gioc'!$B:$B,'[1]Pivot Gioc'!$C:$C,"")</f>
        <v>5.666666666666667</v>
      </c>
      <c r="N376" s="17">
        <f>_xlfn.XLOOKUP($B376,'[1]Pivot Gioc'!$B:$B,'[1]Pivot Gioc'!$D:$D,"")</f>
        <v>5.5555555555555554</v>
      </c>
      <c r="O376" s="17">
        <f>_xlfn.XLOOKUP($B376,'[1]Pivot Gioc'!$B:$B,'[1]Pivot Gioc'!$E:$E,"")</f>
        <v>50</v>
      </c>
      <c r="P376" s="22" t="str">
        <f>IF(_xlfn.XLOOKUP($B376,'[1]Pivot Gioc'!$B:$B,'[1]Pivot Gioc'!$G:$G,"")=0,"",_xlfn.XLOOKUP($B376,'[1]Pivot Gioc'!$B:$B,'[1]Pivot Gioc'!$G:$G))</f>
        <v/>
      </c>
      <c r="Q376" s="63" t="e">
        <f>_xlfn.XLOOKUP(B376,[1]!Tabella4[nome],[1]!Tabella4[PRES])</f>
        <v>#REF!</v>
      </c>
      <c r="R376" s="63" t="e">
        <f>_xlfn.XLOOKUP(B376,[1]!Tabella4[nome],[1]!Tabella4[LEGA TIT])</f>
        <v>#REF!</v>
      </c>
      <c r="S376" s="66" t="str">
        <f>IF(_xlfn.XLOOKUP($B376,'[1]Pivot Gioc'!$B:$B,'[1]Pivot Gioc'!$S:$S)="0,00","",_xlfn.XLOOKUP($B376,'[1]Pivot Gioc'!$B:$B,'[1]Pivot Gioc'!$S:$S))</f>
        <v/>
      </c>
      <c r="T376" s="66" t="str">
        <f>IF(_xlfn.XLOOKUP($B376,'[1]Pivot Gioc'!$B:$B,'[1]Pivot Gioc'!$T:$T)=0,"",_xlfn.XLOOKUP($B376,'[1]Pivot Gioc'!$B:$B,'[1]Pivot Gioc'!$T:$T))</f>
        <v/>
      </c>
    </row>
    <row r="377" spans="1:20" x14ac:dyDescent="0.3">
      <c r="A377" s="1" t="s">
        <v>456</v>
      </c>
      <c r="B377" s="109" t="s">
        <v>208</v>
      </c>
      <c r="C377" s="1" t="str">
        <f>_xlfn.IFNA(_xlfn.XLOOKUP(B377,'[1]ROSE SQUADRE'!$N:$N,'[1]ROSE SQUADRE'!$O:$O),"")</f>
        <v/>
      </c>
      <c r="D377" s="1">
        <f>_xlfn.XLOOKUP($B377,'[1]Pivot Gioc'!$B:$B,'[1]Pivot Gioc'!$Q:$Q,"")</f>
        <v>0</v>
      </c>
      <c r="E377" s="1">
        <f>_xlfn.XLOOKUP($B377,'[1]Pivot Gioc'!$B:$B,'[1]Pivot Gioc'!$N:$N,"")</f>
        <v>1</v>
      </c>
      <c r="F377" s="1">
        <f>_xlfn.XLOOKUP($B377,'[1]Pivot Gioc'!$B:$B,'[1]Pivot Gioc'!$J:$J,"")</f>
        <v>0</v>
      </c>
      <c r="G377" s="1">
        <f>_xlfn.XLOOKUP($B377,'[1]Pivot Gioc'!$B:$B,'[1]Pivot Gioc'!$I:$I,"")</f>
        <v>0</v>
      </c>
      <c r="H377" s="1">
        <f>_xlfn.XLOOKUP($B377,'[1]Pivot Gioc'!$B:$B,'[1]Pivot Gioc'!$H:$H,"")</f>
        <v>0</v>
      </c>
      <c r="I377" s="1">
        <f>_xlfn.XLOOKUP($B377,'[1]Pivot Gioc'!$B:$B,'[1]Pivot Gioc'!$P:$P,"")</f>
        <v>0</v>
      </c>
      <c r="J377" s="1">
        <f>_xlfn.XLOOKUP($B377,'[1]Pivot Gioc'!$B:$B,'[1]Pivot Gioc'!$L:$L,"")</f>
        <v>4</v>
      </c>
      <c r="K377" s="1">
        <f>_xlfn.XLOOKUP($B377,'[1]Pivot Gioc'!$B:$B,'[1]Pivot Gioc'!$M:$M,"")</f>
        <v>0</v>
      </c>
      <c r="L377" s="1">
        <f>_xlfn.XLOOKUP($B377,'[1]Pivot Gioc'!$B:$B,'[1]Pivot Gioc'!$K:$K,"")</f>
        <v>0</v>
      </c>
      <c r="M377" s="17">
        <f>_xlfn.XLOOKUP($B377,'[1]Pivot Gioc'!$B:$B,'[1]Pivot Gioc'!$C:$C,"")</f>
        <v>5.78125</v>
      </c>
      <c r="N377" s="17">
        <f>_xlfn.XLOOKUP($B377,'[1]Pivot Gioc'!$B:$B,'[1]Pivot Gioc'!$D:$D,"")</f>
        <v>5.75</v>
      </c>
      <c r="O377" s="17">
        <f>_xlfn.XLOOKUP($B377,'[1]Pivot Gioc'!$B:$B,'[1]Pivot Gioc'!$E:$E,"")</f>
        <v>184</v>
      </c>
      <c r="P377" s="22" t="str">
        <f>IF(_xlfn.XLOOKUP($B377,'[1]Pivot Gioc'!$B:$B,'[1]Pivot Gioc'!$G:$G,"")=0,"",_xlfn.XLOOKUP($B377,'[1]Pivot Gioc'!$B:$B,'[1]Pivot Gioc'!$G:$G))</f>
        <v/>
      </c>
      <c r="Q377" s="63" t="e">
        <f>_xlfn.XLOOKUP(B377,[1]!Tabella4[nome],[1]!Tabella4[PRES])</f>
        <v>#REF!</v>
      </c>
      <c r="R377" s="63" t="e">
        <f>_xlfn.XLOOKUP(B377,[1]!Tabella4[nome],[1]!Tabella4[LEGA TIT])</f>
        <v>#REF!</v>
      </c>
      <c r="S377" s="66" t="str">
        <f>IF(_xlfn.XLOOKUP($B377,'[1]Pivot Gioc'!$B:$B,'[1]Pivot Gioc'!$S:$S)="0,00","",_xlfn.XLOOKUP($B377,'[1]Pivot Gioc'!$B:$B,'[1]Pivot Gioc'!$S:$S))</f>
        <v/>
      </c>
      <c r="T377" s="66" t="str">
        <f>IF(_xlfn.XLOOKUP($B377,'[1]Pivot Gioc'!$B:$B,'[1]Pivot Gioc'!$T:$T)=0,"",_xlfn.XLOOKUP($B377,'[1]Pivot Gioc'!$B:$B,'[1]Pivot Gioc'!$T:$T))</f>
        <v/>
      </c>
    </row>
    <row r="378" spans="1:20" x14ac:dyDescent="0.3">
      <c r="A378" s="1" t="s">
        <v>458</v>
      </c>
      <c r="B378" s="107" t="s">
        <v>209</v>
      </c>
      <c r="C378" s="1" t="str">
        <f>_xlfn.IFNA(_xlfn.XLOOKUP(B378,'[1]ROSE SQUADRE'!$N:$N,'[1]ROSE SQUADRE'!$O:$O),"")</f>
        <v/>
      </c>
      <c r="D378" s="1">
        <f>_xlfn.XLOOKUP($B378,'[1]Pivot Gioc'!$B:$B,'[1]Pivot Gioc'!$Q:$Q,"")</f>
        <v>0</v>
      </c>
      <c r="E378" s="1">
        <f>_xlfn.XLOOKUP($B378,'[1]Pivot Gioc'!$B:$B,'[1]Pivot Gioc'!$N:$N,"")</f>
        <v>1</v>
      </c>
      <c r="F378" s="1">
        <f>_xlfn.XLOOKUP($B378,'[1]Pivot Gioc'!$B:$B,'[1]Pivot Gioc'!$J:$J,"")</f>
        <v>0</v>
      </c>
      <c r="G378" s="1">
        <f>_xlfn.XLOOKUP($B378,'[1]Pivot Gioc'!$B:$B,'[1]Pivot Gioc'!$I:$I,"")</f>
        <v>0</v>
      </c>
      <c r="H378" s="1">
        <f>_xlfn.XLOOKUP($B378,'[1]Pivot Gioc'!$B:$B,'[1]Pivot Gioc'!$H:$H,"")</f>
        <v>0</v>
      </c>
      <c r="I378" s="1">
        <f>_xlfn.XLOOKUP($B378,'[1]Pivot Gioc'!$B:$B,'[1]Pivot Gioc'!$P:$P,"")</f>
        <v>0</v>
      </c>
      <c r="J378" s="1">
        <f>_xlfn.XLOOKUP($B378,'[1]Pivot Gioc'!$B:$B,'[1]Pivot Gioc'!$L:$L,"")</f>
        <v>3</v>
      </c>
      <c r="K378" s="1">
        <f>_xlfn.XLOOKUP($B378,'[1]Pivot Gioc'!$B:$B,'[1]Pivot Gioc'!$M:$M,"")</f>
        <v>0</v>
      </c>
      <c r="L378" s="1">
        <f>_xlfn.XLOOKUP($B378,'[1]Pivot Gioc'!$B:$B,'[1]Pivot Gioc'!$K:$K,"")</f>
        <v>0</v>
      </c>
      <c r="M378" s="17">
        <f>_xlfn.XLOOKUP($B378,'[1]Pivot Gioc'!$B:$B,'[1]Pivot Gioc'!$C:$C,"")</f>
        <v>5.75</v>
      </c>
      <c r="N378" s="17">
        <f>_xlfn.XLOOKUP($B378,'[1]Pivot Gioc'!$B:$B,'[1]Pivot Gioc'!$D:$D,"")</f>
        <v>5.666666666666667</v>
      </c>
      <c r="O378" s="17">
        <f>_xlfn.XLOOKUP($B378,'[1]Pivot Gioc'!$B:$B,'[1]Pivot Gioc'!$E:$E,"")</f>
        <v>34</v>
      </c>
      <c r="P378" s="22" t="str">
        <f>IF(_xlfn.XLOOKUP($B378,'[1]Pivot Gioc'!$B:$B,'[1]Pivot Gioc'!$G:$G,"")=0,"",_xlfn.XLOOKUP($B378,'[1]Pivot Gioc'!$B:$B,'[1]Pivot Gioc'!$G:$G))</f>
        <v/>
      </c>
      <c r="Q378" s="63" t="e">
        <f>_xlfn.XLOOKUP(B378,[1]!Tabella4[nome],[1]!Tabella4[PRES])</f>
        <v>#REF!</v>
      </c>
      <c r="R378" s="63" t="e">
        <f>_xlfn.XLOOKUP(B378,[1]!Tabella4[nome],[1]!Tabella4[LEGA TIT])</f>
        <v>#REF!</v>
      </c>
      <c r="S378" s="66" t="str">
        <f>IF(_xlfn.XLOOKUP($B378,'[1]Pivot Gioc'!$B:$B,'[1]Pivot Gioc'!$S:$S)="0,00","",_xlfn.XLOOKUP($B378,'[1]Pivot Gioc'!$B:$B,'[1]Pivot Gioc'!$S:$S))</f>
        <v/>
      </c>
      <c r="T378" s="66" t="str">
        <f>IF(_xlfn.XLOOKUP($B378,'[1]Pivot Gioc'!$B:$B,'[1]Pivot Gioc'!$T:$T)=0,"",_xlfn.XLOOKUP($B378,'[1]Pivot Gioc'!$B:$B,'[1]Pivot Gioc'!$T:$T))</f>
        <v/>
      </c>
    </row>
    <row r="379" spans="1:20" x14ac:dyDescent="0.3">
      <c r="A379" s="1" t="s">
        <v>458</v>
      </c>
      <c r="B379" s="107" t="s">
        <v>614</v>
      </c>
      <c r="C379" s="1" t="str">
        <f>_xlfn.IFNA(_xlfn.XLOOKUP(B379,'[1]ROSE SQUADRE'!$N:$N,'[1]ROSE SQUADRE'!$O:$O),"")</f>
        <v/>
      </c>
      <c r="D379" s="1">
        <f>_xlfn.XLOOKUP($B379,'[1]Pivot Gioc'!$B:$B,'[1]Pivot Gioc'!$Q:$Q,"")</f>
        <v>0</v>
      </c>
      <c r="E379" s="1">
        <f>_xlfn.XLOOKUP($B379,'[1]Pivot Gioc'!$B:$B,'[1]Pivot Gioc'!$N:$N,"")</f>
        <v>1</v>
      </c>
      <c r="F379" s="1">
        <f>_xlfn.XLOOKUP($B379,'[1]Pivot Gioc'!$B:$B,'[1]Pivot Gioc'!$J:$J,"")</f>
        <v>0</v>
      </c>
      <c r="G379" s="1">
        <f>_xlfn.XLOOKUP($B379,'[1]Pivot Gioc'!$B:$B,'[1]Pivot Gioc'!$I:$I,"")</f>
        <v>0</v>
      </c>
      <c r="H379" s="1">
        <f>_xlfn.XLOOKUP($B379,'[1]Pivot Gioc'!$B:$B,'[1]Pivot Gioc'!$H:$H,"")</f>
        <v>0</v>
      </c>
      <c r="I379" s="1">
        <f>_xlfn.XLOOKUP($B379,'[1]Pivot Gioc'!$B:$B,'[1]Pivot Gioc'!$P:$P,"")</f>
        <v>0</v>
      </c>
      <c r="J379" s="1">
        <f>_xlfn.XLOOKUP($B379,'[1]Pivot Gioc'!$B:$B,'[1]Pivot Gioc'!$L:$L,"")</f>
        <v>4</v>
      </c>
      <c r="K379" s="1">
        <f>_xlfn.XLOOKUP($B379,'[1]Pivot Gioc'!$B:$B,'[1]Pivot Gioc'!$M:$M,"")</f>
        <v>0</v>
      </c>
      <c r="L379" s="1">
        <f>_xlfn.XLOOKUP($B379,'[1]Pivot Gioc'!$B:$B,'[1]Pivot Gioc'!$K:$K,"")</f>
        <v>0</v>
      </c>
      <c r="M379" s="17">
        <f>_xlfn.XLOOKUP($B379,'[1]Pivot Gioc'!$B:$B,'[1]Pivot Gioc'!$C:$C,"")</f>
        <v>5.85</v>
      </c>
      <c r="N379" s="17">
        <f>_xlfn.XLOOKUP($B379,'[1]Pivot Gioc'!$B:$B,'[1]Pivot Gioc'!$D:$D,"")</f>
        <v>5.8166666666666664</v>
      </c>
      <c r="O379" s="17">
        <f>_xlfn.XLOOKUP($B379,'[1]Pivot Gioc'!$B:$B,'[1]Pivot Gioc'!$E:$E,"")</f>
        <v>174.5</v>
      </c>
      <c r="P379" s="22" t="str">
        <f>IF(_xlfn.XLOOKUP($B379,'[1]Pivot Gioc'!$B:$B,'[1]Pivot Gioc'!$G:$G,"")=0,"",_xlfn.XLOOKUP($B379,'[1]Pivot Gioc'!$B:$B,'[1]Pivot Gioc'!$G:$G))</f>
        <v/>
      </c>
      <c r="Q379" s="63" t="e">
        <f>_xlfn.XLOOKUP(B379,[1]!Tabella4[nome],[1]!Tabella4[PRES])</f>
        <v>#REF!</v>
      </c>
      <c r="R379" s="63" t="e">
        <f>_xlfn.XLOOKUP(B379,[1]!Tabella4[nome],[1]!Tabella4[LEGA TIT])</f>
        <v>#REF!</v>
      </c>
      <c r="S379" s="66" t="str">
        <f>IF(_xlfn.XLOOKUP($B379,'[1]Pivot Gioc'!$B:$B,'[1]Pivot Gioc'!$S:$S)="0,00","",_xlfn.XLOOKUP($B379,'[1]Pivot Gioc'!$B:$B,'[1]Pivot Gioc'!$S:$S))</f>
        <v/>
      </c>
      <c r="T379" s="66" t="str">
        <f>IF(_xlfn.XLOOKUP($B379,'[1]Pivot Gioc'!$B:$B,'[1]Pivot Gioc'!$T:$T)=0,"",_xlfn.XLOOKUP($B379,'[1]Pivot Gioc'!$B:$B,'[1]Pivot Gioc'!$T:$T))</f>
        <v/>
      </c>
    </row>
    <row r="380" spans="1:20" x14ac:dyDescent="0.3">
      <c r="A380" s="1" t="s">
        <v>459</v>
      </c>
      <c r="B380" s="112" t="s">
        <v>615</v>
      </c>
      <c r="C380" s="1" t="str">
        <f>_xlfn.IFNA(_xlfn.XLOOKUP(B380,'[1]ROSE SQUADRE'!$N:$N,'[1]ROSE SQUADRE'!$O:$O),"")</f>
        <v/>
      </c>
      <c r="D380" s="1">
        <f>_xlfn.XLOOKUP($B380,'[1]Pivot Gioc'!$B:$B,'[1]Pivot Gioc'!$Q:$Q,"")</f>
        <v>0</v>
      </c>
      <c r="E380" s="1">
        <f>_xlfn.XLOOKUP($B380,'[1]Pivot Gioc'!$B:$B,'[1]Pivot Gioc'!$N:$N,"")</f>
        <v>0</v>
      </c>
      <c r="F380" s="1">
        <f>_xlfn.XLOOKUP($B380,'[1]Pivot Gioc'!$B:$B,'[1]Pivot Gioc'!$J:$J,"")</f>
        <v>0</v>
      </c>
      <c r="G380" s="1">
        <f>_xlfn.XLOOKUP($B380,'[1]Pivot Gioc'!$B:$B,'[1]Pivot Gioc'!$I:$I,"")</f>
        <v>0</v>
      </c>
      <c r="H380" s="1">
        <f>_xlfn.XLOOKUP($B380,'[1]Pivot Gioc'!$B:$B,'[1]Pivot Gioc'!$H:$H,"")</f>
        <v>0</v>
      </c>
      <c r="I380" s="1">
        <f>_xlfn.XLOOKUP($B380,'[1]Pivot Gioc'!$B:$B,'[1]Pivot Gioc'!$P:$P,"")</f>
        <v>0</v>
      </c>
      <c r="J380" s="1">
        <f>_xlfn.XLOOKUP($B380,'[1]Pivot Gioc'!$B:$B,'[1]Pivot Gioc'!$L:$L,"")</f>
        <v>2</v>
      </c>
      <c r="K380" s="1">
        <f>_xlfn.XLOOKUP($B380,'[1]Pivot Gioc'!$B:$B,'[1]Pivot Gioc'!$M:$M,"")</f>
        <v>0</v>
      </c>
      <c r="L380" s="1">
        <f>_xlfn.XLOOKUP($B380,'[1]Pivot Gioc'!$B:$B,'[1]Pivot Gioc'!$K:$K,"")</f>
        <v>0</v>
      </c>
      <c r="M380" s="17">
        <f>_xlfn.XLOOKUP($B380,'[1]Pivot Gioc'!$B:$B,'[1]Pivot Gioc'!$C:$C,"")</f>
        <v>5.5</v>
      </c>
      <c r="N380" s="17">
        <f>_xlfn.XLOOKUP($B380,'[1]Pivot Gioc'!$B:$B,'[1]Pivot Gioc'!$D:$D,"")</f>
        <v>5.3888888888888893</v>
      </c>
      <c r="O380" s="17">
        <f>_xlfn.XLOOKUP($B380,'[1]Pivot Gioc'!$B:$B,'[1]Pivot Gioc'!$E:$E,"")</f>
        <v>48.5</v>
      </c>
      <c r="P380" s="22" t="str">
        <f>IF(_xlfn.XLOOKUP($B380,'[1]Pivot Gioc'!$B:$B,'[1]Pivot Gioc'!$G:$G,"")=0,"",_xlfn.XLOOKUP($B380,'[1]Pivot Gioc'!$B:$B,'[1]Pivot Gioc'!$G:$G))</f>
        <v/>
      </c>
      <c r="Q380" s="63" t="e">
        <f>_xlfn.XLOOKUP(B380,[1]!Tabella4[nome],[1]!Tabella4[PRES])</f>
        <v>#REF!</v>
      </c>
      <c r="R380" s="63" t="e">
        <f>_xlfn.XLOOKUP(B380,[1]!Tabella4[nome],[1]!Tabella4[LEGA TIT])</f>
        <v>#REF!</v>
      </c>
      <c r="S380" s="66" t="str">
        <f>IF(_xlfn.XLOOKUP($B380,'[1]Pivot Gioc'!$B:$B,'[1]Pivot Gioc'!$S:$S)="0,00","",_xlfn.XLOOKUP($B380,'[1]Pivot Gioc'!$B:$B,'[1]Pivot Gioc'!$S:$S))</f>
        <v/>
      </c>
      <c r="T380" s="66" t="str">
        <f>IF(_xlfn.XLOOKUP($B380,'[1]Pivot Gioc'!$B:$B,'[1]Pivot Gioc'!$T:$T)=0,"",_xlfn.XLOOKUP($B380,'[1]Pivot Gioc'!$B:$B,'[1]Pivot Gioc'!$T:$T))</f>
        <v/>
      </c>
    </row>
    <row r="381" spans="1:20" x14ac:dyDescent="0.3">
      <c r="A381" s="1" t="s">
        <v>459</v>
      </c>
      <c r="B381" s="107" t="s">
        <v>616</v>
      </c>
      <c r="C381" s="1" t="str">
        <f>_xlfn.IFNA(_xlfn.XLOOKUP(B381,'[1]ROSE SQUADRE'!$N:$N,'[1]ROSE SQUADRE'!$O:$O),"")</f>
        <v/>
      </c>
      <c r="D381" s="1">
        <f>_xlfn.XLOOKUP($B381,'[1]Pivot Gioc'!$B:$B,'[1]Pivot Gioc'!$Q:$Q,"")</f>
        <v>0</v>
      </c>
      <c r="E381" s="1">
        <f>_xlfn.XLOOKUP($B381,'[1]Pivot Gioc'!$B:$B,'[1]Pivot Gioc'!$N:$N,"")</f>
        <v>1</v>
      </c>
      <c r="F381" s="1">
        <f>_xlfn.XLOOKUP($B381,'[1]Pivot Gioc'!$B:$B,'[1]Pivot Gioc'!$J:$J,"")</f>
        <v>0</v>
      </c>
      <c r="G381" s="1">
        <f>_xlfn.XLOOKUP($B381,'[1]Pivot Gioc'!$B:$B,'[1]Pivot Gioc'!$I:$I,"")</f>
        <v>0</v>
      </c>
      <c r="H381" s="1">
        <f>_xlfn.XLOOKUP($B381,'[1]Pivot Gioc'!$B:$B,'[1]Pivot Gioc'!$H:$H,"")</f>
        <v>0</v>
      </c>
      <c r="I381" s="1">
        <f>_xlfn.XLOOKUP($B381,'[1]Pivot Gioc'!$B:$B,'[1]Pivot Gioc'!$P:$P,"")</f>
        <v>0</v>
      </c>
      <c r="J381" s="1">
        <f>_xlfn.XLOOKUP($B381,'[1]Pivot Gioc'!$B:$B,'[1]Pivot Gioc'!$L:$L,"")</f>
        <v>2</v>
      </c>
      <c r="K381" s="1">
        <f>_xlfn.XLOOKUP($B381,'[1]Pivot Gioc'!$B:$B,'[1]Pivot Gioc'!$M:$M,"")</f>
        <v>0</v>
      </c>
      <c r="L381" s="1">
        <f>_xlfn.XLOOKUP($B381,'[1]Pivot Gioc'!$B:$B,'[1]Pivot Gioc'!$K:$K,"")</f>
        <v>0</v>
      </c>
      <c r="M381" s="17">
        <f>_xlfn.XLOOKUP($B381,'[1]Pivot Gioc'!$B:$B,'[1]Pivot Gioc'!$C:$C,"")</f>
        <v>5.7272727272727275</v>
      </c>
      <c r="N381" s="17">
        <f>_xlfn.XLOOKUP($B381,'[1]Pivot Gioc'!$B:$B,'[1]Pivot Gioc'!$D:$D,"")</f>
        <v>5.7272727272727275</v>
      </c>
      <c r="O381" s="17">
        <f>_xlfn.XLOOKUP($B381,'[1]Pivot Gioc'!$B:$B,'[1]Pivot Gioc'!$E:$E,"")</f>
        <v>63</v>
      </c>
      <c r="P381" s="22" t="str">
        <f>IF(_xlfn.XLOOKUP($B381,'[1]Pivot Gioc'!$B:$B,'[1]Pivot Gioc'!$G:$G,"")=0,"",_xlfn.XLOOKUP($B381,'[1]Pivot Gioc'!$B:$B,'[1]Pivot Gioc'!$G:$G))</f>
        <v/>
      </c>
      <c r="Q381" s="63" t="e">
        <f>_xlfn.XLOOKUP(B381,[1]!Tabella4[nome],[1]!Tabella4[PRES])</f>
        <v>#REF!</v>
      </c>
      <c r="R381" s="63" t="e">
        <f>_xlfn.XLOOKUP(B381,[1]!Tabella4[nome],[1]!Tabella4[LEGA TIT])</f>
        <v>#REF!</v>
      </c>
      <c r="S381" s="66" t="str">
        <f>IF(_xlfn.XLOOKUP($B381,'[1]Pivot Gioc'!$B:$B,'[1]Pivot Gioc'!$S:$S)="0,00","",_xlfn.XLOOKUP($B381,'[1]Pivot Gioc'!$B:$B,'[1]Pivot Gioc'!$S:$S))</f>
        <v/>
      </c>
      <c r="T381" s="66" t="str">
        <f>IF(_xlfn.XLOOKUP($B381,'[1]Pivot Gioc'!$B:$B,'[1]Pivot Gioc'!$T:$T)=0,"",_xlfn.XLOOKUP($B381,'[1]Pivot Gioc'!$B:$B,'[1]Pivot Gioc'!$T:$T))</f>
        <v/>
      </c>
    </row>
    <row r="382" spans="1:20" x14ac:dyDescent="0.3">
      <c r="A382" s="1" t="s">
        <v>456</v>
      </c>
      <c r="B382" s="107" t="s">
        <v>617</v>
      </c>
      <c r="C382" s="1" t="str">
        <f>_xlfn.IFNA(_xlfn.XLOOKUP(B382,'[1]ROSE SQUADRE'!$N:$N,'[1]ROSE SQUADRE'!$O:$O),"")</f>
        <v/>
      </c>
      <c r="D382" s="1">
        <f>_xlfn.XLOOKUP($B382,'[1]Pivot Gioc'!$B:$B,'[1]Pivot Gioc'!$Q:$Q,"")</f>
        <v>0</v>
      </c>
      <c r="E382" s="1">
        <f>_xlfn.XLOOKUP($B382,'[1]Pivot Gioc'!$B:$B,'[1]Pivot Gioc'!$N:$N,"")</f>
        <v>0</v>
      </c>
      <c r="F382" s="1">
        <f>_xlfn.XLOOKUP($B382,'[1]Pivot Gioc'!$B:$B,'[1]Pivot Gioc'!$J:$J,"")</f>
        <v>0</v>
      </c>
      <c r="G382" s="1">
        <f>_xlfn.XLOOKUP($B382,'[1]Pivot Gioc'!$B:$B,'[1]Pivot Gioc'!$I:$I,"")</f>
        <v>0</v>
      </c>
      <c r="H382" s="1">
        <f>_xlfn.XLOOKUP($B382,'[1]Pivot Gioc'!$B:$B,'[1]Pivot Gioc'!$H:$H,"")</f>
        <v>0</v>
      </c>
      <c r="I382" s="1">
        <f>_xlfn.XLOOKUP($B382,'[1]Pivot Gioc'!$B:$B,'[1]Pivot Gioc'!$P:$P,"")</f>
        <v>0</v>
      </c>
      <c r="J382" s="1">
        <f>_xlfn.XLOOKUP($B382,'[1]Pivot Gioc'!$B:$B,'[1]Pivot Gioc'!$L:$L,"")</f>
        <v>6</v>
      </c>
      <c r="K382" s="1">
        <f>_xlfn.XLOOKUP($B382,'[1]Pivot Gioc'!$B:$B,'[1]Pivot Gioc'!$M:$M,"")</f>
        <v>0</v>
      </c>
      <c r="L382" s="1">
        <f>_xlfn.XLOOKUP($B382,'[1]Pivot Gioc'!$B:$B,'[1]Pivot Gioc'!$K:$K,"")</f>
        <v>0</v>
      </c>
      <c r="M382" s="17">
        <f>_xlfn.XLOOKUP($B382,'[1]Pivot Gioc'!$B:$B,'[1]Pivot Gioc'!$C:$C,"")</f>
        <v>5.8888888888888893</v>
      </c>
      <c r="N382" s="17">
        <f>_xlfn.XLOOKUP($B382,'[1]Pivot Gioc'!$B:$B,'[1]Pivot Gioc'!$D:$D,"")</f>
        <v>5.7222222222222223</v>
      </c>
      <c r="O382" s="17">
        <f>_xlfn.XLOOKUP($B382,'[1]Pivot Gioc'!$B:$B,'[1]Pivot Gioc'!$E:$E,"")</f>
        <v>103</v>
      </c>
      <c r="P382" s="22" t="str">
        <f>IF(_xlfn.XLOOKUP($B382,'[1]Pivot Gioc'!$B:$B,'[1]Pivot Gioc'!$G:$G,"")=0,"",_xlfn.XLOOKUP($B382,'[1]Pivot Gioc'!$B:$B,'[1]Pivot Gioc'!$G:$G))</f>
        <v/>
      </c>
      <c r="Q382" s="63" t="e">
        <f>_xlfn.XLOOKUP(B382,[1]!Tabella4[nome],[1]!Tabella4[PRES])</f>
        <v>#REF!</v>
      </c>
      <c r="R382" s="63" t="e">
        <f>_xlfn.XLOOKUP(B382,[1]!Tabella4[nome],[1]!Tabella4[LEGA TIT])</f>
        <v>#REF!</v>
      </c>
      <c r="S382" s="66" t="str">
        <f>IF(_xlfn.XLOOKUP($B382,'[1]Pivot Gioc'!$B:$B,'[1]Pivot Gioc'!$S:$S)="0,00","",_xlfn.XLOOKUP($B382,'[1]Pivot Gioc'!$B:$B,'[1]Pivot Gioc'!$S:$S))</f>
        <v/>
      </c>
      <c r="T382" s="66" t="str">
        <f>IF(_xlfn.XLOOKUP($B382,'[1]Pivot Gioc'!$B:$B,'[1]Pivot Gioc'!$T:$T)=0,"",_xlfn.XLOOKUP($B382,'[1]Pivot Gioc'!$B:$B,'[1]Pivot Gioc'!$T:$T))</f>
        <v/>
      </c>
    </row>
    <row r="383" spans="1:20" x14ac:dyDescent="0.3">
      <c r="A383" s="1" t="s">
        <v>456</v>
      </c>
      <c r="B383" s="115" t="s">
        <v>489</v>
      </c>
      <c r="C383" s="1" t="str">
        <f>_xlfn.IFNA(_xlfn.XLOOKUP(B383,'[1]ROSE SQUADRE'!$N:$N,'[1]ROSE SQUADRE'!$O:$O),"")</f>
        <v/>
      </c>
      <c r="D383" s="1">
        <f>_xlfn.XLOOKUP($B383,'[1]Pivot Gioc'!$B:$B,'[1]Pivot Gioc'!$Q:$Q,"")</f>
        <v>0</v>
      </c>
      <c r="E383" s="1">
        <f>_xlfn.XLOOKUP($B383,'[1]Pivot Gioc'!$B:$B,'[1]Pivot Gioc'!$N:$N,"")</f>
        <v>1</v>
      </c>
      <c r="F383" s="1">
        <f>_xlfn.XLOOKUP($B383,'[1]Pivot Gioc'!$B:$B,'[1]Pivot Gioc'!$J:$J,"")</f>
        <v>0</v>
      </c>
      <c r="G383" s="1">
        <f>_xlfn.XLOOKUP($B383,'[1]Pivot Gioc'!$B:$B,'[1]Pivot Gioc'!$I:$I,"")</f>
        <v>0</v>
      </c>
      <c r="H383" s="1">
        <f>_xlfn.XLOOKUP($B383,'[1]Pivot Gioc'!$B:$B,'[1]Pivot Gioc'!$H:$H,"")</f>
        <v>0</v>
      </c>
      <c r="I383" s="1">
        <f>_xlfn.XLOOKUP($B383,'[1]Pivot Gioc'!$B:$B,'[1]Pivot Gioc'!$P:$P,"")</f>
        <v>0</v>
      </c>
      <c r="J383" s="1">
        <f>_xlfn.XLOOKUP($B383,'[1]Pivot Gioc'!$B:$B,'[1]Pivot Gioc'!$L:$L,"")</f>
        <v>0</v>
      </c>
      <c r="K383" s="1">
        <f>_xlfn.XLOOKUP($B383,'[1]Pivot Gioc'!$B:$B,'[1]Pivot Gioc'!$M:$M,"")</f>
        <v>0</v>
      </c>
      <c r="L383" s="1">
        <f>_xlfn.XLOOKUP($B383,'[1]Pivot Gioc'!$B:$B,'[1]Pivot Gioc'!$K:$K,"")</f>
        <v>0</v>
      </c>
      <c r="M383" s="17">
        <f>_xlfn.XLOOKUP($B383,'[1]Pivot Gioc'!$B:$B,'[1]Pivot Gioc'!$C:$C,"")</f>
        <v>5.666666666666667</v>
      </c>
      <c r="N383" s="17">
        <f>_xlfn.XLOOKUP($B383,'[1]Pivot Gioc'!$B:$B,'[1]Pivot Gioc'!$D:$D,"")</f>
        <v>6</v>
      </c>
      <c r="O383" s="17">
        <f>_xlfn.XLOOKUP($B383,'[1]Pivot Gioc'!$B:$B,'[1]Pivot Gioc'!$E:$E,"")</f>
        <v>18</v>
      </c>
      <c r="P383" s="22" t="str">
        <f>IF(_xlfn.XLOOKUP($B383,'[1]Pivot Gioc'!$B:$B,'[1]Pivot Gioc'!$G:$G,"")=0,"",_xlfn.XLOOKUP($B383,'[1]Pivot Gioc'!$B:$B,'[1]Pivot Gioc'!$G:$G))</f>
        <v/>
      </c>
      <c r="Q383" s="63" t="e">
        <f>_xlfn.XLOOKUP(B383,[1]!Tabella4[nome],[1]!Tabella4[PRES])</f>
        <v>#REF!</v>
      </c>
      <c r="R383" s="63" t="e">
        <f>_xlfn.XLOOKUP(B383,[1]!Tabella4[nome],[1]!Tabella4[LEGA TIT])</f>
        <v>#REF!</v>
      </c>
      <c r="S383" s="66">
        <f>IF(_xlfn.XLOOKUP($B383,'[1]Pivot Gioc'!$B:$B,'[1]Pivot Gioc'!$S:$S)="0,00","",_xlfn.XLOOKUP($B383,'[1]Pivot Gioc'!$B:$B,'[1]Pivot Gioc'!$S:$S))</f>
        <v>4.5</v>
      </c>
      <c r="T383" s="66">
        <f>IF(_xlfn.XLOOKUP($B383,'[1]Pivot Gioc'!$B:$B,'[1]Pivot Gioc'!$T:$T)=0,"",_xlfn.XLOOKUP($B383,'[1]Pivot Gioc'!$B:$B,'[1]Pivot Gioc'!$T:$T))</f>
        <v>4.5</v>
      </c>
    </row>
    <row r="384" spans="1:20" x14ac:dyDescent="0.3">
      <c r="A384" s="1" t="s">
        <v>457</v>
      </c>
      <c r="B384" s="107" t="s">
        <v>219</v>
      </c>
      <c r="C384" s="1" t="str">
        <f>_xlfn.IFNA(_xlfn.XLOOKUP(B384,'[1]ROSE SQUADRE'!$N:$N,'[1]ROSE SQUADRE'!$O:$O),"")</f>
        <v/>
      </c>
      <c r="D384" s="1">
        <f>_xlfn.XLOOKUP($B384,'[1]Pivot Gioc'!$B:$B,'[1]Pivot Gioc'!$Q:$Q,"")</f>
        <v>0</v>
      </c>
      <c r="E384" s="1">
        <f>_xlfn.XLOOKUP($B384,'[1]Pivot Gioc'!$B:$B,'[1]Pivot Gioc'!$N:$N,"")</f>
        <v>1</v>
      </c>
      <c r="F384" s="1">
        <f>_xlfn.XLOOKUP($B384,'[1]Pivot Gioc'!$B:$B,'[1]Pivot Gioc'!$J:$J,"")</f>
        <v>0</v>
      </c>
      <c r="G384" s="1">
        <f>_xlfn.XLOOKUP($B384,'[1]Pivot Gioc'!$B:$B,'[1]Pivot Gioc'!$I:$I,"")</f>
        <v>0</v>
      </c>
      <c r="H384" s="1">
        <f>_xlfn.XLOOKUP($B384,'[1]Pivot Gioc'!$B:$B,'[1]Pivot Gioc'!$H:$H,"")</f>
        <v>0</v>
      </c>
      <c r="I384" s="1">
        <f>_xlfn.XLOOKUP($B384,'[1]Pivot Gioc'!$B:$B,'[1]Pivot Gioc'!$P:$P,"")</f>
        <v>0</v>
      </c>
      <c r="J384" s="1">
        <f>_xlfn.XLOOKUP($B384,'[1]Pivot Gioc'!$B:$B,'[1]Pivot Gioc'!$L:$L,"")</f>
        <v>5</v>
      </c>
      <c r="K384" s="1">
        <f>_xlfn.XLOOKUP($B384,'[1]Pivot Gioc'!$B:$B,'[1]Pivot Gioc'!$M:$M,"")</f>
        <v>0</v>
      </c>
      <c r="L384" s="1">
        <f>_xlfn.XLOOKUP($B384,'[1]Pivot Gioc'!$B:$B,'[1]Pivot Gioc'!$K:$K,"")</f>
        <v>0</v>
      </c>
      <c r="M384" s="17">
        <f>_xlfn.XLOOKUP($B384,'[1]Pivot Gioc'!$B:$B,'[1]Pivot Gioc'!$C:$C,"")</f>
        <v>5.9473684210526319</v>
      </c>
      <c r="N384" s="17">
        <f>_xlfn.XLOOKUP($B384,'[1]Pivot Gioc'!$B:$B,'[1]Pivot Gioc'!$D:$D,"")</f>
        <v>5.8684210526315788</v>
      </c>
      <c r="O384" s="17">
        <f>_xlfn.XLOOKUP($B384,'[1]Pivot Gioc'!$B:$B,'[1]Pivot Gioc'!$E:$E,"")</f>
        <v>111.5</v>
      </c>
      <c r="P384" s="22" t="str">
        <f>IF(_xlfn.XLOOKUP($B384,'[1]Pivot Gioc'!$B:$B,'[1]Pivot Gioc'!$G:$G,"")=0,"",_xlfn.XLOOKUP($B384,'[1]Pivot Gioc'!$B:$B,'[1]Pivot Gioc'!$G:$G))</f>
        <v/>
      </c>
      <c r="Q384" s="63" t="e">
        <f>_xlfn.XLOOKUP(B384,[1]!Tabella4[nome],[1]!Tabella4[PRES])</f>
        <v>#REF!</v>
      </c>
      <c r="R384" s="63" t="e">
        <f>_xlfn.XLOOKUP(B384,[1]!Tabella4[nome],[1]!Tabella4[LEGA TIT])</f>
        <v>#REF!</v>
      </c>
      <c r="S384" s="66" t="str">
        <f>IF(_xlfn.XLOOKUP($B384,'[1]Pivot Gioc'!$B:$B,'[1]Pivot Gioc'!$S:$S)="0,00","",_xlfn.XLOOKUP($B384,'[1]Pivot Gioc'!$B:$B,'[1]Pivot Gioc'!$S:$S))</f>
        <v/>
      </c>
      <c r="T384" s="66" t="str">
        <f>IF(_xlfn.XLOOKUP($B384,'[1]Pivot Gioc'!$B:$B,'[1]Pivot Gioc'!$T:$T)=0,"",_xlfn.XLOOKUP($B384,'[1]Pivot Gioc'!$B:$B,'[1]Pivot Gioc'!$T:$T))</f>
        <v/>
      </c>
    </row>
    <row r="385" spans="1:20" x14ac:dyDescent="0.3">
      <c r="A385" s="1" t="s">
        <v>457</v>
      </c>
      <c r="B385" s="112" t="s">
        <v>220</v>
      </c>
      <c r="C385" s="1" t="str">
        <f>_xlfn.IFNA(_xlfn.XLOOKUP(B385,'[1]ROSE SQUADRE'!$N:$N,'[1]ROSE SQUADRE'!$O:$O),"")</f>
        <v/>
      </c>
      <c r="D385" s="1">
        <f>_xlfn.XLOOKUP($B385,'[1]Pivot Gioc'!$B:$B,'[1]Pivot Gioc'!$Q:$Q,"")</f>
        <v>0</v>
      </c>
      <c r="E385" s="1">
        <f>_xlfn.XLOOKUP($B385,'[1]Pivot Gioc'!$B:$B,'[1]Pivot Gioc'!$N:$N,"")</f>
        <v>0</v>
      </c>
      <c r="F385" s="1">
        <f>_xlfn.XLOOKUP($B385,'[1]Pivot Gioc'!$B:$B,'[1]Pivot Gioc'!$J:$J,"")</f>
        <v>0</v>
      </c>
      <c r="G385" s="1">
        <f>_xlfn.XLOOKUP($B385,'[1]Pivot Gioc'!$B:$B,'[1]Pivot Gioc'!$I:$I,"")</f>
        <v>0</v>
      </c>
      <c r="H385" s="1">
        <f>_xlfn.XLOOKUP($B385,'[1]Pivot Gioc'!$B:$B,'[1]Pivot Gioc'!$H:$H,"")</f>
        <v>0</v>
      </c>
      <c r="I385" s="1">
        <f>_xlfn.XLOOKUP($B385,'[1]Pivot Gioc'!$B:$B,'[1]Pivot Gioc'!$P:$P,"")</f>
        <v>0</v>
      </c>
      <c r="J385" s="1">
        <f>_xlfn.XLOOKUP($B385,'[1]Pivot Gioc'!$B:$B,'[1]Pivot Gioc'!$L:$L,"")</f>
        <v>1</v>
      </c>
      <c r="K385" s="1">
        <f>_xlfn.XLOOKUP($B385,'[1]Pivot Gioc'!$B:$B,'[1]Pivot Gioc'!$M:$M,"")</f>
        <v>0</v>
      </c>
      <c r="L385" s="1">
        <f>_xlfn.XLOOKUP($B385,'[1]Pivot Gioc'!$B:$B,'[1]Pivot Gioc'!$K:$K,"")</f>
        <v>0</v>
      </c>
      <c r="M385" s="17">
        <f>_xlfn.XLOOKUP($B385,'[1]Pivot Gioc'!$B:$B,'[1]Pivot Gioc'!$C:$C,"")</f>
        <v>5.75</v>
      </c>
      <c r="N385" s="17">
        <f>_xlfn.XLOOKUP($B385,'[1]Pivot Gioc'!$B:$B,'[1]Pivot Gioc'!$D:$D,"")</f>
        <v>5.5</v>
      </c>
      <c r="O385" s="17">
        <f>_xlfn.XLOOKUP($B385,'[1]Pivot Gioc'!$B:$B,'[1]Pivot Gioc'!$E:$E,"")</f>
        <v>11</v>
      </c>
      <c r="P385" s="22" t="str">
        <f>IF(_xlfn.XLOOKUP($B385,'[1]Pivot Gioc'!$B:$B,'[1]Pivot Gioc'!$G:$G,"")=0,"",_xlfn.XLOOKUP($B385,'[1]Pivot Gioc'!$B:$B,'[1]Pivot Gioc'!$G:$G))</f>
        <v/>
      </c>
      <c r="Q385" s="63" t="e">
        <f>_xlfn.XLOOKUP(B385,[1]!Tabella4[nome],[1]!Tabella4[PRES])</f>
        <v>#REF!</v>
      </c>
      <c r="R385" s="63" t="e">
        <f>_xlfn.XLOOKUP(B385,[1]!Tabella4[nome],[1]!Tabella4[LEGA TIT])</f>
        <v>#REF!</v>
      </c>
      <c r="S385" s="66" t="str">
        <f>IF(_xlfn.XLOOKUP($B385,'[1]Pivot Gioc'!$B:$B,'[1]Pivot Gioc'!$S:$S)="0,00","",_xlfn.XLOOKUP($B385,'[1]Pivot Gioc'!$B:$B,'[1]Pivot Gioc'!$S:$S))</f>
        <v/>
      </c>
      <c r="T385" s="66" t="str">
        <f>IF(_xlfn.XLOOKUP($B385,'[1]Pivot Gioc'!$B:$B,'[1]Pivot Gioc'!$T:$T)=0,"",_xlfn.XLOOKUP($B385,'[1]Pivot Gioc'!$B:$B,'[1]Pivot Gioc'!$T:$T))</f>
        <v/>
      </c>
    </row>
    <row r="386" spans="1:20" x14ac:dyDescent="0.3">
      <c r="A386" s="1" t="s">
        <v>456</v>
      </c>
      <c r="B386" s="107" t="s">
        <v>619</v>
      </c>
      <c r="C386" s="1" t="str">
        <f>_xlfn.IFNA(_xlfn.XLOOKUP(B386,'[1]ROSE SQUADRE'!$N:$N,'[1]ROSE SQUADRE'!$O:$O),"")</f>
        <v/>
      </c>
      <c r="D386" s="1">
        <f>_xlfn.XLOOKUP($B386,'[1]Pivot Gioc'!$B:$B,'[1]Pivot Gioc'!$Q:$Q,"")</f>
        <v>0</v>
      </c>
      <c r="E386" s="1">
        <f>_xlfn.XLOOKUP($B386,'[1]Pivot Gioc'!$B:$B,'[1]Pivot Gioc'!$N:$N,"")</f>
        <v>1</v>
      </c>
      <c r="F386" s="1">
        <f>_xlfn.XLOOKUP($B386,'[1]Pivot Gioc'!$B:$B,'[1]Pivot Gioc'!$J:$J,"")</f>
        <v>0</v>
      </c>
      <c r="G386" s="1">
        <f>_xlfn.XLOOKUP($B386,'[1]Pivot Gioc'!$B:$B,'[1]Pivot Gioc'!$I:$I,"")</f>
        <v>0</v>
      </c>
      <c r="H386" s="1">
        <f>_xlfn.XLOOKUP($B386,'[1]Pivot Gioc'!$B:$B,'[1]Pivot Gioc'!$H:$H,"")</f>
        <v>0</v>
      </c>
      <c r="I386" s="1">
        <f>_xlfn.XLOOKUP($B386,'[1]Pivot Gioc'!$B:$B,'[1]Pivot Gioc'!$P:$P,"")</f>
        <v>0</v>
      </c>
      <c r="J386" s="1">
        <f>_xlfn.XLOOKUP($B386,'[1]Pivot Gioc'!$B:$B,'[1]Pivot Gioc'!$L:$L,"")</f>
        <v>0</v>
      </c>
      <c r="K386" s="1">
        <f>_xlfn.XLOOKUP($B386,'[1]Pivot Gioc'!$B:$B,'[1]Pivot Gioc'!$M:$M,"")</f>
        <v>1</v>
      </c>
      <c r="L386" s="1">
        <f>_xlfn.XLOOKUP($B386,'[1]Pivot Gioc'!$B:$B,'[1]Pivot Gioc'!$K:$K,"")</f>
        <v>0</v>
      </c>
      <c r="M386" s="17">
        <f>_xlfn.XLOOKUP($B386,'[1]Pivot Gioc'!$B:$B,'[1]Pivot Gioc'!$C:$C,"")</f>
        <v>5.9444444444444446</v>
      </c>
      <c r="N386" s="17">
        <f>_xlfn.XLOOKUP($B386,'[1]Pivot Gioc'!$B:$B,'[1]Pivot Gioc'!$D:$D,"")</f>
        <v>5.9444444444444446</v>
      </c>
      <c r="O386" s="17">
        <f>_xlfn.XLOOKUP($B386,'[1]Pivot Gioc'!$B:$B,'[1]Pivot Gioc'!$E:$E,"")</f>
        <v>53.5</v>
      </c>
      <c r="P386" s="22" t="str">
        <f>IF(_xlfn.XLOOKUP($B386,'[1]Pivot Gioc'!$B:$B,'[1]Pivot Gioc'!$G:$G,"")=0,"",_xlfn.XLOOKUP($B386,'[1]Pivot Gioc'!$B:$B,'[1]Pivot Gioc'!$G:$G))</f>
        <v/>
      </c>
      <c r="Q386" s="63" t="e">
        <f>_xlfn.XLOOKUP(B386,[1]!Tabella4[nome],[1]!Tabella4[PRES])</f>
        <v>#REF!</v>
      </c>
      <c r="R386" s="63" t="e">
        <f>_xlfn.XLOOKUP(B386,[1]!Tabella4[nome],[1]!Tabella4[LEGA TIT])</f>
        <v>#REF!</v>
      </c>
      <c r="S386" s="66" t="str">
        <f>IF(_xlfn.XLOOKUP($B386,'[1]Pivot Gioc'!$B:$B,'[1]Pivot Gioc'!$S:$S)="0,00","",_xlfn.XLOOKUP($B386,'[1]Pivot Gioc'!$B:$B,'[1]Pivot Gioc'!$S:$S))</f>
        <v/>
      </c>
      <c r="T386" s="66" t="str">
        <f>IF(_xlfn.XLOOKUP($B386,'[1]Pivot Gioc'!$B:$B,'[1]Pivot Gioc'!$T:$T)=0,"",_xlfn.XLOOKUP($B386,'[1]Pivot Gioc'!$B:$B,'[1]Pivot Gioc'!$T:$T))</f>
        <v/>
      </c>
    </row>
    <row r="387" spans="1:20" x14ac:dyDescent="0.3">
      <c r="A387" s="1" t="s">
        <v>458</v>
      </c>
      <c r="B387" s="107" t="s">
        <v>472</v>
      </c>
      <c r="C387" s="1" t="str">
        <f>_xlfn.IFNA(_xlfn.XLOOKUP(B387,'[1]ROSE SQUADRE'!$N:$N,'[1]ROSE SQUADRE'!$O:$O),"")</f>
        <v/>
      </c>
      <c r="D387" s="1">
        <f>_xlfn.XLOOKUP($B387,'[1]Pivot Gioc'!$B:$B,'[1]Pivot Gioc'!$Q:$Q,"")</f>
        <v>0</v>
      </c>
      <c r="E387" s="1">
        <f>_xlfn.XLOOKUP($B387,'[1]Pivot Gioc'!$B:$B,'[1]Pivot Gioc'!$N:$N,"")</f>
        <v>2</v>
      </c>
      <c r="F387" s="1">
        <f>_xlfn.XLOOKUP($B387,'[1]Pivot Gioc'!$B:$B,'[1]Pivot Gioc'!$J:$J,"")</f>
        <v>0</v>
      </c>
      <c r="G387" s="1">
        <f>_xlfn.XLOOKUP($B387,'[1]Pivot Gioc'!$B:$B,'[1]Pivot Gioc'!$I:$I,"")</f>
        <v>0</v>
      </c>
      <c r="H387" s="1">
        <f>_xlfn.XLOOKUP($B387,'[1]Pivot Gioc'!$B:$B,'[1]Pivot Gioc'!$H:$H,"")</f>
        <v>0</v>
      </c>
      <c r="I387" s="1">
        <f>_xlfn.XLOOKUP($B387,'[1]Pivot Gioc'!$B:$B,'[1]Pivot Gioc'!$P:$P,"")</f>
        <v>0</v>
      </c>
      <c r="J387" s="1">
        <f>_xlfn.XLOOKUP($B387,'[1]Pivot Gioc'!$B:$B,'[1]Pivot Gioc'!$L:$L,"")</f>
        <v>4</v>
      </c>
      <c r="K387" s="1">
        <f>_xlfn.XLOOKUP($B387,'[1]Pivot Gioc'!$B:$B,'[1]Pivot Gioc'!$M:$M,"")</f>
        <v>0</v>
      </c>
      <c r="L387" s="1">
        <f>_xlfn.XLOOKUP($B387,'[1]Pivot Gioc'!$B:$B,'[1]Pivot Gioc'!$K:$K,"")</f>
        <v>0</v>
      </c>
      <c r="M387" s="17">
        <f>_xlfn.XLOOKUP($B387,'[1]Pivot Gioc'!$B:$B,'[1]Pivot Gioc'!$C:$C,"")</f>
        <v>5.9249999999999998</v>
      </c>
      <c r="N387" s="17">
        <f>_xlfn.XLOOKUP($B387,'[1]Pivot Gioc'!$B:$B,'[1]Pivot Gioc'!$D:$D,"")</f>
        <v>5.9249999999999998</v>
      </c>
      <c r="O387" s="17">
        <f>_xlfn.XLOOKUP($B387,'[1]Pivot Gioc'!$B:$B,'[1]Pivot Gioc'!$E:$E,"")</f>
        <v>118.5</v>
      </c>
      <c r="P387" s="22" t="str">
        <f>IF(_xlfn.XLOOKUP($B387,'[1]Pivot Gioc'!$B:$B,'[1]Pivot Gioc'!$G:$G,"")=0,"",_xlfn.XLOOKUP($B387,'[1]Pivot Gioc'!$B:$B,'[1]Pivot Gioc'!$G:$G))</f>
        <v/>
      </c>
      <c r="Q387" s="63" t="e">
        <f>_xlfn.XLOOKUP(B387,[1]!Tabella4[nome],[1]!Tabella4[PRES])</f>
        <v>#REF!</v>
      </c>
      <c r="R387" s="63" t="e">
        <f>_xlfn.XLOOKUP(B387,[1]!Tabella4[nome],[1]!Tabella4[LEGA TIT])</f>
        <v>#REF!</v>
      </c>
      <c r="S387" s="66" t="str">
        <f>IF(_xlfn.XLOOKUP($B387,'[1]Pivot Gioc'!$B:$B,'[1]Pivot Gioc'!$S:$S)="0,00","",_xlfn.XLOOKUP($B387,'[1]Pivot Gioc'!$B:$B,'[1]Pivot Gioc'!$S:$S))</f>
        <v/>
      </c>
      <c r="T387" s="66" t="str">
        <f>IF(_xlfn.XLOOKUP($B387,'[1]Pivot Gioc'!$B:$B,'[1]Pivot Gioc'!$T:$T)=0,"",_xlfn.XLOOKUP($B387,'[1]Pivot Gioc'!$B:$B,'[1]Pivot Gioc'!$T:$T))</f>
        <v/>
      </c>
    </row>
    <row r="388" spans="1:20" x14ac:dyDescent="0.3">
      <c r="A388" s="1" t="s">
        <v>457</v>
      </c>
      <c r="B388" s="107" t="s">
        <v>621</v>
      </c>
      <c r="C388" s="1" t="str">
        <f>_xlfn.IFNA(_xlfn.XLOOKUP(B388,'[1]ROSE SQUADRE'!$N:$N,'[1]ROSE SQUADRE'!$O:$O),"")</f>
        <v/>
      </c>
      <c r="D388" s="1">
        <f>_xlfn.XLOOKUP($B388,'[1]Pivot Gioc'!$B:$B,'[1]Pivot Gioc'!$Q:$Q,"")</f>
        <v>0</v>
      </c>
      <c r="E388" s="1">
        <f>_xlfn.XLOOKUP($B388,'[1]Pivot Gioc'!$B:$B,'[1]Pivot Gioc'!$N:$N,"")</f>
        <v>0</v>
      </c>
      <c r="F388" s="1">
        <f>_xlfn.XLOOKUP($B388,'[1]Pivot Gioc'!$B:$B,'[1]Pivot Gioc'!$J:$J,"")</f>
        <v>0</v>
      </c>
      <c r="G388" s="1">
        <f>_xlfn.XLOOKUP($B388,'[1]Pivot Gioc'!$B:$B,'[1]Pivot Gioc'!$I:$I,"")</f>
        <v>0</v>
      </c>
      <c r="H388" s="1">
        <f>_xlfn.XLOOKUP($B388,'[1]Pivot Gioc'!$B:$B,'[1]Pivot Gioc'!$H:$H,"")</f>
        <v>0</v>
      </c>
      <c r="I388" s="1">
        <f>_xlfn.XLOOKUP($B388,'[1]Pivot Gioc'!$B:$B,'[1]Pivot Gioc'!$P:$P,"")</f>
        <v>0</v>
      </c>
      <c r="J388" s="1">
        <f>_xlfn.XLOOKUP($B388,'[1]Pivot Gioc'!$B:$B,'[1]Pivot Gioc'!$L:$L,"")</f>
        <v>1</v>
      </c>
      <c r="K388" s="1">
        <f>_xlfn.XLOOKUP($B388,'[1]Pivot Gioc'!$B:$B,'[1]Pivot Gioc'!$M:$M,"")</f>
        <v>0</v>
      </c>
      <c r="L388" s="1">
        <f>_xlfn.XLOOKUP($B388,'[1]Pivot Gioc'!$B:$B,'[1]Pivot Gioc'!$K:$K,"")</f>
        <v>0</v>
      </c>
      <c r="M388" s="17">
        <f>_xlfn.XLOOKUP($B388,'[1]Pivot Gioc'!$B:$B,'[1]Pivot Gioc'!$C:$C,"")</f>
        <v>5.583333333333333</v>
      </c>
      <c r="N388" s="17">
        <f>_xlfn.XLOOKUP($B388,'[1]Pivot Gioc'!$B:$B,'[1]Pivot Gioc'!$D:$D,"")</f>
        <v>5.5</v>
      </c>
      <c r="O388" s="17">
        <f>_xlfn.XLOOKUP($B388,'[1]Pivot Gioc'!$B:$B,'[1]Pivot Gioc'!$E:$E,"")</f>
        <v>33</v>
      </c>
      <c r="P388" s="22" t="str">
        <f>IF(_xlfn.XLOOKUP($B388,'[1]Pivot Gioc'!$B:$B,'[1]Pivot Gioc'!$G:$G,"")=0,"",_xlfn.XLOOKUP($B388,'[1]Pivot Gioc'!$B:$B,'[1]Pivot Gioc'!$G:$G))</f>
        <v/>
      </c>
      <c r="Q388" s="63" t="e">
        <f>_xlfn.XLOOKUP(B388,[1]!Tabella4[nome],[1]!Tabella4[PRES])</f>
        <v>#REF!</v>
      </c>
      <c r="R388" s="63" t="e">
        <f>_xlfn.XLOOKUP(B388,[1]!Tabella4[nome],[1]!Tabella4[LEGA TIT])</f>
        <v>#REF!</v>
      </c>
      <c r="S388" s="66" t="str">
        <f>IF(_xlfn.XLOOKUP($B388,'[1]Pivot Gioc'!$B:$B,'[1]Pivot Gioc'!$S:$S)="0,00","",_xlfn.XLOOKUP($B388,'[1]Pivot Gioc'!$B:$B,'[1]Pivot Gioc'!$S:$S))</f>
        <v/>
      </c>
      <c r="T388" s="66" t="str">
        <f>IF(_xlfn.XLOOKUP($B388,'[1]Pivot Gioc'!$B:$B,'[1]Pivot Gioc'!$T:$T)=0,"",_xlfn.XLOOKUP($B388,'[1]Pivot Gioc'!$B:$B,'[1]Pivot Gioc'!$T:$T))</f>
        <v/>
      </c>
    </row>
    <row r="389" spans="1:20" x14ac:dyDescent="0.3">
      <c r="A389" s="1" t="s">
        <v>457</v>
      </c>
      <c r="B389" s="109" t="s">
        <v>623</v>
      </c>
      <c r="C389" s="1" t="str">
        <f>_xlfn.IFNA(_xlfn.XLOOKUP(B389,'[1]ROSE SQUADRE'!$N:$N,'[1]ROSE SQUADRE'!$O:$O),"")</f>
        <v/>
      </c>
      <c r="D389" s="1">
        <f>_xlfn.XLOOKUP($B389,'[1]Pivot Gioc'!$B:$B,'[1]Pivot Gioc'!$Q:$Q,"")</f>
        <v>0</v>
      </c>
      <c r="E389" s="1">
        <f>_xlfn.XLOOKUP($B389,'[1]Pivot Gioc'!$B:$B,'[1]Pivot Gioc'!$N:$N,"")</f>
        <v>2</v>
      </c>
      <c r="F389" s="1">
        <f>_xlfn.XLOOKUP($B389,'[1]Pivot Gioc'!$B:$B,'[1]Pivot Gioc'!$J:$J,"")</f>
        <v>0</v>
      </c>
      <c r="G389" s="1">
        <f>_xlfn.XLOOKUP($B389,'[1]Pivot Gioc'!$B:$B,'[1]Pivot Gioc'!$I:$I,"")</f>
        <v>0</v>
      </c>
      <c r="H389" s="1">
        <f>_xlfn.XLOOKUP($B389,'[1]Pivot Gioc'!$B:$B,'[1]Pivot Gioc'!$H:$H,"")</f>
        <v>0</v>
      </c>
      <c r="I389" s="1">
        <f>_xlfn.XLOOKUP($B389,'[1]Pivot Gioc'!$B:$B,'[1]Pivot Gioc'!$P:$P,"")</f>
        <v>0</v>
      </c>
      <c r="J389" s="1">
        <f>_xlfn.XLOOKUP($B389,'[1]Pivot Gioc'!$B:$B,'[1]Pivot Gioc'!$L:$L,"")</f>
        <v>1</v>
      </c>
      <c r="K389" s="1">
        <f>_xlfn.XLOOKUP($B389,'[1]Pivot Gioc'!$B:$B,'[1]Pivot Gioc'!$M:$M,"")</f>
        <v>0</v>
      </c>
      <c r="L389" s="1">
        <f>_xlfn.XLOOKUP($B389,'[1]Pivot Gioc'!$B:$B,'[1]Pivot Gioc'!$K:$K,"")</f>
        <v>0</v>
      </c>
      <c r="M389" s="17">
        <f>_xlfn.XLOOKUP($B389,'[1]Pivot Gioc'!$B:$B,'[1]Pivot Gioc'!$C:$C,"")</f>
        <v>5.958333333333333</v>
      </c>
      <c r="N389" s="17">
        <f>_xlfn.XLOOKUP($B389,'[1]Pivot Gioc'!$B:$B,'[1]Pivot Gioc'!$D:$D,"")</f>
        <v>6.083333333333333</v>
      </c>
      <c r="O389" s="17">
        <f>_xlfn.XLOOKUP($B389,'[1]Pivot Gioc'!$B:$B,'[1]Pivot Gioc'!$E:$E,"")</f>
        <v>73</v>
      </c>
      <c r="P389" s="22" t="str">
        <f>IF(_xlfn.XLOOKUP($B389,'[1]Pivot Gioc'!$B:$B,'[1]Pivot Gioc'!$G:$G,"")=0,"",_xlfn.XLOOKUP($B389,'[1]Pivot Gioc'!$B:$B,'[1]Pivot Gioc'!$G:$G))</f>
        <v/>
      </c>
      <c r="Q389" s="63" t="e">
        <f>_xlfn.XLOOKUP(B389,[1]!Tabella4[nome],[1]!Tabella4[PRES])</f>
        <v>#REF!</v>
      </c>
      <c r="R389" s="63" t="e">
        <f>_xlfn.XLOOKUP(B389,[1]!Tabella4[nome],[1]!Tabella4[LEGA TIT])</f>
        <v>#REF!</v>
      </c>
      <c r="S389" s="66" t="str">
        <f>IF(_xlfn.XLOOKUP($B389,'[1]Pivot Gioc'!$B:$B,'[1]Pivot Gioc'!$S:$S)="0,00","",_xlfn.XLOOKUP($B389,'[1]Pivot Gioc'!$B:$B,'[1]Pivot Gioc'!$S:$S))</f>
        <v/>
      </c>
      <c r="T389" s="66" t="str">
        <f>IF(_xlfn.XLOOKUP($B389,'[1]Pivot Gioc'!$B:$B,'[1]Pivot Gioc'!$T:$T)=0,"",_xlfn.XLOOKUP($B389,'[1]Pivot Gioc'!$B:$B,'[1]Pivot Gioc'!$T:$T))</f>
        <v/>
      </c>
    </row>
    <row r="390" spans="1:20" x14ac:dyDescent="0.3">
      <c r="B390" s="107" t="s">
        <v>624</v>
      </c>
      <c r="C390" s="1" t="str">
        <f>_xlfn.IFNA(_xlfn.XLOOKUP(B390,'[1]ROSE SQUADRE'!$N:$N,'[1]ROSE SQUADRE'!$O:$O),"")</f>
        <v/>
      </c>
      <c r="D390" s="1">
        <f>_xlfn.XLOOKUP($B390,'[1]Pivot Gioc'!$B:$B,'[1]Pivot Gioc'!$Q:$Q,"")</f>
        <v>0</v>
      </c>
      <c r="E390" s="1">
        <f>_xlfn.XLOOKUP($B390,'[1]Pivot Gioc'!$B:$B,'[1]Pivot Gioc'!$N:$N,"")</f>
        <v>0</v>
      </c>
      <c r="F390" s="1">
        <f>_xlfn.XLOOKUP($B390,'[1]Pivot Gioc'!$B:$B,'[1]Pivot Gioc'!$J:$J,"")</f>
        <v>0</v>
      </c>
      <c r="G390" s="1">
        <f>_xlfn.XLOOKUP($B390,'[1]Pivot Gioc'!$B:$B,'[1]Pivot Gioc'!$I:$I,"")</f>
        <v>0</v>
      </c>
      <c r="H390" s="1">
        <f>_xlfn.XLOOKUP($B390,'[1]Pivot Gioc'!$B:$B,'[1]Pivot Gioc'!$H:$H,"")</f>
        <v>0</v>
      </c>
      <c r="I390" s="1">
        <f>_xlfn.XLOOKUP($B390,'[1]Pivot Gioc'!$B:$B,'[1]Pivot Gioc'!$P:$P,"")</f>
        <v>0</v>
      </c>
      <c r="J390" s="1">
        <f>_xlfn.XLOOKUP($B390,'[1]Pivot Gioc'!$B:$B,'[1]Pivot Gioc'!$L:$L,"")</f>
        <v>0</v>
      </c>
      <c r="K390" s="1">
        <f>_xlfn.XLOOKUP($B390,'[1]Pivot Gioc'!$B:$B,'[1]Pivot Gioc'!$M:$M,"")</f>
        <v>0</v>
      </c>
      <c r="L390" s="1">
        <f>_xlfn.XLOOKUP($B390,'[1]Pivot Gioc'!$B:$B,'[1]Pivot Gioc'!$K:$K,"")</f>
        <v>0</v>
      </c>
      <c r="M390" s="17">
        <f>_xlfn.XLOOKUP($B390,'[1]Pivot Gioc'!$B:$B,'[1]Pivot Gioc'!$C:$C,"")</f>
        <v>5.6</v>
      </c>
      <c r="N390" s="17">
        <f>_xlfn.XLOOKUP($B390,'[1]Pivot Gioc'!$B:$B,'[1]Pivot Gioc'!$D:$D,"")</f>
        <v>5.6</v>
      </c>
      <c r="O390" s="17">
        <f>_xlfn.XLOOKUP($B390,'[1]Pivot Gioc'!$B:$B,'[1]Pivot Gioc'!$E:$E,"")</f>
        <v>28</v>
      </c>
      <c r="P390" s="22" t="str">
        <f>IF(_xlfn.XLOOKUP($B390,'[1]Pivot Gioc'!$B:$B,'[1]Pivot Gioc'!$G:$G,"")=0,"",_xlfn.XLOOKUP($B390,'[1]Pivot Gioc'!$B:$B,'[1]Pivot Gioc'!$G:$G))</f>
        <v/>
      </c>
      <c r="Q390" s="63" t="e">
        <f>_xlfn.XLOOKUP(B390,[1]!Tabella4[nome],[1]!Tabella4[PRES])</f>
        <v>#REF!</v>
      </c>
      <c r="R390" s="63" t="e">
        <f>_xlfn.XLOOKUP(B390,[1]!Tabella4[nome],[1]!Tabella4[LEGA TIT])</f>
        <v>#REF!</v>
      </c>
      <c r="S390" s="66" t="str">
        <f>IF(_xlfn.XLOOKUP($B390,'[1]Pivot Gioc'!$B:$B,'[1]Pivot Gioc'!$S:$S)="0,00","",_xlfn.XLOOKUP($B390,'[1]Pivot Gioc'!$B:$B,'[1]Pivot Gioc'!$S:$S))</f>
        <v/>
      </c>
      <c r="T390" s="66" t="str">
        <f>IF(_xlfn.XLOOKUP($B390,'[1]Pivot Gioc'!$B:$B,'[1]Pivot Gioc'!$T:$T)=0,"",_xlfn.XLOOKUP($B390,'[1]Pivot Gioc'!$B:$B,'[1]Pivot Gioc'!$T:$T))</f>
        <v/>
      </c>
    </row>
    <row r="391" spans="1:20" x14ac:dyDescent="0.3">
      <c r="A391" s="1" t="s">
        <v>456</v>
      </c>
      <c r="B391" s="107" t="s">
        <v>625</v>
      </c>
      <c r="C391" s="1" t="str">
        <f>_xlfn.IFNA(_xlfn.XLOOKUP(B391,'[1]ROSE SQUADRE'!$N:$N,'[1]ROSE SQUADRE'!$O:$O),"")</f>
        <v/>
      </c>
      <c r="D391" s="1">
        <f>_xlfn.XLOOKUP($B391,'[1]Pivot Gioc'!$B:$B,'[1]Pivot Gioc'!$Q:$Q,"")</f>
        <v>0</v>
      </c>
      <c r="E391" s="1">
        <f>_xlfn.XLOOKUP($B391,'[1]Pivot Gioc'!$B:$B,'[1]Pivot Gioc'!$N:$N,"")</f>
        <v>0</v>
      </c>
      <c r="F391" s="1">
        <f>_xlfn.XLOOKUP($B391,'[1]Pivot Gioc'!$B:$B,'[1]Pivot Gioc'!$J:$J,"")</f>
        <v>0</v>
      </c>
      <c r="G391" s="1">
        <f>_xlfn.XLOOKUP($B391,'[1]Pivot Gioc'!$B:$B,'[1]Pivot Gioc'!$I:$I,"")</f>
        <v>0</v>
      </c>
      <c r="H391" s="1">
        <f>_xlfn.XLOOKUP($B391,'[1]Pivot Gioc'!$B:$B,'[1]Pivot Gioc'!$H:$H,"")</f>
        <v>0</v>
      </c>
      <c r="I391" s="1">
        <f>_xlfn.XLOOKUP($B391,'[1]Pivot Gioc'!$B:$B,'[1]Pivot Gioc'!$P:$P,"")</f>
        <v>0</v>
      </c>
      <c r="J391" s="1">
        <f>_xlfn.XLOOKUP($B391,'[1]Pivot Gioc'!$B:$B,'[1]Pivot Gioc'!$L:$L,"")</f>
        <v>0</v>
      </c>
      <c r="K391" s="1">
        <f>_xlfn.XLOOKUP($B391,'[1]Pivot Gioc'!$B:$B,'[1]Pivot Gioc'!$M:$M,"")</f>
        <v>0</v>
      </c>
      <c r="L391" s="1">
        <f>_xlfn.XLOOKUP($B391,'[1]Pivot Gioc'!$B:$B,'[1]Pivot Gioc'!$K:$K,"")</f>
        <v>0</v>
      </c>
      <c r="M391" s="17">
        <f>_xlfn.XLOOKUP($B391,'[1]Pivot Gioc'!$B:$B,'[1]Pivot Gioc'!$C:$C,"")</f>
        <v>5.5</v>
      </c>
      <c r="N391" s="17">
        <f>_xlfn.XLOOKUP($B391,'[1]Pivot Gioc'!$B:$B,'[1]Pivot Gioc'!$D:$D,"")</f>
        <v>5.5</v>
      </c>
      <c r="O391" s="17">
        <f>_xlfn.XLOOKUP($B391,'[1]Pivot Gioc'!$B:$B,'[1]Pivot Gioc'!$E:$E,"")</f>
        <v>49.5</v>
      </c>
      <c r="P391" s="22" t="str">
        <f>IF(_xlfn.XLOOKUP($B391,'[1]Pivot Gioc'!$B:$B,'[1]Pivot Gioc'!$G:$G,"")=0,"",_xlfn.XLOOKUP($B391,'[1]Pivot Gioc'!$B:$B,'[1]Pivot Gioc'!$G:$G))</f>
        <v/>
      </c>
      <c r="Q391" s="63" t="e">
        <f>_xlfn.XLOOKUP(B391,[1]!Tabella4[nome],[1]!Tabella4[PRES])</f>
        <v>#REF!</v>
      </c>
      <c r="R391" s="63" t="e">
        <f>_xlfn.XLOOKUP(B391,[1]!Tabella4[nome],[1]!Tabella4[LEGA TIT])</f>
        <v>#REF!</v>
      </c>
      <c r="S391" s="66" t="str">
        <f>IF(_xlfn.XLOOKUP($B391,'[1]Pivot Gioc'!$B:$B,'[1]Pivot Gioc'!$S:$S)="0,00","",_xlfn.XLOOKUP($B391,'[1]Pivot Gioc'!$B:$B,'[1]Pivot Gioc'!$S:$S))</f>
        <v/>
      </c>
      <c r="T391" s="66" t="str">
        <f>IF(_xlfn.XLOOKUP($B391,'[1]Pivot Gioc'!$B:$B,'[1]Pivot Gioc'!$T:$T)=0,"",_xlfn.XLOOKUP($B391,'[1]Pivot Gioc'!$B:$B,'[1]Pivot Gioc'!$T:$T))</f>
        <v/>
      </c>
    </row>
    <row r="392" spans="1:20" x14ac:dyDescent="0.3">
      <c r="A392" s="1" t="s">
        <v>457</v>
      </c>
      <c r="B392" s="109" t="s">
        <v>237</v>
      </c>
      <c r="C392" s="1" t="str">
        <f>_xlfn.IFNA(_xlfn.XLOOKUP(B392,'[1]ROSE SQUADRE'!$N:$N,'[1]ROSE SQUADRE'!$O:$O),"")</f>
        <v/>
      </c>
      <c r="D392" s="1">
        <f>_xlfn.XLOOKUP($B392,'[1]Pivot Gioc'!$B:$B,'[1]Pivot Gioc'!$Q:$Q,"")</f>
        <v>0</v>
      </c>
      <c r="E392" s="1">
        <f>_xlfn.XLOOKUP($B392,'[1]Pivot Gioc'!$B:$B,'[1]Pivot Gioc'!$N:$N,"")</f>
        <v>0</v>
      </c>
      <c r="F392" s="1">
        <f>_xlfn.XLOOKUP($B392,'[1]Pivot Gioc'!$B:$B,'[1]Pivot Gioc'!$J:$J,"")</f>
        <v>0</v>
      </c>
      <c r="G392" s="1">
        <f>_xlfn.XLOOKUP($B392,'[1]Pivot Gioc'!$B:$B,'[1]Pivot Gioc'!$I:$I,"")</f>
        <v>0</v>
      </c>
      <c r="H392" s="1">
        <f>_xlfn.XLOOKUP($B392,'[1]Pivot Gioc'!$B:$B,'[1]Pivot Gioc'!$H:$H,"")</f>
        <v>0</v>
      </c>
      <c r="I392" s="1">
        <f>_xlfn.XLOOKUP($B392,'[1]Pivot Gioc'!$B:$B,'[1]Pivot Gioc'!$P:$P,"")</f>
        <v>0</v>
      </c>
      <c r="J392" s="1">
        <f>_xlfn.XLOOKUP($B392,'[1]Pivot Gioc'!$B:$B,'[1]Pivot Gioc'!$L:$L,"")</f>
        <v>3</v>
      </c>
      <c r="K392" s="1">
        <f>_xlfn.XLOOKUP($B392,'[1]Pivot Gioc'!$B:$B,'[1]Pivot Gioc'!$M:$M,"")</f>
        <v>1</v>
      </c>
      <c r="L392" s="1">
        <f>_xlfn.XLOOKUP($B392,'[1]Pivot Gioc'!$B:$B,'[1]Pivot Gioc'!$K:$K,"")</f>
        <v>0</v>
      </c>
      <c r="M392" s="17">
        <f>_xlfn.XLOOKUP($B392,'[1]Pivot Gioc'!$B:$B,'[1]Pivot Gioc'!$C:$C,"")</f>
        <v>5.5909090909090908</v>
      </c>
      <c r="N392" s="17">
        <f>_xlfn.XLOOKUP($B392,'[1]Pivot Gioc'!$B:$B,'[1]Pivot Gioc'!$D:$D,"")</f>
        <v>5.3636363636363633</v>
      </c>
      <c r="O392" s="17">
        <f>_xlfn.XLOOKUP($B392,'[1]Pivot Gioc'!$B:$B,'[1]Pivot Gioc'!$E:$E,"")</f>
        <v>59</v>
      </c>
      <c r="P392" s="22" t="str">
        <f>IF(_xlfn.XLOOKUP($B392,'[1]Pivot Gioc'!$B:$B,'[1]Pivot Gioc'!$G:$G,"")=0,"",_xlfn.XLOOKUP($B392,'[1]Pivot Gioc'!$B:$B,'[1]Pivot Gioc'!$G:$G))</f>
        <v/>
      </c>
      <c r="Q392" s="63" t="e">
        <f>_xlfn.XLOOKUP(B392,[1]!Tabella4[nome],[1]!Tabella4[PRES])</f>
        <v>#REF!</v>
      </c>
      <c r="R392" s="63" t="e">
        <f>_xlfn.XLOOKUP(B392,[1]!Tabella4[nome],[1]!Tabella4[LEGA TIT])</f>
        <v>#REF!</v>
      </c>
      <c r="S392" s="66" t="str">
        <f>IF(_xlfn.XLOOKUP($B392,'[1]Pivot Gioc'!$B:$B,'[1]Pivot Gioc'!$S:$S)="0,00","",_xlfn.XLOOKUP($B392,'[1]Pivot Gioc'!$B:$B,'[1]Pivot Gioc'!$S:$S))</f>
        <v/>
      </c>
      <c r="T392" s="66" t="str">
        <f>IF(_xlfn.XLOOKUP($B392,'[1]Pivot Gioc'!$B:$B,'[1]Pivot Gioc'!$T:$T)=0,"",_xlfn.XLOOKUP($B392,'[1]Pivot Gioc'!$B:$B,'[1]Pivot Gioc'!$T:$T))</f>
        <v/>
      </c>
    </row>
    <row r="393" spans="1:20" x14ac:dyDescent="0.3">
      <c r="A393" s="1" t="s">
        <v>456</v>
      </c>
      <c r="B393" s="107" t="s">
        <v>240</v>
      </c>
      <c r="C393" s="1" t="str">
        <f>_xlfn.IFNA(_xlfn.XLOOKUP(B393,'[1]ROSE SQUADRE'!$N:$N,'[1]ROSE SQUADRE'!$O:$O),"")</f>
        <v/>
      </c>
      <c r="D393" s="1">
        <f>_xlfn.XLOOKUP($B393,'[1]Pivot Gioc'!$B:$B,'[1]Pivot Gioc'!$Q:$Q,"")</f>
        <v>0</v>
      </c>
      <c r="E393" s="1">
        <f>_xlfn.XLOOKUP($B393,'[1]Pivot Gioc'!$B:$B,'[1]Pivot Gioc'!$N:$N,"")</f>
        <v>0</v>
      </c>
      <c r="F393" s="1">
        <f>_xlfn.XLOOKUP($B393,'[1]Pivot Gioc'!$B:$B,'[1]Pivot Gioc'!$J:$J,"")</f>
        <v>0</v>
      </c>
      <c r="G393" s="1">
        <f>_xlfn.XLOOKUP($B393,'[1]Pivot Gioc'!$B:$B,'[1]Pivot Gioc'!$I:$I,"")</f>
        <v>0</v>
      </c>
      <c r="H393" s="1">
        <f>_xlfn.XLOOKUP($B393,'[1]Pivot Gioc'!$B:$B,'[1]Pivot Gioc'!$H:$H,"")</f>
        <v>0</v>
      </c>
      <c r="I393" s="1">
        <f>_xlfn.XLOOKUP($B393,'[1]Pivot Gioc'!$B:$B,'[1]Pivot Gioc'!$P:$P,"")</f>
        <v>0</v>
      </c>
      <c r="J393" s="1">
        <f>_xlfn.XLOOKUP($B393,'[1]Pivot Gioc'!$B:$B,'[1]Pivot Gioc'!$L:$L,"")</f>
        <v>4</v>
      </c>
      <c r="K393" s="1">
        <f>_xlfn.XLOOKUP($B393,'[1]Pivot Gioc'!$B:$B,'[1]Pivot Gioc'!$M:$M,"")</f>
        <v>0</v>
      </c>
      <c r="L393" s="1">
        <f>_xlfn.XLOOKUP($B393,'[1]Pivot Gioc'!$B:$B,'[1]Pivot Gioc'!$K:$K,"")</f>
        <v>1</v>
      </c>
      <c r="M393" s="17">
        <f>_xlfn.XLOOKUP($B393,'[1]Pivot Gioc'!$B:$B,'[1]Pivot Gioc'!$C:$C,"")</f>
        <v>5.7285714285714286</v>
      </c>
      <c r="N393" s="17">
        <f>_xlfn.XLOOKUP($B393,'[1]Pivot Gioc'!$B:$B,'[1]Pivot Gioc'!$D:$D,"")</f>
        <v>5.6142857142857139</v>
      </c>
      <c r="O393" s="17">
        <f>_xlfn.XLOOKUP($B393,'[1]Pivot Gioc'!$B:$B,'[1]Pivot Gioc'!$E:$E,"")</f>
        <v>196.5</v>
      </c>
      <c r="P393" s="22" t="str">
        <f>IF(_xlfn.XLOOKUP($B393,'[1]Pivot Gioc'!$B:$B,'[1]Pivot Gioc'!$G:$G,"")=0,"",_xlfn.XLOOKUP($B393,'[1]Pivot Gioc'!$B:$B,'[1]Pivot Gioc'!$G:$G))</f>
        <v/>
      </c>
      <c r="Q393" s="63" t="e">
        <f>_xlfn.XLOOKUP(B393,[1]!Tabella4[nome],[1]!Tabella4[PRES])</f>
        <v>#REF!</v>
      </c>
      <c r="R393" s="63" t="e">
        <f>_xlfn.XLOOKUP(B393,[1]!Tabella4[nome],[1]!Tabella4[LEGA TIT])</f>
        <v>#REF!</v>
      </c>
      <c r="S393" s="66" t="str">
        <f>IF(_xlfn.XLOOKUP($B393,'[1]Pivot Gioc'!$B:$B,'[1]Pivot Gioc'!$S:$S)="0,00","",_xlfn.XLOOKUP($B393,'[1]Pivot Gioc'!$B:$B,'[1]Pivot Gioc'!$S:$S))</f>
        <v/>
      </c>
      <c r="T393" s="66" t="str">
        <f>IF(_xlfn.XLOOKUP($B393,'[1]Pivot Gioc'!$B:$B,'[1]Pivot Gioc'!$T:$T)=0,"",_xlfn.XLOOKUP($B393,'[1]Pivot Gioc'!$B:$B,'[1]Pivot Gioc'!$T:$T))</f>
        <v/>
      </c>
    </row>
    <row r="394" spans="1:20" x14ac:dyDescent="0.3">
      <c r="B394" s="107" t="s">
        <v>627</v>
      </c>
      <c r="C394" s="1" t="str">
        <f>_xlfn.IFNA(_xlfn.XLOOKUP(B394,'[1]ROSE SQUADRE'!$N:$N,'[1]ROSE SQUADRE'!$O:$O),"")</f>
        <v/>
      </c>
      <c r="D394" s="1">
        <f>_xlfn.XLOOKUP($B394,'[1]Pivot Gioc'!$B:$B,'[1]Pivot Gioc'!$Q:$Q,"")</f>
        <v>0</v>
      </c>
      <c r="E394" s="1">
        <f>_xlfn.XLOOKUP($B394,'[1]Pivot Gioc'!$B:$B,'[1]Pivot Gioc'!$N:$N,"")</f>
        <v>0</v>
      </c>
      <c r="F394" s="1">
        <f>_xlfn.XLOOKUP($B394,'[1]Pivot Gioc'!$B:$B,'[1]Pivot Gioc'!$J:$J,"")</f>
        <v>0</v>
      </c>
      <c r="G394" s="1">
        <f>_xlfn.XLOOKUP($B394,'[1]Pivot Gioc'!$B:$B,'[1]Pivot Gioc'!$I:$I,"")</f>
        <v>0</v>
      </c>
      <c r="H394" s="1">
        <f>_xlfn.XLOOKUP($B394,'[1]Pivot Gioc'!$B:$B,'[1]Pivot Gioc'!$H:$H,"")</f>
        <v>0</v>
      </c>
      <c r="I394" s="1">
        <f>_xlfn.XLOOKUP($B394,'[1]Pivot Gioc'!$B:$B,'[1]Pivot Gioc'!$P:$P,"")</f>
        <v>0</v>
      </c>
      <c r="J394" s="1">
        <f>_xlfn.XLOOKUP($B394,'[1]Pivot Gioc'!$B:$B,'[1]Pivot Gioc'!$L:$L,"")</f>
        <v>1</v>
      </c>
      <c r="K394" s="1">
        <f>_xlfn.XLOOKUP($B394,'[1]Pivot Gioc'!$B:$B,'[1]Pivot Gioc'!$M:$M,"")</f>
        <v>0</v>
      </c>
      <c r="L394" s="1">
        <f>_xlfn.XLOOKUP($B394,'[1]Pivot Gioc'!$B:$B,'[1]Pivot Gioc'!$K:$K,"")</f>
        <v>0</v>
      </c>
      <c r="M394" s="17">
        <f>_xlfn.XLOOKUP($B394,'[1]Pivot Gioc'!$B:$B,'[1]Pivot Gioc'!$C:$C,"")</f>
        <v>5.6923076923076925</v>
      </c>
      <c r="N394" s="17">
        <f>_xlfn.XLOOKUP($B394,'[1]Pivot Gioc'!$B:$B,'[1]Pivot Gioc'!$D:$D,"")</f>
        <v>5.6538461538461542</v>
      </c>
      <c r="O394" s="17">
        <f>_xlfn.XLOOKUP($B394,'[1]Pivot Gioc'!$B:$B,'[1]Pivot Gioc'!$E:$E,"")</f>
        <v>73.5</v>
      </c>
      <c r="P394" s="22" t="str">
        <f>IF(_xlfn.XLOOKUP($B394,'[1]Pivot Gioc'!$B:$B,'[1]Pivot Gioc'!$G:$G,"")=0,"",_xlfn.XLOOKUP($B394,'[1]Pivot Gioc'!$B:$B,'[1]Pivot Gioc'!$G:$G))</f>
        <v/>
      </c>
      <c r="Q394" s="63" t="e">
        <f>_xlfn.XLOOKUP(B394,[1]!Tabella4[nome],[1]!Tabella4[PRES])</f>
        <v>#REF!</v>
      </c>
      <c r="R394" s="63" t="e">
        <f>_xlfn.XLOOKUP(B394,[1]!Tabella4[nome],[1]!Tabella4[LEGA TIT])</f>
        <v>#REF!</v>
      </c>
      <c r="S394" s="66" t="str">
        <f>IF(_xlfn.XLOOKUP($B394,'[1]Pivot Gioc'!$B:$B,'[1]Pivot Gioc'!$S:$S)="0,00","",_xlfn.XLOOKUP($B394,'[1]Pivot Gioc'!$B:$B,'[1]Pivot Gioc'!$S:$S))</f>
        <v/>
      </c>
      <c r="T394" s="66" t="str">
        <f>IF(_xlfn.XLOOKUP($B394,'[1]Pivot Gioc'!$B:$B,'[1]Pivot Gioc'!$T:$T)=0,"",_xlfn.XLOOKUP($B394,'[1]Pivot Gioc'!$B:$B,'[1]Pivot Gioc'!$T:$T))</f>
        <v/>
      </c>
    </row>
    <row r="395" spans="1:20" x14ac:dyDescent="0.3">
      <c r="A395" s="1" t="s">
        <v>548</v>
      </c>
      <c r="B395" s="109" t="s">
        <v>243</v>
      </c>
      <c r="C395" s="1" t="str">
        <f>_xlfn.IFNA(_xlfn.XLOOKUP(B395,'[1]ROSE SQUADRE'!$N:$N,'[1]ROSE SQUADRE'!$O:$O),"")</f>
        <v/>
      </c>
      <c r="D395" s="1">
        <f>_xlfn.XLOOKUP($B395,'[1]Pivot Gioc'!$B:$B,'[1]Pivot Gioc'!$Q:$Q,"")</f>
        <v>0</v>
      </c>
      <c r="E395" s="1">
        <f>_xlfn.XLOOKUP($B395,'[1]Pivot Gioc'!$B:$B,'[1]Pivot Gioc'!$N:$N,"")</f>
        <v>1</v>
      </c>
      <c r="F395" s="1">
        <f>_xlfn.XLOOKUP($B395,'[1]Pivot Gioc'!$B:$B,'[1]Pivot Gioc'!$J:$J,"")</f>
        <v>0</v>
      </c>
      <c r="G395" s="1">
        <f>_xlfn.XLOOKUP($B395,'[1]Pivot Gioc'!$B:$B,'[1]Pivot Gioc'!$I:$I,"")</f>
        <v>0</v>
      </c>
      <c r="H395" s="1">
        <f>_xlfn.XLOOKUP($B395,'[1]Pivot Gioc'!$B:$B,'[1]Pivot Gioc'!$H:$H,"")</f>
        <v>0</v>
      </c>
      <c r="I395" s="1">
        <f>_xlfn.XLOOKUP($B395,'[1]Pivot Gioc'!$B:$B,'[1]Pivot Gioc'!$P:$P,"")</f>
        <v>0</v>
      </c>
      <c r="J395" s="1">
        <f>_xlfn.XLOOKUP($B395,'[1]Pivot Gioc'!$B:$B,'[1]Pivot Gioc'!$L:$L,"")</f>
        <v>1</v>
      </c>
      <c r="K395" s="1">
        <f>_xlfn.XLOOKUP($B395,'[1]Pivot Gioc'!$B:$B,'[1]Pivot Gioc'!$M:$M,"")</f>
        <v>0</v>
      </c>
      <c r="L395" s="1">
        <f>_xlfn.XLOOKUP($B395,'[1]Pivot Gioc'!$B:$B,'[1]Pivot Gioc'!$K:$K,"")</f>
        <v>0</v>
      </c>
      <c r="M395" s="17">
        <f>_xlfn.XLOOKUP($B395,'[1]Pivot Gioc'!$B:$B,'[1]Pivot Gioc'!$C:$C,"")</f>
        <v>5.7</v>
      </c>
      <c r="N395" s="17">
        <f>_xlfn.XLOOKUP($B395,'[1]Pivot Gioc'!$B:$B,'[1]Pivot Gioc'!$D:$D,"")</f>
        <v>5.7333333333333334</v>
      </c>
      <c r="O395" s="17">
        <f>_xlfn.XLOOKUP($B395,'[1]Pivot Gioc'!$B:$B,'[1]Pivot Gioc'!$E:$E,"")</f>
        <v>86</v>
      </c>
      <c r="P395" s="22" t="str">
        <f>IF(_xlfn.XLOOKUP($B395,'[1]Pivot Gioc'!$B:$B,'[1]Pivot Gioc'!$G:$G,"")=0,"",_xlfn.XLOOKUP($B395,'[1]Pivot Gioc'!$B:$B,'[1]Pivot Gioc'!$G:$G))</f>
        <v/>
      </c>
      <c r="Q395" s="63" t="e">
        <f>_xlfn.XLOOKUP(B395,[1]!Tabella4[nome],[1]!Tabella4[PRES])</f>
        <v>#REF!</v>
      </c>
      <c r="R395" s="63" t="e">
        <f>_xlfn.XLOOKUP(B395,[1]!Tabella4[nome],[1]!Tabella4[LEGA TIT])</f>
        <v>#REF!</v>
      </c>
      <c r="S395" s="66" t="str">
        <f>IF(_xlfn.XLOOKUP($B395,'[1]Pivot Gioc'!$B:$B,'[1]Pivot Gioc'!$S:$S)="0,00","",_xlfn.XLOOKUP($B395,'[1]Pivot Gioc'!$B:$B,'[1]Pivot Gioc'!$S:$S))</f>
        <v/>
      </c>
      <c r="T395" s="66" t="str">
        <f>IF(_xlfn.XLOOKUP($B395,'[1]Pivot Gioc'!$B:$B,'[1]Pivot Gioc'!$T:$T)=0,"",_xlfn.XLOOKUP($B395,'[1]Pivot Gioc'!$B:$B,'[1]Pivot Gioc'!$T:$T))</f>
        <v/>
      </c>
    </row>
    <row r="396" spans="1:20" x14ac:dyDescent="0.3">
      <c r="B396" s="107" t="s">
        <v>628</v>
      </c>
      <c r="C396" s="1" t="str">
        <f>_xlfn.IFNA(_xlfn.XLOOKUP(B396,'[1]ROSE SQUADRE'!$N:$N,'[1]ROSE SQUADRE'!$O:$O),"")</f>
        <v/>
      </c>
      <c r="D396" s="1">
        <f>_xlfn.XLOOKUP($B396,'[1]Pivot Gioc'!$B:$B,'[1]Pivot Gioc'!$Q:$Q,"")</f>
        <v>0</v>
      </c>
      <c r="E396" s="1">
        <f>_xlfn.XLOOKUP($B396,'[1]Pivot Gioc'!$B:$B,'[1]Pivot Gioc'!$N:$N,"")</f>
        <v>0</v>
      </c>
      <c r="F396" s="1">
        <f>_xlfn.XLOOKUP($B396,'[1]Pivot Gioc'!$B:$B,'[1]Pivot Gioc'!$J:$J,"")</f>
        <v>0</v>
      </c>
      <c r="G396" s="1">
        <f>_xlfn.XLOOKUP($B396,'[1]Pivot Gioc'!$B:$B,'[1]Pivot Gioc'!$I:$I,"")</f>
        <v>0</v>
      </c>
      <c r="H396" s="1">
        <f>_xlfn.XLOOKUP($B396,'[1]Pivot Gioc'!$B:$B,'[1]Pivot Gioc'!$H:$H,"")</f>
        <v>0</v>
      </c>
      <c r="I396" s="1">
        <f>_xlfn.XLOOKUP($B396,'[1]Pivot Gioc'!$B:$B,'[1]Pivot Gioc'!$P:$P,"")</f>
        <v>0</v>
      </c>
      <c r="J396" s="1">
        <f>_xlfn.XLOOKUP($B396,'[1]Pivot Gioc'!$B:$B,'[1]Pivot Gioc'!$L:$L,"")</f>
        <v>0</v>
      </c>
      <c r="K396" s="1">
        <f>_xlfn.XLOOKUP($B396,'[1]Pivot Gioc'!$B:$B,'[1]Pivot Gioc'!$M:$M,"")</f>
        <v>0</v>
      </c>
      <c r="L396" s="1">
        <f>_xlfn.XLOOKUP($B396,'[1]Pivot Gioc'!$B:$B,'[1]Pivot Gioc'!$K:$K,"")</f>
        <v>0</v>
      </c>
      <c r="M396" s="17">
        <f>_xlfn.XLOOKUP($B396,'[1]Pivot Gioc'!$B:$B,'[1]Pivot Gioc'!$C:$C,"")</f>
        <v>5.916666666666667</v>
      </c>
      <c r="N396" s="17">
        <f>_xlfn.XLOOKUP($B396,'[1]Pivot Gioc'!$B:$B,'[1]Pivot Gioc'!$D:$D,"")</f>
        <v>3.5833333333333335</v>
      </c>
      <c r="O396" s="17">
        <f>_xlfn.XLOOKUP($B396,'[1]Pivot Gioc'!$B:$B,'[1]Pivot Gioc'!$E:$E,"")</f>
        <v>21.5</v>
      </c>
      <c r="P396" s="22">
        <f>IF(_xlfn.XLOOKUP($B396,'[1]Pivot Gioc'!$B:$B,'[1]Pivot Gioc'!$G:$G,"")=0,"",_xlfn.XLOOKUP($B396,'[1]Pivot Gioc'!$B:$B,'[1]Pivot Gioc'!$G:$G))</f>
        <v>14</v>
      </c>
      <c r="Q396" s="63" t="e">
        <f>_xlfn.XLOOKUP(B396,[1]!Tabella4[nome],[1]!Tabella4[PRES])</f>
        <v>#REF!</v>
      </c>
      <c r="R396" s="63" t="e">
        <f>_xlfn.XLOOKUP(B396,[1]!Tabella4[nome],[1]!Tabella4[LEGA TIT])</f>
        <v>#REF!</v>
      </c>
      <c r="S396" s="66" t="str">
        <f>IF(_xlfn.XLOOKUP($B396,'[1]Pivot Gioc'!$B:$B,'[1]Pivot Gioc'!$S:$S)="0,00","",_xlfn.XLOOKUP($B396,'[1]Pivot Gioc'!$B:$B,'[1]Pivot Gioc'!$S:$S))</f>
        <v/>
      </c>
      <c r="T396" s="66" t="str">
        <f>IF(_xlfn.XLOOKUP($B396,'[1]Pivot Gioc'!$B:$B,'[1]Pivot Gioc'!$T:$T)=0,"",_xlfn.XLOOKUP($B396,'[1]Pivot Gioc'!$B:$B,'[1]Pivot Gioc'!$T:$T))</f>
        <v/>
      </c>
    </row>
    <row r="397" spans="1:20" x14ac:dyDescent="0.3">
      <c r="B397" s="94" t="s">
        <v>244</v>
      </c>
      <c r="C397" s="1" t="str">
        <f>_xlfn.IFNA(_xlfn.XLOOKUP(B397,'[1]ROSE SQUADRE'!$N:$N,'[1]ROSE SQUADRE'!$O:$O),"")</f>
        <v/>
      </c>
      <c r="D397" s="1">
        <f>_xlfn.XLOOKUP($B397,'[1]Pivot Gioc'!$B:$B,'[1]Pivot Gioc'!$Q:$Q,"")</f>
        <v>0</v>
      </c>
      <c r="E397" s="1">
        <f>_xlfn.XLOOKUP($B397,'[1]Pivot Gioc'!$B:$B,'[1]Pivot Gioc'!$N:$N,"")</f>
        <v>4</v>
      </c>
      <c r="F397" s="1">
        <f>_xlfn.XLOOKUP($B397,'[1]Pivot Gioc'!$B:$B,'[1]Pivot Gioc'!$J:$J,"")</f>
        <v>0</v>
      </c>
      <c r="G397" s="1">
        <f>_xlfn.XLOOKUP($B397,'[1]Pivot Gioc'!$B:$B,'[1]Pivot Gioc'!$I:$I,"")</f>
        <v>0</v>
      </c>
      <c r="H397" s="1">
        <f>_xlfn.XLOOKUP($B397,'[1]Pivot Gioc'!$B:$B,'[1]Pivot Gioc'!$H:$H,"")</f>
        <v>0</v>
      </c>
      <c r="I397" s="1">
        <f>_xlfn.XLOOKUP($B397,'[1]Pivot Gioc'!$B:$B,'[1]Pivot Gioc'!$P:$P,"")</f>
        <v>0</v>
      </c>
      <c r="J397" s="1">
        <f>_xlfn.XLOOKUP($B397,'[1]Pivot Gioc'!$B:$B,'[1]Pivot Gioc'!$L:$L,"")</f>
        <v>2</v>
      </c>
      <c r="K397" s="1">
        <f>_xlfn.XLOOKUP($B397,'[1]Pivot Gioc'!$B:$B,'[1]Pivot Gioc'!$M:$M,"")</f>
        <v>0</v>
      </c>
      <c r="L397" s="1">
        <f>_xlfn.XLOOKUP($B397,'[1]Pivot Gioc'!$B:$B,'[1]Pivot Gioc'!$K:$K,"")</f>
        <v>0</v>
      </c>
      <c r="M397" s="17">
        <f>_xlfn.XLOOKUP($B397,'[1]Pivot Gioc'!$B:$B,'[1]Pivot Gioc'!$C:$C,"")</f>
        <v>5.8913043478260869</v>
      </c>
      <c r="N397" s="17">
        <f>_xlfn.XLOOKUP($B397,'[1]Pivot Gioc'!$B:$B,'[1]Pivot Gioc'!$D:$D,"")</f>
        <v>6.0217391304347823</v>
      </c>
      <c r="O397" s="17">
        <f>_xlfn.XLOOKUP($B397,'[1]Pivot Gioc'!$B:$B,'[1]Pivot Gioc'!$E:$E,"")</f>
        <v>138.5</v>
      </c>
      <c r="P397" s="22" t="str">
        <f>IF(_xlfn.XLOOKUP($B397,'[1]Pivot Gioc'!$B:$B,'[1]Pivot Gioc'!$G:$G,"")=0,"",_xlfn.XLOOKUP($B397,'[1]Pivot Gioc'!$B:$B,'[1]Pivot Gioc'!$G:$G))</f>
        <v/>
      </c>
      <c r="Q397" s="63" t="e">
        <f>_xlfn.XLOOKUP(B397,[1]!Tabella4[nome],[1]!Tabella4[PRES])</f>
        <v>#REF!</v>
      </c>
      <c r="R397" s="63" t="e">
        <f>_xlfn.XLOOKUP(B397,[1]!Tabella4[nome],[1]!Tabella4[LEGA TIT])</f>
        <v>#REF!</v>
      </c>
      <c r="S397" s="66">
        <f>IF(_xlfn.XLOOKUP($B397,'[1]Pivot Gioc'!$B:$B,'[1]Pivot Gioc'!$S:$S)="0,00","",_xlfn.XLOOKUP($B397,'[1]Pivot Gioc'!$B:$B,'[1]Pivot Gioc'!$S:$S))</f>
        <v>5.5</v>
      </c>
      <c r="T397" s="66">
        <f>IF(_xlfn.XLOOKUP($B397,'[1]Pivot Gioc'!$B:$B,'[1]Pivot Gioc'!$T:$T)=0,"",_xlfn.XLOOKUP($B397,'[1]Pivot Gioc'!$B:$B,'[1]Pivot Gioc'!$T:$T))</f>
        <v>5.5</v>
      </c>
    </row>
    <row r="398" spans="1:20" x14ac:dyDescent="0.3">
      <c r="B398" s="94" t="s">
        <v>461</v>
      </c>
      <c r="C398" s="1" t="str">
        <f>_xlfn.IFNA(_xlfn.XLOOKUP(B398,'[1]ROSE SQUADRE'!$N:$N,'[1]ROSE SQUADRE'!$O:$O),"")</f>
        <v/>
      </c>
      <c r="D398" s="1">
        <f>_xlfn.XLOOKUP($B398,'[1]Pivot Gioc'!$B:$B,'[1]Pivot Gioc'!$Q:$Q,"")</f>
        <v>0</v>
      </c>
      <c r="E398" s="1">
        <f>_xlfn.XLOOKUP($B398,'[1]Pivot Gioc'!$B:$B,'[1]Pivot Gioc'!$N:$N,"")</f>
        <v>1</v>
      </c>
      <c r="F398" s="1">
        <f>_xlfn.XLOOKUP($B398,'[1]Pivot Gioc'!$B:$B,'[1]Pivot Gioc'!$J:$J,"")</f>
        <v>0</v>
      </c>
      <c r="G398" s="1">
        <f>_xlfn.XLOOKUP($B398,'[1]Pivot Gioc'!$B:$B,'[1]Pivot Gioc'!$I:$I,"")</f>
        <v>0</v>
      </c>
      <c r="H398" s="1">
        <f>_xlfn.XLOOKUP($B398,'[1]Pivot Gioc'!$B:$B,'[1]Pivot Gioc'!$H:$H,"")</f>
        <v>0</v>
      </c>
      <c r="I398" s="1">
        <f>_xlfn.XLOOKUP($B398,'[1]Pivot Gioc'!$B:$B,'[1]Pivot Gioc'!$P:$P,"")</f>
        <v>0</v>
      </c>
      <c r="J398" s="1">
        <f>_xlfn.XLOOKUP($B398,'[1]Pivot Gioc'!$B:$B,'[1]Pivot Gioc'!$L:$L,"")</f>
        <v>3</v>
      </c>
      <c r="K398" s="1">
        <f>_xlfn.XLOOKUP($B398,'[1]Pivot Gioc'!$B:$B,'[1]Pivot Gioc'!$M:$M,"")</f>
        <v>0</v>
      </c>
      <c r="L398" s="1">
        <f>_xlfn.XLOOKUP($B398,'[1]Pivot Gioc'!$B:$B,'[1]Pivot Gioc'!$K:$K,"")</f>
        <v>0</v>
      </c>
      <c r="M398" s="17">
        <f>_xlfn.XLOOKUP($B398,'[1]Pivot Gioc'!$B:$B,'[1]Pivot Gioc'!$C:$C,"")</f>
        <v>5.833333333333333</v>
      </c>
      <c r="N398" s="17">
        <f>_xlfn.XLOOKUP($B398,'[1]Pivot Gioc'!$B:$B,'[1]Pivot Gioc'!$D:$D,"")</f>
        <v>5.7777777777777777</v>
      </c>
      <c r="O398" s="17">
        <f>_xlfn.XLOOKUP($B398,'[1]Pivot Gioc'!$B:$B,'[1]Pivot Gioc'!$E:$E,"")</f>
        <v>52</v>
      </c>
      <c r="P398" s="22" t="str">
        <f>IF(_xlfn.XLOOKUP($B398,'[1]Pivot Gioc'!$B:$B,'[1]Pivot Gioc'!$G:$G,"")=0,"",_xlfn.XLOOKUP($B398,'[1]Pivot Gioc'!$B:$B,'[1]Pivot Gioc'!$G:$G))</f>
        <v/>
      </c>
      <c r="Q398" s="63" t="e">
        <f>_xlfn.XLOOKUP(B398,[1]!Tabella4[nome],[1]!Tabella4[PRES])</f>
        <v>#REF!</v>
      </c>
      <c r="R398" s="63" t="e">
        <f>_xlfn.XLOOKUP(B398,[1]!Tabella4[nome],[1]!Tabella4[LEGA TIT])</f>
        <v>#REF!</v>
      </c>
      <c r="S398" s="66" t="str">
        <f>IF(_xlfn.XLOOKUP($B398,'[1]Pivot Gioc'!$B:$B,'[1]Pivot Gioc'!$S:$S)="0,00","",_xlfn.XLOOKUP($B398,'[1]Pivot Gioc'!$B:$B,'[1]Pivot Gioc'!$S:$S))</f>
        <v/>
      </c>
      <c r="T398" s="66" t="str">
        <f>IF(_xlfn.XLOOKUP($B398,'[1]Pivot Gioc'!$B:$B,'[1]Pivot Gioc'!$T:$T)=0,"",_xlfn.XLOOKUP($B398,'[1]Pivot Gioc'!$B:$B,'[1]Pivot Gioc'!$T:$T))</f>
        <v/>
      </c>
    </row>
    <row r="399" spans="1:20" x14ac:dyDescent="0.3">
      <c r="B399" s="94" t="s">
        <v>247</v>
      </c>
      <c r="C399" s="1" t="str">
        <f>_xlfn.IFNA(_xlfn.XLOOKUP(B399,'[1]ROSE SQUADRE'!$N:$N,'[1]ROSE SQUADRE'!$O:$O),"")</f>
        <v/>
      </c>
      <c r="D399" s="1">
        <f>_xlfn.XLOOKUP($B399,'[1]Pivot Gioc'!$B:$B,'[1]Pivot Gioc'!$Q:$Q,"")</f>
        <v>0</v>
      </c>
      <c r="E399" s="1">
        <f>_xlfn.XLOOKUP($B399,'[1]Pivot Gioc'!$B:$B,'[1]Pivot Gioc'!$N:$N,"")</f>
        <v>3</v>
      </c>
      <c r="F399" s="1">
        <f>_xlfn.XLOOKUP($B399,'[1]Pivot Gioc'!$B:$B,'[1]Pivot Gioc'!$J:$J,"")</f>
        <v>0</v>
      </c>
      <c r="G399" s="1">
        <f>_xlfn.XLOOKUP($B399,'[1]Pivot Gioc'!$B:$B,'[1]Pivot Gioc'!$I:$I,"")</f>
        <v>0</v>
      </c>
      <c r="H399" s="1">
        <f>_xlfn.XLOOKUP($B399,'[1]Pivot Gioc'!$B:$B,'[1]Pivot Gioc'!$H:$H,"")</f>
        <v>0</v>
      </c>
      <c r="I399" s="1">
        <f>_xlfn.XLOOKUP($B399,'[1]Pivot Gioc'!$B:$B,'[1]Pivot Gioc'!$P:$P,"")</f>
        <v>0</v>
      </c>
      <c r="J399" s="1">
        <f>_xlfn.XLOOKUP($B399,'[1]Pivot Gioc'!$B:$B,'[1]Pivot Gioc'!$L:$L,"")</f>
        <v>7</v>
      </c>
      <c r="K399" s="1">
        <f>_xlfn.XLOOKUP($B399,'[1]Pivot Gioc'!$B:$B,'[1]Pivot Gioc'!$M:$M,"")</f>
        <v>1</v>
      </c>
      <c r="L399" s="1">
        <f>_xlfn.XLOOKUP($B399,'[1]Pivot Gioc'!$B:$B,'[1]Pivot Gioc'!$K:$K,"")</f>
        <v>0</v>
      </c>
      <c r="M399" s="17">
        <f>_xlfn.XLOOKUP($B399,'[1]Pivot Gioc'!$B:$B,'[1]Pivot Gioc'!$C:$C,"")</f>
        <v>5.890625</v>
      </c>
      <c r="N399" s="17">
        <f>_xlfn.XLOOKUP($B399,'[1]Pivot Gioc'!$B:$B,'[1]Pivot Gioc'!$D:$D,"")</f>
        <v>5.84375</v>
      </c>
      <c r="O399" s="17">
        <f>_xlfn.XLOOKUP($B399,'[1]Pivot Gioc'!$B:$B,'[1]Pivot Gioc'!$E:$E,"")</f>
        <v>187</v>
      </c>
      <c r="P399" s="22" t="str">
        <f>IF(_xlfn.XLOOKUP($B399,'[1]Pivot Gioc'!$B:$B,'[1]Pivot Gioc'!$G:$G,"")=0,"",_xlfn.XLOOKUP($B399,'[1]Pivot Gioc'!$B:$B,'[1]Pivot Gioc'!$G:$G))</f>
        <v/>
      </c>
      <c r="Q399" s="63" t="e">
        <f>_xlfn.XLOOKUP(B399,[1]!Tabella4[nome],[1]!Tabella4[PRES])</f>
        <v>#REF!</v>
      </c>
      <c r="R399" s="63" t="e">
        <f>_xlfn.XLOOKUP(B399,[1]!Tabella4[nome],[1]!Tabella4[LEGA TIT])</f>
        <v>#REF!</v>
      </c>
      <c r="S399" s="66" t="str">
        <f>IF(_xlfn.XLOOKUP($B399,'[1]Pivot Gioc'!$B:$B,'[1]Pivot Gioc'!$S:$S)="0,00","",_xlfn.XLOOKUP($B399,'[1]Pivot Gioc'!$B:$B,'[1]Pivot Gioc'!$S:$S))</f>
        <v/>
      </c>
      <c r="T399" s="66" t="str">
        <f>IF(_xlfn.XLOOKUP($B399,'[1]Pivot Gioc'!$B:$B,'[1]Pivot Gioc'!$T:$T)=0,"",_xlfn.XLOOKUP($B399,'[1]Pivot Gioc'!$B:$B,'[1]Pivot Gioc'!$T:$T))</f>
        <v/>
      </c>
    </row>
    <row r="400" spans="1:20" x14ac:dyDescent="0.3">
      <c r="B400" s="94" t="s">
        <v>249</v>
      </c>
      <c r="C400" s="1" t="str">
        <f>_xlfn.IFNA(_xlfn.XLOOKUP(B400,'[1]ROSE SQUADRE'!$N:$N,'[1]ROSE SQUADRE'!$O:$O),"")</f>
        <v/>
      </c>
      <c r="D400" s="1">
        <f>_xlfn.XLOOKUP($B400,'[1]Pivot Gioc'!$B:$B,'[1]Pivot Gioc'!$Q:$Q,"")</f>
        <v>0</v>
      </c>
      <c r="E400" s="1">
        <f>_xlfn.XLOOKUP($B400,'[1]Pivot Gioc'!$B:$B,'[1]Pivot Gioc'!$N:$N,"")</f>
        <v>0</v>
      </c>
      <c r="F400" s="1">
        <f>_xlfn.XLOOKUP($B400,'[1]Pivot Gioc'!$B:$B,'[1]Pivot Gioc'!$J:$J,"")</f>
        <v>0</v>
      </c>
      <c r="G400" s="1">
        <f>_xlfn.XLOOKUP($B400,'[1]Pivot Gioc'!$B:$B,'[1]Pivot Gioc'!$I:$I,"")</f>
        <v>0</v>
      </c>
      <c r="H400" s="1">
        <f>_xlfn.XLOOKUP($B400,'[1]Pivot Gioc'!$B:$B,'[1]Pivot Gioc'!$H:$H,"")</f>
        <v>0</v>
      </c>
      <c r="I400" s="1">
        <f>_xlfn.XLOOKUP($B400,'[1]Pivot Gioc'!$B:$B,'[1]Pivot Gioc'!$P:$P,"")</f>
        <v>0</v>
      </c>
      <c r="J400" s="1">
        <f>_xlfn.XLOOKUP($B400,'[1]Pivot Gioc'!$B:$B,'[1]Pivot Gioc'!$L:$L,"")</f>
        <v>3</v>
      </c>
      <c r="K400" s="1">
        <f>_xlfn.XLOOKUP($B400,'[1]Pivot Gioc'!$B:$B,'[1]Pivot Gioc'!$M:$M,"")</f>
        <v>0</v>
      </c>
      <c r="L400" s="1">
        <f>_xlfn.XLOOKUP($B400,'[1]Pivot Gioc'!$B:$B,'[1]Pivot Gioc'!$K:$K,"")</f>
        <v>0</v>
      </c>
      <c r="M400" s="17">
        <f>_xlfn.XLOOKUP($B400,'[1]Pivot Gioc'!$B:$B,'[1]Pivot Gioc'!$C:$C,"")</f>
        <v>5.7380952380952381</v>
      </c>
      <c r="N400" s="17">
        <f>_xlfn.XLOOKUP($B400,'[1]Pivot Gioc'!$B:$B,'[1]Pivot Gioc'!$D:$D,"")</f>
        <v>5.666666666666667</v>
      </c>
      <c r="O400" s="17">
        <f>_xlfn.XLOOKUP($B400,'[1]Pivot Gioc'!$B:$B,'[1]Pivot Gioc'!$E:$E,"")</f>
        <v>119</v>
      </c>
      <c r="P400" s="22" t="str">
        <f>IF(_xlfn.XLOOKUP($B400,'[1]Pivot Gioc'!$B:$B,'[1]Pivot Gioc'!$G:$G,"")=0,"",_xlfn.XLOOKUP($B400,'[1]Pivot Gioc'!$B:$B,'[1]Pivot Gioc'!$G:$G))</f>
        <v/>
      </c>
      <c r="Q400" s="63" t="e">
        <f>_xlfn.XLOOKUP(B400,[1]!Tabella4[nome],[1]!Tabella4[PRES])</f>
        <v>#REF!</v>
      </c>
      <c r="R400" s="63" t="e">
        <f>_xlfn.XLOOKUP(B400,[1]!Tabella4[nome],[1]!Tabella4[LEGA TIT])</f>
        <v>#REF!</v>
      </c>
      <c r="S400" s="66">
        <f>IF(_xlfn.XLOOKUP($B400,'[1]Pivot Gioc'!$B:$B,'[1]Pivot Gioc'!$S:$S)="0,00","",_xlfn.XLOOKUP($B400,'[1]Pivot Gioc'!$B:$B,'[1]Pivot Gioc'!$S:$S))</f>
        <v>5.4375</v>
      </c>
      <c r="T400" s="66">
        <f>IF(_xlfn.XLOOKUP($B400,'[1]Pivot Gioc'!$B:$B,'[1]Pivot Gioc'!$T:$T)=0,"",_xlfn.XLOOKUP($B400,'[1]Pivot Gioc'!$B:$B,'[1]Pivot Gioc'!$T:$T))</f>
        <v>43.5</v>
      </c>
    </row>
    <row r="401" spans="2:20" x14ac:dyDescent="0.3">
      <c r="B401" s="94" t="s">
        <v>632</v>
      </c>
      <c r="C401" s="1" t="str">
        <f>_xlfn.IFNA(_xlfn.XLOOKUP(B401,'[1]ROSE SQUADRE'!$N:$N,'[1]ROSE SQUADRE'!$O:$O),"")</f>
        <v/>
      </c>
      <c r="D401" s="1">
        <f>_xlfn.XLOOKUP($B401,'[1]Pivot Gioc'!$B:$B,'[1]Pivot Gioc'!$Q:$Q,"")</f>
        <v>0</v>
      </c>
      <c r="E401" s="1">
        <f>_xlfn.XLOOKUP($B401,'[1]Pivot Gioc'!$B:$B,'[1]Pivot Gioc'!$N:$N,"")</f>
        <v>0</v>
      </c>
      <c r="F401" s="1">
        <f>_xlfn.XLOOKUP($B401,'[1]Pivot Gioc'!$B:$B,'[1]Pivot Gioc'!$J:$J,"")</f>
        <v>0</v>
      </c>
      <c r="G401" s="1">
        <f>_xlfn.XLOOKUP($B401,'[1]Pivot Gioc'!$B:$B,'[1]Pivot Gioc'!$I:$I,"")</f>
        <v>0</v>
      </c>
      <c r="H401" s="1">
        <f>_xlfn.XLOOKUP($B401,'[1]Pivot Gioc'!$B:$B,'[1]Pivot Gioc'!$H:$H,"")</f>
        <v>0</v>
      </c>
      <c r="I401" s="1">
        <f>_xlfn.XLOOKUP($B401,'[1]Pivot Gioc'!$B:$B,'[1]Pivot Gioc'!$P:$P,"")</f>
        <v>0</v>
      </c>
      <c r="J401" s="1">
        <f>_xlfn.XLOOKUP($B401,'[1]Pivot Gioc'!$B:$B,'[1]Pivot Gioc'!$L:$L,"")</f>
        <v>0</v>
      </c>
      <c r="K401" s="1">
        <f>_xlfn.XLOOKUP($B401,'[1]Pivot Gioc'!$B:$B,'[1]Pivot Gioc'!$M:$M,"")</f>
        <v>0</v>
      </c>
      <c r="L401" s="1">
        <f>_xlfn.XLOOKUP($B401,'[1]Pivot Gioc'!$B:$B,'[1]Pivot Gioc'!$K:$K,"")</f>
        <v>0</v>
      </c>
      <c r="M401" s="17">
        <f>_xlfn.XLOOKUP($B401,'[1]Pivot Gioc'!$B:$B,'[1]Pivot Gioc'!$C:$C,"")</f>
        <v>5.75</v>
      </c>
      <c r="N401" s="17">
        <f>_xlfn.XLOOKUP($B401,'[1]Pivot Gioc'!$B:$B,'[1]Pivot Gioc'!$D:$D,"")</f>
        <v>5.75</v>
      </c>
      <c r="O401" s="17">
        <f>_xlfn.XLOOKUP($B401,'[1]Pivot Gioc'!$B:$B,'[1]Pivot Gioc'!$E:$E,"")</f>
        <v>11.5</v>
      </c>
      <c r="P401" s="22" t="str">
        <f>IF(_xlfn.XLOOKUP($B401,'[1]Pivot Gioc'!$B:$B,'[1]Pivot Gioc'!$G:$G,"")=0,"",_xlfn.XLOOKUP($B401,'[1]Pivot Gioc'!$B:$B,'[1]Pivot Gioc'!$G:$G))</f>
        <v/>
      </c>
      <c r="Q401" s="63" t="e">
        <f>_xlfn.XLOOKUP(B401,[1]!Tabella4[nome],[1]!Tabella4[PRES])</f>
        <v>#REF!</v>
      </c>
      <c r="R401" s="63" t="e">
        <f>_xlfn.XLOOKUP(B401,[1]!Tabella4[nome],[1]!Tabella4[LEGA TIT])</f>
        <v>#REF!</v>
      </c>
      <c r="S401" s="66" t="str">
        <f>IF(_xlfn.XLOOKUP($B401,'[1]Pivot Gioc'!$B:$B,'[1]Pivot Gioc'!$S:$S)="0,00","",_xlfn.XLOOKUP($B401,'[1]Pivot Gioc'!$B:$B,'[1]Pivot Gioc'!$S:$S))</f>
        <v/>
      </c>
      <c r="T401" s="66" t="str">
        <f>IF(_xlfn.XLOOKUP($B401,'[1]Pivot Gioc'!$B:$B,'[1]Pivot Gioc'!$T:$T)=0,"",_xlfn.XLOOKUP($B401,'[1]Pivot Gioc'!$B:$B,'[1]Pivot Gioc'!$T:$T))</f>
        <v/>
      </c>
    </row>
    <row r="402" spans="2:20" x14ac:dyDescent="0.3">
      <c r="B402" s="94" t="s">
        <v>633</v>
      </c>
      <c r="C402" s="1" t="str">
        <f>_xlfn.IFNA(_xlfn.XLOOKUP(B402,'[1]ROSE SQUADRE'!$N:$N,'[1]ROSE SQUADRE'!$O:$O),"")</f>
        <v/>
      </c>
      <c r="D402" s="1">
        <f>_xlfn.XLOOKUP($B402,'[1]Pivot Gioc'!$B:$B,'[1]Pivot Gioc'!$Q:$Q,"")</f>
        <v>0</v>
      </c>
      <c r="E402" s="1">
        <f>_xlfn.XLOOKUP($B402,'[1]Pivot Gioc'!$B:$B,'[1]Pivot Gioc'!$N:$N,"")</f>
        <v>0</v>
      </c>
      <c r="F402" s="1">
        <f>_xlfn.XLOOKUP($B402,'[1]Pivot Gioc'!$B:$B,'[1]Pivot Gioc'!$J:$J,"")</f>
        <v>0</v>
      </c>
      <c r="G402" s="1">
        <f>_xlfn.XLOOKUP($B402,'[1]Pivot Gioc'!$B:$B,'[1]Pivot Gioc'!$I:$I,"")</f>
        <v>0</v>
      </c>
      <c r="H402" s="1">
        <f>_xlfn.XLOOKUP($B402,'[1]Pivot Gioc'!$B:$B,'[1]Pivot Gioc'!$H:$H,"")</f>
        <v>0</v>
      </c>
      <c r="I402" s="1">
        <f>_xlfn.XLOOKUP($B402,'[1]Pivot Gioc'!$B:$B,'[1]Pivot Gioc'!$P:$P,"")</f>
        <v>0</v>
      </c>
      <c r="J402" s="1">
        <f>_xlfn.XLOOKUP($B402,'[1]Pivot Gioc'!$B:$B,'[1]Pivot Gioc'!$L:$L,"")</f>
        <v>2</v>
      </c>
      <c r="K402" s="1">
        <f>_xlfn.XLOOKUP($B402,'[1]Pivot Gioc'!$B:$B,'[1]Pivot Gioc'!$M:$M,"")</f>
        <v>0</v>
      </c>
      <c r="L402" s="1">
        <f>_xlfn.XLOOKUP($B402,'[1]Pivot Gioc'!$B:$B,'[1]Pivot Gioc'!$K:$K,"")</f>
        <v>0</v>
      </c>
      <c r="M402" s="17">
        <f>_xlfn.XLOOKUP($B402,'[1]Pivot Gioc'!$B:$B,'[1]Pivot Gioc'!$C:$C,"")</f>
        <v>5.7</v>
      </c>
      <c r="N402" s="17">
        <f>_xlfn.XLOOKUP($B402,'[1]Pivot Gioc'!$B:$B,'[1]Pivot Gioc'!$D:$D,"")</f>
        <v>5.6333333333333337</v>
      </c>
      <c r="O402" s="17">
        <f>_xlfn.XLOOKUP($B402,'[1]Pivot Gioc'!$B:$B,'[1]Pivot Gioc'!$E:$E,"")</f>
        <v>84.5</v>
      </c>
      <c r="P402" s="22" t="str">
        <f>IF(_xlfn.XLOOKUP($B402,'[1]Pivot Gioc'!$B:$B,'[1]Pivot Gioc'!$G:$G,"")=0,"",_xlfn.XLOOKUP($B402,'[1]Pivot Gioc'!$B:$B,'[1]Pivot Gioc'!$G:$G))</f>
        <v/>
      </c>
      <c r="Q402" s="63" t="e">
        <f>_xlfn.XLOOKUP(B402,[1]!Tabella4[nome],[1]!Tabella4[PRES])</f>
        <v>#REF!</v>
      </c>
      <c r="R402" s="63" t="e">
        <f>_xlfn.XLOOKUP(B402,[1]!Tabella4[nome],[1]!Tabella4[LEGA TIT])</f>
        <v>#REF!</v>
      </c>
      <c r="S402" s="66" t="str">
        <f>IF(_xlfn.XLOOKUP($B402,'[1]Pivot Gioc'!$B:$B,'[1]Pivot Gioc'!$S:$S)="0,00","",_xlfn.XLOOKUP($B402,'[1]Pivot Gioc'!$B:$B,'[1]Pivot Gioc'!$S:$S))</f>
        <v/>
      </c>
      <c r="T402" s="66" t="str">
        <f>IF(_xlfn.XLOOKUP($B402,'[1]Pivot Gioc'!$B:$B,'[1]Pivot Gioc'!$T:$T)=0,"",_xlfn.XLOOKUP($B402,'[1]Pivot Gioc'!$B:$B,'[1]Pivot Gioc'!$T:$T))</f>
        <v/>
      </c>
    </row>
    <row r="403" spans="2:20" x14ac:dyDescent="0.3">
      <c r="B403" s="94" t="s">
        <v>634</v>
      </c>
      <c r="C403" s="1" t="str">
        <f>_xlfn.IFNA(_xlfn.XLOOKUP(B403,'[1]ROSE SQUADRE'!$N:$N,'[1]ROSE SQUADRE'!$O:$O),"")</f>
        <v/>
      </c>
      <c r="D403" s="1">
        <f>_xlfn.XLOOKUP($B403,'[1]Pivot Gioc'!$B:$B,'[1]Pivot Gioc'!$Q:$Q,"")</f>
        <v>0</v>
      </c>
      <c r="E403" s="1">
        <f>_xlfn.XLOOKUP($B403,'[1]Pivot Gioc'!$B:$B,'[1]Pivot Gioc'!$N:$N,"")</f>
        <v>0</v>
      </c>
      <c r="F403" s="1">
        <f>_xlfn.XLOOKUP($B403,'[1]Pivot Gioc'!$B:$B,'[1]Pivot Gioc'!$J:$J,"")</f>
        <v>0</v>
      </c>
      <c r="G403" s="1">
        <f>_xlfn.XLOOKUP($B403,'[1]Pivot Gioc'!$B:$B,'[1]Pivot Gioc'!$I:$I,"")</f>
        <v>0</v>
      </c>
      <c r="H403" s="1">
        <f>_xlfn.XLOOKUP($B403,'[1]Pivot Gioc'!$B:$B,'[1]Pivot Gioc'!$H:$H,"")</f>
        <v>0</v>
      </c>
      <c r="I403" s="1">
        <f>_xlfn.XLOOKUP($B403,'[1]Pivot Gioc'!$B:$B,'[1]Pivot Gioc'!$P:$P,"")</f>
        <v>0</v>
      </c>
      <c r="J403" s="1">
        <f>_xlfn.XLOOKUP($B403,'[1]Pivot Gioc'!$B:$B,'[1]Pivot Gioc'!$L:$L,"")</f>
        <v>1</v>
      </c>
      <c r="K403" s="1">
        <f>_xlfn.XLOOKUP($B403,'[1]Pivot Gioc'!$B:$B,'[1]Pivot Gioc'!$M:$M,"")</f>
        <v>0</v>
      </c>
      <c r="L403" s="1">
        <f>_xlfn.XLOOKUP($B403,'[1]Pivot Gioc'!$B:$B,'[1]Pivot Gioc'!$K:$K,"")</f>
        <v>1</v>
      </c>
      <c r="M403" s="17">
        <f>_xlfn.XLOOKUP($B403,'[1]Pivot Gioc'!$B:$B,'[1]Pivot Gioc'!$C:$C,"")</f>
        <v>5.6</v>
      </c>
      <c r="N403" s="17">
        <f>_xlfn.XLOOKUP($B403,'[1]Pivot Gioc'!$B:$B,'[1]Pivot Gioc'!$D:$D,"")</f>
        <v>5.35</v>
      </c>
      <c r="O403" s="17">
        <f>_xlfn.XLOOKUP($B403,'[1]Pivot Gioc'!$B:$B,'[1]Pivot Gioc'!$E:$E,"")</f>
        <v>53.5</v>
      </c>
      <c r="P403" s="22" t="str">
        <f>IF(_xlfn.XLOOKUP($B403,'[1]Pivot Gioc'!$B:$B,'[1]Pivot Gioc'!$G:$G,"")=0,"",_xlfn.XLOOKUP($B403,'[1]Pivot Gioc'!$B:$B,'[1]Pivot Gioc'!$G:$G))</f>
        <v/>
      </c>
      <c r="Q403" s="63" t="e">
        <f>_xlfn.XLOOKUP(B403,[1]!Tabella4[nome],[1]!Tabella4[PRES])</f>
        <v>#REF!</v>
      </c>
      <c r="R403" s="63" t="e">
        <f>_xlfn.XLOOKUP(B403,[1]!Tabella4[nome],[1]!Tabella4[LEGA TIT])</f>
        <v>#REF!</v>
      </c>
      <c r="S403" s="66" t="str">
        <f>IF(_xlfn.XLOOKUP($B403,'[1]Pivot Gioc'!$B:$B,'[1]Pivot Gioc'!$S:$S)="0,00","",_xlfn.XLOOKUP($B403,'[1]Pivot Gioc'!$B:$B,'[1]Pivot Gioc'!$S:$S))</f>
        <v/>
      </c>
      <c r="T403" s="66" t="str">
        <f>IF(_xlfn.XLOOKUP($B403,'[1]Pivot Gioc'!$B:$B,'[1]Pivot Gioc'!$T:$T)=0,"",_xlfn.XLOOKUP($B403,'[1]Pivot Gioc'!$B:$B,'[1]Pivot Gioc'!$T:$T))</f>
        <v/>
      </c>
    </row>
    <row r="404" spans="2:20" x14ac:dyDescent="0.3">
      <c r="B404" s="94" t="s">
        <v>635</v>
      </c>
      <c r="C404" s="1" t="str">
        <f>_xlfn.IFNA(_xlfn.XLOOKUP(B404,'[1]ROSE SQUADRE'!$N:$N,'[1]ROSE SQUADRE'!$O:$O),"")</f>
        <v/>
      </c>
      <c r="D404" s="1">
        <f>_xlfn.XLOOKUP($B404,'[1]Pivot Gioc'!$B:$B,'[1]Pivot Gioc'!$Q:$Q,"")</f>
        <v>0</v>
      </c>
      <c r="E404" s="1">
        <f>_xlfn.XLOOKUP($B404,'[1]Pivot Gioc'!$B:$B,'[1]Pivot Gioc'!$N:$N,"")</f>
        <v>0</v>
      </c>
      <c r="F404" s="1">
        <f>_xlfn.XLOOKUP($B404,'[1]Pivot Gioc'!$B:$B,'[1]Pivot Gioc'!$J:$J,"")</f>
        <v>0</v>
      </c>
      <c r="G404" s="1">
        <f>_xlfn.XLOOKUP($B404,'[1]Pivot Gioc'!$B:$B,'[1]Pivot Gioc'!$I:$I,"")</f>
        <v>0</v>
      </c>
      <c r="H404" s="1">
        <f>_xlfn.XLOOKUP($B404,'[1]Pivot Gioc'!$B:$B,'[1]Pivot Gioc'!$H:$H,"")</f>
        <v>0</v>
      </c>
      <c r="I404" s="1">
        <f>_xlfn.XLOOKUP($B404,'[1]Pivot Gioc'!$B:$B,'[1]Pivot Gioc'!$P:$P,"")</f>
        <v>0</v>
      </c>
      <c r="J404" s="1">
        <f>_xlfn.XLOOKUP($B404,'[1]Pivot Gioc'!$B:$B,'[1]Pivot Gioc'!$L:$L,"")</f>
        <v>2</v>
      </c>
      <c r="K404" s="1">
        <f>_xlfn.XLOOKUP($B404,'[1]Pivot Gioc'!$B:$B,'[1]Pivot Gioc'!$M:$M,"")</f>
        <v>0</v>
      </c>
      <c r="L404" s="1">
        <f>_xlfn.XLOOKUP($B404,'[1]Pivot Gioc'!$B:$B,'[1]Pivot Gioc'!$K:$K,"")</f>
        <v>0</v>
      </c>
      <c r="M404" s="17">
        <f>_xlfn.XLOOKUP($B404,'[1]Pivot Gioc'!$B:$B,'[1]Pivot Gioc'!$C:$C,"")</f>
        <v>5.8</v>
      </c>
      <c r="N404" s="17">
        <f>_xlfn.XLOOKUP($B404,'[1]Pivot Gioc'!$B:$B,'[1]Pivot Gioc'!$D:$D,"")</f>
        <v>5.7</v>
      </c>
      <c r="O404" s="17">
        <f>_xlfn.XLOOKUP($B404,'[1]Pivot Gioc'!$B:$B,'[1]Pivot Gioc'!$E:$E,"")</f>
        <v>57</v>
      </c>
      <c r="P404" s="22" t="str">
        <f>IF(_xlfn.XLOOKUP($B404,'[1]Pivot Gioc'!$B:$B,'[1]Pivot Gioc'!$G:$G,"")=0,"",_xlfn.XLOOKUP($B404,'[1]Pivot Gioc'!$B:$B,'[1]Pivot Gioc'!$G:$G))</f>
        <v/>
      </c>
      <c r="Q404" s="63" t="e">
        <f>_xlfn.XLOOKUP(B404,[1]!Tabella4[nome],[1]!Tabella4[PRES])</f>
        <v>#REF!</v>
      </c>
      <c r="R404" s="63" t="e">
        <f>_xlfn.XLOOKUP(B404,[1]!Tabella4[nome],[1]!Tabella4[LEGA TIT])</f>
        <v>#REF!</v>
      </c>
      <c r="S404" s="66" t="str">
        <f>IF(_xlfn.XLOOKUP($B404,'[1]Pivot Gioc'!$B:$B,'[1]Pivot Gioc'!$S:$S)="0,00","",_xlfn.XLOOKUP($B404,'[1]Pivot Gioc'!$B:$B,'[1]Pivot Gioc'!$S:$S))</f>
        <v/>
      </c>
      <c r="T404" s="66" t="str">
        <f>IF(_xlfn.XLOOKUP($B404,'[1]Pivot Gioc'!$B:$B,'[1]Pivot Gioc'!$T:$T)=0,"",_xlfn.XLOOKUP($B404,'[1]Pivot Gioc'!$B:$B,'[1]Pivot Gioc'!$T:$T))</f>
        <v/>
      </c>
    </row>
    <row r="405" spans="2:20" x14ac:dyDescent="0.3">
      <c r="B405" s="94" t="s">
        <v>636</v>
      </c>
      <c r="C405" s="1" t="str">
        <f>_xlfn.IFNA(_xlfn.XLOOKUP(B405,'[1]ROSE SQUADRE'!$N:$N,'[1]ROSE SQUADRE'!$O:$O),"")</f>
        <v/>
      </c>
      <c r="D405" s="1">
        <f>_xlfn.XLOOKUP($B405,'[1]Pivot Gioc'!$B:$B,'[1]Pivot Gioc'!$Q:$Q,"")</f>
        <v>0</v>
      </c>
      <c r="E405" s="1">
        <f>_xlfn.XLOOKUP($B405,'[1]Pivot Gioc'!$B:$B,'[1]Pivot Gioc'!$N:$N,"")</f>
        <v>0</v>
      </c>
      <c r="F405" s="1">
        <f>_xlfn.XLOOKUP($B405,'[1]Pivot Gioc'!$B:$B,'[1]Pivot Gioc'!$J:$J,"")</f>
        <v>0</v>
      </c>
      <c r="G405" s="1">
        <f>_xlfn.XLOOKUP($B405,'[1]Pivot Gioc'!$B:$B,'[1]Pivot Gioc'!$I:$I,"")</f>
        <v>0</v>
      </c>
      <c r="H405" s="1">
        <f>_xlfn.XLOOKUP($B405,'[1]Pivot Gioc'!$B:$B,'[1]Pivot Gioc'!$H:$H,"")</f>
        <v>0</v>
      </c>
      <c r="I405" s="1">
        <f>_xlfn.XLOOKUP($B405,'[1]Pivot Gioc'!$B:$B,'[1]Pivot Gioc'!$P:$P,"")</f>
        <v>0</v>
      </c>
      <c r="J405" s="1">
        <f>_xlfn.XLOOKUP($B405,'[1]Pivot Gioc'!$B:$B,'[1]Pivot Gioc'!$L:$L,"")</f>
        <v>0</v>
      </c>
      <c r="K405" s="1">
        <f>_xlfn.XLOOKUP($B405,'[1]Pivot Gioc'!$B:$B,'[1]Pivot Gioc'!$M:$M,"")</f>
        <v>0</v>
      </c>
      <c r="L405" s="1">
        <f>_xlfn.XLOOKUP($B405,'[1]Pivot Gioc'!$B:$B,'[1]Pivot Gioc'!$K:$K,"")</f>
        <v>0</v>
      </c>
      <c r="M405" s="17">
        <f>_xlfn.XLOOKUP($B405,'[1]Pivot Gioc'!$B:$B,'[1]Pivot Gioc'!$C:$C,"")</f>
        <v>6.25</v>
      </c>
      <c r="N405" s="17">
        <f>_xlfn.XLOOKUP($B405,'[1]Pivot Gioc'!$B:$B,'[1]Pivot Gioc'!$D:$D,"")</f>
        <v>5.25</v>
      </c>
      <c r="O405" s="17">
        <f>_xlfn.XLOOKUP($B405,'[1]Pivot Gioc'!$B:$B,'[1]Pivot Gioc'!$E:$E,"")</f>
        <v>10.5</v>
      </c>
      <c r="P405" s="22">
        <f>IF(_xlfn.XLOOKUP($B405,'[1]Pivot Gioc'!$B:$B,'[1]Pivot Gioc'!$G:$G,"")=0,"",_xlfn.XLOOKUP($B405,'[1]Pivot Gioc'!$B:$B,'[1]Pivot Gioc'!$G:$G))</f>
        <v>2</v>
      </c>
      <c r="Q405" s="63" t="e">
        <f>_xlfn.XLOOKUP(B405,[1]!Tabella4[nome],[1]!Tabella4[PRES])</f>
        <v>#REF!</v>
      </c>
      <c r="R405" s="63" t="e">
        <f>_xlfn.XLOOKUP(B405,[1]!Tabella4[nome],[1]!Tabella4[LEGA TIT])</f>
        <v>#REF!</v>
      </c>
      <c r="S405" s="66" t="str">
        <f>IF(_xlfn.XLOOKUP($B405,'[1]Pivot Gioc'!$B:$B,'[1]Pivot Gioc'!$S:$S)="0,00","",_xlfn.XLOOKUP($B405,'[1]Pivot Gioc'!$B:$B,'[1]Pivot Gioc'!$S:$S))</f>
        <v/>
      </c>
      <c r="T405" s="66" t="str">
        <f>IF(_xlfn.XLOOKUP($B405,'[1]Pivot Gioc'!$B:$B,'[1]Pivot Gioc'!$T:$T)=0,"",_xlfn.XLOOKUP($B405,'[1]Pivot Gioc'!$B:$B,'[1]Pivot Gioc'!$T:$T))</f>
        <v/>
      </c>
    </row>
    <row r="406" spans="2:20" x14ac:dyDescent="0.3">
      <c r="B406" s="94" t="s">
        <v>473</v>
      </c>
      <c r="C406" s="1" t="str">
        <f>_xlfn.IFNA(_xlfn.XLOOKUP(B406,'[1]ROSE SQUADRE'!$N:$N,'[1]ROSE SQUADRE'!$O:$O),"")</f>
        <v/>
      </c>
      <c r="D406" s="1">
        <f>_xlfn.XLOOKUP($B406,'[1]Pivot Gioc'!$B:$B,'[1]Pivot Gioc'!$Q:$Q,"")</f>
        <v>0</v>
      </c>
      <c r="E406" s="1">
        <f>_xlfn.XLOOKUP($B406,'[1]Pivot Gioc'!$B:$B,'[1]Pivot Gioc'!$N:$N,"")</f>
        <v>0</v>
      </c>
      <c r="F406" s="1">
        <f>_xlfn.XLOOKUP($B406,'[1]Pivot Gioc'!$B:$B,'[1]Pivot Gioc'!$J:$J,"")</f>
        <v>0</v>
      </c>
      <c r="G406" s="1">
        <f>_xlfn.XLOOKUP($B406,'[1]Pivot Gioc'!$B:$B,'[1]Pivot Gioc'!$I:$I,"")</f>
        <v>0</v>
      </c>
      <c r="H406" s="1">
        <f>_xlfn.XLOOKUP($B406,'[1]Pivot Gioc'!$B:$B,'[1]Pivot Gioc'!$H:$H,"")</f>
        <v>0</v>
      </c>
      <c r="I406" s="1">
        <f>_xlfn.XLOOKUP($B406,'[1]Pivot Gioc'!$B:$B,'[1]Pivot Gioc'!$P:$P,"")</f>
        <v>0</v>
      </c>
      <c r="J406" s="1">
        <f>_xlfn.XLOOKUP($B406,'[1]Pivot Gioc'!$B:$B,'[1]Pivot Gioc'!$L:$L,"")</f>
        <v>0</v>
      </c>
      <c r="K406" s="1">
        <f>_xlfn.XLOOKUP($B406,'[1]Pivot Gioc'!$B:$B,'[1]Pivot Gioc'!$M:$M,"")</f>
        <v>0</v>
      </c>
      <c r="L406" s="1">
        <f>_xlfn.XLOOKUP($B406,'[1]Pivot Gioc'!$B:$B,'[1]Pivot Gioc'!$K:$K,"")</f>
        <v>0</v>
      </c>
      <c r="M406" s="17">
        <f>_xlfn.XLOOKUP($B406,'[1]Pivot Gioc'!$B:$B,'[1]Pivot Gioc'!$C:$C,"")</f>
        <v>5.5</v>
      </c>
      <c r="N406" s="17">
        <f>_xlfn.XLOOKUP($B406,'[1]Pivot Gioc'!$B:$B,'[1]Pivot Gioc'!$D:$D,"")</f>
        <v>5.5</v>
      </c>
      <c r="O406" s="17">
        <f>_xlfn.XLOOKUP($B406,'[1]Pivot Gioc'!$B:$B,'[1]Pivot Gioc'!$E:$E,"")</f>
        <v>22</v>
      </c>
      <c r="P406" s="22" t="str">
        <f>IF(_xlfn.XLOOKUP($B406,'[1]Pivot Gioc'!$B:$B,'[1]Pivot Gioc'!$G:$G,"")=0,"",_xlfn.XLOOKUP($B406,'[1]Pivot Gioc'!$B:$B,'[1]Pivot Gioc'!$G:$G))</f>
        <v/>
      </c>
      <c r="Q406" s="63" t="e">
        <f>_xlfn.XLOOKUP(B406,[1]!Tabella4[nome],[1]!Tabella4[PRES])</f>
        <v>#REF!</v>
      </c>
      <c r="R406" s="63" t="e">
        <f>_xlfn.XLOOKUP(B406,[1]!Tabella4[nome],[1]!Tabella4[LEGA TIT])</f>
        <v>#REF!</v>
      </c>
      <c r="S406" s="66" t="str">
        <f>IF(_xlfn.XLOOKUP($B406,'[1]Pivot Gioc'!$B:$B,'[1]Pivot Gioc'!$S:$S)="0,00","",_xlfn.XLOOKUP($B406,'[1]Pivot Gioc'!$B:$B,'[1]Pivot Gioc'!$S:$S))</f>
        <v/>
      </c>
      <c r="T406" s="66" t="str">
        <f>IF(_xlfn.XLOOKUP($B406,'[1]Pivot Gioc'!$B:$B,'[1]Pivot Gioc'!$T:$T)=0,"",_xlfn.XLOOKUP($B406,'[1]Pivot Gioc'!$B:$B,'[1]Pivot Gioc'!$T:$T))</f>
        <v/>
      </c>
    </row>
    <row r="407" spans="2:20" x14ac:dyDescent="0.3">
      <c r="B407" s="94" t="s">
        <v>639</v>
      </c>
      <c r="C407" s="1" t="str">
        <f>_xlfn.IFNA(_xlfn.XLOOKUP(B407,'[1]ROSE SQUADRE'!$N:$N,'[1]ROSE SQUADRE'!$O:$O),"")</f>
        <v/>
      </c>
      <c r="D407" s="1">
        <f>_xlfn.XLOOKUP($B407,'[1]Pivot Gioc'!$B:$B,'[1]Pivot Gioc'!$Q:$Q,"")</f>
        <v>0</v>
      </c>
      <c r="E407" s="1">
        <f>_xlfn.XLOOKUP($B407,'[1]Pivot Gioc'!$B:$B,'[1]Pivot Gioc'!$N:$N,"")</f>
        <v>0</v>
      </c>
      <c r="F407" s="1">
        <f>_xlfn.XLOOKUP($B407,'[1]Pivot Gioc'!$B:$B,'[1]Pivot Gioc'!$J:$J,"")</f>
        <v>0</v>
      </c>
      <c r="G407" s="1">
        <f>_xlfn.XLOOKUP($B407,'[1]Pivot Gioc'!$B:$B,'[1]Pivot Gioc'!$I:$I,"")</f>
        <v>0</v>
      </c>
      <c r="H407" s="1">
        <f>_xlfn.XLOOKUP($B407,'[1]Pivot Gioc'!$B:$B,'[1]Pivot Gioc'!$H:$H,"")</f>
        <v>0</v>
      </c>
      <c r="I407" s="1">
        <f>_xlfn.XLOOKUP($B407,'[1]Pivot Gioc'!$B:$B,'[1]Pivot Gioc'!$P:$P,"")</f>
        <v>0</v>
      </c>
      <c r="J407" s="1">
        <f>_xlfn.XLOOKUP($B407,'[1]Pivot Gioc'!$B:$B,'[1]Pivot Gioc'!$L:$L,"")</f>
        <v>2</v>
      </c>
      <c r="K407" s="1">
        <f>_xlfn.XLOOKUP($B407,'[1]Pivot Gioc'!$B:$B,'[1]Pivot Gioc'!$M:$M,"")</f>
        <v>0</v>
      </c>
      <c r="L407" s="1">
        <f>_xlfn.XLOOKUP($B407,'[1]Pivot Gioc'!$B:$B,'[1]Pivot Gioc'!$K:$K,"")</f>
        <v>0</v>
      </c>
      <c r="M407" s="17">
        <f>_xlfn.XLOOKUP($B407,'[1]Pivot Gioc'!$B:$B,'[1]Pivot Gioc'!$C:$C,"")</f>
        <v>5.85</v>
      </c>
      <c r="N407" s="17">
        <f>_xlfn.XLOOKUP($B407,'[1]Pivot Gioc'!$B:$B,'[1]Pivot Gioc'!$D:$D,"")</f>
        <v>5.75</v>
      </c>
      <c r="O407" s="17">
        <f>_xlfn.XLOOKUP($B407,'[1]Pivot Gioc'!$B:$B,'[1]Pivot Gioc'!$E:$E,"")</f>
        <v>57.5</v>
      </c>
      <c r="P407" s="22" t="str">
        <f>IF(_xlfn.XLOOKUP($B407,'[1]Pivot Gioc'!$B:$B,'[1]Pivot Gioc'!$G:$G,"")=0,"",_xlfn.XLOOKUP($B407,'[1]Pivot Gioc'!$B:$B,'[1]Pivot Gioc'!$G:$G))</f>
        <v/>
      </c>
      <c r="Q407" s="63" t="e">
        <f>_xlfn.XLOOKUP(B407,[1]!Tabella4[nome],[1]!Tabella4[PRES])</f>
        <v>#REF!</v>
      </c>
      <c r="R407" s="63" t="e">
        <f>_xlfn.XLOOKUP(B407,[1]!Tabella4[nome],[1]!Tabella4[LEGA TIT])</f>
        <v>#REF!</v>
      </c>
      <c r="S407" s="66" t="str">
        <f>IF(_xlfn.XLOOKUP($B407,'[1]Pivot Gioc'!$B:$B,'[1]Pivot Gioc'!$S:$S)="0,00","",_xlfn.XLOOKUP($B407,'[1]Pivot Gioc'!$B:$B,'[1]Pivot Gioc'!$S:$S))</f>
        <v/>
      </c>
      <c r="T407" s="66" t="str">
        <f>IF(_xlfn.XLOOKUP($B407,'[1]Pivot Gioc'!$B:$B,'[1]Pivot Gioc'!$T:$T)=0,"",_xlfn.XLOOKUP($B407,'[1]Pivot Gioc'!$B:$B,'[1]Pivot Gioc'!$T:$T))</f>
        <v/>
      </c>
    </row>
    <row r="408" spans="2:20" x14ac:dyDescent="0.3">
      <c r="B408" s="94" t="s">
        <v>644</v>
      </c>
      <c r="C408" s="1" t="str">
        <f>_xlfn.IFNA(_xlfn.XLOOKUP(B408,'[1]ROSE SQUADRE'!$N:$N,'[1]ROSE SQUADRE'!$O:$O),"")</f>
        <v/>
      </c>
      <c r="D408" s="1">
        <f>_xlfn.XLOOKUP($B408,'[1]Pivot Gioc'!$B:$B,'[1]Pivot Gioc'!$Q:$Q,"")</f>
        <v>0</v>
      </c>
      <c r="E408" s="1">
        <f>_xlfn.XLOOKUP($B408,'[1]Pivot Gioc'!$B:$B,'[1]Pivot Gioc'!$N:$N,"")</f>
        <v>0</v>
      </c>
      <c r="F408" s="1">
        <f>_xlfn.XLOOKUP($B408,'[1]Pivot Gioc'!$B:$B,'[1]Pivot Gioc'!$J:$J,"")</f>
        <v>0</v>
      </c>
      <c r="G408" s="1">
        <f>_xlfn.XLOOKUP($B408,'[1]Pivot Gioc'!$B:$B,'[1]Pivot Gioc'!$I:$I,"")</f>
        <v>0</v>
      </c>
      <c r="H408" s="1">
        <f>_xlfn.XLOOKUP($B408,'[1]Pivot Gioc'!$B:$B,'[1]Pivot Gioc'!$H:$H,"")</f>
        <v>0</v>
      </c>
      <c r="I408" s="1">
        <f>_xlfn.XLOOKUP($B408,'[1]Pivot Gioc'!$B:$B,'[1]Pivot Gioc'!$P:$P,"")</f>
        <v>1</v>
      </c>
      <c r="J408" s="1">
        <f>_xlfn.XLOOKUP($B408,'[1]Pivot Gioc'!$B:$B,'[1]Pivot Gioc'!$L:$L,"")</f>
        <v>0</v>
      </c>
      <c r="K408" s="1">
        <f>_xlfn.XLOOKUP($B408,'[1]Pivot Gioc'!$B:$B,'[1]Pivot Gioc'!$M:$M,"")</f>
        <v>0</v>
      </c>
      <c r="L408" s="1">
        <f>_xlfn.XLOOKUP($B408,'[1]Pivot Gioc'!$B:$B,'[1]Pivot Gioc'!$K:$K,"")</f>
        <v>0</v>
      </c>
      <c r="M408" s="17">
        <f>_xlfn.XLOOKUP($B408,'[1]Pivot Gioc'!$B:$B,'[1]Pivot Gioc'!$C:$C,"")</f>
        <v>6.166666666666667</v>
      </c>
      <c r="N408" s="17">
        <f>_xlfn.XLOOKUP($B408,'[1]Pivot Gioc'!$B:$B,'[1]Pivot Gioc'!$D:$D,"")</f>
        <v>4.166666666666667</v>
      </c>
      <c r="O408" s="17">
        <f>_xlfn.XLOOKUP($B408,'[1]Pivot Gioc'!$B:$B,'[1]Pivot Gioc'!$E:$E,"")</f>
        <v>12.5</v>
      </c>
      <c r="P408" s="22">
        <f>IF(_xlfn.XLOOKUP($B408,'[1]Pivot Gioc'!$B:$B,'[1]Pivot Gioc'!$G:$G,"")=0,"",_xlfn.XLOOKUP($B408,'[1]Pivot Gioc'!$B:$B,'[1]Pivot Gioc'!$G:$G))</f>
        <v>7</v>
      </c>
      <c r="Q408" s="63" t="e">
        <f>_xlfn.XLOOKUP(B408,[1]!Tabella4[nome],[1]!Tabella4[PRES])</f>
        <v>#REF!</v>
      </c>
      <c r="R408" s="63" t="e">
        <f>_xlfn.XLOOKUP(B408,[1]!Tabella4[nome],[1]!Tabella4[LEGA TIT])</f>
        <v>#REF!</v>
      </c>
      <c r="S408" s="66" t="str">
        <f>IF(_xlfn.XLOOKUP($B408,'[1]Pivot Gioc'!$B:$B,'[1]Pivot Gioc'!$S:$S)="0,00","",_xlfn.XLOOKUP($B408,'[1]Pivot Gioc'!$B:$B,'[1]Pivot Gioc'!$S:$S))</f>
        <v/>
      </c>
      <c r="T408" s="66" t="str">
        <f>IF(_xlfn.XLOOKUP($B408,'[1]Pivot Gioc'!$B:$B,'[1]Pivot Gioc'!$T:$T)=0,"",_xlfn.XLOOKUP($B408,'[1]Pivot Gioc'!$B:$B,'[1]Pivot Gioc'!$T:$T))</f>
        <v/>
      </c>
    </row>
    <row r="409" spans="2:20" x14ac:dyDescent="0.3">
      <c r="B409" s="94" t="s">
        <v>646</v>
      </c>
      <c r="C409" s="1" t="str">
        <f>_xlfn.IFNA(_xlfn.XLOOKUP(B409,'[1]ROSE SQUADRE'!$N:$N,'[1]ROSE SQUADRE'!$O:$O),"")</f>
        <v/>
      </c>
      <c r="D409" s="1">
        <f>_xlfn.XLOOKUP($B409,'[1]Pivot Gioc'!$B:$B,'[1]Pivot Gioc'!$Q:$Q,"")</f>
        <v>0</v>
      </c>
      <c r="E409" s="1">
        <f>_xlfn.XLOOKUP($B409,'[1]Pivot Gioc'!$B:$B,'[1]Pivot Gioc'!$N:$N,"")</f>
        <v>0</v>
      </c>
      <c r="F409" s="1">
        <f>_xlfn.XLOOKUP($B409,'[1]Pivot Gioc'!$B:$B,'[1]Pivot Gioc'!$J:$J,"")</f>
        <v>0</v>
      </c>
      <c r="G409" s="1">
        <f>_xlfn.XLOOKUP($B409,'[1]Pivot Gioc'!$B:$B,'[1]Pivot Gioc'!$I:$I,"")</f>
        <v>0</v>
      </c>
      <c r="H409" s="1">
        <f>_xlfn.XLOOKUP($B409,'[1]Pivot Gioc'!$B:$B,'[1]Pivot Gioc'!$H:$H,"")</f>
        <v>0</v>
      </c>
      <c r="I409" s="1">
        <f>_xlfn.XLOOKUP($B409,'[1]Pivot Gioc'!$B:$B,'[1]Pivot Gioc'!$P:$P,"")</f>
        <v>0</v>
      </c>
      <c r="J409" s="1">
        <f>_xlfn.XLOOKUP($B409,'[1]Pivot Gioc'!$B:$B,'[1]Pivot Gioc'!$L:$L,"")</f>
        <v>3</v>
      </c>
      <c r="K409" s="1">
        <f>_xlfn.XLOOKUP($B409,'[1]Pivot Gioc'!$B:$B,'[1]Pivot Gioc'!$M:$M,"")</f>
        <v>0</v>
      </c>
      <c r="L409" s="1">
        <f>_xlfn.XLOOKUP($B409,'[1]Pivot Gioc'!$B:$B,'[1]Pivot Gioc'!$K:$K,"")</f>
        <v>0</v>
      </c>
      <c r="M409" s="17">
        <f>_xlfn.XLOOKUP($B409,'[1]Pivot Gioc'!$B:$B,'[1]Pivot Gioc'!$C:$C,"")</f>
        <v>5.7619047619047619</v>
      </c>
      <c r="N409" s="17">
        <f>_xlfn.XLOOKUP($B409,'[1]Pivot Gioc'!$B:$B,'[1]Pivot Gioc'!$D:$D,"")</f>
        <v>5.6904761904761907</v>
      </c>
      <c r="O409" s="17">
        <f>_xlfn.XLOOKUP($B409,'[1]Pivot Gioc'!$B:$B,'[1]Pivot Gioc'!$E:$E,"")</f>
        <v>119.5</v>
      </c>
      <c r="P409" s="22" t="str">
        <f>IF(_xlfn.XLOOKUP($B409,'[1]Pivot Gioc'!$B:$B,'[1]Pivot Gioc'!$G:$G,"")=0,"",_xlfn.XLOOKUP($B409,'[1]Pivot Gioc'!$B:$B,'[1]Pivot Gioc'!$G:$G))</f>
        <v/>
      </c>
      <c r="Q409" s="63" t="e">
        <f>_xlfn.XLOOKUP(B409,[1]!Tabella4[nome],[1]!Tabella4[PRES])</f>
        <v>#REF!</v>
      </c>
      <c r="R409" s="63" t="e">
        <f>_xlfn.XLOOKUP(B409,[1]!Tabella4[nome],[1]!Tabella4[LEGA TIT])</f>
        <v>#REF!</v>
      </c>
      <c r="S409" s="66" t="str">
        <f>IF(_xlfn.XLOOKUP($B409,'[1]Pivot Gioc'!$B:$B,'[1]Pivot Gioc'!$S:$S)="0,00","",_xlfn.XLOOKUP($B409,'[1]Pivot Gioc'!$B:$B,'[1]Pivot Gioc'!$S:$S))</f>
        <v/>
      </c>
      <c r="T409" s="66" t="str">
        <f>IF(_xlfn.XLOOKUP($B409,'[1]Pivot Gioc'!$B:$B,'[1]Pivot Gioc'!$T:$T)=0,"",_xlfn.XLOOKUP($B409,'[1]Pivot Gioc'!$B:$B,'[1]Pivot Gioc'!$T:$T))</f>
        <v/>
      </c>
    </row>
    <row r="410" spans="2:20" x14ac:dyDescent="0.3">
      <c r="B410" s="94" t="s">
        <v>647</v>
      </c>
      <c r="C410" s="1" t="str">
        <f>_xlfn.IFNA(_xlfn.XLOOKUP(B410,'[1]ROSE SQUADRE'!$N:$N,'[1]ROSE SQUADRE'!$O:$O),"")</f>
        <v/>
      </c>
      <c r="D410" s="1">
        <f>_xlfn.XLOOKUP($B410,'[1]Pivot Gioc'!$B:$B,'[1]Pivot Gioc'!$Q:$Q,"")</f>
        <v>0</v>
      </c>
      <c r="E410" s="1">
        <f>_xlfn.XLOOKUP($B410,'[1]Pivot Gioc'!$B:$B,'[1]Pivot Gioc'!$N:$N,"")</f>
        <v>0</v>
      </c>
      <c r="F410" s="1">
        <f>_xlfn.XLOOKUP($B410,'[1]Pivot Gioc'!$B:$B,'[1]Pivot Gioc'!$J:$J,"")</f>
        <v>0</v>
      </c>
      <c r="G410" s="1">
        <f>_xlfn.XLOOKUP($B410,'[1]Pivot Gioc'!$B:$B,'[1]Pivot Gioc'!$I:$I,"")</f>
        <v>0</v>
      </c>
      <c r="H410" s="1">
        <f>_xlfn.XLOOKUP($B410,'[1]Pivot Gioc'!$B:$B,'[1]Pivot Gioc'!$H:$H,"")</f>
        <v>0</v>
      </c>
      <c r="I410" s="1">
        <f>_xlfn.XLOOKUP($B410,'[1]Pivot Gioc'!$B:$B,'[1]Pivot Gioc'!$P:$P,"")</f>
        <v>0</v>
      </c>
      <c r="J410" s="1">
        <f>_xlfn.XLOOKUP($B410,'[1]Pivot Gioc'!$B:$B,'[1]Pivot Gioc'!$L:$L,"")</f>
        <v>1</v>
      </c>
      <c r="K410" s="1">
        <f>_xlfn.XLOOKUP($B410,'[1]Pivot Gioc'!$B:$B,'[1]Pivot Gioc'!$M:$M,"")</f>
        <v>0</v>
      </c>
      <c r="L410" s="1">
        <f>_xlfn.XLOOKUP($B410,'[1]Pivot Gioc'!$B:$B,'[1]Pivot Gioc'!$K:$K,"")</f>
        <v>0</v>
      </c>
      <c r="M410" s="17">
        <f>_xlfn.XLOOKUP($B410,'[1]Pivot Gioc'!$B:$B,'[1]Pivot Gioc'!$C:$C,"")</f>
        <v>6</v>
      </c>
      <c r="N410" s="17">
        <f>_xlfn.XLOOKUP($B410,'[1]Pivot Gioc'!$B:$B,'[1]Pivot Gioc'!$D:$D,"")</f>
        <v>5.875</v>
      </c>
      <c r="O410" s="17">
        <f>_xlfn.XLOOKUP($B410,'[1]Pivot Gioc'!$B:$B,'[1]Pivot Gioc'!$E:$E,"")</f>
        <v>23.5</v>
      </c>
      <c r="P410" s="22" t="str">
        <f>IF(_xlfn.XLOOKUP($B410,'[1]Pivot Gioc'!$B:$B,'[1]Pivot Gioc'!$G:$G,"")=0,"",_xlfn.XLOOKUP($B410,'[1]Pivot Gioc'!$B:$B,'[1]Pivot Gioc'!$G:$G))</f>
        <v/>
      </c>
      <c r="Q410" s="63" t="e">
        <f>_xlfn.XLOOKUP(B410,[1]!Tabella4[nome],[1]!Tabella4[PRES])</f>
        <v>#REF!</v>
      </c>
      <c r="R410" s="63" t="e">
        <f>_xlfn.XLOOKUP(B410,[1]!Tabella4[nome],[1]!Tabella4[LEGA TIT])</f>
        <v>#REF!</v>
      </c>
      <c r="S410" s="66" t="str">
        <f>IF(_xlfn.XLOOKUP($B410,'[1]Pivot Gioc'!$B:$B,'[1]Pivot Gioc'!$S:$S)="0,00","",_xlfn.XLOOKUP($B410,'[1]Pivot Gioc'!$B:$B,'[1]Pivot Gioc'!$S:$S))</f>
        <v/>
      </c>
      <c r="T410" s="66" t="str">
        <f>IF(_xlfn.XLOOKUP($B410,'[1]Pivot Gioc'!$B:$B,'[1]Pivot Gioc'!$T:$T)=0,"",_xlfn.XLOOKUP($B410,'[1]Pivot Gioc'!$B:$B,'[1]Pivot Gioc'!$T:$T))</f>
        <v/>
      </c>
    </row>
    <row r="411" spans="2:20" x14ac:dyDescent="0.3">
      <c r="B411" s="94" t="s">
        <v>648</v>
      </c>
      <c r="C411" s="1" t="str">
        <f>_xlfn.IFNA(_xlfn.XLOOKUP(B411,'[1]ROSE SQUADRE'!$N:$N,'[1]ROSE SQUADRE'!$O:$O),"")</f>
        <v/>
      </c>
      <c r="D411" s="1">
        <f>_xlfn.XLOOKUP($B411,'[1]Pivot Gioc'!$B:$B,'[1]Pivot Gioc'!$Q:$Q,"")</f>
        <v>0</v>
      </c>
      <c r="E411" s="1">
        <f>_xlfn.XLOOKUP($B411,'[1]Pivot Gioc'!$B:$B,'[1]Pivot Gioc'!$N:$N,"")</f>
        <v>0</v>
      </c>
      <c r="F411" s="1">
        <f>_xlfn.XLOOKUP($B411,'[1]Pivot Gioc'!$B:$B,'[1]Pivot Gioc'!$J:$J,"")</f>
        <v>0</v>
      </c>
      <c r="G411" s="1">
        <f>_xlfn.XLOOKUP($B411,'[1]Pivot Gioc'!$B:$B,'[1]Pivot Gioc'!$I:$I,"")</f>
        <v>0</v>
      </c>
      <c r="H411" s="1">
        <f>_xlfn.XLOOKUP($B411,'[1]Pivot Gioc'!$B:$B,'[1]Pivot Gioc'!$H:$H,"")</f>
        <v>0</v>
      </c>
      <c r="I411" s="1">
        <f>_xlfn.XLOOKUP($B411,'[1]Pivot Gioc'!$B:$B,'[1]Pivot Gioc'!$P:$P,"")</f>
        <v>0</v>
      </c>
      <c r="J411" s="1">
        <f>_xlfn.XLOOKUP($B411,'[1]Pivot Gioc'!$B:$B,'[1]Pivot Gioc'!$L:$L,"")</f>
        <v>0</v>
      </c>
      <c r="K411" s="1">
        <f>_xlfn.XLOOKUP($B411,'[1]Pivot Gioc'!$B:$B,'[1]Pivot Gioc'!$M:$M,"")</f>
        <v>0</v>
      </c>
      <c r="L411" s="1">
        <f>_xlfn.XLOOKUP($B411,'[1]Pivot Gioc'!$B:$B,'[1]Pivot Gioc'!$K:$K,"")</f>
        <v>0</v>
      </c>
      <c r="M411" s="17">
        <f>_xlfn.XLOOKUP($B411,'[1]Pivot Gioc'!$B:$B,'[1]Pivot Gioc'!$C:$C,"")</f>
        <v>6</v>
      </c>
      <c r="N411" s="17">
        <f>_xlfn.XLOOKUP($B411,'[1]Pivot Gioc'!$B:$B,'[1]Pivot Gioc'!$D:$D,"")</f>
        <v>6</v>
      </c>
      <c r="O411" s="17">
        <f>_xlfn.XLOOKUP($B411,'[1]Pivot Gioc'!$B:$B,'[1]Pivot Gioc'!$E:$E,"")</f>
        <v>6</v>
      </c>
      <c r="P411" s="22" t="str">
        <f>IF(_xlfn.XLOOKUP($B411,'[1]Pivot Gioc'!$B:$B,'[1]Pivot Gioc'!$G:$G,"")=0,"",_xlfn.XLOOKUP($B411,'[1]Pivot Gioc'!$B:$B,'[1]Pivot Gioc'!$G:$G))</f>
        <v/>
      </c>
      <c r="Q411" s="63" t="e">
        <f>_xlfn.XLOOKUP(B411,[1]!Tabella4[nome],[1]!Tabella4[PRES])</f>
        <v>#REF!</v>
      </c>
      <c r="R411" s="63" t="e">
        <f>_xlfn.XLOOKUP(B411,[1]!Tabella4[nome],[1]!Tabella4[LEGA TIT])</f>
        <v>#REF!</v>
      </c>
      <c r="S411" s="66" t="str">
        <f>IF(_xlfn.XLOOKUP($B411,'[1]Pivot Gioc'!$B:$B,'[1]Pivot Gioc'!$S:$S)="0,00","",_xlfn.XLOOKUP($B411,'[1]Pivot Gioc'!$B:$B,'[1]Pivot Gioc'!$S:$S))</f>
        <v/>
      </c>
      <c r="T411" s="66" t="str">
        <f>IF(_xlfn.XLOOKUP($B411,'[1]Pivot Gioc'!$B:$B,'[1]Pivot Gioc'!$T:$T)=0,"",_xlfn.XLOOKUP($B411,'[1]Pivot Gioc'!$B:$B,'[1]Pivot Gioc'!$T:$T))</f>
        <v/>
      </c>
    </row>
    <row r="412" spans="2:20" x14ac:dyDescent="0.3">
      <c r="B412" s="94" t="s">
        <v>270</v>
      </c>
      <c r="C412" s="1" t="str">
        <f>_xlfn.IFNA(_xlfn.XLOOKUP(B412,'[1]ROSE SQUADRE'!$N:$N,'[1]ROSE SQUADRE'!$O:$O),"")</f>
        <v/>
      </c>
      <c r="D412" s="1">
        <f>_xlfn.XLOOKUP($B412,'[1]Pivot Gioc'!$B:$B,'[1]Pivot Gioc'!$Q:$Q,"")</f>
        <v>0</v>
      </c>
      <c r="E412" s="1">
        <f>_xlfn.XLOOKUP($B412,'[1]Pivot Gioc'!$B:$B,'[1]Pivot Gioc'!$N:$N,"")</f>
        <v>0</v>
      </c>
      <c r="F412" s="1">
        <f>_xlfn.XLOOKUP($B412,'[1]Pivot Gioc'!$B:$B,'[1]Pivot Gioc'!$J:$J,"")</f>
        <v>0</v>
      </c>
      <c r="G412" s="1">
        <f>_xlfn.XLOOKUP($B412,'[1]Pivot Gioc'!$B:$B,'[1]Pivot Gioc'!$I:$I,"")</f>
        <v>0</v>
      </c>
      <c r="H412" s="1">
        <f>_xlfn.XLOOKUP($B412,'[1]Pivot Gioc'!$B:$B,'[1]Pivot Gioc'!$H:$H,"")</f>
        <v>0</v>
      </c>
      <c r="I412" s="1">
        <f>_xlfn.XLOOKUP($B412,'[1]Pivot Gioc'!$B:$B,'[1]Pivot Gioc'!$P:$P,"")</f>
        <v>0</v>
      </c>
      <c r="J412" s="1">
        <f>_xlfn.XLOOKUP($B412,'[1]Pivot Gioc'!$B:$B,'[1]Pivot Gioc'!$L:$L,"")</f>
        <v>10</v>
      </c>
      <c r="K412" s="1">
        <f>_xlfn.XLOOKUP($B412,'[1]Pivot Gioc'!$B:$B,'[1]Pivot Gioc'!$M:$M,"")</f>
        <v>0</v>
      </c>
      <c r="L412" s="1">
        <f>_xlfn.XLOOKUP($B412,'[1]Pivot Gioc'!$B:$B,'[1]Pivot Gioc'!$K:$K,"")</f>
        <v>0</v>
      </c>
      <c r="M412" s="17">
        <f>_xlfn.XLOOKUP($B412,'[1]Pivot Gioc'!$B:$B,'[1]Pivot Gioc'!$C:$C,"")</f>
        <v>5.833333333333333</v>
      </c>
      <c r="N412" s="17">
        <f>_xlfn.XLOOKUP($B412,'[1]Pivot Gioc'!$B:$B,'[1]Pivot Gioc'!$D:$D,"")</f>
        <v>5.6818181818181817</v>
      </c>
      <c r="O412" s="17">
        <f>_xlfn.XLOOKUP($B412,'[1]Pivot Gioc'!$B:$B,'[1]Pivot Gioc'!$E:$E,"")</f>
        <v>187.5</v>
      </c>
      <c r="P412" s="22" t="str">
        <f>IF(_xlfn.XLOOKUP($B412,'[1]Pivot Gioc'!$B:$B,'[1]Pivot Gioc'!$G:$G,"")=0,"",_xlfn.XLOOKUP($B412,'[1]Pivot Gioc'!$B:$B,'[1]Pivot Gioc'!$G:$G))</f>
        <v/>
      </c>
      <c r="Q412" s="63" t="e">
        <f>_xlfn.XLOOKUP(B412,[1]!Tabella4[nome],[1]!Tabella4[PRES])</f>
        <v>#REF!</v>
      </c>
      <c r="R412" s="63" t="e">
        <f>_xlfn.XLOOKUP(B412,[1]!Tabella4[nome],[1]!Tabella4[LEGA TIT])</f>
        <v>#REF!</v>
      </c>
      <c r="S412" s="66" t="str">
        <f>IF(_xlfn.XLOOKUP($B412,'[1]Pivot Gioc'!$B:$B,'[1]Pivot Gioc'!$S:$S)="0,00","",_xlfn.XLOOKUP($B412,'[1]Pivot Gioc'!$B:$B,'[1]Pivot Gioc'!$S:$S))</f>
        <v/>
      </c>
      <c r="T412" s="66" t="str">
        <f>IF(_xlfn.XLOOKUP($B412,'[1]Pivot Gioc'!$B:$B,'[1]Pivot Gioc'!$T:$T)=0,"",_xlfn.XLOOKUP($B412,'[1]Pivot Gioc'!$B:$B,'[1]Pivot Gioc'!$T:$T))</f>
        <v/>
      </c>
    </row>
    <row r="413" spans="2:20" x14ac:dyDescent="0.3">
      <c r="B413" s="94" t="s">
        <v>651</v>
      </c>
      <c r="C413" s="1" t="str">
        <f>_xlfn.IFNA(_xlfn.XLOOKUP(B413,'[1]ROSE SQUADRE'!$N:$N,'[1]ROSE SQUADRE'!$O:$O),"")</f>
        <v/>
      </c>
      <c r="D413" s="1">
        <f>_xlfn.XLOOKUP($B413,'[1]Pivot Gioc'!$B:$B,'[1]Pivot Gioc'!$Q:$Q,"")</f>
        <v>0</v>
      </c>
      <c r="E413" s="1">
        <f>_xlfn.XLOOKUP($B413,'[1]Pivot Gioc'!$B:$B,'[1]Pivot Gioc'!$N:$N,"")</f>
        <v>0</v>
      </c>
      <c r="F413" s="1">
        <f>_xlfn.XLOOKUP($B413,'[1]Pivot Gioc'!$B:$B,'[1]Pivot Gioc'!$J:$J,"")</f>
        <v>0</v>
      </c>
      <c r="G413" s="1">
        <f>_xlfn.XLOOKUP($B413,'[1]Pivot Gioc'!$B:$B,'[1]Pivot Gioc'!$I:$I,"")</f>
        <v>0</v>
      </c>
      <c r="H413" s="1">
        <f>_xlfn.XLOOKUP($B413,'[1]Pivot Gioc'!$B:$B,'[1]Pivot Gioc'!$H:$H,"")</f>
        <v>0</v>
      </c>
      <c r="I413" s="1">
        <f>_xlfn.XLOOKUP($B413,'[1]Pivot Gioc'!$B:$B,'[1]Pivot Gioc'!$P:$P,"")</f>
        <v>0</v>
      </c>
      <c r="J413" s="1">
        <f>_xlfn.XLOOKUP($B413,'[1]Pivot Gioc'!$B:$B,'[1]Pivot Gioc'!$L:$L,"")</f>
        <v>3</v>
      </c>
      <c r="K413" s="1">
        <f>_xlfn.XLOOKUP($B413,'[1]Pivot Gioc'!$B:$B,'[1]Pivot Gioc'!$M:$M,"")</f>
        <v>0</v>
      </c>
      <c r="L413" s="1">
        <f>_xlfn.XLOOKUP($B413,'[1]Pivot Gioc'!$B:$B,'[1]Pivot Gioc'!$K:$K,"")</f>
        <v>0</v>
      </c>
      <c r="M413" s="17">
        <f>_xlfn.XLOOKUP($B413,'[1]Pivot Gioc'!$B:$B,'[1]Pivot Gioc'!$C:$C,"")</f>
        <v>5.9047619047619051</v>
      </c>
      <c r="N413" s="17">
        <f>_xlfn.XLOOKUP($B413,'[1]Pivot Gioc'!$B:$B,'[1]Pivot Gioc'!$D:$D,"")</f>
        <v>5.833333333333333</v>
      </c>
      <c r="O413" s="17">
        <f>_xlfn.XLOOKUP($B413,'[1]Pivot Gioc'!$B:$B,'[1]Pivot Gioc'!$E:$E,"")</f>
        <v>122.5</v>
      </c>
      <c r="P413" s="22" t="str">
        <f>IF(_xlfn.XLOOKUP($B413,'[1]Pivot Gioc'!$B:$B,'[1]Pivot Gioc'!$G:$G,"")=0,"",_xlfn.XLOOKUP($B413,'[1]Pivot Gioc'!$B:$B,'[1]Pivot Gioc'!$G:$G))</f>
        <v/>
      </c>
      <c r="Q413" s="63" t="e">
        <f>_xlfn.XLOOKUP(B413,[1]!Tabella4[nome],[1]!Tabella4[PRES])</f>
        <v>#REF!</v>
      </c>
      <c r="R413" s="63" t="e">
        <f>_xlfn.XLOOKUP(B413,[1]!Tabella4[nome],[1]!Tabella4[LEGA TIT])</f>
        <v>#REF!</v>
      </c>
      <c r="S413" s="66" t="str">
        <f>IF(_xlfn.XLOOKUP($B413,'[1]Pivot Gioc'!$B:$B,'[1]Pivot Gioc'!$S:$S)="0,00","",_xlfn.XLOOKUP($B413,'[1]Pivot Gioc'!$B:$B,'[1]Pivot Gioc'!$S:$S))</f>
        <v/>
      </c>
      <c r="T413" s="66" t="str">
        <f>IF(_xlfn.XLOOKUP($B413,'[1]Pivot Gioc'!$B:$B,'[1]Pivot Gioc'!$T:$T)=0,"",_xlfn.XLOOKUP($B413,'[1]Pivot Gioc'!$B:$B,'[1]Pivot Gioc'!$T:$T))</f>
        <v/>
      </c>
    </row>
    <row r="414" spans="2:20" x14ac:dyDescent="0.3">
      <c r="B414" s="94" t="s">
        <v>656</v>
      </c>
      <c r="C414" s="1" t="str">
        <f>_xlfn.IFNA(_xlfn.XLOOKUP(B414,'[1]ROSE SQUADRE'!$N:$N,'[1]ROSE SQUADRE'!$O:$O),"")</f>
        <v/>
      </c>
      <c r="D414" s="1">
        <f>_xlfn.XLOOKUP($B414,'[1]Pivot Gioc'!$B:$B,'[1]Pivot Gioc'!$Q:$Q,"")</f>
        <v>0</v>
      </c>
      <c r="E414" s="1">
        <f>_xlfn.XLOOKUP($B414,'[1]Pivot Gioc'!$B:$B,'[1]Pivot Gioc'!$N:$N,"")</f>
        <v>0</v>
      </c>
      <c r="F414" s="1">
        <f>_xlfn.XLOOKUP($B414,'[1]Pivot Gioc'!$B:$B,'[1]Pivot Gioc'!$J:$J,"")</f>
        <v>0</v>
      </c>
      <c r="G414" s="1">
        <f>_xlfn.XLOOKUP($B414,'[1]Pivot Gioc'!$B:$B,'[1]Pivot Gioc'!$I:$I,"")</f>
        <v>0</v>
      </c>
      <c r="H414" s="1">
        <f>_xlfn.XLOOKUP($B414,'[1]Pivot Gioc'!$B:$B,'[1]Pivot Gioc'!$H:$H,"")</f>
        <v>0</v>
      </c>
      <c r="I414" s="1">
        <f>_xlfn.XLOOKUP($B414,'[1]Pivot Gioc'!$B:$B,'[1]Pivot Gioc'!$P:$P,"")</f>
        <v>0</v>
      </c>
      <c r="J414" s="1">
        <f>_xlfn.XLOOKUP($B414,'[1]Pivot Gioc'!$B:$B,'[1]Pivot Gioc'!$L:$L,"")</f>
        <v>0</v>
      </c>
      <c r="K414" s="1">
        <f>_xlfn.XLOOKUP($B414,'[1]Pivot Gioc'!$B:$B,'[1]Pivot Gioc'!$M:$M,"")</f>
        <v>0</v>
      </c>
      <c r="L414" s="1">
        <f>_xlfn.XLOOKUP($B414,'[1]Pivot Gioc'!$B:$B,'[1]Pivot Gioc'!$K:$K,"")</f>
        <v>0</v>
      </c>
      <c r="M414" s="17">
        <f>_xlfn.XLOOKUP($B414,'[1]Pivot Gioc'!$B:$B,'[1]Pivot Gioc'!$C:$C,"")</f>
        <v>5.5</v>
      </c>
      <c r="N414" s="17">
        <f>_xlfn.XLOOKUP($B414,'[1]Pivot Gioc'!$B:$B,'[1]Pivot Gioc'!$D:$D,"")</f>
        <v>5.5</v>
      </c>
      <c r="O414" s="17">
        <f>_xlfn.XLOOKUP($B414,'[1]Pivot Gioc'!$B:$B,'[1]Pivot Gioc'!$E:$E,"")</f>
        <v>5.5</v>
      </c>
      <c r="P414" s="22" t="str">
        <f>IF(_xlfn.XLOOKUP($B414,'[1]Pivot Gioc'!$B:$B,'[1]Pivot Gioc'!$G:$G,"")=0,"",_xlfn.XLOOKUP($B414,'[1]Pivot Gioc'!$B:$B,'[1]Pivot Gioc'!$G:$G))</f>
        <v/>
      </c>
      <c r="Q414" s="63" t="e">
        <f>_xlfn.XLOOKUP(B414,[1]!Tabella4[nome],[1]!Tabella4[PRES])</f>
        <v>#REF!</v>
      </c>
      <c r="R414" s="63" t="e">
        <f>_xlfn.XLOOKUP(B414,[1]!Tabella4[nome],[1]!Tabella4[LEGA TIT])</f>
        <v>#REF!</v>
      </c>
      <c r="S414" s="66" t="str">
        <f>IF(_xlfn.XLOOKUP($B414,'[1]Pivot Gioc'!$B:$B,'[1]Pivot Gioc'!$S:$S)="0,00","",_xlfn.XLOOKUP($B414,'[1]Pivot Gioc'!$B:$B,'[1]Pivot Gioc'!$S:$S))</f>
        <v/>
      </c>
      <c r="T414" s="66" t="str">
        <f>IF(_xlfn.XLOOKUP($B414,'[1]Pivot Gioc'!$B:$B,'[1]Pivot Gioc'!$T:$T)=0,"",_xlfn.XLOOKUP($B414,'[1]Pivot Gioc'!$B:$B,'[1]Pivot Gioc'!$T:$T))</f>
        <v/>
      </c>
    </row>
    <row r="415" spans="2:20" x14ac:dyDescent="0.3">
      <c r="B415" s="94" t="s">
        <v>657</v>
      </c>
      <c r="C415" s="1" t="str">
        <f>_xlfn.IFNA(_xlfn.XLOOKUP(B415,'[1]ROSE SQUADRE'!$N:$N,'[1]ROSE SQUADRE'!$O:$O),"")</f>
        <v/>
      </c>
      <c r="D415" s="1">
        <f>_xlfn.XLOOKUP($B415,'[1]Pivot Gioc'!$B:$B,'[1]Pivot Gioc'!$Q:$Q,"")</f>
        <v>0</v>
      </c>
      <c r="E415" s="1">
        <f>_xlfn.XLOOKUP($B415,'[1]Pivot Gioc'!$B:$B,'[1]Pivot Gioc'!$N:$N,"")</f>
        <v>0</v>
      </c>
      <c r="F415" s="1">
        <f>_xlfn.XLOOKUP($B415,'[1]Pivot Gioc'!$B:$B,'[1]Pivot Gioc'!$J:$J,"")</f>
        <v>0</v>
      </c>
      <c r="G415" s="1">
        <f>_xlfn.XLOOKUP($B415,'[1]Pivot Gioc'!$B:$B,'[1]Pivot Gioc'!$I:$I,"")</f>
        <v>0</v>
      </c>
      <c r="H415" s="1">
        <f>_xlfn.XLOOKUP($B415,'[1]Pivot Gioc'!$B:$B,'[1]Pivot Gioc'!$H:$H,"")</f>
        <v>0</v>
      </c>
      <c r="I415" s="1">
        <f>_xlfn.XLOOKUP($B415,'[1]Pivot Gioc'!$B:$B,'[1]Pivot Gioc'!$P:$P,"")</f>
        <v>1</v>
      </c>
      <c r="J415" s="1">
        <f>_xlfn.XLOOKUP($B415,'[1]Pivot Gioc'!$B:$B,'[1]Pivot Gioc'!$L:$L,"")</f>
        <v>1</v>
      </c>
      <c r="K415" s="1">
        <f>_xlfn.XLOOKUP($B415,'[1]Pivot Gioc'!$B:$B,'[1]Pivot Gioc'!$M:$M,"")</f>
        <v>0</v>
      </c>
      <c r="L415" s="1">
        <f>_xlfn.XLOOKUP($B415,'[1]Pivot Gioc'!$B:$B,'[1]Pivot Gioc'!$K:$K,"")</f>
        <v>0</v>
      </c>
      <c r="M415" s="17">
        <f>_xlfn.XLOOKUP($B415,'[1]Pivot Gioc'!$B:$B,'[1]Pivot Gioc'!$C:$C,"")</f>
        <v>7</v>
      </c>
      <c r="N415" s="17">
        <f>_xlfn.XLOOKUP($B415,'[1]Pivot Gioc'!$B:$B,'[1]Pivot Gioc'!$D:$D,"")</f>
        <v>7.5</v>
      </c>
      <c r="O415" s="17">
        <f>_xlfn.XLOOKUP($B415,'[1]Pivot Gioc'!$B:$B,'[1]Pivot Gioc'!$E:$E,"")</f>
        <v>7.5</v>
      </c>
      <c r="P415" s="22" t="str">
        <f>IF(_xlfn.XLOOKUP($B415,'[1]Pivot Gioc'!$B:$B,'[1]Pivot Gioc'!$G:$G,"")=0,"",_xlfn.XLOOKUP($B415,'[1]Pivot Gioc'!$B:$B,'[1]Pivot Gioc'!$G:$G))</f>
        <v/>
      </c>
      <c r="Q415" s="63" t="e">
        <f>_xlfn.XLOOKUP(B415,[1]!Tabella4[nome],[1]!Tabella4[PRES])</f>
        <v>#REF!</v>
      </c>
      <c r="R415" s="63" t="e">
        <f>_xlfn.XLOOKUP(B415,[1]!Tabella4[nome],[1]!Tabella4[LEGA TIT])</f>
        <v>#REF!</v>
      </c>
      <c r="S415" s="66" t="str">
        <f>IF(_xlfn.XLOOKUP($B415,'[1]Pivot Gioc'!$B:$B,'[1]Pivot Gioc'!$S:$S)="0,00","",_xlfn.XLOOKUP($B415,'[1]Pivot Gioc'!$B:$B,'[1]Pivot Gioc'!$S:$S))</f>
        <v/>
      </c>
      <c r="T415" s="66" t="str">
        <f>IF(_xlfn.XLOOKUP($B415,'[1]Pivot Gioc'!$B:$B,'[1]Pivot Gioc'!$T:$T)=0,"",_xlfn.XLOOKUP($B415,'[1]Pivot Gioc'!$B:$B,'[1]Pivot Gioc'!$T:$T))</f>
        <v/>
      </c>
    </row>
    <row r="416" spans="2:20" x14ac:dyDescent="0.3">
      <c r="B416" s="94" t="s">
        <v>660</v>
      </c>
      <c r="C416" s="1" t="str">
        <f>_xlfn.IFNA(_xlfn.XLOOKUP(B416,'[1]ROSE SQUADRE'!$N:$N,'[1]ROSE SQUADRE'!$O:$O),"")</f>
        <v/>
      </c>
      <c r="D416" s="1">
        <f>_xlfn.XLOOKUP($B416,'[1]Pivot Gioc'!$B:$B,'[1]Pivot Gioc'!$Q:$Q,"")</f>
        <v>0</v>
      </c>
      <c r="E416" s="1">
        <f>_xlfn.XLOOKUP($B416,'[1]Pivot Gioc'!$B:$B,'[1]Pivot Gioc'!$N:$N,"")</f>
        <v>0</v>
      </c>
      <c r="F416" s="1">
        <f>_xlfn.XLOOKUP($B416,'[1]Pivot Gioc'!$B:$B,'[1]Pivot Gioc'!$J:$J,"")</f>
        <v>0</v>
      </c>
      <c r="G416" s="1">
        <f>_xlfn.XLOOKUP($B416,'[1]Pivot Gioc'!$B:$B,'[1]Pivot Gioc'!$I:$I,"")</f>
        <v>0</v>
      </c>
      <c r="H416" s="1">
        <f>_xlfn.XLOOKUP($B416,'[1]Pivot Gioc'!$B:$B,'[1]Pivot Gioc'!$H:$H,"")</f>
        <v>0</v>
      </c>
      <c r="I416" s="1">
        <f>_xlfn.XLOOKUP($B416,'[1]Pivot Gioc'!$B:$B,'[1]Pivot Gioc'!$P:$P,"")</f>
        <v>0</v>
      </c>
      <c r="J416" s="1">
        <f>_xlfn.XLOOKUP($B416,'[1]Pivot Gioc'!$B:$B,'[1]Pivot Gioc'!$L:$L,"")</f>
        <v>0</v>
      </c>
      <c r="K416" s="1">
        <f>_xlfn.XLOOKUP($B416,'[1]Pivot Gioc'!$B:$B,'[1]Pivot Gioc'!$M:$M,"")</f>
        <v>0</v>
      </c>
      <c r="L416" s="1">
        <f>_xlfn.XLOOKUP($B416,'[1]Pivot Gioc'!$B:$B,'[1]Pivot Gioc'!$K:$K,"")</f>
        <v>0</v>
      </c>
      <c r="M416" s="17">
        <f>_xlfn.XLOOKUP($B416,'[1]Pivot Gioc'!$B:$B,'[1]Pivot Gioc'!$C:$C,"")</f>
        <v>5.875</v>
      </c>
      <c r="N416" s="17">
        <f>_xlfn.XLOOKUP($B416,'[1]Pivot Gioc'!$B:$B,'[1]Pivot Gioc'!$D:$D,"")</f>
        <v>5.875</v>
      </c>
      <c r="O416" s="17">
        <f>_xlfn.XLOOKUP($B416,'[1]Pivot Gioc'!$B:$B,'[1]Pivot Gioc'!$E:$E,"")</f>
        <v>23.5</v>
      </c>
      <c r="P416" s="22" t="str">
        <f>IF(_xlfn.XLOOKUP($B416,'[1]Pivot Gioc'!$B:$B,'[1]Pivot Gioc'!$G:$G,"")=0,"",_xlfn.XLOOKUP($B416,'[1]Pivot Gioc'!$B:$B,'[1]Pivot Gioc'!$G:$G))</f>
        <v/>
      </c>
      <c r="Q416" s="63" t="e">
        <f>_xlfn.XLOOKUP(B416,[1]!Tabella4[nome],[1]!Tabella4[PRES])</f>
        <v>#REF!</v>
      </c>
      <c r="R416" s="63" t="e">
        <f>_xlfn.XLOOKUP(B416,[1]!Tabella4[nome],[1]!Tabella4[LEGA TIT])</f>
        <v>#REF!</v>
      </c>
      <c r="S416" s="66" t="str">
        <f>IF(_xlfn.XLOOKUP($B416,'[1]Pivot Gioc'!$B:$B,'[1]Pivot Gioc'!$S:$S)="0,00","",_xlfn.XLOOKUP($B416,'[1]Pivot Gioc'!$B:$B,'[1]Pivot Gioc'!$S:$S))</f>
        <v/>
      </c>
      <c r="T416" s="66" t="str">
        <f>IF(_xlfn.XLOOKUP($B416,'[1]Pivot Gioc'!$B:$B,'[1]Pivot Gioc'!$T:$T)=0,"",_xlfn.XLOOKUP($B416,'[1]Pivot Gioc'!$B:$B,'[1]Pivot Gioc'!$T:$T))</f>
        <v/>
      </c>
    </row>
    <row r="417" spans="2:20" x14ac:dyDescent="0.3">
      <c r="B417" s="94" t="s">
        <v>279</v>
      </c>
      <c r="C417" s="1" t="str">
        <f>_xlfn.IFNA(_xlfn.XLOOKUP(B417,'[1]ROSE SQUADRE'!$N:$N,'[1]ROSE SQUADRE'!$O:$O),"")</f>
        <v/>
      </c>
      <c r="D417" s="1">
        <f>_xlfn.XLOOKUP($B417,'[1]Pivot Gioc'!$B:$B,'[1]Pivot Gioc'!$Q:$Q,"")</f>
        <v>0</v>
      </c>
      <c r="E417" s="1">
        <f>_xlfn.XLOOKUP($B417,'[1]Pivot Gioc'!$B:$B,'[1]Pivot Gioc'!$N:$N,"")</f>
        <v>0</v>
      </c>
      <c r="F417" s="1">
        <f>_xlfn.XLOOKUP($B417,'[1]Pivot Gioc'!$B:$B,'[1]Pivot Gioc'!$J:$J,"")</f>
        <v>0</v>
      </c>
      <c r="G417" s="1">
        <f>_xlfn.XLOOKUP($B417,'[1]Pivot Gioc'!$B:$B,'[1]Pivot Gioc'!$I:$I,"")</f>
        <v>0</v>
      </c>
      <c r="H417" s="1">
        <f>_xlfn.XLOOKUP($B417,'[1]Pivot Gioc'!$B:$B,'[1]Pivot Gioc'!$H:$H,"")</f>
        <v>0</v>
      </c>
      <c r="I417" s="1">
        <f>_xlfn.XLOOKUP($B417,'[1]Pivot Gioc'!$B:$B,'[1]Pivot Gioc'!$P:$P,"")</f>
        <v>0</v>
      </c>
      <c r="J417" s="1">
        <f>_xlfn.XLOOKUP($B417,'[1]Pivot Gioc'!$B:$B,'[1]Pivot Gioc'!$L:$L,"")</f>
        <v>5</v>
      </c>
      <c r="K417" s="1">
        <f>_xlfn.XLOOKUP($B417,'[1]Pivot Gioc'!$B:$B,'[1]Pivot Gioc'!$M:$M,"")</f>
        <v>1</v>
      </c>
      <c r="L417" s="1">
        <f>_xlfn.XLOOKUP($B417,'[1]Pivot Gioc'!$B:$B,'[1]Pivot Gioc'!$K:$K,"")</f>
        <v>0</v>
      </c>
      <c r="M417" s="17">
        <f>_xlfn.XLOOKUP($B417,'[1]Pivot Gioc'!$B:$B,'[1]Pivot Gioc'!$C:$C,"")</f>
        <v>6.03125</v>
      </c>
      <c r="N417" s="17">
        <f>_xlfn.XLOOKUP($B417,'[1]Pivot Gioc'!$B:$B,'[1]Pivot Gioc'!$D:$D,"")</f>
        <v>5.921875</v>
      </c>
      <c r="O417" s="17">
        <f>_xlfn.XLOOKUP($B417,'[1]Pivot Gioc'!$B:$B,'[1]Pivot Gioc'!$E:$E,"")</f>
        <v>189.5</v>
      </c>
      <c r="P417" s="22" t="str">
        <f>IF(_xlfn.XLOOKUP($B417,'[1]Pivot Gioc'!$B:$B,'[1]Pivot Gioc'!$G:$G,"")=0,"",_xlfn.XLOOKUP($B417,'[1]Pivot Gioc'!$B:$B,'[1]Pivot Gioc'!$G:$G))</f>
        <v/>
      </c>
      <c r="Q417" s="63" t="e">
        <f>_xlfn.XLOOKUP(B417,[1]!Tabella4[nome],[1]!Tabella4[PRES])</f>
        <v>#REF!</v>
      </c>
      <c r="R417" s="63" t="e">
        <f>_xlfn.XLOOKUP(B417,[1]!Tabella4[nome],[1]!Tabella4[LEGA TIT])</f>
        <v>#REF!</v>
      </c>
      <c r="S417" s="66">
        <f>IF(_xlfn.XLOOKUP($B417,'[1]Pivot Gioc'!$B:$B,'[1]Pivot Gioc'!$S:$S)="0,00","",_xlfn.XLOOKUP($B417,'[1]Pivot Gioc'!$B:$B,'[1]Pivot Gioc'!$S:$S))</f>
        <v>6.25</v>
      </c>
      <c r="T417" s="66">
        <f>IF(_xlfn.XLOOKUP($B417,'[1]Pivot Gioc'!$B:$B,'[1]Pivot Gioc'!$T:$T)=0,"",_xlfn.XLOOKUP($B417,'[1]Pivot Gioc'!$B:$B,'[1]Pivot Gioc'!$T:$T))</f>
        <v>25</v>
      </c>
    </row>
    <row r="418" spans="2:20" x14ac:dyDescent="0.3">
      <c r="B418" s="94" t="s">
        <v>280</v>
      </c>
      <c r="C418" s="1" t="str">
        <f>_xlfn.IFNA(_xlfn.XLOOKUP(B418,'[1]ROSE SQUADRE'!$N:$N,'[1]ROSE SQUADRE'!$O:$O),"")</f>
        <v/>
      </c>
      <c r="D418" s="1">
        <f>_xlfn.XLOOKUP($B418,'[1]Pivot Gioc'!$B:$B,'[1]Pivot Gioc'!$Q:$Q,"")</f>
        <v>0</v>
      </c>
      <c r="E418" s="1">
        <f>_xlfn.XLOOKUP($B418,'[1]Pivot Gioc'!$B:$B,'[1]Pivot Gioc'!$N:$N,"")</f>
        <v>0</v>
      </c>
      <c r="F418" s="1">
        <f>_xlfn.XLOOKUP($B418,'[1]Pivot Gioc'!$B:$B,'[1]Pivot Gioc'!$J:$J,"")</f>
        <v>0</v>
      </c>
      <c r="G418" s="1">
        <f>_xlfn.XLOOKUP($B418,'[1]Pivot Gioc'!$B:$B,'[1]Pivot Gioc'!$I:$I,"")</f>
        <v>0</v>
      </c>
      <c r="H418" s="1">
        <f>_xlfn.XLOOKUP($B418,'[1]Pivot Gioc'!$B:$B,'[1]Pivot Gioc'!$H:$H,"")</f>
        <v>0</v>
      </c>
      <c r="I418" s="1">
        <f>_xlfn.XLOOKUP($B418,'[1]Pivot Gioc'!$B:$B,'[1]Pivot Gioc'!$P:$P,"")</f>
        <v>0</v>
      </c>
      <c r="J418" s="1">
        <f>_xlfn.XLOOKUP($B418,'[1]Pivot Gioc'!$B:$B,'[1]Pivot Gioc'!$L:$L,"")</f>
        <v>2</v>
      </c>
      <c r="K418" s="1">
        <f>_xlfn.XLOOKUP($B418,'[1]Pivot Gioc'!$B:$B,'[1]Pivot Gioc'!$M:$M,"")</f>
        <v>1</v>
      </c>
      <c r="L418" s="1">
        <f>_xlfn.XLOOKUP($B418,'[1]Pivot Gioc'!$B:$B,'[1]Pivot Gioc'!$K:$K,"")</f>
        <v>0</v>
      </c>
      <c r="M418" s="17">
        <f>_xlfn.XLOOKUP($B418,'[1]Pivot Gioc'!$B:$B,'[1]Pivot Gioc'!$C:$C,"")</f>
        <v>5.666666666666667</v>
      </c>
      <c r="N418" s="17">
        <f>_xlfn.XLOOKUP($B418,'[1]Pivot Gioc'!$B:$B,'[1]Pivot Gioc'!$D:$D,"")</f>
        <v>5.4444444444444446</v>
      </c>
      <c r="O418" s="17">
        <f>_xlfn.XLOOKUP($B418,'[1]Pivot Gioc'!$B:$B,'[1]Pivot Gioc'!$E:$E,"")</f>
        <v>49</v>
      </c>
      <c r="P418" s="22" t="str">
        <f>IF(_xlfn.XLOOKUP($B418,'[1]Pivot Gioc'!$B:$B,'[1]Pivot Gioc'!$G:$G,"")=0,"",_xlfn.XLOOKUP($B418,'[1]Pivot Gioc'!$B:$B,'[1]Pivot Gioc'!$G:$G))</f>
        <v/>
      </c>
      <c r="Q418" s="63" t="e">
        <f>_xlfn.XLOOKUP(B418,[1]!Tabella4[nome],[1]!Tabella4[PRES])</f>
        <v>#REF!</v>
      </c>
      <c r="R418" s="63" t="e">
        <f>_xlfn.XLOOKUP(B418,[1]!Tabella4[nome],[1]!Tabella4[LEGA TIT])</f>
        <v>#REF!</v>
      </c>
      <c r="S418" s="66" t="str">
        <f>IF(_xlfn.XLOOKUP($B418,'[1]Pivot Gioc'!$B:$B,'[1]Pivot Gioc'!$S:$S)="0,00","",_xlfn.XLOOKUP($B418,'[1]Pivot Gioc'!$B:$B,'[1]Pivot Gioc'!$S:$S))</f>
        <v/>
      </c>
      <c r="T418" s="66" t="str">
        <f>IF(_xlfn.XLOOKUP($B418,'[1]Pivot Gioc'!$B:$B,'[1]Pivot Gioc'!$T:$T)=0,"",_xlfn.XLOOKUP($B418,'[1]Pivot Gioc'!$B:$B,'[1]Pivot Gioc'!$T:$T))</f>
        <v/>
      </c>
    </row>
    <row r="419" spans="2:20" x14ac:dyDescent="0.3">
      <c r="B419" s="94" t="s">
        <v>661</v>
      </c>
      <c r="C419" s="1" t="str">
        <f>_xlfn.IFNA(_xlfn.XLOOKUP(B419,'[1]ROSE SQUADRE'!$N:$N,'[1]ROSE SQUADRE'!$O:$O),"")</f>
        <v/>
      </c>
      <c r="D419" s="1">
        <f>_xlfn.XLOOKUP($B419,'[1]Pivot Gioc'!$B:$B,'[1]Pivot Gioc'!$Q:$Q,"")</f>
        <v>0</v>
      </c>
      <c r="E419" s="1">
        <f>_xlfn.XLOOKUP($B419,'[1]Pivot Gioc'!$B:$B,'[1]Pivot Gioc'!$N:$N,"")</f>
        <v>0</v>
      </c>
      <c r="F419" s="1">
        <f>_xlfn.XLOOKUP($B419,'[1]Pivot Gioc'!$B:$B,'[1]Pivot Gioc'!$J:$J,"")</f>
        <v>0</v>
      </c>
      <c r="G419" s="1">
        <f>_xlfn.XLOOKUP($B419,'[1]Pivot Gioc'!$B:$B,'[1]Pivot Gioc'!$I:$I,"")</f>
        <v>0</v>
      </c>
      <c r="H419" s="1">
        <f>_xlfn.XLOOKUP($B419,'[1]Pivot Gioc'!$B:$B,'[1]Pivot Gioc'!$H:$H,"")</f>
        <v>0</v>
      </c>
      <c r="I419" s="1">
        <f>_xlfn.XLOOKUP($B419,'[1]Pivot Gioc'!$B:$B,'[1]Pivot Gioc'!$P:$P,"")</f>
        <v>0</v>
      </c>
      <c r="J419" s="1">
        <f>_xlfn.XLOOKUP($B419,'[1]Pivot Gioc'!$B:$B,'[1]Pivot Gioc'!$L:$L,"")</f>
        <v>2</v>
      </c>
      <c r="K419" s="1">
        <f>_xlfn.XLOOKUP($B419,'[1]Pivot Gioc'!$B:$B,'[1]Pivot Gioc'!$M:$M,"")</f>
        <v>0</v>
      </c>
      <c r="L419" s="1">
        <f>_xlfn.XLOOKUP($B419,'[1]Pivot Gioc'!$B:$B,'[1]Pivot Gioc'!$K:$K,"")</f>
        <v>0</v>
      </c>
      <c r="M419" s="17">
        <f>_xlfn.XLOOKUP($B419,'[1]Pivot Gioc'!$B:$B,'[1]Pivot Gioc'!$C:$C,"")</f>
        <v>5.6875</v>
      </c>
      <c r="N419" s="17">
        <f>_xlfn.XLOOKUP($B419,'[1]Pivot Gioc'!$B:$B,'[1]Pivot Gioc'!$D:$D,"")</f>
        <v>5.5625</v>
      </c>
      <c r="O419" s="17">
        <f>_xlfn.XLOOKUP($B419,'[1]Pivot Gioc'!$B:$B,'[1]Pivot Gioc'!$E:$E,"")</f>
        <v>44.5</v>
      </c>
      <c r="P419" s="22" t="str">
        <f>IF(_xlfn.XLOOKUP($B419,'[1]Pivot Gioc'!$B:$B,'[1]Pivot Gioc'!$G:$G,"")=0,"",_xlfn.XLOOKUP($B419,'[1]Pivot Gioc'!$B:$B,'[1]Pivot Gioc'!$G:$G))</f>
        <v/>
      </c>
      <c r="Q419" s="63" t="e">
        <f>_xlfn.XLOOKUP(B419,[1]!Tabella4[nome],[1]!Tabella4[PRES])</f>
        <v>#REF!</v>
      </c>
      <c r="R419" s="63" t="e">
        <f>_xlfn.XLOOKUP(B419,[1]!Tabella4[nome],[1]!Tabella4[LEGA TIT])</f>
        <v>#REF!</v>
      </c>
      <c r="S419" s="66" t="str">
        <f>IF(_xlfn.XLOOKUP($B419,'[1]Pivot Gioc'!$B:$B,'[1]Pivot Gioc'!$S:$S)="0,00","",_xlfn.XLOOKUP($B419,'[1]Pivot Gioc'!$B:$B,'[1]Pivot Gioc'!$S:$S))</f>
        <v/>
      </c>
      <c r="T419" s="66" t="str">
        <f>IF(_xlfn.XLOOKUP($B419,'[1]Pivot Gioc'!$B:$B,'[1]Pivot Gioc'!$T:$T)=0,"",_xlfn.XLOOKUP($B419,'[1]Pivot Gioc'!$B:$B,'[1]Pivot Gioc'!$T:$T))</f>
        <v/>
      </c>
    </row>
    <row r="420" spans="2:20" x14ac:dyDescent="0.3">
      <c r="B420" s="94" t="s">
        <v>662</v>
      </c>
      <c r="C420" s="1" t="str">
        <f>_xlfn.IFNA(_xlfn.XLOOKUP(B420,'[1]ROSE SQUADRE'!$N:$N,'[1]ROSE SQUADRE'!$O:$O),"")</f>
        <v/>
      </c>
      <c r="D420" s="1">
        <f>_xlfn.XLOOKUP($B420,'[1]Pivot Gioc'!$B:$B,'[1]Pivot Gioc'!$Q:$Q,"")</f>
        <v>0</v>
      </c>
      <c r="E420" s="1">
        <f>_xlfn.XLOOKUP($B420,'[1]Pivot Gioc'!$B:$B,'[1]Pivot Gioc'!$N:$N,"")</f>
        <v>1</v>
      </c>
      <c r="F420" s="1">
        <f>_xlfn.XLOOKUP($B420,'[1]Pivot Gioc'!$B:$B,'[1]Pivot Gioc'!$J:$J,"")</f>
        <v>0</v>
      </c>
      <c r="G420" s="1">
        <f>_xlfn.XLOOKUP($B420,'[1]Pivot Gioc'!$B:$B,'[1]Pivot Gioc'!$I:$I,"")</f>
        <v>0</v>
      </c>
      <c r="H420" s="1">
        <f>_xlfn.XLOOKUP($B420,'[1]Pivot Gioc'!$B:$B,'[1]Pivot Gioc'!$H:$H,"")</f>
        <v>0</v>
      </c>
      <c r="I420" s="1">
        <f>_xlfn.XLOOKUP($B420,'[1]Pivot Gioc'!$B:$B,'[1]Pivot Gioc'!$P:$P,"")</f>
        <v>0</v>
      </c>
      <c r="J420" s="1">
        <f>_xlfn.XLOOKUP($B420,'[1]Pivot Gioc'!$B:$B,'[1]Pivot Gioc'!$L:$L,"")</f>
        <v>0</v>
      </c>
      <c r="K420" s="1">
        <f>_xlfn.XLOOKUP($B420,'[1]Pivot Gioc'!$B:$B,'[1]Pivot Gioc'!$M:$M,"")</f>
        <v>0</v>
      </c>
      <c r="L420" s="1">
        <f>_xlfn.XLOOKUP($B420,'[1]Pivot Gioc'!$B:$B,'[1]Pivot Gioc'!$K:$K,"")</f>
        <v>0</v>
      </c>
      <c r="M420" s="17">
        <f>_xlfn.XLOOKUP($B420,'[1]Pivot Gioc'!$B:$B,'[1]Pivot Gioc'!$C:$C,"")</f>
        <v>5.75</v>
      </c>
      <c r="N420" s="17">
        <f>_xlfn.XLOOKUP($B420,'[1]Pivot Gioc'!$B:$B,'[1]Pivot Gioc'!$D:$D,"")</f>
        <v>6.25</v>
      </c>
      <c r="O420" s="17">
        <f>_xlfn.XLOOKUP($B420,'[1]Pivot Gioc'!$B:$B,'[1]Pivot Gioc'!$E:$E,"")</f>
        <v>12.5</v>
      </c>
      <c r="P420" s="22" t="str">
        <f>IF(_xlfn.XLOOKUP($B420,'[1]Pivot Gioc'!$B:$B,'[1]Pivot Gioc'!$G:$G,"")=0,"",_xlfn.XLOOKUP($B420,'[1]Pivot Gioc'!$B:$B,'[1]Pivot Gioc'!$G:$G))</f>
        <v/>
      </c>
      <c r="Q420" s="63" t="e">
        <f>_xlfn.XLOOKUP(B420,[1]!Tabella4[nome],[1]!Tabella4[PRES])</f>
        <v>#REF!</v>
      </c>
      <c r="R420" s="63" t="e">
        <f>_xlfn.XLOOKUP(B420,[1]!Tabella4[nome],[1]!Tabella4[LEGA TIT])</f>
        <v>#REF!</v>
      </c>
      <c r="S420" s="66" t="str">
        <f>IF(_xlfn.XLOOKUP($B420,'[1]Pivot Gioc'!$B:$B,'[1]Pivot Gioc'!$S:$S)="0,00","",_xlfn.XLOOKUP($B420,'[1]Pivot Gioc'!$B:$B,'[1]Pivot Gioc'!$S:$S))</f>
        <v/>
      </c>
      <c r="T420" s="66" t="str">
        <f>IF(_xlfn.XLOOKUP($B420,'[1]Pivot Gioc'!$B:$B,'[1]Pivot Gioc'!$T:$T)=0,"",_xlfn.XLOOKUP($B420,'[1]Pivot Gioc'!$B:$B,'[1]Pivot Gioc'!$T:$T))</f>
        <v/>
      </c>
    </row>
    <row r="421" spans="2:20" x14ac:dyDescent="0.3">
      <c r="B421" s="94" t="s">
        <v>663</v>
      </c>
      <c r="C421" s="1" t="str">
        <f>_xlfn.IFNA(_xlfn.XLOOKUP(B421,'[1]ROSE SQUADRE'!$N:$N,'[1]ROSE SQUADRE'!$O:$O),"")</f>
        <v/>
      </c>
      <c r="D421" s="1">
        <f>_xlfn.XLOOKUP($B421,'[1]Pivot Gioc'!$B:$B,'[1]Pivot Gioc'!$Q:$Q,"")</f>
        <v>0</v>
      </c>
      <c r="E421" s="1">
        <f>_xlfn.XLOOKUP($B421,'[1]Pivot Gioc'!$B:$B,'[1]Pivot Gioc'!$N:$N,"")</f>
        <v>0</v>
      </c>
      <c r="F421" s="1">
        <f>_xlfn.XLOOKUP($B421,'[1]Pivot Gioc'!$B:$B,'[1]Pivot Gioc'!$J:$J,"")</f>
        <v>0</v>
      </c>
      <c r="G421" s="1">
        <f>_xlfn.XLOOKUP($B421,'[1]Pivot Gioc'!$B:$B,'[1]Pivot Gioc'!$I:$I,"")</f>
        <v>0</v>
      </c>
      <c r="H421" s="1">
        <f>_xlfn.XLOOKUP($B421,'[1]Pivot Gioc'!$B:$B,'[1]Pivot Gioc'!$H:$H,"")</f>
        <v>0</v>
      </c>
      <c r="I421" s="1">
        <f>_xlfn.XLOOKUP($B421,'[1]Pivot Gioc'!$B:$B,'[1]Pivot Gioc'!$P:$P,"")</f>
        <v>0</v>
      </c>
      <c r="J421" s="1">
        <f>_xlfn.XLOOKUP($B421,'[1]Pivot Gioc'!$B:$B,'[1]Pivot Gioc'!$L:$L,"")</f>
        <v>0</v>
      </c>
      <c r="K421" s="1">
        <f>_xlfn.XLOOKUP($B421,'[1]Pivot Gioc'!$B:$B,'[1]Pivot Gioc'!$M:$M,"")</f>
        <v>0</v>
      </c>
      <c r="L421" s="1">
        <f>_xlfn.XLOOKUP($B421,'[1]Pivot Gioc'!$B:$B,'[1]Pivot Gioc'!$K:$K,"")</f>
        <v>0</v>
      </c>
      <c r="M421" s="17">
        <f>_xlfn.XLOOKUP($B421,'[1]Pivot Gioc'!$B:$B,'[1]Pivot Gioc'!$C:$C,"")</f>
        <v>5.5</v>
      </c>
      <c r="N421" s="17">
        <f>_xlfn.XLOOKUP($B421,'[1]Pivot Gioc'!$B:$B,'[1]Pivot Gioc'!$D:$D,"")</f>
        <v>5.5</v>
      </c>
      <c r="O421" s="17">
        <f>_xlfn.XLOOKUP($B421,'[1]Pivot Gioc'!$B:$B,'[1]Pivot Gioc'!$E:$E,"")</f>
        <v>5.5</v>
      </c>
      <c r="P421" s="22" t="str">
        <f>IF(_xlfn.XLOOKUP($B421,'[1]Pivot Gioc'!$B:$B,'[1]Pivot Gioc'!$G:$G,"")=0,"",_xlfn.XLOOKUP($B421,'[1]Pivot Gioc'!$B:$B,'[1]Pivot Gioc'!$G:$G))</f>
        <v/>
      </c>
      <c r="Q421" s="63" t="e">
        <f>_xlfn.XLOOKUP(B421,[1]!Tabella4[nome],[1]!Tabella4[PRES])</f>
        <v>#REF!</v>
      </c>
      <c r="R421" s="63" t="e">
        <f>_xlfn.XLOOKUP(B421,[1]!Tabella4[nome],[1]!Tabella4[LEGA TIT])</f>
        <v>#REF!</v>
      </c>
      <c r="S421" s="66" t="str">
        <f>IF(_xlfn.XLOOKUP($B421,'[1]Pivot Gioc'!$B:$B,'[1]Pivot Gioc'!$S:$S)="0,00","",_xlfn.XLOOKUP($B421,'[1]Pivot Gioc'!$B:$B,'[1]Pivot Gioc'!$S:$S))</f>
        <v/>
      </c>
      <c r="T421" s="66" t="str">
        <f>IF(_xlfn.XLOOKUP($B421,'[1]Pivot Gioc'!$B:$B,'[1]Pivot Gioc'!$T:$T)=0,"",_xlfn.XLOOKUP($B421,'[1]Pivot Gioc'!$B:$B,'[1]Pivot Gioc'!$T:$T))</f>
        <v/>
      </c>
    </row>
    <row r="422" spans="2:20" x14ac:dyDescent="0.3">
      <c r="B422" s="94" t="s">
        <v>284</v>
      </c>
      <c r="C422" s="1" t="str">
        <f>_xlfn.IFNA(_xlfn.XLOOKUP(B422,'[1]ROSE SQUADRE'!$N:$N,'[1]ROSE SQUADRE'!$O:$O),"")</f>
        <v/>
      </c>
      <c r="D422" s="1">
        <f>_xlfn.XLOOKUP($B422,'[1]Pivot Gioc'!$B:$B,'[1]Pivot Gioc'!$Q:$Q,"")</f>
        <v>0</v>
      </c>
      <c r="E422" s="1">
        <f>_xlfn.XLOOKUP($B422,'[1]Pivot Gioc'!$B:$B,'[1]Pivot Gioc'!$N:$N,"")</f>
        <v>1</v>
      </c>
      <c r="F422" s="1">
        <f>_xlfn.XLOOKUP($B422,'[1]Pivot Gioc'!$B:$B,'[1]Pivot Gioc'!$J:$J,"")</f>
        <v>0</v>
      </c>
      <c r="G422" s="1">
        <f>_xlfn.XLOOKUP($B422,'[1]Pivot Gioc'!$B:$B,'[1]Pivot Gioc'!$I:$I,"")</f>
        <v>0</v>
      </c>
      <c r="H422" s="1">
        <f>_xlfn.XLOOKUP($B422,'[1]Pivot Gioc'!$B:$B,'[1]Pivot Gioc'!$H:$H,"")</f>
        <v>0</v>
      </c>
      <c r="I422" s="1">
        <f>_xlfn.XLOOKUP($B422,'[1]Pivot Gioc'!$B:$B,'[1]Pivot Gioc'!$P:$P,"")</f>
        <v>0</v>
      </c>
      <c r="J422" s="1">
        <f>_xlfn.XLOOKUP($B422,'[1]Pivot Gioc'!$B:$B,'[1]Pivot Gioc'!$L:$L,"")</f>
        <v>0</v>
      </c>
      <c r="K422" s="1">
        <f>_xlfn.XLOOKUP($B422,'[1]Pivot Gioc'!$B:$B,'[1]Pivot Gioc'!$M:$M,"")</f>
        <v>0</v>
      </c>
      <c r="L422" s="1">
        <f>_xlfn.XLOOKUP($B422,'[1]Pivot Gioc'!$B:$B,'[1]Pivot Gioc'!$K:$K,"")</f>
        <v>0</v>
      </c>
      <c r="M422" s="17">
        <f>_xlfn.XLOOKUP($B422,'[1]Pivot Gioc'!$B:$B,'[1]Pivot Gioc'!$C:$C,"")</f>
        <v>5.75</v>
      </c>
      <c r="N422" s="17">
        <f>_xlfn.XLOOKUP($B422,'[1]Pivot Gioc'!$B:$B,'[1]Pivot Gioc'!$D:$D,"")</f>
        <v>6</v>
      </c>
      <c r="O422" s="17">
        <f>_xlfn.XLOOKUP($B422,'[1]Pivot Gioc'!$B:$B,'[1]Pivot Gioc'!$E:$E,"")</f>
        <v>24</v>
      </c>
      <c r="P422" s="22" t="str">
        <f>IF(_xlfn.XLOOKUP($B422,'[1]Pivot Gioc'!$B:$B,'[1]Pivot Gioc'!$G:$G,"")=0,"",_xlfn.XLOOKUP($B422,'[1]Pivot Gioc'!$B:$B,'[1]Pivot Gioc'!$G:$G))</f>
        <v/>
      </c>
      <c r="Q422" s="63" t="e">
        <f>_xlfn.XLOOKUP(B422,[1]!Tabella4[nome],[1]!Tabella4[PRES])</f>
        <v>#REF!</v>
      </c>
      <c r="R422" s="63" t="e">
        <f>_xlfn.XLOOKUP(B422,[1]!Tabella4[nome],[1]!Tabella4[LEGA TIT])</f>
        <v>#REF!</v>
      </c>
      <c r="S422" s="66" t="str">
        <f>IF(_xlfn.XLOOKUP($B422,'[1]Pivot Gioc'!$B:$B,'[1]Pivot Gioc'!$S:$S)="0,00","",_xlfn.XLOOKUP($B422,'[1]Pivot Gioc'!$B:$B,'[1]Pivot Gioc'!$S:$S))</f>
        <v/>
      </c>
      <c r="T422" s="66" t="str">
        <f>IF(_xlfn.XLOOKUP($B422,'[1]Pivot Gioc'!$B:$B,'[1]Pivot Gioc'!$T:$T)=0,"",_xlfn.XLOOKUP($B422,'[1]Pivot Gioc'!$B:$B,'[1]Pivot Gioc'!$T:$T))</f>
        <v/>
      </c>
    </row>
    <row r="423" spans="2:20" x14ac:dyDescent="0.3">
      <c r="B423" s="94" t="s">
        <v>287</v>
      </c>
      <c r="C423" s="1" t="str">
        <f>_xlfn.IFNA(_xlfn.XLOOKUP(B423,'[1]ROSE SQUADRE'!$N:$N,'[1]ROSE SQUADRE'!$O:$O),"")</f>
        <v/>
      </c>
      <c r="D423" s="1">
        <f>_xlfn.XLOOKUP($B423,'[1]Pivot Gioc'!$B:$B,'[1]Pivot Gioc'!$Q:$Q,"")</f>
        <v>0</v>
      </c>
      <c r="E423" s="1">
        <f>_xlfn.XLOOKUP($B423,'[1]Pivot Gioc'!$B:$B,'[1]Pivot Gioc'!$N:$N,"")</f>
        <v>0</v>
      </c>
      <c r="F423" s="1">
        <f>_xlfn.XLOOKUP($B423,'[1]Pivot Gioc'!$B:$B,'[1]Pivot Gioc'!$J:$J,"")</f>
        <v>0</v>
      </c>
      <c r="G423" s="1">
        <f>_xlfn.XLOOKUP($B423,'[1]Pivot Gioc'!$B:$B,'[1]Pivot Gioc'!$I:$I,"")</f>
        <v>0</v>
      </c>
      <c r="H423" s="1">
        <f>_xlfn.XLOOKUP($B423,'[1]Pivot Gioc'!$B:$B,'[1]Pivot Gioc'!$H:$H,"")</f>
        <v>0</v>
      </c>
      <c r="I423" s="1">
        <f>_xlfn.XLOOKUP($B423,'[1]Pivot Gioc'!$B:$B,'[1]Pivot Gioc'!$P:$P,"")</f>
        <v>0</v>
      </c>
      <c r="J423" s="1">
        <f>_xlfn.XLOOKUP($B423,'[1]Pivot Gioc'!$B:$B,'[1]Pivot Gioc'!$L:$L,"")</f>
        <v>0</v>
      </c>
      <c r="K423" s="1">
        <f>_xlfn.XLOOKUP($B423,'[1]Pivot Gioc'!$B:$B,'[1]Pivot Gioc'!$M:$M,"")</f>
        <v>0</v>
      </c>
      <c r="L423" s="1">
        <f>_xlfn.XLOOKUP($B423,'[1]Pivot Gioc'!$B:$B,'[1]Pivot Gioc'!$K:$K,"")</f>
        <v>0</v>
      </c>
      <c r="M423" s="17">
        <f>_xlfn.XLOOKUP($B423,'[1]Pivot Gioc'!$B:$B,'[1]Pivot Gioc'!$C:$C,"")</f>
        <v>5.9</v>
      </c>
      <c r="N423" s="17">
        <f>_xlfn.XLOOKUP($B423,'[1]Pivot Gioc'!$B:$B,'[1]Pivot Gioc'!$D:$D,"")</f>
        <v>5.9</v>
      </c>
      <c r="O423" s="17">
        <f>_xlfn.XLOOKUP($B423,'[1]Pivot Gioc'!$B:$B,'[1]Pivot Gioc'!$E:$E,"")</f>
        <v>29.5</v>
      </c>
      <c r="P423" s="22" t="str">
        <f>IF(_xlfn.XLOOKUP($B423,'[1]Pivot Gioc'!$B:$B,'[1]Pivot Gioc'!$G:$G,"")=0,"",_xlfn.XLOOKUP($B423,'[1]Pivot Gioc'!$B:$B,'[1]Pivot Gioc'!$G:$G))</f>
        <v/>
      </c>
      <c r="Q423" s="63" t="e">
        <f>_xlfn.XLOOKUP(B423,[1]!Tabella4[nome],[1]!Tabella4[PRES])</f>
        <v>#REF!</v>
      </c>
      <c r="R423" s="63" t="e">
        <f>_xlfn.XLOOKUP(B423,[1]!Tabella4[nome],[1]!Tabella4[LEGA TIT])</f>
        <v>#REF!</v>
      </c>
      <c r="S423" s="66" t="str">
        <f>IF(_xlfn.XLOOKUP($B423,'[1]Pivot Gioc'!$B:$B,'[1]Pivot Gioc'!$S:$S)="0,00","",_xlfn.XLOOKUP($B423,'[1]Pivot Gioc'!$B:$B,'[1]Pivot Gioc'!$S:$S))</f>
        <v/>
      </c>
      <c r="T423" s="66" t="str">
        <f>IF(_xlfn.XLOOKUP($B423,'[1]Pivot Gioc'!$B:$B,'[1]Pivot Gioc'!$T:$T)=0,"",_xlfn.XLOOKUP($B423,'[1]Pivot Gioc'!$B:$B,'[1]Pivot Gioc'!$T:$T))</f>
        <v/>
      </c>
    </row>
    <row r="424" spans="2:20" x14ac:dyDescent="0.3">
      <c r="B424" s="94" t="s">
        <v>288</v>
      </c>
      <c r="C424" s="1" t="str">
        <f>_xlfn.IFNA(_xlfn.XLOOKUP(B424,'[1]ROSE SQUADRE'!$N:$N,'[1]ROSE SQUADRE'!$O:$O),"")</f>
        <v/>
      </c>
      <c r="D424" s="1">
        <f>_xlfn.XLOOKUP($B424,'[1]Pivot Gioc'!$B:$B,'[1]Pivot Gioc'!$Q:$Q,"")</f>
        <v>0</v>
      </c>
      <c r="E424" s="1">
        <f>_xlfn.XLOOKUP($B424,'[1]Pivot Gioc'!$B:$B,'[1]Pivot Gioc'!$N:$N,"")</f>
        <v>0</v>
      </c>
      <c r="F424" s="1">
        <f>_xlfn.XLOOKUP($B424,'[1]Pivot Gioc'!$B:$B,'[1]Pivot Gioc'!$J:$J,"")</f>
        <v>0</v>
      </c>
      <c r="G424" s="1">
        <f>_xlfn.XLOOKUP($B424,'[1]Pivot Gioc'!$B:$B,'[1]Pivot Gioc'!$I:$I,"")</f>
        <v>0</v>
      </c>
      <c r="H424" s="1">
        <f>_xlfn.XLOOKUP($B424,'[1]Pivot Gioc'!$B:$B,'[1]Pivot Gioc'!$H:$H,"")</f>
        <v>0</v>
      </c>
      <c r="I424" s="1">
        <f>_xlfn.XLOOKUP($B424,'[1]Pivot Gioc'!$B:$B,'[1]Pivot Gioc'!$P:$P,"")</f>
        <v>0</v>
      </c>
      <c r="J424" s="1">
        <f>_xlfn.XLOOKUP($B424,'[1]Pivot Gioc'!$B:$B,'[1]Pivot Gioc'!$L:$L,"")</f>
        <v>0</v>
      </c>
      <c r="K424" s="1">
        <f>_xlfn.XLOOKUP($B424,'[1]Pivot Gioc'!$B:$B,'[1]Pivot Gioc'!$M:$M,"")</f>
        <v>1</v>
      </c>
      <c r="L424" s="1">
        <f>_xlfn.XLOOKUP($B424,'[1]Pivot Gioc'!$B:$B,'[1]Pivot Gioc'!$K:$K,"")</f>
        <v>0</v>
      </c>
      <c r="M424" s="17">
        <f>_xlfn.XLOOKUP($B424,'[1]Pivot Gioc'!$B:$B,'[1]Pivot Gioc'!$C:$C,"")</f>
        <v>5.7037037037037033</v>
      </c>
      <c r="N424" s="17">
        <f>_xlfn.XLOOKUP($B424,'[1]Pivot Gioc'!$B:$B,'[1]Pivot Gioc'!$D:$D,"")</f>
        <v>5.666666666666667</v>
      </c>
      <c r="O424" s="17">
        <f>_xlfn.XLOOKUP($B424,'[1]Pivot Gioc'!$B:$B,'[1]Pivot Gioc'!$E:$E,"")</f>
        <v>153</v>
      </c>
      <c r="P424" s="22" t="str">
        <f>IF(_xlfn.XLOOKUP($B424,'[1]Pivot Gioc'!$B:$B,'[1]Pivot Gioc'!$G:$G,"")=0,"",_xlfn.XLOOKUP($B424,'[1]Pivot Gioc'!$B:$B,'[1]Pivot Gioc'!$G:$G))</f>
        <v/>
      </c>
      <c r="Q424" s="63" t="e">
        <f>_xlfn.XLOOKUP(B424,[1]!Tabella4[nome],[1]!Tabella4[PRES])</f>
        <v>#REF!</v>
      </c>
      <c r="R424" s="63" t="e">
        <f>_xlfn.XLOOKUP(B424,[1]!Tabella4[nome],[1]!Tabella4[LEGA TIT])</f>
        <v>#REF!</v>
      </c>
      <c r="S424" s="66" t="str">
        <f>IF(_xlfn.XLOOKUP($B424,'[1]Pivot Gioc'!$B:$B,'[1]Pivot Gioc'!$S:$S)="0,00","",_xlfn.XLOOKUP($B424,'[1]Pivot Gioc'!$B:$B,'[1]Pivot Gioc'!$S:$S))</f>
        <v/>
      </c>
      <c r="T424" s="66" t="str">
        <f>IF(_xlfn.XLOOKUP($B424,'[1]Pivot Gioc'!$B:$B,'[1]Pivot Gioc'!$T:$T)=0,"",_xlfn.XLOOKUP($B424,'[1]Pivot Gioc'!$B:$B,'[1]Pivot Gioc'!$T:$T))</f>
        <v/>
      </c>
    </row>
    <row r="425" spans="2:20" x14ac:dyDescent="0.3">
      <c r="B425" s="94" t="s">
        <v>289</v>
      </c>
      <c r="C425" s="1" t="str">
        <f>_xlfn.IFNA(_xlfn.XLOOKUP(B425,'[1]ROSE SQUADRE'!$N:$N,'[1]ROSE SQUADRE'!$O:$O),"")</f>
        <v/>
      </c>
      <c r="D425" s="1">
        <f>_xlfn.XLOOKUP($B425,'[1]Pivot Gioc'!$B:$B,'[1]Pivot Gioc'!$Q:$Q,"")</f>
        <v>0</v>
      </c>
      <c r="E425" s="1">
        <f>_xlfn.XLOOKUP($B425,'[1]Pivot Gioc'!$B:$B,'[1]Pivot Gioc'!$N:$N,"")</f>
        <v>0</v>
      </c>
      <c r="F425" s="1">
        <f>_xlfn.XLOOKUP($B425,'[1]Pivot Gioc'!$B:$B,'[1]Pivot Gioc'!$J:$J,"")</f>
        <v>0</v>
      </c>
      <c r="G425" s="1">
        <f>_xlfn.XLOOKUP($B425,'[1]Pivot Gioc'!$B:$B,'[1]Pivot Gioc'!$I:$I,"")</f>
        <v>0</v>
      </c>
      <c r="H425" s="1">
        <f>_xlfn.XLOOKUP($B425,'[1]Pivot Gioc'!$B:$B,'[1]Pivot Gioc'!$H:$H,"")</f>
        <v>0</v>
      </c>
      <c r="I425" s="1">
        <f>_xlfn.XLOOKUP($B425,'[1]Pivot Gioc'!$B:$B,'[1]Pivot Gioc'!$P:$P,"")</f>
        <v>1</v>
      </c>
      <c r="J425" s="1">
        <f>_xlfn.XLOOKUP($B425,'[1]Pivot Gioc'!$B:$B,'[1]Pivot Gioc'!$L:$L,"")</f>
        <v>0</v>
      </c>
      <c r="K425" s="1">
        <f>_xlfn.XLOOKUP($B425,'[1]Pivot Gioc'!$B:$B,'[1]Pivot Gioc'!$M:$M,"")</f>
        <v>0</v>
      </c>
      <c r="L425" s="1">
        <f>_xlfn.XLOOKUP($B425,'[1]Pivot Gioc'!$B:$B,'[1]Pivot Gioc'!$K:$K,"")</f>
        <v>0</v>
      </c>
      <c r="M425" s="17">
        <f>_xlfn.XLOOKUP($B425,'[1]Pivot Gioc'!$B:$B,'[1]Pivot Gioc'!$C:$C,"")</f>
        <v>5.4</v>
      </c>
      <c r="N425" s="17">
        <f>_xlfn.XLOOKUP($B425,'[1]Pivot Gioc'!$B:$B,'[1]Pivot Gioc'!$D:$D,"")</f>
        <v>3.2</v>
      </c>
      <c r="O425" s="17">
        <f>_xlfn.XLOOKUP($B425,'[1]Pivot Gioc'!$B:$B,'[1]Pivot Gioc'!$E:$E,"")</f>
        <v>16</v>
      </c>
      <c r="P425" s="22">
        <f>IF(_xlfn.XLOOKUP($B425,'[1]Pivot Gioc'!$B:$B,'[1]Pivot Gioc'!$G:$G,"")=0,"",_xlfn.XLOOKUP($B425,'[1]Pivot Gioc'!$B:$B,'[1]Pivot Gioc'!$G:$G))</f>
        <v>12</v>
      </c>
      <c r="Q425" s="63" t="e">
        <f>_xlfn.XLOOKUP(B425,[1]!Tabella4[nome],[1]!Tabella4[PRES])</f>
        <v>#REF!</v>
      </c>
      <c r="R425" s="63" t="e">
        <f>_xlfn.XLOOKUP(B425,[1]!Tabella4[nome],[1]!Tabella4[LEGA TIT])</f>
        <v>#REF!</v>
      </c>
      <c r="S425" s="66" t="str">
        <f>IF(_xlfn.XLOOKUP($B425,'[1]Pivot Gioc'!$B:$B,'[1]Pivot Gioc'!$S:$S)="0,00","",_xlfn.XLOOKUP($B425,'[1]Pivot Gioc'!$B:$B,'[1]Pivot Gioc'!$S:$S))</f>
        <v/>
      </c>
      <c r="T425" s="66" t="str">
        <f>IF(_xlfn.XLOOKUP($B425,'[1]Pivot Gioc'!$B:$B,'[1]Pivot Gioc'!$T:$T)=0,"",_xlfn.XLOOKUP($B425,'[1]Pivot Gioc'!$B:$B,'[1]Pivot Gioc'!$T:$T))</f>
        <v/>
      </c>
    </row>
    <row r="426" spans="2:20" x14ac:dyDescent="0.3">
      <c r="B426" s="94" t="s">
        <v>665</v>
      </c>
      <c r="C426" s="1" t="str">
        <f>_xlfn.IFNA(_xlfn.XLOOKUP(B426,'[1]ROSE SQUADRE'!$N:$N,'[1]ROSE SQUADRE'!$O:$O),"")</f>
        <v/>
      </c>
      <c r="D426" s="1">
        <f>_xlfn.XLOOKUP($B426,'[1]Pivot Gioc'!$B:$B,'[1]Pivot Gioc'!$Q:$Q,"")</f>
        <v>0</v>
      </c>
      <c r="E426" s="1">
        <f>_xlfn.XLOOKUP($B426,'[1]Pivot Gioc'!$B:$B,'[1]Pivot Gioc'!$N:$N,"")</f>
        <v>0</v>
      </c>
      <c r="F426" s="1">
        <f>_xlfn.XLOOKUP($B426,'[1]Pivot Gioc'!$B:$B,'[1]Pivot Gioc'!$J:$J,"")</f>
        <v>0</v>
      </c>
      <c r="G426" s="1">
        <f>_xlfn.XLOOKUP($B426,'[1]Pivot Gioc'!$B:$B,'[1]Pivot Gioc'!$I:$I,"")</f>
        <v>0</v>
      </c>
      <c r="H426" s="1">
        <f>_xlfn.XLOOKUP($B426,'[1]Pivot Gioc'!$B:$B,'[1]Pivot Gioc'!$H:$H,"")</f>
        <v>0</v>
      </c>
      <c r="I426" s="1">
        <f>_xlfn.XLOOKUP($B426,'[1]Pivot Gioc'!$B:$B,'[1]Pivot Gioc'!$P:$P,"")</f>
        <v>1</v>
      </c>
      <c r="J426" s="1">
        <f>_xlfn.XLOOKUP($B426,'[1]Pivot Gioc'!$B:$B,'[1]Pivot Gioc'!$L:$L,"")</f>
        <v>0</v>
      </c>
      <c r="K426" s="1">
        <f>_xlfn.XLOOKUP($B426,'[1]Pivot Gioc'!$B:$B,'[1]Pivot Gioc'!$M:$M,"")</f>
        <v>0</v>
      </c>
      <c r="L426" s="1">
        <f>_xlfn.XLOOKUP($B426,'[1]Pivot Gioc'!$B:$B,'[1]Pivot Gioc'!$K:$K,"")</f>
        <v>0</v>
      </c>
      <c r="M426" s="17">
        <f>_xlfn.XLOOKUP($B426,'[1]Pivot Gioc'!$B:$B,'[1]Pivot Gioc'!$C:$C,"")</f>
        <v>6.2142857142857144</v>
      </c>
      <c r="N426" s="17">
        <f>_xlfn.XLOOKUP($B426,'[1]Pivot Gioc'!$B:$B,'[1]Pivot Gioc'!$D:$D,"")</f>
        <v>4.2142857142857144</v>
      </c>
      <c r="O426" s="17">
        <f>_xlfn.XLOOKUP($B426,'[1]Pivot Gioc'!$B:$B,'[1]Pivot Gioc'!$E:$E,"")</f>
        <v>29.5</v>
      </c>
      <c r="P426" s="22">
        <f>IF(_xlfn.XLOOKUP($B426,'[1]Pivot Gioc'!$B:$B,'[1]Pivot Gioc'!$G:$G,"")=0,"",_xlfn.XLOOKUP($B426,'[1]Pivot Gioc'!$B:$B,'[1]Pivot Gioc'!$G:$G))</f>
        <v>15</v>
      </c>
      <c r="Q426" s="63" t="e">
        <f>_xlfn.XLOOKUP(B426,[1]!Tabella4[nome],[1]!Tabella4[PRES])</f>
        <v>#REF!</v>
      </c>
      <c r="R426" s="63" t="e">
        <f>_xlfn.XLOOKUP(B426,[1]!Tabella4[nome],[1]!Tabella4[LEGA TIT])</f>
        <v>#REF!</v>
      </c>
      <c r="S426" s="66" t="str">
        <f>IF(_xlfn.XLOOKUP($B426,'[1]Pivot Gioc'!$B:$B,'[1]Pivot Gioc'!$S:$S)="0,00","",_xlfn.XLOOKUP($B426,'[1]Pivot Gioc'!$B:$B,'[1]Pivot Gioc'!$S:$S))</f>
        <v/>
      </c>
      <c r="T426" s="66" t="str">
        <f>IF(_xlfn.XLOOKUP($B426,'[1]Pivot Gioc'!$B:$B,'[1]Pivot Gioc'!$T:$T)=0,"",_xlfn.XLOOKUP($B426,'[1]Pivot Gioc'!$B:$B,'[1]Pivot Gioc'!$T:$T))</f>
        <v/>
      </c>
    </row>
    <row r="427" spans="2:20" x14ac:dyDescent="0.3">
      <c r="B427" s="94" t="s">
        <v>291</v>
      </c>
      <c r="C427" s="1" t="str">
        <f>_xlfn.IFNA(_xlfn.XLOOKUP(B427,'[1]ROSE SQUADRE'!$N:$N,'[1]ROSE SQUADRE'!$O:$O),"")</f>
        <v/>
      </c>
      <c r="D427" s="1">
        <f>_xlfn.XLOOKUP($B427,'[1]Pivot Gioc'!$B:$B,'[1]Pivot Gioc'!$Q:$Q,"")</f>
        <v>0</v>
      </c>
      <c r="E427" s="1">
        <f>_xlfn.XLOOKUP($B427,'[1]Pivot Gioc'!$B:$B,'[1]Pivot Gioc'!$N:$N,"")</f>
        <v>0</v>
      </c>
      <c r="F427" s="1">
        <f>_xlfn.XLOOKUP($B427,'[1]Pivot Gioc'!$B:$B,'[1]Pivot Gioc'!$J:$J,"")</f>
        <v>0</v>
      </c>
      <c r="G427" s="1">
        <f>_xlfn.XLOOKUP($B427,'[1]Pivot Gioc'!$B:$B,'[1]Pivot Gioc'!$I:$I,"")</f>
        <v>0</v>
      </c>
      <c r="H427" s="1">
        <f>_xlfn.XLOOKUP($B427,'[1]Pivot Gioc'!$B:$B,'[1]Pivot Gioc'!$H:$H,"")</f>
        <v>0</v>
      </c>
      <c r="I427" s="1">
        <f>_xlfn.XLOOKUP($B427,'[1]Pivot Gioc'!$B:$B,'[1]Pivot Gioc'!$P:$P,"")</f>
        <v>4</v>
      </c>
      <c r="J427" s="1">
        <f>_xlfn.XLOOKUP($B427,'[1]Pivot Gioc'!$B:$B,'[1]Pivot Gioc'!$L:$L,"")</f>
        <v>0</v>
      </c>
      <c r="K427" s="1">
        <f>_xlfn.XLOOKUP($B427,'[1]Pivot Gioc'!$B:$B,'[1]Pivot Gioc'!$M:$M,"")</f>
        <v>0</v>
      </c>
      <c r="L427" s="1">
        <f>_xlfn.XLOOKUP($B427,'[1]Pivot Gioc'!$B:$B,'[1]Pivot Gioc'!$K:$K,"")</f>
        <v>0</v>
      </c>
      <c r="M427" s="17">
        <f>_xlfn.XLOOKUP($B427,'[1]Pivot Gioc'!$B:$B,'[1]Pivot Gioc'!$C:$C,"")</f>
        <v>6.0217391304347823</v>
      </c>
      <c r="N427" s="17">
        <f>_xlfn.XLOOKUP($B427,'[1]Pivot Gioc'!$B:$B,'[1]Pivot Gioc'!$D:$D,"")</f>
        <v>4.4565217391304346</v>
      </c>
      <c r="O427" s="17">
        <f>_xlfn.XLOOKUP($B427,'[1]Pivot Gioc'!$B:$B,'[1]Pivot Gioc'!$E:$E,"")</f>
        <v>102.5</v>
      </c>
      <c r="P427" s="22">
        <f>IF(_xlfn.XLOOKUP($B427,'[1]Pivot Gioc'!$B:$B,'[1]Pivot Gioc'!$G:$G,"")=0,"",_xlfn.XLOOKUP($B427,'[1]Pivot Gioc'!$B:$B,'[1]Pivot Gioc'!$G:$G))</f>
        <v>40</v>
      </c>
      <c r="Q427" s="63" t="e">
        <f>_xlfn.XLOOKUP(B427,[1]!Tabella4[nome],[1]!Tabella4[PRES])</f>
        <v>#REF!</v>
      </c>
      <c r="R427" s="63" t="e">
        <f>_xlfn.XLOOKUP(B427,[1]!Tabella4[nome],[1]!Tabella4[LEGA TIT])</f>
        <v>#REF!</v>
      </c>
      <c r="S427" s="66" t="str">
        <f>IF(_xlfn.XLOOKUP($B427,'[1]Pivot Gioc'!$B:$B,'[1]Pivot Gioc'!$S:$S)="0,00","",_xlfn.XLOOKUP($B427,'[1]Pivot Gioc'!$B:$B,'[1]Pivot Gioc'!$S:$S))</f>
        <v/>
      </c>
      <c r="T427" s="66" t="str">
        <f>IF(_xlfn.XLOOKUP($B427,'[1]Pivot Gioc'!$B:$B,'[1]Pivot Gioc'!$T:$T)=0,"",_xlfn.XLOOKUP($B427,'[1]Pivot Gioc'!$B:$B,'[1]Pivot Gioc'!$T:$T))</f>
        <v/>
      </c>
    </row>
    <row r="428" spans="2:20" x14ac:dyDescent="0.3">
      <c r="B428" s="94" t="s">
        <v>293</v>
      </c>
      <c r="C428" s="1" t="str">
        <f>_xlfn.IFNA(_xlfn.XLOOKUP(B428,'[1]ROSE SQUADRE'!$N:$N,'[1]ROSE SQUADRE'!$O:$O),"")</f>
        <v/>
      </c>
      <c r="D428" s="1">
        <f>_xlfn.XLOOKUP($B428,'[1]Pivot Gioc'!$B:$B,'[1]Pivot Gioc'!$Q:$Q,"")</f>
        <v>0</v>
      </c>
      <c r="E428" s="1">
        <f>_xlfn.XLOOKUP($B428,'[1]Pivot Gioc'!$B:$B,'[1]Pivot Gioc'!$N:$N,"")</f>
        <v>0</v>
      </c>
      <c r="F428" s="1">
        <f>_xlfn.XLOOKUP($B428,'[1]Pivot Gioc'!$B:$B,'[1]Pivot Gioc'!$J:$J,"")</f>
        <v>0</v>
      </c>
      <c r="G428" s="1">
        <f>_xlfn.XLOOKUP($B428,'[1]Pivot Gioc'!$B:$B,'[1]Pivot Gioc'!$I:$I,"")</f>
        <v>0</v>
      </c>
      <c r="H428" s="1">
        <f>_xlfn.XLOOKUP($B428,'[1]Pivot Gioc'!$B:$B,'[1]Pivot Gioc'!$H:$H,"")</f>
        <v>0</v>
      </c>
      <c r="I428" s="1">
        <f>_xlfn.XLOOKUP($B428,'[1]Pivot Gioc'!$B:$B,'[1]Pivot Gioc'!$P:$P,"")</f>
        <v>0</v>
      </c>
      <c r="J428" s="1">
        <f>_xlfn.XLOOKUP($B428,'[1]Pivot Gioc'!$B:$B,'[1]Pivot Gioc'!$L:$L,"")</f>
        <v>3</v>
      </c>
      <c r="K428" s="1">
        <f>_xlfn.XLOOKUP($B428,'[1]Pivot Gioc'!$B:$B,'[1]Pivot Gioc'!$M:$M,"")</f>
        <v>0</v>
      </c>
      <c r="L428" s="1">
        <f>_xlfn.XLOOKUP($B428,'[1]Pivot Gioc'!$B:$B,'[1]Pivot Gioc'!$K:$K,"")</f>
        <v>0</v>
      </c>
      <c r="M428" s="17">
        <f>_xlfn.XLOOKUP($B428,'[1]Pivot Gioc'!$B:$B,'[1]Pivot Gioc'!$C:$C,"")</f>
        <v>5.833333333333333</v>
      </c>
      <c r="N428" s="17">
        <f>_xlfn.XLOOKUP($B428,'[1]Pivot Gioc'!$B:$B,'[1]Pivot Gioc'!$D:$D,"")</f>
        <v>5.708333333333333</v>
      </c>
      <c r="O428" s="17">
        <f>_xlfn.XLOOKUP($B428,'[1]Pivot Gioc'!$B:$B,'[1]Pivot Gioc'!$E:$E,"")</f>
        <v>68.5</v>
      </c>
      <c r="P428" s="22" t="str">
        <f>IF(_xlfn.XLOOKUP($B428,'[1]Pivot Gioc'!$B:$B,'[1]Pivot Gioc'!$G:$G,"")=0,"",_xlfn.XLOOKUP($B428,'[1]Pivot Gioc'!$B:$B,'[1]Pivot Gioc'!$G:$G))</f>
        <v/>
      </c>
      <c r="Q428" s="63" t="e">
        <f>_xlfn.XLOOKUP(B428,[1]!Tabella4[nome],[1]!Tabella4[PRES])</f>
        <v>#REF!</v>
      </c>
      <c r="R428" s="63" t="e">
        <f>_xlfn.XLOOKUP(B428,[1]!Tabella4[nome],[1]!Tabella4[LEGA TIT])</f>
        <v>#REF!</v>
      </c>
      <c r="S428" s="66" t="str">
        <f>IF(_xlfn.XLOOKUP($B428,'[1]Pivot Gioc'!$B:$B,'[1]Pivot Gioc'!$S:$S)="0,00","",_xlfn.XLOOKUP($B428,'[1]Pivot Gioc'!$B:$B,'[1]Pivot Gioc'!$S:$S))</f>
        <v/>
      </c>
      <c r="T428" s="66" t="str">
        <f>IF(_xlfn.XLOOKUP($B428,'[1]Pivot Gioc'!$B:$B,'[1]Pivot Gioc'!$T:$T)=0,"",_xlfn.XLOOKUP($B428,'[1]Pivot Gioc'!$B:$B,'[1]Pivot Gioc'!$T:$T))</f>
        <v/>
      </c>
    </row>
    <row r="429" spans="2:20" x14ac:dyDescent="0.3">
      <c r="B429" s="94" t="s">
        <v>468</v>
      </c>
      <c r="C429" s="1" t="str">
        <f>_xlfn.IFNA(_xlfn.XLOOKUP(B429,'[1]ROSE SQUADRE'!$N:$N,'[1]ROSE SQUADRE'!$O:$O),"")</f>
        <v/>
      </c>
      <c r="D429" s="1">
        <f>_xlfn.XLOOKUP($B429,'[1]Pivot Gioc'!$B:$B,'[1]Pivot Gioc'!$Q:$Q,"")</f>
        <v>0</v>
      </c>
      <c r="E429" s="1">
        <f>_xlfn.XLOOKUP($B429,'[1]Pivot Gioc'!$B:$B,'[1]Pivot Gioc'!$N:$N,"")</f>
        <v>0</v>
      </c>
      <c r="F429" s="1">
        <f>_xlfn.XLOOKUP($B429,'[1]Pivot Gioc'!$B:$B,'[1]Pivot Gioc'!$J:$J,"")</f>
        <v>0</v>
      </c>
      <c r="G429" s="1">
        <f>_xlfn.XLOOKUP($B429,'[1]Pivot Gioc'!$B:$B,'[1]Pivot Gioc'!$I:$I,"")</f>
        <v>0</v>
      </c>
      <c r="H429" s="1">
        <f>_xlfn.XLOOKUP($B429,'[1]Pivot Gioc'!$B:$B,'[1]Pivot Gioc'!$H:$H,"")</f>
        <v>0</v>
      </c>
      <c r="I429" s="1">
        <f>_xlfn.XLOOKUP($B429,'[1]Pivot Gioc'!$B:$B,'[1]Pivot Gioc'!$P:$P,"")</f>
        <v>0</v>
      </c>
      <c r="J429" s="1">
        <f>_xlfn.XLOOKUP($B429,'[1]Pivot Gioc'!$B:$B,'[1]Pivot Gioc'!$L:$L,"")</f>
        <v>0</v>
      </c>
      <c r="K429" s="1">
        <f>_xlfn.XLOOKUP($B429,'[1]Pivot Gioc'!$B:$B,'[1]Pivot Gioc'!$M:$M,"")</f>
        <v>0</v>
      </c>
      <c r="L429" s="1">
        <f>_xlfn.XLOOKUP($B429,'[1]Pivot Gioc'!$B:$B,'[1]Pivot Gioc'!$K:$K,"")</f>
        <v>0</v>
      </c>
      <c r="M429" s="17">
        <f>_xlfn.XLOOKUP($B429,'[1]Pivot Gioc'!$B:$B,'[1]Pivot Gioc'!$C:$C,"")</f>
        <v>6.375</v>
      </c>
      <c r="N429" s="17">
        <f>_xlfn.XLOOKUP($B429,'[1]Pivot Gioc'!$B:$B,'[1]Pivot Gioc'!$D:$D,"")</f>
        <v>4.625</v>
      </c>
      <c r="O429" s="17">
        <f>_xlfn.XLOOKUP($B429,'[1]Pivot Gioc'!$B:$B,'[1]Pivot Gioc'!$E:$E,"")</f>
        <v>18.5</v>
      </c>
      <c r="P429" s="22">
        <f>IF(_xlfn.XLOOKUP($B429,'[1]Pivot Gioc'!$B:$B,'[1]Pivot Gioc'!$G:$G,"")=0,"",_xlfn.XLOOKUP($B429,'[1]Pivot Gioc'!$B:$B,'[1]Pivot Gioc'!$G:$G))</f>
        <v>7</v>
      </c>
      <c r="Q429" s="63" t="e">
        <f>_xlfn.XLOOKUP(B429,[1]!Tabella4[nome],[1]!Tabella4[PRES])</f>
        <v>#REF!</v>
      </c>
      <c r="R429" s="63" t="e">
        <f>_xlfn.XLOOKUP(B429,[1]!Tabella4[nome],[1]!Tabella4[LEGA TIT])</f>
        <v>#REF!</v>
      </c>
      <c r="S429" s="66" t="str">
        <f>IF(_xlfn.XLOOKUP($B429,'[1]Pivot Gioc'!$B:$B,'[1]Pivot Gioc'!$S:$S)="0,00","",_xlfn.XLOOKUP($B429,'[1]Pivot Gioc'!$B:$B,'[1]Pivot Gioc'!$S:$S))</f>
        <v/>
      </c>
      <c r="T429" s="66" t="str">
        <f>IF(_xlfn.XLOOKUP($B429,'[1]Pivot Gioc'!$B:$B,'[1]Pivot Gioc'!$T:$T)=0,"",_xlfn.XLOOKUP($B429,'[1]Pivot Gioc'!$B:$B,'[1]Pivot Gioc'!$T:$T))</f>
        <v/>
      </c>
    </row>
    <row r="430" spans="2:20" x14ac:dyDescent="0.3">
      <c r="B430" s="94" t="s">
        <v>666</v>
      </c>
      <c r="C430" s="1" t="str">
        <f>_xlfn.IFNA(_xlfn.XLOOKUP(B430,'[1]ROSE SQUADRE'!$N:$N,'[1]ROSE SQUADRE'!$O:$O),"")</f>
        <v/>
      </c>
      <c r="D430" s="1">
        <f>_xlfn.XLOOKUP($B430,'[1]Pivot Gioc'!$B:$B,'[1]Pivot Gioc'!$Q:$Q,"")</f>
        <v>0</v>
      </c>
      <c r="E430" s="1">
        <f>_xlfn.XLOOKUP($B430,'[1]Pivot Gioc'!$B:$B,'[1]Pivot Gioc'!$N:$N,"")</f>
        <v>0</v>
      </c>
      <c r="F430" s="1">
        <f>_xlfn.XLOOKUP($B430,'[1]Pivot Gioc'!$B:$B,'[1]Pivot Gioc'!$J:$J,"")</f>
        <v>0</v>
      </c>
      <c r="G430" s="1">
        <f>_xlfn.XLOOKUP($B430,'[1]Pivot Gioc'!$B:$B,'[1]Pivot Gioc'!$I:$I,"")</f>
        <v>0</v>
      </c>
      <c r="H430" s="1">
        <f>_xlfn.XLOOKUP($B430,'[1]Pivot Gioc'!$B:$B,'[1]Pivot Gioc'!$H:$H,"")</f>
        <v>0</v>
      </c>
      <c r="I430" s="1">
        <f>_xlfn.XLOOKUP($B430,'[1]Pivot Gioc'!$B:$B,'[1]Pivot Gioc'!$P:$P,"")</f>
        <v>0</v>
      </c>
      <c r="J430" s="1">
        <f>_xlfn.XLOOKUP($B430,'[1]Pivot Gioc'!$B:$B,'[1]Pivot Gioc'!$L:$L,"")</f>
        <v>0</v>
      </c>
      <c r="K430" s="1">
        <f>_xlfn.XLOOKUP($B430,'[1]Pivot Gioc'!$B:$B,'[1]Pivot Gioc'!$M:$M,"")</f>
        <v>0</v>
      </c>
      <c r="L430" s="1">
        <f>_xlfn.XLOOKUP($B430,'[1]Pivot Gioc'!$B:$B,'[1]Pivot Gioc'!$K:$K,"")</f>
        <v>0</v>
      </c>
      <c r="M430" s="17">
        <f>_xlfn.XLOOKUP($B430,'[1]Pivot Gioc'!$B:$B,'[1]Pivot Gioc'!$C:$C,"")</f>
        <v>5.75</v>
      </c>
      <c r="N430" s="17">
        <f>_xlfn.XLOOKUP($B430,'[1]Pivot Gioc'!$B:$B,'[1]Pivot Gioc'!$D:$D,"")</f>
        <v>5.75</v>
      </c>
      <c r="O430" s="17">
        <f>_xlfn.XLOOKUP($B430,'[1]Pivot Gioc'!$B:$B,'[1]Pivot Gioc'!$E:$E,"")</f>
        <v>34.5</v>
      </c>
      <c r="P430" s="22" t="str">
        <f>IF(_xlfn.XLOOKUP($B430,'[1]Pivot Gioc'!$B:$B,'[1]Pivot Gioc'!$G:$G,"")=0,"",_xlfn.XLOOKUP($B430,'[1]Pivot Gioc'!$B:$B,'[1]Pivot Gioc'!$G:$G))</f>
        <v/>
      </c>
      <c r="Q430" s="63" t="e">
        <f>_xlfn.XLOOKUP(B430,[1]!Tabella4[nome],[1]!Tabella4[PRES])</f>
        <v>#REF!</v>
      </c>
      <c r="R430" s="63" t="e">
        <f>_xlfn.XLOOKUP(B430,[1]!Tabella4[nome],[1]!Tabella4[LEGA TIT])</f>
        <v>#REF!</v>
      </c>
      <c r="S430" s="66" t="str">
        <f>IF(_xlfn.XLOOKUP($B430,'[1]Pivot Gioc'!$B:$B,'[1]Pivot Gioc'!$S:$S)="0,00","",_xlfn.XLOOKUP($B430,'[1]Pivot Gioc'!$B:$B,'[1]Pivot Gioc'!$S:$S))</f>
        <v/>
      </c>
      <c r="T430" s="66" t="str">
        <f>IF(_xlfn.XLOOKUP($B430,'[1]Pivot Gioc'!$B:$B,'[1]Pivot Gioc'!$T:$T)=0,"",_xlfn.XLOOKUP($B430,'[1]Pivot Gioc'!$B:$B,'[1]Pivot Gioc'!$T:$T))</f>
        <v/>
      </c>
    </row>
    <row r="431" spans="2:20" x14ac:dyDescent="0.3">
      <c r="B431" s="94" t="s">
        <v>667</v>
      </c>
      <c r="C431" s="1" t="str">
        <f>_xlfn.IFNA(_xlfn.XLOOKUP(B431,'[1]ROSE SQUADRE'!$N:$N,'[1]ROSE SQUADRE'!$O:$O),"")</f>
        <v/>
      </c>
      <c r="D431" s="1">
        <f>_xlfn.XLOOKUP($B431,'[1]Pivot Gioc'!$B:$B,'[1]Pivot Gioc'!$Q:$Q,"")</f>
        <v>0</v>
      </c>
      <c r="E431" s="1">
        <f>_xlfn.XLOOKUP($B431,'[1]Pivot Gioc'!$B:$B,'[1]Pivot Gioc'!$N:$N,"")</f>
        <v>1</v>
      </c>
      <c r="F431" s="1">
        <f>_xlfn.XLOOKUP($B431,'[1]Pivot Gioc'!$B:$B,'[1]Pivot Gioc'!$J:$J,"")</f>
        <v>0</v>
      </c>
      <c r="G431" s="1">
        <f>_xlfn.XLOOKUP($B431,'[1]Pivot Gioc'!$B:$B,'[1]Pivot Gioc'!$I:$I,"")</f>
        <v>0</v>
      </c>
      <c r="H431" s="1">
        <f>_xlfn.XLOOKUP($B431,'[1]Pivot Gioc'!$B:$B,'[1]Pivot Gioc'!$H:$H,"")</f>
        <v>0</v>
      </c>
      <c r="I431" s="1">
        <f>_xlfn.XLOOKUP($B431,'[1]Pivot Gioc'!$B:$B,'[1]Pivot Gioc'!$P:$P,"")</f>
        <v>0</v>
      </c>
      <c r="J431" s="1">
        <f>_xlfn.XLOOKUP($B431,'[1]Pivot Gioc'!$B:$B,'[1]Pivot Gioc'!$L:$L,"")</f>
        <v>7</v>
      </c>
      <c r="K431" s="1">
        <f>_xlfn.XLOOKUP($B431,'[1]Pivot Gioc'!$B:$B,'[1]Pivot Gioc'!$M:$M,"")</f>
        <v>0</v>
      </c>
      <c r="L431" s="1">
        <f>_xlfn.XLOOKUP($B431,'[1]Pivot Gioc'!$B:$B,'[1]Pivot Gioc'!$K:$K,"")</f>
        <v>0</v>
      </c>
      <c r="M431" s="17">
        <f>_xlfn.XLOOKUP($B431,'[1]Pivot Gioc'!$B:$B,'[1]Pivot Gioc'!$C:$C,"")</f>
        <v>5.9782608695652177</v>
      </c>
      <c r="N431" s="17">
        <f>_xlfn.XLOOKUP($B431,'[1]Pivot Gioc'!$B:$B,'[1]Pivot Gioc'!$D:$D,"")</f>
        <v>5.8695652173913047</v>
      </c>
      <c r="O431" s="17">
        <f>_xlfn.XLOOKUP($B431,'[1]Pivot Gioc'!$B:$B,'[1]Pivot Gioc'!$E:$E,"")</f>
        <v>135</v>
      </c>
      <c r="P431" s="22" t="str">
        <f>IF(_xlfn.XLOOKUP($B431,'[1]Pivot Gioc'!$B:$B,'[1]Pivot Gioc'!$G:$G,"")=0,"",_xlfn.XLOOKUP($B431,'[1]Pivot Gioc'!$B:$B,'[1]Pivot Gioc'!$G:$G))</f>
        <v/>
      </c>
      <c r="Q431" s="63" t="e">
        <f>_xlfn.XLOOKUP(B431,[1]!Tabella4[nome],[1]!Tabella4[PRES])</f>
        <v>#REF!</v>
      </c>
      <c r="R431" s="63" t="e">
        <f>_xlfn.XLOOKUP(B431,[1]!Tabella4[nome],[1]!Tabella4[LEGA TIT])</f>
        <v>#REF!</v>
      </c>
      <c r="S431" s="66" t="str">
        <f>IF(_xlfn.XLOOKUP($B431,'[1]Pivot Gioc'!$B:$B,'[1]Pivot Gioc'!$S:$S)="0,00","",_xlfn.XLOOKUP($B431,'[1]Pivot Gioc'!$B:$B,'[1]Pivot Gioc'!$S:$S))</f>
        <v/>
      </c>
      <c r="T431" s="66" t="str">
        <f>IF(_xlfn.XLOOKUP($B431,'[1]Pivot Gioc'!$B:$B,'[1]Pivot Gioc'!$T:$T)=0,"",_xlfn.XLOOKUP($B431,'[1]Pivot Gioc'!$B:$B,'[1]Pivot Gioc'!$T:$T))</f>
        <v/>
      </c>
    </row>
    <row r="432" spans="2:20" x14ac:dyDescent="0.3">
      <c r="B432" s="94" t="s">
        <v>297</v>
      </c>
      <c r="C432" s="1" t="str">
        <f>_xlfn.IFNA(_xlfn.XLOOKUP(B432,'[1]ROSE SQUADRE'!$N:$N,'[1]ROSE SQUADRE'!$O:$O),"")</f>
        <v/>
      </c>
      <c r="D432" s="1">
        <f>_xlfn.XLOOKUP($B432,'[1]Pivot Gioc'!$B:$B,'[1]Pivot Gioc'!$Q:$Q,"")</f>
        <v>0</v>
      </c>
      <c r="E432" s="1">
        <f>_xlfn.XLOOKUP($B432,'[1]Pivot Gioc'!$B:$B,'[1]Pivot Gioc'!$N:$N,"")</f>
        <v>1</v>
      </c>
      <c r="F432" s="1">
        <f>_xlfn.XLOOKUP($B432,'[1]Pivot Gioc'!$B:$B,'[1]Pivot Gioc'!$J:$J,"")</f>
        <v>0</v>
      </c>
      <c r="G432" s="1">
        <f>_xlfn.XLOOKUP($B432,'[1]Pivot Gioc'!$B:$B,'[1]Pivot Gioc'!$I:$I,"")</f>
        <v>0</v>
      </c>
      <c r="H432" s="1">
        <f>_xlfn.XLOOKUP($B432,'[1]Pivot Gioc'!$B:$B,'[1]Pivot Gioc'!$H:$H,"")</f>
        <v>0</v>
      </c>
      <c r="I432" s="1">
        <f>_xlfn.XLOOKUP($B432,'[1]Pivot Gioc'!$B:$B,'[1]Pivot Gioc'!$P:$P,"")</f>
        <v>0</v>
      </c>
      <c r="J432" s="1">
        <f>_xlfn.XLOOKUP($B432,'[1]Pivot Gioc'!$B:$B,'[1]Pivot Gioc'!$L:$L,"")</f>
        <v>2</v>
      </c>
      <c r="K432" s="1">
        <f>_xlfn.XLOOKUP($B432,'[1]Pivot Gioc'!$B:$B,'[1]Pivot Gioc'!$M:$M,"")</f>
        <v>0</v>
      </c>
      <c r="L432" s="1">
        <f>_xlfn.XLOOKUP($B432,'[1]Pivot Gioc'!$B:$B,'[1]Pivot Gioc'!$K:$K,"")</f>
        <v>0</v>
      </c>
      <c r="M432" s="17">
        <f>_xlfn.XLOOKUP($B432,'[1]Pivot Gioc'!$B:$B,'[1]Pivot Gioc'!$C:$C,"")</f>
        <v>5.6363636363636367</v>
      </c>
      <c r="N432" s="17">
        <f>_xlfn.XLOOKUP($B432,'[1]Pivot Gioc'!$B:$B,'[1]Pivot Gioc'!$D:$D,"")</f>
        <v>5.6363636363636367</v>
      </c>
      <c r="O432" s="17">
        <f>_xlfn.XLOOKUP($B432,'[1]Pivot Gioc'!$B:$B,'[1]Pivot Gioc'!$E:$E,"")</f>
        <v>124</v>
      </c>
      <c r="P432" s="22" t="str">
        <f>IF(_xlfn.XLOOKUP($B432,'[1]Pivot Gioc'!$B:$B,'[1]Pivot Gioc'!$G:$G,"")=0,"",_xlfn.XLOOKUP($B432,'[1]Pivot Gioc'!$B:$B,'[1]Pivot Gioc'!$G:$G))</f>
        <v/>
      </c>
      <c r="Q432" s="63" t="e">
        <f>_xlfn.XLOOKUP(B432,[1]!Tabella4[nome],[1]!Tabella4[PRES])</f>
        <v>#REF!</v>
      </c>
      <c r="R432" s="63" t="e">
        <f>_xlfn.XLOOKUP(B432,[1]!Tabella4[nome],[1]!Tabella4[LEGA TIT])</f>
        <v>#REF!</v>
      </c>
      <c r="S432" s="66" t="str">
        <f>IF(_xlfn.XLOOKUP($B432,'[1]Pivot Gioc'!$B:$B,'[1]Pivot Gioc'!$S:$S)="0,00","",_xlfn.XLOOKUP($B432,'[1]Pivot Gioc'!$B:$B,'[1]Pivot Gioc'!$S:$S))</f>
        <v/>
      </c>
      <c r="T432" s="66" t="str">
        <f>IF(_xlfn.XLOOKUP($B432,'[1]Pivot Gioc'!$B:$B,'[1]Pivot Gioc'!$T:$T)=0,"",_xlfn.XLOOKUP($B432,'[1]Pivot Gioc'!$B:$B,'[1]Pivot Gioc'!$T:$T))</f>
        <v/>
      </c>
    </row>
    <row r="433" spans="2:20" x14ac:dyDescent="0.3">
      <c r="B433" s="94" t="s">
        <v>669</v>
      </c>
      <c r="C433" s="1" t="str">
        <f>_xlfn.IFNA(_xlfn.XLOOKUP(B433,'[1]ROSE SQUADRE'!$N:$N,'[1]ROSE SQUADRE'!$O:$O),"")</f>
        <v/>
      </c>
      <c r="D433" s="1">
        <f>_xlfn.XLOOKUP($B433,'[1]Pivot Gioc'!$B:$B,'[1]Pivot Gioc'!$Q:$Q,"")</f>
        <v>0</v>
      </c>
      <c r="E433" s="1">
        <f>_xlfn.XLOOKUP($B433,'[1]Pivot Gioc'!$B:$B,'[1]Pivot Gioc'!$N:$N,"")</f>
        <v>0</v>
      </c>
      <c r="F433" s="1">
        <f>_xlfn.XLOOKUP($B433,'[1]Pivot Gioc'!$B:$B,'[1]Pivot Gioc'!$J:$J,"")</f>
        <v>0</v>
      </c>
      <c r="G433" s="1">
        <f>_xlfn.XLOOKUP($B433,'[1]Pivot Gioc'!$B:$B,'[1]Pivot Gioc'!$I:$I,"")</f>
        <v>0</v>
      </c>
      <c r="H433" s="1">
        <f>_xlfn.XLOOKUP($B433,'[1]Pivot Gioc'!$B:$B,'[1]Pivot Gioc'!$H:$H,"")</f>
        <v>0</v>
      </c>
      <c r="I433" s="1">
        <f>_xlfn.XLOOKUP($B433,'[1]Pivot Gioc'!$B:$B,'[1]Pivot Gioc'!$P:$P,"")</f>
        <v>0</v>
      </c>
      <c r="J433" s="1">
        <f>_xlfn.XLOOKUP($B433,'[1]Pivot Gioc'!$B:$B,'[1]Pivot Gioc'!$L:$L,"")</f>
        <v>0</v>
      </c>
      <c r="K433" s="1">
        <f>_xlfn.XLOOKUP($B433,'[1]Pivot Gioc'!$B:$B,'[1]Pivot Gioc'!$M:$M,"")</f>
        <v>0</v>
      </c>
      <c r="L433" s="1">
        <f>_xlfn.XLOOKUP($B433,'[1]Pivot Gioc'!$B:$B,'[1]Pivot Gioc'!$K:$K,"")</f>
        <v>0</v>
      </c>
      <c r="M433" s="17">
        <f>_xlfn.XLOOKUP($B433,'[1]Pivot Gioc'!$B:$B,'[1]Pivot Gioc'!$C:$C,"")</f>
        <v>5.75</v>
      </c>
      <c r="N433" s="17">
        <f>_xlfn.XLOOKUP($B433,'[1]Pivot Gioc'!$B:$B,'[1]Pivot Gioc'!$D:$D,"")</f>
        <v>3.75</v>
      </c>
      <c r="O433" s="17">
        <f>_xlfn.XLOOKUP($B433,'[1]Pivot Gioc'!$B:$B,'[1]Pivot Gioc'!$E:$E,"")</f>
        <v>7.5</v>
      </c>
      <c r="P433" s="22">
        <f>IF(_xlfn.XLOOKUP($B433,'[1]Pivot Gioc'!$B:$B,'[1]Pivot Gioc'!$G:$G,"")=0,"",_xlfn.XLOOKUP($B433,'[1]Pivot Gioc'!$B:$B,'[1]Pivot Gioc'!$G:$G))</f>
        <v>4</v>
      </c>
      <c r="Q433" s="63" t="e">
        <f>_xlfn.XLOOKUP(B433,[1]!Tabella4[nome],[1]!Tabella4[PRES])</f>
        <v>#REF!</v>
      </c>
      <c r="R433" s="63" t="e">
        <f>_xlfn.XLOOKUP(B433,[1]!Tabella4[nome],[1]!Tabella4[LEGA TIT])</f>
        <v>#REF!</v>
      </c>
      <c r="S433" s="66" t="str">
        <f>IF(_xlfn.XLOOKUP($B433,'[1]Pivot Gioc'!$B:$B,'[1]Pivot Gioc'!$S:$S)="0,00","",_xlfn.XLOOKUP($B433,'[1]Pivot Gioc'!$B:$B,'[1]Pivot Gioc'!$S:$S))</f>
        <v/>
      </c>
      <c r="T433" s="66" t="str">
        <f>IF(_xlfn.XLOOKUP($B433,'[1]Pivot Gioc'!$B:$B,'[1]Pivot Gioc'!$T:$T)=0,"",_xlfn.XLOOKUP($B433,'[1]Pivot Gioc'!$B:$B,'[1]Pivot Gioc'!$T:$T))</f>
        <v/>
      </c>
    </row>
    <row r="434" spans="2:20" x14ac:dyDescent="0.3">
      <c r="B434" s="94" t="s">
        <v>514</v>
      </c>
      <c r="C434" s="1" t="str">
        <f>_xlfn.IFNA(_xlfn.XLOOKUP(B434,'[1]ROSE SQUADRE'!$N:$N,'[1]ROSE SQUADRE'!$O:$O),"")</f>
        <v/>
      </c>
      <c r="D434" s="1">
        <f>_xlfn.XLOOKUP($B434,'[1]Pivot Gioc'!$B:$B,'[1]Pivot Gioc'!$Q:$Q,"")</f>
        <v>0</v>
      </c>
      <c r="E434" s="1">
        <f>_xlfn.XLOOKUP($B434,'[1]Pivot Gioc'!$B:$B,'[1]Pivot Gioc'!$N:$N,"")</f>
        <v>0</v>
      </c>
      <c r="F434" s="1">
        <f>_xlfn.XLOOKUP($B434,'[1]Pivot Gioc'!$B:$B,'[1]Pivot Gioc'!$J:$J,"")</f>
        <v>0</v>
      </c>
      <c r="G434" s="1">
        <f>_xlfn.XLOOKUP($B434,'[1]Pivot Gioc'!$B:$B,'[1]Pivot Gioc'!$I:$I,"")</f>
        <v>1</v>
      </c>
      <c r="H434" s="1">
        <f>_xlfn.XLOOKUP($B434,'[1]Pivot Gioc'!$B:$B,'[1]Pivot Gioc'!$H:$H,"")</f>
        <v>0</v>
      </c>
      <c r="I434" s="1">
        <f>_xlfn.XLOOKUP($B434,'[1]Pivot Gioc'!$B:$B,'[1]Pivot Gioc'!$P:$P,"")</f>
        <v>0</v>
      </c>
      <c r="J434" s="1">
        <f>_xlfn.XLOOKUP($B434,'[1]Pivot Gioc'!$B:$B,'[1]Pivot Gioc'!$L:$L,"")</f>
        <v>0</v>
      </c>
      <c r="K434" s="1">
        <f>_xlfn.XLOOKUP($B434,'[1]Pivot Gioc'!$B:$B,'[1]Pivot Gioc'!$M:$M,"")</f>
        <v>0</v>
      </c>
      <c r="L434" s="1">
        <f>_xlfn.XLOOKUP($B434,'[1]Pivot Gioc'!$B:$B,'[1]Pivot Gioc'!$K:$K,"")</f>
        <v>0</v>
      </c>
      <c r="M434" s="17">
        <f>_xlfn.XLOOKUP($B434,'[1]Pivot Gioc'!$B:$B,'[1]Pivot Gioc'!$C:$C,"")</f>
        <v>5</v>
      </c>
      <c r="N434" s="17">
        <f>_xlfn.XLOOKUP($B434,'[1]Pivot Gioc'!$B:$B,'[1]Pivot Gioc'!$D:$D,"")</f>
        <v>3.5</v>
      </c>
      <c r="O434" s="17">
        <f>_xlfn.XLOOKUP($B434,'[1]Pivot Gioc'!$B:$B,'[1]Pivot Gioc'!$E:$E,"")</f>
        <v>7</v>
      </c>
      <c r="P434" s="22" t="str">
        <f>IF(_xlfn.XLOOKUP($B434,'[1]Pivot Gioc'!$B:$B,'[1]Pivot Gioc'!$G:$G,"")=0,"",_xlfn.XLOOKUP($B434,'[1]Pivot Gioc'!$B:$B,'[1]Pivot Gioc'!$G:$G))</f>
        <v/>
      </c>
      <c r="Q434" s="63" t="e">
        <f>_xlfn.XLOOKUP(B434,[1]!Tabella4[nome],[1]!Tabella4[PRES])</f>
        <v>#REF!</v>
      </c>
      <c r="R434" s="63" t="e">
        <f>_xlfn.XLOOKUP(B434,[1]!Tabella4[nome],[1]!Tabella4[LEGA TIT])</f>
        <v>#REF!</v>
      </c>
      <c r="S434" s="66" t="str">
        <f>IF(_xlfn.XLOOKUP($B434,'[1]Pivot Gioc'!$B:$B,'[1]Pivot Gioc'!$S:$S)="0,00","",_xlfn.XLOOKUP($B434,'[1]Pivot Gioc'!$B:$B,'[1]Pivot Gioc'!$S:$S))</f>
        <v/>
      </c>
      <c r="T434" s="66" t="str">
        <f>IF(_xlfn.XLOOKUP($B434,'[1]Pivot Gioc'!$B:$B,'[1]Pivot Gioc'!$T:$T)=0,"",_xlfn.XLOOKUP($B434,'[1]Pivot Gioc'!$B:$B,'[1]Pivot Gioc'!$T:$T))</f>
        <v/>
      </c>
    </row>
    <row r="435" spans="2:20" x14ac:dyDescent="0.3">
      <c r="B435" s="94" t="s">
        <v>670</v>
      </c>
      <c r="C435" s="1" t="str">
        <f>_xlfn.IFNA(_xlfn.XLOOKUP(B435,'[1]ROSE SQUADRE'!$N:$N,'[1]ROSE SQUADRE'!$O:$O),"")</f>
        <v/>
      </c>
      <c r="D435" s="1">
        <f>_xlfn.XLOOKUP($B435,'[1]Pivot Gioc'!$B:$B,'[1]Pivot Gioc'!$Q:$Q,"")</f>
        <v>0</v>
      </c>
      <c r="E435" s="1">
        <f>_xlfn.XLOOKUP($B435,'[1]Pivot Gioc'!$B:$B,'[1]Pivot Gioc'!$N:$N,"")</f>
        <v>0</v>
      </c>
      <c r="F435" s="1">
        <f>_xlfn.XLOOKUP($B435,'[1]Pivot Gioc'!$B:$B,'[1]Pivot Gioc'!$J:$J,"")</f>
        <v>0</v>
      </c>
      <c r="G435" s="1">
        <f>_xlfn.XLOOKUP($B435,'[1]Pivot Gioc'!$B:$B,'[1]Pivot Gioc'!$I:$I,"")</f>
        <v>0</v>
      </c>
      <c r="H435" s="1">
        <f>_xlfn.XLOOKUP($B435,'[1]Pivot Gioc'!$B:$B,'[1]Pivot Gioc'!$H:$H,"")</f>
        <v>0</v>
      </c>
      <c r="I435" s="1">
        <f>_xlfn.XLOOKUP($B435,'[1]Pivot Gioc'!$B:$B,'[1]Pivot Gioc'!$P:$P,"")</f>
        <v>0</v>
      </c>
      <c r="J435" s="1">
        <f>_xlfn.XLOOKUP($B435,'[1]Pivot Gioc'!$B:$B,'[1]Pivot Gioc'!$L:$L,"")</f>
        <v>0</v>
      </c>
      <c r="K435" s="1">
        <f>_xlfn.XLOOKUP($B435,'[1]Pivot Gioc'!$B:$B,'[1]Pivot Gioc'!$M:$M,"")</f>
        <v>0</v>
      </c>
      <c r="L435" s="1">
        <f>_xlfn.XLOOKUP($B435,'[1]Pivot Gioc'!$B:$B,'[1]Pivot Gioc'!$K:$K,"")</f>
        <v>0</v>
      </c>
      <c r="M435" s="17">
        <f>_xlfn.XLOOKUP($B435,'[1]Pivot Gioc'!$B:$B,'[1]Pivot Gioc'!$C:$C,"")</f>
        <v>5.583333333333333</v>
      </c>
      <c r="N435" s="17">
        <f>_xlfn.XLOOKUP($B435,'[1]Pivot Gioc'!$B:$B,'[1]Pivot Gioc'!$D:$D,"")</f>
        <v>5.583333333333333</v>
      </c>
      <c r="O435" s="17">
        <f>_xlfn.XLOOKUP($B435,'[1]Pivot Gioc'!$B:$B,'[1]Pivot Gioc'!$E:$E,"")</f>
        <v>67</v>
      </c>
      <c r="P435" s="22" t="str">
        <f>IF(_xlfn.XLOOKUP($B435,'[1]Pivot Gioc'!$B:$B,'[1]Pivot Gioc'!$G:$G,"")=0,"",_xlfn.XLOOKUP($B435,'[1]Pivot Gioc'!$B:$B,'[1]Pivot Gioc'!$G:$G))</f>
        <v/>
      </c>
      <c r="Q435" s="63" t="e">
        <f>_xlfn.XLOOKUP(B435,[1]!Tabella4[nome],[1]!Tabella4[PRES])</f>
        <v>#REF!</v>
      </c>
      <c r="R435" s="63" t="e">
        <f>_xlfn.XLOOKUP(B435,[1]!Tabella4[nome],[1]!Tabella4[LEGA TIT])</f>
        <v>#REF!</v>
      </c>
      <c r="S435" s="66" t="str">
        <f>IF(_xlfn.XLOOKUP($B435,'[1]Pivot Gioc'!$B:$B,'[1]Pivot Gioc'!$S:$S)="0,00","",_xlfn.XLOOKUP($B435,'[1]Pivot Gioc'!$B:$B,'[1]Pivot Gioc'!$S:$S))</f>
        <v/>
      </c>
      <c r="T435" s="66" t="str">
        <f>IF(_xlfn.XLOOKUP($B435,'[1]Pivot Gioc'!$B:$B,'[1]Pivot Gioc'!$T:$T)=0,"",_xlfn.XLOOKUP($B435,'[1]Pivot Gioc'!$B:$B,'[1]Pivot Gioc'!$T:$T))</f>
        <v/>
      </c>
    </row>
    <row r="436" spans="2:20" x14ac:dyDescent="0.3">
      <c r="B436" s="94" t="s">
        <v>673</v>
      </c>
      <c r="C436" s="1" t="str">
        <f>_xlfn.IFNA(_xlfn.XLOOKUP(B436,'[1]ROSE SQUADRE'!$N:$N,'[1]ROSE SQUADRE'!$O:$O),"")</f>
        <v/>
      </c>
      <c r="D436" s="1">
        <f>_xlfn.XLOOKUP($B436,'[1]Pivot Gioc'!$B:$B,'[1]Pivot Gioc'!$Q:$Q,"")</f>
        <v>0</v>
      </c>
      <c r="E436" s="1">
        <f>_xlfn.XLOOKUP($B436,'[1]Pivot Gioc'!$B:$B,'[1]Pivot Gioc'!$N:$N,"")</f>
        <v>0</v>
      </c>
      <c r="F436" s="1">
        <f>_xlfn.XLOOKUP($B436,'[1]Pivot Gioc'!$B:$B,'[1]Pivot Gioc'!$J:$J,"")</f>
        <v>0</v>
      </c>
      <c r="G436" s="1">
        <f>_xlfn.XLOOKUP($B436,'[1]Pivot Gioc'!$B:$B,'[1]Pivot Gioc'!$I:$I,"")</f>
        <v>0</v>
      </c>
      <c r="H436" s="1">
        <f>_xlfn.XLOOKUP($B436,'[1]Pivot Gioc'!$B:$B,'[1]Pivot Gioc'!$H:$H,"")</f>
        <v>0</v>
      </c>
      <c r="I436" s="1">
        <f>_xlfn.XLOOKUP($B436,'[1]Pivot Gioc'!$B:$B,'[1]Pivot Gioc'!$P:$P,"")</f>
        <v>0</v>
      </c>
      <c r="J436" s="1">
        <f>_xlfn.XLOOKUP($B436,'[1]Pivot Gioc'!$B:$B,'[1]Pivot Gioc'!$L:$L,"")</f>
        <v>1</v>
      </c>
      <c r="K436" s="1">
        <f>_xlfn.XLOOKUP($B436,'[1]Pivot Gioc'!$B:$B,'[1]Pivot Gioc'!$M:$M,"")</f>
        <v>1</v>
      </c>
      <c r="L436" s="1">
        <f>_xlfn.XLOOKUP($B436,'[1]Pivot Gioc'!$B:$B,'[1]Pivot Gioc'!$K:$K,"")</f>
        <v>0</v>
      </c>
      <c r="M436" s="17">
        <f>_xlfn.XLOOKUP($B436,'[1]Pivot Gioc'!$B:$B,'[1]Pivot Gioc'!$C:$C,"")</f>
        <v>5.75</v>
      </c>
      <c r="N436" s="17">
        <f>_xlfn.XLOOKUP($B436,'[1]Pivot Gioc'!$B:$B,'[1]Pivot Gioc'!$D:$D,"")</f>
        <v>5.6</v>
      </c>
      <c r="O436" s="17">
        <f>_xlfn.XLOOKUP($B436,'[1]Pivot Gioc'!$B:$B,'[1]Pivot Gioc'!$E:$E,"")</f>
        <v>56</v>
      </c>
      <c r="P436" s="22" t="str">
        <f>IF(_xlfn.XLOOKUP($B436,'[1]Pivot Gioc'!$B:$B,'[1]Pivot Gioc'!$G:$G,"")=0,"",_xlfn.XLOOKUP($B436,'[1]Pivot Gioc'!$B:$B,'[1]Pivot Gioc'!$G:$G))</f>
        <v/>
      </c>
      <c r="Q436" s="63" t="e">
        <f>_xlfn.XLOOKUP(B436,[1]!Tabella4[nome],[1]!Tabella4[PRES])</f>
        <v>#REF!</v>
      </c>
      <c r="R436" s="63" t="e">
        <f>_xlfn.XLOOKUP(B436,[1]!Tabella4[nome],[1]!Tabella4[LEGA TIT])</f>
        <v>#REF!</v>
      </c>
      <c r="S436" s="66" t="str">
        <f>IF(_xlfn.XLOOKUP($B436,'[1]Pivot Gioc'!$B:$B,'[1]Pivot Gioc'!$S:$S)="0,00","",_xlfn.XLOOKUP($B436,'[1]Pivot Gioc'!$B:$B,'[1]Pivot Gioc'!$S:$S))</f>
        <v/>
      </c>
      <c r="T436" s="66" t="str">
        <f>IF(_xlfn.XLOOKUP($B436,'[1]Pivot Gioc'!$B:$B,'[1]Pivot Gioc'!$T:$T)=0,"",_xlfn.XLOOKUP($B436,'[1]Pivot Gioc'!$B:$B,'[1]Pivot Gioc'!$T:$T))</f>
        <v/>
      </c>
    </row>
    <row r="437" spans="2:20" x14ac:dyDescent="0.3">
      <c r="B437" s="94" t="s">
        <v>306</v>
      </c>
      <c r="C437" s="1" t="str">
        <f>_xlfn.IFNA(_xlfn.XLOOKUP(B437,'[1]ROSE SQUADRE'!$N:$N,'[1]ROSE SQUADRE'!$O:$O),"")</f>
        <v/>
      </c>
      <c r="D437" s="1">
        <f>_xlfn.XLOOKUP($B437,'[1]Pivot Gioc'!$B:$B,'[1]Pivot Gioc'!$Q:$Q,"")</f>
        <v>0</v>
      </c>
      <c r="E437" s="1">
        <f>_xlfn.XLOOKUP($B437,'[1]Pivot Gioc'!$B:$B,'[1]Pivot Gioc'!$N:$N,"")</f>
        <v>0</v>
      </c>
      <c r="F437" s="1">
        <f>_xlfn.XLOOKUP($B437,'[1]Pivot Gioc'!$B:$B,'[1]Pivot Gioc'!$J:$J,"")</f>
        <v>0</v>
      </c>
      <c r="G437" s="1">
        <f>_xlfn.XLOOKUP($B437,'[1]Pivot Gioc'!$B:$B,'[1]Pivot Gioc'!$I:$I,"")</f>
        <v>0</v>
      </c>
      <c r="H437" s="1">
        <f>_xlfn.XLOOKUP($B437,'[1]Pivot Gioc'!$B:$B,'[1]Pivot Gioc'!$H:$H,"")</f>
        <v>1</v>
      </c>
      <c r="I437" s="1">
        <f>_xlfn.XLOOKUP($B437,'[1]Pivot Gioc'!$B:$B,'[1]Pivot Gioc'!$P:$P,"")</f>
        <v>5</v>
      </c>
      <c r="J437" s="1">
        <f>_xlfn.XLOOKUP($B437,'[1]Pivot Gioc'!$B:$B,'[1]Pivot Gioc'!$L:$L,"")</f>
        <v>0</v>
      </c>
      <c r="K437" s="1">
        <f>_xlfn.XLOOKUP($B437,'[1]Pivot Gioc'!$B:$B,'[1]Pivot Gioc'!$M:$M,"")</f>
        <v>0</v>
      </c>
      <c r="L437" s="1">
        <f>_xlfn.XLOOKUP($B437,'[1]Pivot Gioc'!$B:$B,'[1]Pivot Gioc'!$K:$K,"")</f>
        <v>0</v>
      </c>
      <c r="M437" s="17">
        <f>_xlfn.XLOOKUP($B437,'[1]Pivot Gioc'!$B:$B,'[1]Pivot Gioc'!$C:$C,"")</f>
        <v>6</v>
      </c>
      <c r="N437" s="17">
        <f>_xlfn.XLOOKUP($B437,'[1]Pivot Gioc'!$B:$B,'[1]Pivot Gioc'!$D:$D,"")</f>
        <v>5.0555555555555554</v>
      </c>
      <c r="O437" s="17">
        <f>_xlfn.XLOOKUP($B437,'[1]Pivot Gioc'!$B:$B,'[1]Pivot Gioc'!$E:$E,"")</f>
        <v>91</v>
      </c>
      <c r="P437" s="22">
        <f>IF(_xlfn.XLOOKUP($B437,'[1]Pivot Gioc'!$B:$B,'[1]Pivot Gioc'!$G:$G,"")=0,"",_xlfn.XLOOKUP($B437,'[1]Pivot Gioc'!$B:$B,'[1]Pivot Gioc'!$G:$G))</f>
        <v>25</v>
      </c>
      <c r="Q437" s="63" t="e">
        <f>_xlfn.XLOOKUP(B437,[1]!Tabella4[nome],[1]!Tabella4[PRES])</f>
        <v>#REF!</v>
      </c>
      <c r="R437" s="63" t="e">
        <f>_xlfn.XLOOKUP(B437,[1]!Tabella4[nome],[1]!Tabella4[LEGA TIT])</f>
        <v>#REF!</v>
      </c>
      <c r="S437" s="66" t="str">
        <f>IF(_xlfn.XLOOKUP($B437,'[1]Pivot Gioc'!$B:$B,'[1]Pivot Gioc'!$S:$S)="0,00","",_xlfn.XLOOKUP($B437,'[1]Pivot Gioc'!$B:$B,'[1]Pivot Gioc'!$S:$S))</f>
        <v/>
      </c>
      <c r="T437" s="66" t="str">
        <f>IF(_xlfn.XLOOKUP($B437,'[1]Pivot Gioc'!$B:$B,'[1]Pivot Gioc'!$T:$T)=0,"",_xlfn.XLOOKUP($B437,'[1]Pivot Gioc'!$B:$B,'[1]Pivot Gioc'!$T:$T))</f>
        <v/>
      </c>
    </row>
    <row r="438" spans="2:20" x14ac:dyDescent="0.3">
      <c r="B438" s="94" t="s">
        <v>674</v>
      </c>
      <c r="C438" s="1" t="str">
        <f>_xlfn.IFNA(_xlfn.XLOOKUP(B438,'[1]ROSE SQUADRE'!$N:$N,'[1]ROSE SQUADRE'!$O:$O),"")</f>
        <v/>
      </c>
      <c r="D438" s="1">
        <f>_xlfn.XLOOKUP($B438,'[1]Pivot Gioc'!$B:$B,'[1]Pivot Gioc'!$Q:$Q,"")</f>
        <v>0</v>
      </c>
      <c r="E438" s="1">
        <f>_xlfn.XLOOKUP($B438,'[1]Pivot Gioc'!$B:$B,'[1]Pivot Gioc'!$N:$N,"")</f>
        <v>0</v>
      </c>
      <c r="F438" s="1">
        <f>_xlfn.XLOOKUP($B438,'[1]Pivot Gioc'!$B:$B,'[1]Pivot Gioc'!$J:$J,"")</f>
        <v>0</v>
      </c>
      <c r="G438" s="1">
        <f>_xlfn.XLOOKUP($B438,'[1]Pivot Gioc'!$B:$B,'[1]Pivot Gioc'!$I:$I,"")</f>
        <v>0</v>
      </c>
      <c r="H438" s="1">
        <f>_xlfn.XLOOKUP($B438,'[1]Pivot Gioc'!$B:$B,'[1]Pivot Gioc'!$H:$H,"")</f>
        <v>0</v>
      </c>
      <c r="I438" s="1">
        <f>_xlfn.XLOOKUP($B438,'[1]Pivot Gioc'!$B:$B,'[1]Pivot Gioc'!$P:$P,"")</f>
        <v>0</v>
      </c>
      <c r="J438" s="1">
        <f>_xlfn.XLOOKUP($B438,'[1]Pivot Gioc'!$B:$B,'[1]Pivot Gioc'!$L:$L,"")</f>
        <v>3</v>
      </c>
      <c r="K438" s="1">
        <f>_xlfn.XLOOKUP($B438,'[1]Pivot Gioc'!$B:$B,'[1]Pivot Gioc'!$M:$M,"")</f>
        <v>0</v>
      </c>
      <c r="L438" s="1">
        <f>_xlfn.XLOOKUP($B438,'[1]Pivot Gioc'!$B:$B,'[1]Pivot Gioc'!$K:$K,"")</f>
        <v>0</v>
      </c>
      <c r="M438" s="17">
        <f>_xlfn.XLOOKUP($B438,'[1]Pivot Gioc'!$B:$B,'[1]Pivot Gioc'!$C:$C,"")</f>
        <v>5.7058823529411766</v>
      </c>
      <c r="N438" s="17">
        <f>_xlfn.XLOOKUP($B438,'[1]Pivot Gioc'!$B:$B,'[1]Pivot Gioc'!$D:$D,"")</f>
        <v>5.617647058823529</v>
      </c>
      <c r="O438" s="17">
        <f>_xlfn.XLOOKUP($B438,'[1]Pivot Gioc'!$B:$B,'[1]Pivot Gioc'!$E:$E,"")</f>
        <v>95.5</v>
      </c>
      <c r="P438" s="22" t="str">
        <f>IF(_xlfn.XLOOKUP($B438,'[1]Pivot Gioc'!$B:$B,'[1]Pivot Gioc'!$G:$G,"")=0,"",_xlfn.XLOOKUP($B438,'[1]Pivot Gioc'!$B:$B,'[1]Pivot Gioc'!$G:$G))</f>
        <v/>
      </c>
      <c r="Q438" s="63" t="e">
        <f>_xlfn.XLOOKUP(B438,[1]!Tabella4[nome],[1]!Tabella4[PRES])</f>
        <v>#REF!</v>
      </c>
      <c r="R438" s="63" t="e">
        <f>_xlfn.XLOOKUP(B438,[1]!Tabella4[nome],[1]!Tabella4[LEGA TIT])</f>
        <v>#REF!</v>
      </c>
      <c r="S438" s="66" t="str">
        <f>IF(_xlfn.XLOOKUP($B438,'[1]Pivot Gioc'!$B:$B,'[1]Pivot Gioc'!$S:$S)="0,00","",_xlfn.XLOOKUP($B438,'[1]Pivot Gioc'!$B:$B,'[1]Pivot Gioc'!$S:$S))</f>
        <v/>
      </c>
      <c r="T438" s="66" t="str">
        <f>IF(_xlfn.XLOOKUP($B438,'[1]Pivot Gioc'!$B:$B,'[1]Pivot Gioc'!$T:$T)=0,"",_xlfn.XLOOKUP($B438,'[1]Pivot Gioc'!$B:$B,'[1]Pivot Gioc'!$T:$T))</f>
        <v/>
      </c>
    </row>
    <row r="439" spans="2:20" x14ac:dyDescent="0.3">
      <c r="B439" s="94" t="s">
        <v>311</v>
      </c>
      <c r="C439" s="1" t="str">
        <f>_xlfn.IFNA(_xlfn.XLOOKUP(B439,'[1]ROSE SQUADRE'!$N:$N,'[1]ROSE SQUADRE'!$O:$O),"")</f>
        <v/>
      </c>
      <c r="D439" s="1">
        <f>_xlfn.XLOOKUP($B439,'[1]Pivot Gioc'!$B:$B,'[1]Pivot Gioc'!$Q:$Q,"")</f>
        <v>0</v>
      </c>
      <c r="E439" s="1">
        <f>_xlfn.XLOOKUP($B439,'[1]Pivot Gioc'!$B:$B,'[1]Pivot Gioc'!$N:$N,"")</f>
        <v>1</v>
      </c>
      <c r="F439" s="1">
        <f>_xlfn.XLOOKUP($B439,'[1]Pivot Gioc'!$B:$B,'[1]Pivot Gioc'!$J:$J,"")</f>
        <v>0</v>
      </c>
      <c r="G439" s="1">
        <f>_xlfn.XLOOKUP($B439,'[1]Pivot Gioc'!$B:$B,'[1]Pivot Gioc'!$I:$I,"")</f>
        <v>0</v>
      </c>
      <c r="H439" s="1">
        <f>_xlfn.XLOOKUP($B439,'[1]Pivot Gioc'!$B:$B,'[1]Pivot Gioc'!$H:$H,"")</f>
        <v>0</v>
      </c>
      <c r="I439" s="1">
        <f>_xlfn.XLOOKUP($B439,'[1]Pivot Gioc'!$B:$B,'[1]Pivot Gioc'!$P:$P,"")</f>
        <v>0</v>
      </c>
      <c r="J439" s="1">
        <f>_xlfn.XLOOKUP($B439,'[1]Pivot Gioc'!$B:$B,'[1]Pivot Gioc'!$L:$L,"")</f>
        <v>1</v>
      </c>
      <c r="K439" s="1">
        <f>_xlfn.XLOOKUP($B439,'[1]Pivot Gioc'!$B:$B,'[1]Pivot Gioc'!$M:$M,"")</f>
        <v>0</v>
      </c>
      <c r="L439" s="1">
        <f>_xlfn.XLOOKUP($B439,'[1]Pivot Gioc'!$B:$B,'[1]Pivot Gioc'!$K:$K,"")</f>
        <v>0</v>
      </c>
      <c r="M439" s="17">
        <f>_xlfn.XLOOKUP($B439,'[1]Pivot Gioc'!$B:$B,'[1]Pivot Gioc'!$C:$C,"")</f>
        <v>5.5384615384615383</v>
      </c>
      <c r="N439" s="17">
        <f>_xlfn.XLOOKUP($B439,'[1]Pivot Gioc'!$B:$B,'[1]Pivot Gioc'!$D:$D,"")</f>
        <v>5.5769230769230766</v>
      </c>
      <c r="O439" s="17">
        <f>_xlfn.XLOOKUP($B439,'[1]Pivot Gioc'!$B:$B,'[1]Pivot Gioc'!$E:$E,"")</f>
        <v>72.5</v>
      </c>
      <c r="P439" s="22" t="str">
        <f>IF(_xlfn.XLOOKUP($B439,'[1]Pivot Gioc'!$B:$B,'[1]Pivot Gioc'!$G:$G,"")=0,"",_xlfn.XLOOKUP($B439,'[1]Pivot Gioc'!$B:$B,'[1]Pivot Gioc'!$G:$G))</f>
        <v/>
      </c>
      <c r="Q439" s="63" t="e">
        <f>_xlfn.XLOOKUP(B439,[1]!Tabella4[nome],[1]!Tabella4[PRES])</f>
        <v>#REF!</v>
      </c>
      <c r="R439" s="63" t="e">
        <f>_xlfn.XLOOKUP(B439,[1]!Tabella4[nome],[1]!Tabella4[LEGA TIT])</f>
        <v>#REF!</v>
      </c>
      <c r="S439" s="66" t="str">
        <f>IF(_xlfn.XLOOKUP($B439,'[1]Pivot Gioc'!$B:$B,'[1]Pivot Gioc'!$S:$S)="0,00","",_xlfn.XLOOKUP($B439,'[1]Pivot Gioc'!$B:$B,'[1]Pivot Gioc'!$S:$S))</f>
        <v/>
      </c>
      <c r="T439" s="66" t="str">
        <f>IF(_xlfn.XLOOKUP($B439,'[1]Pivot Gioc'!$B:$B,'[1]Pivot Gioc'!$T:$T)=0,"",_xlfn.XLOOKUP($B439,'[1]Pivot Gioc'!$B:$B,'[1]Pivot Gioc'!$T:$T))</f>
        <v/>
      </c>
    </row>
    <row r="440" spans="2:20" x14ac:dyDescent="0.3">
      <c r="B440" s="94" t="s">
        <v>462</v>
      </c>
      <c r="C440" s="1" t="str">
        <f>_xlfn.IFNA(_xlfn.XLOOKUP(B440,'[1]ROSE SQUADRE'!$N:$N,'[1]ROSE SQUADRE'!$O:$O),"")</f>
        <v/>
      </c>
      <c r="D440" s="1">
        <f>_xlfn.XLOOKUP($B440,'[1]Pivot Gioc'!$B:$B,'[1]Pivot Gioc'!$Q:$Q,"")</f>
        <v>0</v>
      </c>
      <c r="E440" s="1">
        <f>_xlfn.XLOOKUP($B440,'[1]Pivot Gioc'!$B:$B,'[1]Pivot Gioc'!$N:$N,"")</f>
        <v>0</v>
      </c>
      <c r="F440" s="1">
        <f>_xlfn.XLOOKUP($B440,'[1]Pivot Gioc'!$B:$B,'[1]Pivot Gioc'!$J:$J,"")</f>
        <v>0</v>
      </c>
      <c r="G440" s="1">
        <f>_xlfn.XLOOKUP($B440,'[1]Pivot Gioc'!$B:$B,'[1]Pivot Gioc'!$I:$I,"")</f>
        <v>0</v>
      </c>
      <c r="H440" s="1">
        <f>_xlfn.XLOOKUP($B440,'[1]Pivot Gioc'!$B:$B,'[1]Pivot Gioc'!$H:$H,"")</f>
        <v>0</v>
      </c>
      <c r="I440" s="1">
        <f>_xlfn.XLOOKUP($B440,'[1]Pivot Gioc'!$B:$B,'[1]Pivot Gioc'!$P:$P,"")</f>
        <v>0</v>
      </c>
      <c r="J440" s="1">
        <f>_xlfn.XLOOKUP($B440,'[1]Pivot Gioc'!$B:$B,'[1]Pivot Gioc'!$L:$L,"")</f>
        <v>1</v>
      </c>
      <c r="K440" s="1">
        <f>_xlfn.XLOOKUP($B440,'[1]Pivot Gioc'!$B:$B,'[1]Pivot Gioc'!$M:$M,"")</f>
        <v>0</v>
      </c>
      <c r="L440" s="1">
        <f>_xlfn.XLOOKUP($B440,'[1]Pivot Gioc'!$B:$B,'[1]Pivot Gioc'!$K:$K,"")</f>
        <v>0</v>
      </c>
      <c r="M440" s="17">
        <f>_xlfn.XLOOKUP($B440,'[1]Pivot Gioc'!$B:$B,'[1]Pivot Gioc'!$C:$C,"")</f>
        <v>5.7307692307692308</v>
      </c>
      <c r="N440" s="17">
        <f>_xlfn.XLOOKUP($B440,'[1]Pivot Gioc'!$B:$B,'[1]Pivot Gioc'!$D:$D,"")</f>
        <v>5.2857142857142856</v>
      </c>
      <c r="O440" s="17">
        <f>_xlfn.XLOOKUP($B440,'[1]Pivot Gioc'!$B:$B,'[1]Pivot Gioc'!$E:$E,"")</f>
        <v>74</v>
      </c>
      <c r="P440" s="22" t="str">
        <f>IF(_xlfn.XLOOKUP($B440,'[1]Pivot Gioc'!$B:$B,'[1]Pivot Gioc'!$G:$G,"")=0,"",_xlfn.XLOOKUP($B440,'[1]Pivot Gioc'!$B:$B,'[1]Pivot Gioc'!$G:$G))</f>
        <v/>
      </c>
      <c r="Q440" s="63" t="e">
        <f>_xlfn.XLOOKUP(B440,[1]!Tabella4[nome],[1]!Tabella4[PRES])</f>
        <v>#REF!</v>
      </c>
      <c r="R440" s="63" t="e">
        <f>_xlfn.XLOOKUP(B440,[1]!Tabella4[nome],[1]!Tabella4[LEGA TIT])</f>
        <v>#REF!</v>
      </c>
      <c r="S440" s="66" t="str">
        <f>IF(_xlfn.XLOOKUP($B440,'[1]Pivot Gioc'!$B:$B,'[1]Pivot Gioc'!$S:$S)="0,00","",_xlfn.XLOOKUP($B440,'[1]Pivot Gioc'!$B:$B,'[1]Pivot Gioc'!$S:$S))</f>
        <v/>
      </c>
      <c r="T440" s="66" t="str">
        <f>IF(_xlfn.XLOOKUP($B440,'[1]Pivot Gioc'!$B:$B,'[1]Pivot Gioc'!$T:$T)=0,"",_xlfn.XLOOKUP($B440,'[1]Pivot Gioc'!$B:$B,'[1]Pivot Gioc'!$T:$T))</f>
        <v/>
      </c>
    </row>
    <row r="441" spans="2:20" x14ac:dyDescent="0.3">
      <c r="B441" s="94" t="s">
        <v>317</v>
      </c>
      <c r="C441" s="1" t="str">
        <f>_xlfn.IFNA(_xlfn.XLOOKUP(B441,'[1]ROSE SQUADRE'!$N:$N,'[1]ROSE SQUADRE'!$O:$O),"")</f>
        <v/>
      </c>
      <c r="D441" s="1">
        <f>_xlfn.XLOOKUP($B441,'[1]Pivot Gioc'!$B:$B,'[1]Pivot Gioc'!$Q:$Q,"")</f>
        <v>0</v>
      </c>
      <c r="E441" s="1">
        <f>_xlfn.XLOOKUP($B441,'[1]Pivot Gioc'!$B:$B,'[1]Pivot Gioc'!$N:$N,"")</f>
        <v>0</v>
      </c>
      <c r="F441" s="1">
        <f>_xlfn.XLOOKUP($B441,'[1]Pivot Gioc'!$B:$B,'[1]Pivot Gioc'!$J:$J,"")</f>
        <v>0</v>
      </c>
      <c r="G441" s="1">
        <f>_xlfn.XLOOKUP($B441,'[1]Pivot Gioc'!$B:$B,'[1]Pivot Gioc'!$I:$I,"")</f>
        <v>0</v>
      </c>
      <c r="H441" s="1">
        <f>_xlfn.XLOOKUP($B441,'[1]Pivot Gioc'!$B:$B,'[1]Pivot Gioc'!$H:$H,"")</f>
        <v>0</v>
      </c>
      <c r="I441" s="1">
        <f>_xlfn.XLOOKUP($B441,'[1]Pivot Gioc'!$B:$B,'[1]Pivot Gioc'!$P:$P,"")</f>
        <v>0</v>
      </c>
      <c r="J441" s="1">
        <f>_xlfn.XLOOKUP($B441,'[1]Pivot Gioc'!$B:$B,'[1]Pivot Gioc'!$L:$L,"")</f>
        <v>5</v>
      </c>
      <c r="K441" s="1">
        <f>_xlfn.XLOOKUP($B441,'[1]Pivot Gioc'!$B:$B,'[1]Pivot Gioc'!$M:$M,"")</f>
        <v>0</v>
      </c>
      <c r="L441" s="1">
        <f>_xlfn.XLOOKUP($B441,'[1]Pivot Gioc'!$B:$B,'[1]Pivot Gioc'!$K:$K,"")</f>
        <v>1</v>
      </c>
      <c r="M441" s="17">
        <f>_xlfn.XLOOKUP($B441,'[1]Pivot Gioc'!$B:$B,'[1]Pivot Gioc'!$C:$C,"")</f>
        <v>5.9666666666666668</v>
      </c>
      <c r="N441" s="17">
        <f>_xlfn.XLOOKUP($B441,'[1]Pivot Gioc'!$B:$B,'[1]Pivot Gioc'!$D:$D,"")</f>
        <v>5.666666666666667</v>
      </c>
      <c r="O441" s="17">
        <f>_xlfn.XLOOKUP($B441,'[1]Pivot Gioc'!$B:$B,'[1]Pivot Gioc'!$E:$E,"")</f>
        <v>85</v>
      </c>
      <c r="P441" s="22" t="str">
        <f>IF(_xlfn.XLOOKUP($B441,'[1]Pivot Gioc'!$B:$B,'[1]Pivot Gioc'!$G:$G,"")=0,"",_xlfn.XLOOKUP($B441,'[1]Pivot Gioc'!$B:$B,'[1]Pivot Gioc'!$G:$G))</f>
        <v/>
      </c>
      <c r="Q441" s="63" t="e">
        <f>_xlfn.XLOOKUP(B441,[1]!Tabella4[nome],[1]!Tabella4[PRES])</f>
        <v>#REF!</v>
      </c>
      <c r="R441" s="63" t="e">
        <f>_xlfn.XLOOKUP(B441,[1]!Tabella4[nome],[1]!Tabella4[LEGA TIT])</f>
        <v>#REF!</v>
      </c>
      <c r="S441" s="66" t="str">
        <f>IF(_xlfn.XLOOKUP($B441,'[1]Pivot Gioc'!$B:$B,'[1]Pivot Gioc'!$S:$S)="0,00","",_xlfn.XLOOKUP($B441,'[1]Pivot Gioc'!$B:$B,'[1]Pivot Gioc'!$S:$S))</f>
        <v/>
      </c>
      <c r="T441" s="66" t="str">
        <f>IF(_xlfn.XLOOKUP($B441,'[1]Pivot Gioc'!$B:$B,'[1]Pivot Gioc'!$T:$T)=0,"",_xlfn.XLOOKUP($B441,'[1]Pivot Gioc'!$B:$B,'[1]Pivot Gioc'!$T:$T))</f>
        <v/>
      </c>
    </row>
    <row r="442" spans="2:20" x14ac:dyDescent="0.3">
      <c r="B442" s="94" t="s">
        <v>680</v>
      </c>
      <c r="C442" s="1" t="str">
        <f>_xlfn.IFNA(_xlfn.XLOOKUP(B442,'[1]ROSE SQUADRE'!$N:$N,'[1]ROSE SQUADRE'!$O:$O),"")</f>
        <v/>
      </c>
      <c r="D442" s="1">
        <f>_xlfn.XLOOKUP($B442,'[1]Pivot Gioc'!$B:$B,'[1]Pivot Gioc'!$Q:$Q,"")</f>
        <v>0</v>
      </c>
      <c r="E442" s="1">
        <f>_xlfn.XLOOKUP($B442,'[1]Pivot Gioc'!$B:$B,'[1]Pivot Gioc'!$N:$N,"")</f>
        <v>0</v>
      </c>
      <c r="F442" s="1">
        <f>_xlfn.XLOOKUP($B442,'[1]Pivot Gioc'!$B:$B,'[1]Pivot Gioc'!$J:$J,"")</f>
        <v>0</v>
      </c>
      <c r="G442" s="1">
        <f>_xlfn.XLOOKUP($B442,'[1]Pivot Gioc'!$B:$B,'[1]Pivot Gioc'!$I:$I,"")</f>
        <v>0</v>
      </c>
      <c r="H442" s="1">
        <f>_xlfn.XLOOKUP($B442,'[1]Pivot Gioc'!$B:$B,'[1]Pivot Gioc'!$H:$H,"")</f>
        <v>0</v>
      </c>
      <c r="I442" s="1">
        <f>_xlfn.XLOOKUP($B442,'[1]Pivot Gioc'!$B:$B,'[1]Pivot Gioc'!$P:$P,"")</f>
        <v>0</v>
      </c>
      <c r="J442" s="1">
        <f>_xlfn.XLOOKUP($B442,'[1]Pivot Gioc'!$B:$B,'[1]Pivot Gioc'!$L:$L,"")</f>
        <v>6</v>
      </c>
      <c r="K442" s="1">
        <f>_xlfn.XLOOKUP($B442,'[1]Pivot Gioc'!$B:$B,'[1]Pivot Gioc'!$M:$M,"")</f>
        <v>0</v>
      </c>
      <c r="L442" s="1">
        <f>_xlfn.XLOOKUP($B442,'[1]Pivot Gioc'!$B:$B,'[1]Pivot Gioc'!$K:$K,"")</f>
        <v>0</v>
      </c>
      <c r="M442" s="17">
        <f>_xlfn.XLOOKUP($B442,'[1]Pivot Gioc'!$B:$B,'[1]Pivot Gioc'!$C:$C,"")</f>
        <v>5.98</v>
      </c>
      <c r="N442" s="17">
        <f>_xlfn.XLOOKUP($B442,'[1]Pivot Gioc'!$B:$B,'[1]Pivot Gioc'!$D:$D,"")</f>
        <v>5.86</v>
      </c>
      <c r="O442" s="17">
        <f>_xlfn.XLOOKUP($B442,'[1]Pivot Gioc'!$B:$B,'[1]Pivot Gioc'!$E:$E,"")</f>
        <v>146.5</v>
      </c>
      <c r="P442" s="22" t="str">
        <f>IF(_xlfn.XLOOKUP($B442,'[1]Pivot Gioc'!$B:$B,'[1]Pivot Gioc'!$G:$G,"")=0,"",_xlfn.XLOOKUP($B442,'[1]Pivot Gioc'!$B:$B,'[1]Pivot Gioc'!$G:$G))</f>
        <v/>
      </c>
      <c r="Q442" s="63" t="e">
        <f>_xlfn.XLOOKUP(B442,[1]!Tabella4[nome],[1]!Tabella4[PRES])</f>
        <v>#REF!</v>
      </c>
      <c r="R442" s="63" t="e">
        <f>_xlfn.XLOOKUP(B442,[1]!Tabella4[nome],[1]!Tabella4[LEGA TIT])</f>
        <v>#REF!</v>
      </c>
      <c r="S442" s="66" t="str">
        <f>IF(_xlfn.XLOOKUP($B442,'[1]Pivot Gioc'!$B:$B,'[1]Pivot Gioc'!$S:$S)="0,00","",_xlfn.XLOOKUP($B442,'[1]Pivot Gioc'!$B:$B,'[1]Pivot Gioc'!$S:$S))</f>
        <v/>
      </c>
      <c r="T442" s="66" t="str">
        <f>IF(_xlfn.XLOOKUP($B442,'[1]Pivot Gioc'!$B:$B,'[1]Pivot Gioc'!$T:$T)=0,"",_xlfn.XLOOKUP($B442,'[1]Pivot Gioc'!$B:$B,'[1]Pivot Gioc'!$T:$T))</f>
        <v/>
      </c>
    </row>
    <row r="443" spans="2:20" x14ac:dyDescent="0.3">
      <c r="B443" s="94" t="s">
        <v>681</v>
      </c>
      <c r="C443" s="1" t="str">
        <f>_xlfn.IFNA(_xlfn.XLOOKUP(B443,'[1]ROSE SQUADRE'!$N:$N,'[1]ROSE SQUADRE'!$O:$O),"")</f>
        <v/>
      </c>
      <c r="D443" s="1">
        <f>_xlfn.XLOOKUP($B443,'[1]Pivot Gioc'!$B:$B,'[1]Pivot Gioc'!$Q:$Q,"")</f>
        <v>0</v>
      </c>
      <c r="E443" s="1">
        <f>_xlfn.XLOOKUP($B443,'[1]Pivot Gioc'!$B:$B,'[1]Pivot Gioc'!$N:$N,"")</f>
        <v>0</v>
      </c>
      <c r="F443" s="1">
        <f>_xlfn.XLOOKUP($B443,'[1]Pivot Gioc'!$B:$B,'[1]Pivot Gioc'!$J:$J,"")</f>
        <v>0</v>
      </c>
      <c r="G443" s="1">
        <f>_xlfn.XLOOKUP($B443,'[1]Pivot Gioc'!$B:$B,'[1]Pivot Gioc'!$I:$I,"")</f>
        <v>0</v>
      </c>
      <c r="H443" s="1">
        <f>_xlfn.XLOOKUP($B443,'[1]Pivot Gioc'!$B:$B,'[1]Pivot Gioc'!$H:$H,"")</f>
        <v>0</v>
      </c>
      <c r="I443" s="1">
        <f>_xlfn.XLOOKUP($B443,'[1]Pivot Gioc'!$B:$B,'[1]Pivot Gioc'!$P:$P,"")</f>
        <v>0</v>
      </c>
      <c r="J443" s="1">
        <f>_xlfn.XLOOKUP($B443,'[1]Pivot Gioc'!$B:$B,'[1]Pivot Gioc'!$L:$L,"")</f>
        <v>6</v>
      </c>
      <c r="K443" s="1">
        <f>_xlfn.XLOOKUP($B443,'[1]Pivot Gioc'!$B:$B,'[1]Pivot Gioc'!$M:$M,"")</f>
        <v>1</v>
      </c>
      <c r="L443" s="1">
        <f>_xlfn.XLOOKUP($B443,'[1]Pivot Gioc'!$B:$B,'[1]Pivot Gioc'!$K:$K,"")</f>
        <v>0</v>
      </c>
      <c r="M443" s="17">
        <f>_xlfn.XLOOKUP($B443,'[1]Pivot Gioc'!$B:$B,'[1]Pivot Gioc'!$C:$C,"")</f>
        <v>5.7894736842105265</v>
      </c>
      <c r="N443" s="17">
        <f>_xlfn.XLOOKUP($B443,'[1]Pivot Gioc'!$B:$B,'[1]Pivot Gioc'!$D:$D,"")</f>
        <v>5.5789473684210522</v>
      </c>
      <c r="O443" s="17">
        <f>_xlfn.XLOOKUP($B443,'[1]Pivot Gioc'!$B:$B,'[1]Pivot Gioc'!$E:$E,"")</f>
        <v>106</v>
      </c>
      <c r="P443" s="22" t="str">
        <f>IF(_xlfn.XLOOKUP($B443,'[1]Pivot Gioc'!$B:$B,'[1]Pivot Gioc'!$G:$G,"")=0,"",_xlfn.XLOOKUP($B443,'[1]Pivot Gioc'!$B:$B,'[1]Pivot Gioc'!$G:$G))</f>
        <v/>
      </c>
      <c r="Q443" s="63" t="e">
        <f>_xlfn.XLOOKUP(B443,[1]!Tabella4[nome],[1]!Tabella4[PRES])</f>
        <v>#REF!</v>
      </c>
      <c r="R443" s="63" t="e">
        <f>_xlfn.XLOOKUP(B443,[1]!Tabella4[nome],[1]!Tabella4[LEGA TIT])</f>
        <v>#REF!</v>
      </c>
      <c r="S443" s="66" t="str">
        <f>IF(_xlfn.XLOOKUP($B443,'[1]Pivot Gioc'!$B:$B,'[1]Pivot Gioc'!$S:$S)="0,00","",_xlfn.XLOOKUP($B443,'[1]Pivot Gioc'!$B:$B,'[1]Pivot Gioc'!$S:$S))</f>
        <v/>
      </c>
      <c r="T443" s="66" t="str">
        <f>IF(_xlfn.XLOOKUP($B443,'[1]Pivot Gioc'!$B:$B,'[1]Pivot Gioc'!$T:$T)=0,"",_xlfn.XLOOKUP($B443,'[1]Pivot Gioc'!$B:$B,'[1]Pivot Gioc'!$T:$T))</f>
        <v/>
      </c>
    </row>
    <row r="444" spans="2:20" x14ac:dyDescent="0.3">
      <c r="B444" s="94" t="s">
        <v>682</v>
      </c>
      <c r="C444" s="1" t="str">
        <f>_xlfn.IFNA(_xlfn.XLOOKUP(B444,'[1]ROSE SQUADRE'!$N:$N,'[1]ROSE SQUADRE'!$O:$O),"")</f>
        <v/>
      </c>
      <c r="D444" s="1">
        <f>_xlfn.XLOOKUP($B444,'[1]Pivot Gioc'!$B:$B,'[1]Pivot Gioc'!$Q:$Q,"")</f>
        <v>0</v>
      </c>
      <c r="E444" s="1">
        <f>_xlfn.XLOOKUP($B444,'[1]Pivot Gioc'!$B:$B,'[1]Pivot Gioc'!$N:$N,"")</f>
        <v>1</v>
      </c>
      <c r="F444" s="1">
        <f>_xlfn.XLOOKUP($B444,'[1]Pivot Gioc'!$B:$B,'[1]Pivot Gioc'!$J:$J,"")</f>
        <v>0</v>
      </c>
      <c r="G444" s="1">
        <f>_xlfn.XLOOKUP($B444,'[1]Pivot Gioc'!$B:$B,'[1]Pivot Gioc'!$I:$I,"")</f>
        <v>0</v>
      </c>
      <c r="H444" s="1">
        <f>_xlfn.XLOOKUP($B444,'[1]Pivot Gioc'!$B:$B,'[1]Pivot Gioc'!$H:$H,"")</f>
        <v>0</v>
      </c>
      <c r="I444" s="1">
        <f>_xlfn.XLOOKUP($B444,'[1]Pivot Gioc'!$B:$B,'[1]Pivot Gioc'!$P:$P,"")</f>
        <v>0</v>
      </c>
      <c r="J444" s="1">
        <f>_xlfn.XLOOKUP($B444,'[1]Pivot Gioc'!$B:$B,'[1]Pivot Gioc'!$L:$L,"")</f>
        <v>1</v>
      </c>
      <c r="K444" s="1">
        <f>_xlfn.XLOOKUP($B444,'[1]Pivot Gioc'!$B:$B,'[1]Pivot Gioc'!$M:$M,"")</f>
        <v>0</v>
      </c>
      <c r="L444" s="1">
        <f>_xlfn.XLOOKUP($B444,'[1]Pivot Gioc'!$B:$B,'[1]Pivot Gioc'!$K:$K,"")</f>
        <v>0</v>
      </c>
      <c r="M444" s="17">
        <f>_xlfn.XLOOKUP($B444,'[1]Pivot Gioc'!$B:$B,'[1]Pivot Gioc'!$C:$C,"")</f>
        <v>5.958333333333333</v>
      </c>
      <c r="N444" s="17">
        <f>_xlfn.XLOOKUP($B444,'[1]Pivot Gioc'!$B:$B,'[1]Pivot Gioc'!$D:$D,"")</f>
        <v>6</v>
      </c>
      <c r="O444" s="17">
        <f>_xlfn.XLOOKUP($B444,'[1]Pivot Gioc'!$B:$B,'[1]Pivot Gioc'!$E:$E,"")</f>
        <v>72</v>
      </c>
      <c r="P444" s="22" t="str">
        <f>IF(_xlfn.XLOOKUP($B444,'[1]Pivot Gioc'!$B:$B,'[1]Pivot Gioc'!$G:$G,"")=0,"",_xlfn.XLOOKUP($B444,'[1]Pivot Gioc'!$B:$B,'[1]Pivot Gioc'!$G:$G))</f>
        <v/>
      </c>
      <c r="Q444" s="63" t="e">
        <f>_xlfn.XLOOKUP(B444,[1]!Tabella4[nome],[1]!Tabella4[PRES])</f>
        <v>#REF!</v>
      </c>
      <c r="R444" s="63" t="e">
        <f>_xlfn.XLOOKUP(B444,[1]!Tabella4[nome],[1]!Tabella4[LEGA TIT])</f>
        <v>#REF!</v>
      </c>
      <c r="S444" s="66" t="str">
        <f>IF(_xlfn.XLOOKUP($B444,'[1]Pivot Gioc'!$B:$B,'[1]Pivot Gioc'!$S:$S)="0,00","",_xlfn.XLOOKUP($B444,'[1]Pivot Gioc'!$B:$B,'[1]Pivot Gioc'!$S:$S))</f>
        <v/>
      </c>
      <c r="T444" s="66" t="str">
        <f>IF(_xlfn.XLOOKUP($B444,'[1]Pivot Gioc'!$B:$B,'[1]Pivot Gioc'!$T:$T)=0,"",_xlfn.XLOOKUP($B444,'[1]Pivot Gioc'!$B:$B,'[1]Pivot Gioc'!$T:$T))</f>
        <v/>
      </c>
    </row>
    <row r="445" spans="2:20" x14ac:dyDescent="0.3">
      <c r="B445" s="94" t="s">
        <v>323</v>
      </c>
      <c r="C445" s="1" t="str">
        <f>_xlfn.IFNA(_xlfn.XLOOKUP(B445,'[1]ROSE SQUADRE'!$N:$N,'[1]ROSE SQUADRE'!$O:$O),"")</f>
        <v/>
      </c>
      <c r="D445" s="1">
        <f>_xlfn.XLOOKUP($B445,'[1]Pivot Gioc'!$B:$B,'[1]Pivot Gioc'!$Q:$Q,"")</f>
        <v>0</v>
      </c>
      <c r="E445" s="1">
        <f>_xlfn.XLOOKUP($B445,'[1]Pivot Gioc'!$B:$B,'[1]Pivot Gioc'!$N:$N,"")</f>
        <v>2</v>
      </c>
      <c r="F445" s="1">
        <f>_xlfn.XLOOKUP($B445,'[1]Pivot Gioc'!$B:$B,'[1]Pivot Gioc'!$J:$J,"")</f>
        <v>0</v>
      </c>
      <c r="G445" s="1">
        <f>_xlfn.XLOOKUP($B445,'[1]Pivot Gioc'!$B:$B,'[1]Pivot Gioc'!$I:$I,"")</f>
        <v>0</v>
      </c>
      <c r="H445" s="1">
        <f>_xlfn.XLOOKUP($B445,'[1]Pivot Gioc'!$B:$B,'[1]Pivot Gioc'!$H:$H,"")</f>
        <v>0</v>
      </c>
      <c r="I445" s="1">
        <f>_xlfn.XLOOKUP($B445,'[1]Pivot Gioc'!$B:$B,'[1]Pivot Gioc'!$P:$P,"")</f>
        <v>0</v>
      </c>
      <c r="J445" s="1">
        <f>_xlfn.XLOOKUP($B445,'[1]Pivot Gioc'!$B:$B,'[1]Pivot Gioc'!$L:$L,"")</f>
        <v>1</v>
      </c>
      <c r="K445" s="1">
        <f>_xlfn.XLOOKUP($B445,'[1]Pivot Gioc'!$B:$B,'[1]Pivot Gioc'!$M:$M,"")</f>
        <v>0</v>
      </c>
      <c r="L445" s="1">
        <f>_xlfn.XLOOKUP($B445,'[1]Pivot Gioc'!$B:$B,'[1]Pivot Gioc'!$K:$K,"")</f>
        <v>0</v>
      </c>
      <c r="M445" s="17">
        <f>_xlfn.XLOOKUP($B445,'[1]Pivot Gioc'!$B:$B,'[1]Pivot Gioc'!$C:$C,"")</f>
        <v>6.0769230769230766</v>
      </c>
      <c r="N445" s="17">
        <f>_xlfn.XLOOKUP($B445,'[1]Pivot Gioc'!$B:$B,'[1]Pivot Gioc'!$D:$D,"")</f>
        <v>6.1923076923076925</v>
      </c>
      <c r="O445" s="17">
        <f>_xlfn.XLOOKUP($B445,'[1]Pivot Gioc'!$B:$B,'[1]Pivot Gioc'!$E:$E,"")</f>
        <v>80.5</v>
      </c>
      <c r="P445" s="22" t="str">
        <f>IF(_xlfn.XLOOKUP($B445,'[1]Pivot Gioc'!$B:$B,'[1]Pivot Gioc'!$G:$G,"")=0,"",_xlfn.XLOOKUP($B445,'[1]Pivot Gioc'!$B:$B,'[1]Pivot Gioc'!$G:$G))</f>
        <v/>
      </c>
      <c r="Q445" s="63" t="e">
        <f>_xlfn.XLOOKUP(B445,[1]!Tabella4[nome],[1]!Tabella4[PRES])</f>
        <v>#REF!</v>
      </c>
      <c r="R445" s="63" t="e">
        <f>_xlfn.XLOOKUP(B445,[1]!Tabella4[nome],[1]!Tabella4[LEGA TIT])</f>
        <v>#REF!</v>
      </c>
      <c r="S445" s="66">
        <f>IF(_xlfn.XLOOKUP($B445,'[1]Pivot Gioc'!$B:$B,'[1]Pivot Gioc'!$S:$S)="0,00","",_xlfn.XLOOKUP($B445,'[1]Pivot Gioc'!$B:$B,'[1]Pivot Gioc'!$S:$S))</f>
        <v>6.25</v>
      </c>
      <c r="T445" s="66">
        <f>IF(_xlfn.XLOOKUP($B445,'[1]Pivot Gioc'!$B:$B,'[1]Pivot Gioc'!$T:$T)=0,"",_xlfn.XLOOKUP($B445,'[1]Pivot Gioc'!$B:$B,'[1]Pivot Gioc'!$T:$T))</f>
        <v>25</v>
      </c>
    </row>
    <row r="446" spans="2:20" x14ac:dyDescent="0.3">
      <c r="B446" s="94" t="s">
        <v>515</v>
      </c>
      <c r="C446" s="1" t="str">
        <f>_xlfn.IFNA(_xlfn.XLOOKUP(B446,'[1]ROSE SQUADRE'!$N:$N,'[1]ROSE SQUADRE'!$O:$O),"")</f>
        <v/>
      </c>
      <c r="D446" s="1">
        <f>_xlfn.XLOOKUP($B446,'[1]Pivot Gioc'!$B:$B,'[1]Pivot Gioc'!$Q:$Q,"")</f>
        <v>0</v>
      </c>
      <c r="E446" s="1">
        <f>_xlfn.XLOOKUP($B446,'[1]Pivot Gioc'!$B:$B,'[1]Pivot Gioc'!$N:$N,"")</f>
        <v>1</v>
      </c>
      <c r="F446" s="1">
        <f>_xlfn.XLOOKUP($B446,'[1]Pivot Gioc'!$B:$B,'[1]Pivot Gioc'!$J:$J,"")</f>
        <v>0</v>
      </c>
      <c r="G446" s="1">
        <f>_xlfn.XLOOKUP($B446,'[1]Pivot Gioc'!$B:$B,'[1]Pivot Gioc'!$I:$I,"")</f>
        <v>0</v>
      </c>
      <c r="H446" s="1">
        <f>_xlfn.XLOOKUP($B446,'[1]Pivot Gioc'!$B:$B,'[1]Pivot Gioc'!$H:$H,"")</f>
        <v>0</v>
      </c>
      <c r="I446" s="1">
        <f>_xlfn.XLOOKUP($B446,'[1]Pivot Gioc'!$B:$B,'[1]Pivot Gioc'!$P:$P,"")</f>
        <v>0</v>
      </c>
      <c r="J446" s="1">
        <f>_xlfn.XLOOKUP($B446,'[1]Pivot Gioc'!$B:$B,'[1]Pivot Gioc'!$L:$L,"")</f>
        <v>1</v>
      </c>
      <c r="K446" s="1">
        <f>_xlfn.XLOOKUP($B446,'[1]Pivot Gioc'!$B:$B,'[1]Pivot Gioc'!$M:$M,"")</f>
        <v>0</v>
      </c>
      <c r="L446" s="1">
        <f>_xlfn.XLOOKUP($B446,'[1]Pivot Gioc'!$B:$B,'[1]Pivot Gioc'!$K:$K,"")</f>
        <v>0</v>
      </c>
      <c r="M446" s="17">
        <f>_xlfn.XLOOKUP($B446,'[1]Pivot Gioc'!$B:$B,'[1]Pivot Gioc'!$C:$C,"")</f>
        <v>5.916666666666667</v>
      </c>
      <c r="N446" s="17">
        <f>_xlfn.XLOOKUP($B446,'[1]Pivot Gioc'!$B:$B,'[1]Pivot Gioc'!$D:$D,"")</f>
        <v>5.958333333333333</v>
      </c>
      <c r="O446" s="17">
        <f>_xlfn.XLOOKUP($B446,'[1]Pivot Gioc'!$B:$B,'[1]Pivot Gioc'!$E:$E,"")</f>
        <v>71.5</v>
      </c>
      <c r="P446" s="22" t="str">
        <f>IF(_xlfn.XLOOKUP($B446,'[1]Pivot Gioc'!$B:$B,'[1]Pivot Gioc'!$G:$G,"")=0,"",_xlfn.XLOOKUP($B446,'[1]Pivot Gioc'!$B:$B,'[1]Pivot Gioc'!$G:$G))</f>
        <v/>
      </c>
      <c r="Q446" s="63" t="e">
        <f>_xlfn.XLOOKUP(B446,[1]!Tabella4[nome],[1]!Tabella4[PRES])</f>
        <v>#REF!</v>
      </c>
      <c r="R446" s="63" t="e">
        <f>_xlfn.XLOOKUP(B446,[1]!Tabella4[nome],[1]!Tabella4[LEGA TIT])</f>
        <v>#REF!</v>
      </c>
      <c r="S446" s="66">
        <f>IF(_xlfn.XLOOKUP($B446,'[1]Pivot Gioc'!$B:$B,'[1]Pivot Gioc'!$S:$S)="0,00","",_xlfn.XLOOKUP($B446,'[1]Pivot Gioc'!$B:$B,'[1]Pivot Gioc'!$S:$S))</f>
        <v>6</v>
      </c>
      <c r="T446" s="66">
        <f>IF(_xlfn.XLOOKUP($B446,'[1]Pivot Gioc'!$B:$B,'[1]Pivot Gioc'!$T:$T)=0,"",_xlfn.XLOOKUP($B446,'[1]Pivot Gioc'!$B:$B,'[1]Pivot Gioc'!$T:$T))</f>
        <v>30</v>
      </c>
    </row>
    <row r="447" spans="2:20" x14ac:dyDescent="0.3">
      <c r="B447" s="94" t="s">
        <v>324</v>
      </c>
      <c r="C447" s="1" t="str">
        <f>_xlfn.IFNA(_xlfn.XLOOKUP(B447,'[1]ROSE SQUADRE'!$N:$N,'[1]ROSE SQUADRE'!$O:$O),"")</f>
        <v/>
      </c>
      <c r="D447" s="1">
        <f>_xlfn.XLOOKUP($B447,'[1]Pivot Gioc'!$B:$B,'[1]Pivot Gioc'!$Q:$Q,"")</f>
        <v>0</v>
      </c>
      <c r="E447" s="1">
        <f>_xlfn.XLOOKUP($B447,'[1]Pivot Gioc'!$B:$B,'[1]Pivot Gioc'!$N:$N,"")</f>
        <v>0</v>
      </c>
      <c r="F447" s="1">
        <f>_xlfn.XLOOKUP($B447,'[1]Pivot Gioc'!$B:$B,'[1]Pivot Gioc'!$J:$J,"")</f>
        <v>0</v>
      </c>
      <c r="G447" s="1">
        <f>_xlfn.XLOOKUP($B447,'[1]Pivot Gioc'!$B:$B,'[1]Pivot Gioc'!$I:$I,"")</f>
        <v>0</v>
      </c>
      <c r="H447" s="1">
        <f>_xlfn.XLOOKUP($B447,'[1]Pivot Gioc'!$B:$B,'[1]Pivot Gioc'!$H:$H,"")</f>
        <v>0</v>
      </c>
      <c r="I447" s="1">
        <f>_xlfn.XLOOKUP($B447,'[1]Pivot Gioc'!$B:$B,'[1]Pivot Gioc'!$P:$P,"")</f>
        <v>0</v>
      </c>
      <c r="J447" s="1">
        <f>_xlfn.XLOOKUP($B447,'[1]Pivot Gioc'!$B:$B,'[1]Pivot Gioc'!$L:$L,"")</f>
        <v>8</v>
      </c>
      <c r="K447" s="1">
        <f>_xlfn.XLOOKUP($B447,'[1]Pivot Gioc'!$B:$B,'[1]Pivot Gioc'!$M:$M,"")</f>
        <v>0</v>
      </c>
      <c r="L447" s="1">
        <f>_xlfn.XLOOKUP($B447,'[1]Pivot Gioc'!$B:$B,'[1]Pivot Gioc'!$K:$K,"")</f>
        <v>0</v>
      </c>
      <c r="M447" s="17">
        <f>_xlfn.XLOOKUP($B447,'[1]Pivot Gioc'!$B:$B,'[1]Pivot Gioc'!$C:$C,"")</f>
        <v>5.8382352941176467</v>
      </c>
      <c r="N447" s="17">
        <f>_xlfn.XLOOKUP($B447,'[1]Pivot Gioc'!$B:$B,'[1]Pivot Gioc'!$D:$D,"")</f>
        <v>5.7205882352941178</v>
      </c>
      <c r="O447" s="17">
        <f>_xlfn.XLOOKUP($B447,'[1]Pivot Gioc'!$B:$B,'[1]Pivot Gioc'!$E:$E,"")</f>
        <v>194.5</v>
      </c>
      <c r="P447" s="22" t="str">
        <f>IF(_xlfn.XLOOKUP($B447,'[1]Pivot Gioc'!$B:$B,'[1]Pivot Gioc'!$G:$G,"")=0,"",_xlfn.XLOOKUP($B447,'[1]Pivot Gioc'!$B:$B,'[1]Pivot Gioc'!$G:$G))</f>
        <v/>
      </c>
      <c r="Q447" s="63" t="e">
        <f>_xlfn.XLOOKUP(B447,[1]!Tabella4[nome],[1]!Tabella4[PRES])</f>
        <v>#REF!</v>
      </c>
      <c r="R447" s="63" t="e">
        <f>_xlfn.XLOOKUP(B447,[1]!Tabella4[nome],[1]!Tabella4[LEGA TIT])</f>
        <v>#REF!</v>
      </c>
      <c r="S447" s="66" t="str">
        <f>IF(_xlfn.XLOOKUP($B447,'[1]Pivot Gioc'!$B:$B,'[1]Pivot Gioc'!$S:$S)="0,00","",_xlfn.XLOOKUP($B447,'[1]Pivot Gioc'!$B:$B,'[1]Pivot Gioc'!$S:$S))</f>
        <v/>
      </c>
      <c r="T447" s="66" t="str">
        <f>IF(_xlfn.XLOOKUP($B447,'[1]Pivot Gioc'!$B:$B,'[1]Pivot Gioc'!$T:$T)=0,"",_xlfn.XLOOKUP($B447,'[1]Pivot Gioc'!$B:$B,'[1]Pivot Gioc'!$T:$T))</f>
        <v/>
      </c>
    </row>
    <row r="448" spans="2:20" x14ac:dyDescent="0.3">
      <c r="B448" s="94" t="s">
        <v>684</v>
      </c>
      <c r="C448" s="1" t="str">
        <f>_xlfn.IFNA(_xlfn.XLOOKUP(B448,'[1]ROSE SQUADRE'!$N:$N,'[1]ROSE SQUADRE'!$O:$O),"")</f>
        <v/>
      </c>
      <c r="D448" s="1">
        <f>_xlfn.XLOOKUP($B448,'[1]Pivot Gioc'!$B:$B,'[1]Pivot Gioc'!$Q:$Q,"")</f>
        <v>0</v>
      </c>
      <c r="E448" s="1">
        <f>_xlfn.XLOOKUP($B448,'[1]Pivot Gioc'!$B:$B,'[1]Pivot Gioc'!$N:$N,"")</f>
        <v>0</v>
      </c>
      <c r="F448" s="1">
        <f>_xlfn.XLOOKUP($B448,'[1]Pivot Gioc'!$B:$B,'[1]Pivot Gioc'!$J:$J,"")</f>
        <v>0</v>
      </c>
      <c r="G448" s="1">
        <f>_xlfn.XLOOKUP($B448,'[1]Pivot Gioc'!$B:$B,'[1]Pivot Gioc'!$I:$I,"")</f>
        <v>0</v>
      </c>
      <c r="H448" s="1">
        <f>_xlfn.XLOOKUP($B448,'[1]Pivot Gioc'!$B:$B,'[1]Pivot Gioc'!$H:$H,"")</f>
        <v>0</v>
      </c>
      <c r="I448" s="1">
        <f>_xlfn.XLOOKUP($B448,'[1]Pivot Gioc'!$B:$B,'[1]Pivot Gioc'!$P:$P,"")</f>
        <v>0</v>
      </c>
      <c r="J448" s="1">
        <f>_xlfn.XLOOKUP($B448,'[1]Pivot Gioc'!$B:$B,'[1]Pivot Gioc'!$L:$L,"")</f>
        <v>0</v>
      </c>
      <c r="K448" s="1">
        <f>_xlfn.XLOOKUP($B448,'[1]Pivot Gioc'!$B:$B,'[1]Pivot Gioc'!$M:$M,"")</f>
        <v>0</v>
      </c>
      <c r="L448" s="1">
        <f>_xlfn.XLOOKUP($B448,'[1]Pivot Gioc'!$B:$B,'[1]Pivot Gioc'!$K:$K,"")</f>
        <v>0</v>
      </c>
      <c r="M448" s="17">
        <f>_xlfn.XLOOKUP($B448,'[1]Pivot Gioc'!$B:$B,'[1]Pivot Gioc'!$C:$C,"")</f>
        <v>5.8571428571428568</v>
      </c>
      <c r="N448" s="17">
        <f>_xlfn.XLOOKUP($B448,'[1]Pivot Gioc'!$B:$B,'[1]Pivot Gioc'!$D:$D,"")</f>
        <v>5.8571428571428568</v>
      </c>
      <c r="O448" s="17">
        <f>_xlfn.XLOOKUP($B448,'[1]Pivot Gioc'!$B:$B,'[1]Pivot Gioc'!$E:$E,"")</f>
        <v>41</v>
      </c>
      <c r="P448" s="22" t="str">
        <f>IF(_xlfn.XLOOKUP($B448,'[1]Pivot Gioc'!$B:$B,'[1]Pivot Gioc'!$G:$G,"")=0,"",_xlfn.XLOOKUP($B448,'[1]Pivot Gioc'!$B:$B,'[1]Pivot Gioc'!$G:$G))</f>
        <v/>
      </c>
      <c r="Q448" s="63" t="e">
        <f>_xlfn.XLOOKUP(B448,[1]!Tabella4[nome],[1]!Tabella4[PRES])</f>
        <v>#REF!</v>
      </c>
      <c r="R448" s="63" t="e">
        <f>_xlfn.XLOOKUP(B448,[1]!Tabella4[nome],[1]!Tabella4[LEGA TIT])</f>
        <v>#REF!</v>
      </c>
      <c r="S448" s="66" t="str">
        <f>IF(_xlfn.XLOOKUP($B448,'[1]Pivot Gioc'!$B:$B,'[1]Pivot Gioc'!$S:$S)="0,00","",_xlfn.XLOOKUP($B448,'[1]Pivot Gioc'!$B:$B,'[1]Pivot Gioc'!$S:$S))</f>
        <v/>
      </c>
      <c r="T448" s="66" t="str">
        <f>IF(_xlfn.XLOOKUP($B448,'[1]Pivot Gioc'!$B:$B,'[1]Pivot Gioc'!$T:$T)=0,"",_xlfn.XLOOKUP($B448,'[1]Pivot Gioc'!$B:$B,'[1]Pivot Gioc'!$T:$T))</f>
        <v/>
      </c>
    </row>
    <row r="449" spans="1:20" x14ac:dyDescent="0.3">
      <c r="B449" s="94" t="s">
        <v>686</v>
      </c>
      <c r="C449" s="1" t="str">
        <f>_xlfn.IFNA(_xlfn.XLOOKUP(B449,'[1]ROSE SQUADRE'!$N:$N,'[1]ROSE SQUADRE'!$O:$O),"")</f>
        <v/>
      </c>
      <c r="D449" s="1">
        <f>_xlfn.XLOOKUP($B449,'[1]Pivot Gioc'!$B:$B,'[1]Pivot Gioc'!$Q:$Q,"")</f>
        <v>0</v>
      </c>
      <c r="E449" s="1">
        <f>_xlfn.XLOOKUP($B449,'[1]Pivot Gioc'!$B:$B,'[1]Pivot Gioc'!$N:$N,"")</f>
        <v>0</v>
      </c>
      <c r="F449" s="1">
        <f>_xlfn.XLOOKUP($B449,'[1]Pivot Gioc'!$B:$B,'[1]Pivot Gioc'!$J:$J,"")</f>
        <v>0</v>
      </c>
      <c r="G449" s="1">
        <f>_xlfn.XLOOKUP($B449,'[1]Pivot Gioc'!$B:$B,'[1]Pivot Gioc'!$I:$I,"")</f>
        <v>0</v>
      </c>
      <c r="H449" s="1">
        <f>_xlfn.XLOOKUP($B449,'[1]Pivot Gioc'!$B:$B,'[1]Pivot Gioc'!$H:$H,"")</f>
        <v>0</v>
      </c>
      <c r="I449" s="1">
        <f>_xlfn.XLOOKUP($B449,'[1]Pivot Gioc'!$B:$B,'[1]Pivot Gioc'!$P:$P,"")</f>
        <v>0</v>
      </c>
      <c r="J449" s="1">
        <f>_xlfn.XLOOKUP($B449,'[1]Pivot Gioc'!$B:$B,'[1]Pivot Gioc'!$L:$L,"")</f>
        <v>1</v>
      </c>
      <c r="K449" s="1">
        <f>_xlfn.XLOOKUP($B449,'[1]Pivot Gioc'!$B:$B,'[1]Pivot Gioc'!$M:$M,"")</f>
        <v>1</v>
      </c>
      <c r="L449" s="1">
        <f>_xlfn.XLOOKUP($B449,'[1]Pivot Gioc'!$B:$B,'[1]Pivot Gioc'!$K:$K,"")</f>
        <v>0</v>
      </c>
      <c r="M449" s="17">
        <f>_xlfn.XLOOKUP($B449,'[1]Pivot Gioc'!$B:$B,'[1]Pivot Gioc'!$C:$C,"")</f>
        <v>5.5</v>
      </c>
      <c r="N449" s="17">
        <f>_xlfn.XLOOKUP($B449,'[1]Pivot Gioc'!$B:$B,'[1]Pivot Gioc'!$D:$D,"")</f>
        <v>5.2</v>
      </c>
      <c r="O449" s="17">
        <f>_xlfn.XLOOKUP($B449,'[1]Pivot Gioc'!$B:$B,'[1]Pivot Gioc'!$E:$E,"")</f>
        <v>26</v>
      </c>
      <c r="P449" s="22" t="str">
        <f>IF(_xlfn.XLOOKUP($B449,'[1]Pivot Gioc'!$B:$B,'[1]Pivot Gioc'!$G:$G,"")=0,"",_xlfn.XLOOKUP($B449,'[1]Pivot Gioc'!$B:$B,'[1]Pivot Gioc'!$G:$G))</f>
        <v/>
      </c>
      <c r="Q449" s="63" t="e">
        <f>_xlfn.XLOOKUP(B449,[1]!Tabella4[nome],[1]!Tabella4[PRES])</f>
        <v>#REF!</v>
      </c>
      <c r="R449" s="63" t="e">
        <f>_xlfn.XLOOKUP(B449,[1]!Tabella4[nome],[1]!Tabella4[LEGA TIT])</f>
        <v>#REF!</v>
      </c>
      <c r="S449" s="66" t="str">
        <f>IF(_xlfn.XLOOKUP($B449,'[1]Pivot Gioc'!$B:$B,'[1]Pivot Gioc'!$S:$S)="0,00","",_xlfn.XLOOKUP($B449,'[1]Pivot Gioc'!$B:$B,'[1]Pivot Gioc'!$S:$S))</f>
        <v/>
      </c>
      <c r="T449" s="66" t="str">
        <f>IF(_xlfn.XLOOKUP($B449,'[1]Pivot Gioc'!$B:$B,'[1]Pivot Gioc'!$T:$T)=0,"",_xlfn.XLOOKUP($B449,'[1]Pivot Gioc'!$B:$B,'[1]Pivot Gioc'!$T:$T))</f>
        <v/>
      </c>
    </row>
    <row r="450" spans="1:20" x14ac:dyDescent="0.3">
      <c r="B450" s="94" t="s">
        <v>687</v>
      </c>
      <c r="C450" s="1" t="str">
        <f>_xlfn.IFNA(_xlfn.XLOOKUP(B450,'[1]ROSE SQUADRE'!$N:$N,'[1]ROSE SQUADRE'!$O:$O),"")</f>
        <v/>
      </c>
      <c r="D450" s="1">
        <f>_xlfn.XLOOKUP($B450,'[1]Pivot Gioc'!$B:$B,'[1]Pivot Gioc'!$Q:$Q,"")</f>
        <v>0</v>
      </c>
      <c r="E450" s="1">
        <f>_xlfn.XLOOKUP($B450,'[1]Pivot Gioc'!$B:$B,'[1]Pivot Gioc'!$N:$N,"")</f>
        <v>0</v>
      </c>
      <c r="F450" s="1">
        <f>_xlfn.XLOOKUP($B450,'[1]Pivot Gioc'!$B:$B,'[1]Pivot Gioc'!$J:$J,"")</f>
        <v>0</v>
      </c>
      <c r="G450" s="1">
        <f>_xlfn.XLOOKUP($B450,'[1]Pivot Gioc'!$B:$B,'[1]Pivot Gioc'!$I:$I,"")</f>
        <v>0</v>
      </c>
      <c r="H450" s="1">
        <f>_xlfn.XLOOKUP($B450,'[1]Pivot Gioc'!$B:$B,'[1]Pivot Gioc'!$H:$H,"")</f>
        <v>0</v>
      </c>
      <c r="I450" s="1">
        <f>_xlfn.XLOOKUP($B450,'[1]Pivot Gioc'!$B:$B,'[1]Pivot Gioc'!$P:$P,"")</f>
        <v>0</v>
      </c>
      <c r="J450" s="1">
        <f>_xlfn.XLOOKUP($B450,'[1]Pivot Gioc'!$B:$B,'[1]Pivot Gioc'!$L:$L,"")</f>
        <v>2</v>
      </c>
      <c r="K450" s="1">
        <f>_xlfn.XLOOKUP($B450,'[1]Pivot Gioc'!$B:$B,'[1]Pivot Gioc'!$M:$M,"")</f>
        <v>0</v>
      </c>
      <c r="L450" s="1">
        <f>_xlfn.XLOOKUP($B450,'[1]Pivot Gioc'!$B:$B,'[1]Pivot Gioc'!$K:$K,"")</f>
        <v>0</v>
      </c>
      <c r="M450" s="17">
        <f>_xlfn.XLOOKUP($B450,'[1]Pivot Gioc'!$B:$B,'[1]Pivot Gioc'!$C:$C,"")</f>
        <v>5.9375</v>
      </c>
      <c r="N450" s="17">
        <f>_xlfn.XLOOKUP($B450,'[1]Pivot Gioc'!$B:$B,'[1]Pivot Gioc'!$D:$D,"")</f>
        <v>5.875</v>
      </c>
      <c r="O450" s="17">
        <f>_xlfn.XLOOKUP($B450,'[1]Pivot Gioc'!$B:$B,'[1]Pivot Gioc'!$E:$E,"")</f>
        <v>94</v>
      </c>
      <c r="P450" s="22" t="str">
        <f>IF(_xlfn.XLOOKUP($B450,'[1]Pivot Gioc'!$B:$B,'[1]Pivot Gioc'!$G:$G,"")=0,"",_xlfn.XLOOKUP($B450,'[1]Pivot Gioc'!$B:$B,'[1]Pivot Gioc'!$G:$G))</f>
        <v/>
      </c>
      <c r="Q450" s="63" t="e">
        <f>_xlfn.XLOOKUP(B450,[1]!Tabella4[nome],[1]!Tabella4[PRES])</f>
        <v>#REF!</v>
      </c>
      <c r="R450" s="63" t="e">
        <f>_xlfn.XLOOKUP(B450,[1]!Tabella4[nome],[1]!Tabella4[LEGA TIT])</f>
        <v>#REF!</v>
      </c>
      <c r="S450" s="66" t="str">
        <f>IF(_xlfn.XLOOKUP($B450,'[1]Pivot Gioc'!$B:$B,'[1]Pivot Gioc'!$S:$S)="0,00","",_xlfn.XLOOKUP($B450,'[1]Pivot Gioc'!$B:$B,'[1]Pivot Gioc'!$S:$S))</f>
        <v/>
      </c>
      <c r="T450" s="66" t="str">
        <f>IF(_xlfn.XLOOKUP($B450,'[1]Pivot Gioc'!$B:$B,'[1]Pivot Gioc'!$T:$T)=0,"",_xlfn.XLOOKUP($B450,'[1]Pivot Gioc'!$B:$B,'[1]Pivot Gioc'!$T:$T))</f>
        <v/>
      </c>
    </row>
    <row r="451" spans="1:20" x14ac:dyDescent="0.3">
      <c r="B451" s="94" t="s">
        <v>329</v>
      </c>
      <c r="C451" s="1" t="str">
        <f>_xlfn.IFNA(_xlfn.XLOOKUP(B451,'[1]ROSE SQUADRE'!$N:$N,'[1]ROSE SQUADRE'!$O:$O),"")</f>
        <v/>
      </c>
      <c r="D451" s="1">
        <f>_xlfn.XLOOKUP($B451,'[1]Pivot Gioc'!$B:$B,'[1]Pivot Gioc'!$Q:$Q,"")</f>
        <v>0</v>
      </c>
      <c r="E451" s="1">
        <f>_xlfn.XLOOKUP($B451,'[1]Pivot Gioc'!$B:$B,'[1]Pivot Gioc'!$N:$N,"")</f>
        <v>0</v>
      </c>
      <c r="F451" s="1">
        <f>_xlfn.XLOOKUP($B451,'[1]Pivot Gioc'!$B:$B,'[1]Pivot Gioc'!$J:$J,"")</f>
        <v>0</v>
      </c>
      <c r="G451" s="1">
        <f>_xlfn.XLOOKUP($B451,'[1]Pivot Gioc'!$B:$B,'[1]Pivot Gioc'!$I:$I,"")</f>
        <v>0</v>
      </c>
      <c r="H451" s="1">
        <f>_xlfn.XLOOKUP($B451,'[1]Pivot Gioc'!$B:$B,'[1]Pivot Gioc'!$H:$H,"")</f>
        <v>0</v>
      </c>
      <c r="I451" s="1">
        <f>_xlfn.XLOOKUP($B451,'[1]Pivot Gioc'!$B:$B,'[1]Pivot Gioc'!$P:$P,"")</f>
        <v>0</v>
      </c>
      <c r="J451" s="1">
        <f>_xlfn.XLOOKUP($B451,'[1]Pivot Gioc'!$B:$B,'[1]Pivot Gioc'!$L:$L,"")</f>
        <v>2</v>
      </c>
      <c r="K451" s="1">
        <f>_xlfn.XLOOKUP($B451,'[1]Pivot Gioc'!$B:$B,'[1]Pivot Gioc'!$M:$M,"")</f>
        <v>0</v>
      </c>
      <c r="L451" s="1">
        <f>_xlfn.XLOOKUP($B451,'[1]Pivot Gioc'!$B:$B,'[1]Pivot Gioc'!$K:$K,"")</f>
        <v>0</v>
      </c>
      <c r="M451" s="17">
        <f>_xlfn.XLOOKUP($B451,'[1]Pivot Gioc'!$B:$B,'[1]Pivot Gioc'!$C:$C,"")</f>
        <v>5.6538461538461542</v>
      </c>
      <c r="N451" s="17">
        <f>_xlfn.XLOOKUP($B451,'[1]Pivot Gioc'!$B:$B,'[1]Pivot Gioc'!$D:$D,"")</f>
        <v>5.5769230769230766</v>
      </c>
      <c r="O451" s="17">
        <f>_xlfn.XLOOKUP($B451,'[1]Pivot Gioc'!$B:$B,'[1]Pivot Gioc'!$E:$E,"")</f>
        <v>72.5</v>
      </c>
      <c r="P451" s="22" t="str">
        <f>IF(_xlfn.XLOOKUP($B451,'[1]Pivot Gioc'!$B:$B,'[1]Pivot Gioc'!$G:$G,"")=0,"",_xlfn.XLOOKUP($B451,'[1]Pivot Gioc'!$B:$B,'[1]Pivot Gioc'!$G:$G))</f>
        <v/>
      </c>
      <c r="Q451" s="63" t="e">
        <f>_xlfn.XLOOKUP(B451,[1]!Tabella4[nome],[1]!Tabella4[PRES])</f>
        <v>#REF!</v>
      </c>
      <c r="R451" s="63" t="e">
        <f>_xlfn.XLOOKUP(B451,[1]!Tabella4[nome],[1]!Tabella4[LEGA TIT])</f>
        <v>#REF!</v>
      </c>
      <c r="S451" s="66" t="str">
        <f>IF(_xlfn.XLOOKUP($B451,'[1]Pivot Gioc'!$B:$B,'[1]Pivot Gioc'!$S:$S)="0,00","",_xlfn.XLOOKUP($B451,'[1]Pivot Gioc'!$B:$B,'[1]Pivot Gioc'!$S:$S))</f>
        <v/>
      </c>
      <c r="T451" s="66" t="str">
        <f>IF(_xlfn.XLOOKUP($B451,'[1]Pivot Gioc'!$B:$B,'[1]Pivot Gioc'!$T:$T)=0,"",_xlfn.XLOOKUP($B451,'[1]Pivot Gioc'!$B:$B,'[1]Pivot Gioc'!$T:$T))</f>
        <v/>
      </c>
    </row>
    <row r="452" spans="1:20" x14ac:dyDescent="0.3">
      <c r="B452" s="94" t="s">
        <v>463</v>
      </c>
      <c r="C452" s="1" t="str">
        <f>_xlfn.IFNA(_xlfn.XLOOKUP(B452,'[1]ROSE SQUADRE'!$N:$N,'[1]ROSE SQUADRE'!$O:$O),"")</f>
        <v/>
      </c>
      <c r="D452" s="1">
        <f>_xlfn.XLOOKUP($B452,'[1]Pivot Gioc'!$B:$B,'[1]Pivot Gioc'!$Q:$Q,"")</f>
        <v>0</v>
      </c>
      <c r="E452" s="1">
        <f>_xlfn.XLOOKUP($B452,'[1]Pivot Gioc'!$B:$B,'[1]Pivot Gioc'!$N:$N,"")</f>
        <v>0</v>
      </c>
      <c r="F452" s="1">
        <f>_xlfn.XLOOKUP($B452,'[1]Pivot Gioc'!$B:$B,'[1]Pivot Gioc'!$J:$J,"")</f>
        <v>0</v>
      </c>
      <c r="G452" s="1">
        <f>_xlfn.XLOOKUP($B452,'[1]Pivot Gioc'!$B:$B,'[1]Pivot Gioc'!$I:$I,"")</f>
        <v>0</v>
      </c>
      <c r="H452" s="1">
        <f>_xlfn.XLOOKUP($B452,'[1]Pivot Gioc'!$B:$B,'[1]Pivot Gioc'!$H:$H,"")</f>
        <v>0</v>
      </c>
      <c r="I452" s="1">
        <f>_xlfn.XLOOKUP($B452,'[1]Pivot Gioc'!$B:$B,'[1]Pivot Gioc'!$P:$P,"")</f>
        <v>0</v>
      </c>
      <c r="J452" s="1">
        <f>_xlfn.XLOOKUP($B452,'[1]Pivot Gioc'!$B:$B,'[1]Pivot Gioc'!$L:$L,"")</f>
        <v>4</v>
      </c>
      <c r="K452" s="1">
        <f>_xlfn.XLOOKUP($B452,'[1]Pivot Gioc'!$B:$B,'[1]Pivot Gioc'!$M:$M,"")</f>
        <v>0</v>
      </c>
      <c r="L452" s="1">
        <f>_xlfn.XLOOKUP($B452,'[1]Pivot Gioc'!$B:$B,'[1]Pivot Gioc'!$K:$K,"")</f>
        <v>0</v>
      </c>
      <c r="M452" s="17">
        <f>_xlfn.XLOOKUP($B452,'[1]Pivot Gioc'!$B:$B,'[1]Pivot Gioc'!$C:$C,"")</f>
        <v>5.7857142857142856</v>
      </c>
      <c r="N452" s="17">
        <f>_xlfn.XLOOKUP($B452,'[1]Pivot Gioc'!$B:$B,'[1]Pivot Gioc'!$D:$D,"")</f>
        <v>5.6428571428571432</v>
      </c>
      <c r="O452" s="17">
        <f>_xlfn.XLOOKUP($B452,'[1]Pivot Gioc'!$B:$B,'[1]Pivot Gioc'!$E:$E,"")</f>
        <v>79</v>
      </c>
      <c r="P452" s="22" t="str">
        <f>IF(_xlfn.XLOOKUP($B452,'[1]Pivot Gioc'!$B:$B,'[1]Pivot Gioc'!$G:$G,"")=0,"",_xlfn.XLOOKUP($B452,'[1]Pivot Gioc'!$B:$B,'[1]Pivot Gioc'!$G:$G))</f>
        <v/>
      </c>
      <c r="Q452" s="63" t="e">
        <f>_xlfn.XLOOKUP(B452,[1]!Tabella4[nome],[1]!Tabella4[PRES])</f>
        <v>#REF!</v>
      </c>
      <c r="R452" s="63" t="e">
        <f>_xlfn.XLOOKUP(B452,[1]!Tabella4[nome],[1]!Tabella4[LEGA TIT])</f>
        <v>#REF!</v>
      </c>
      <c r="S452" s="66" t="str">
        <f>IF(_xlfn.XLOOKUP($B452,'[1]Pivot Gioc'!$B:$B,'[1]Pivot Gioc'!$S:$S)="0,00","",_xlfn.XLOOKUP($B452,'[1]Pivot Gioc'!$B:$B,'[1]Pivot Gioc'!$S:$S))</f>
        <v/>
      </c>
      <c r="T452" s="66" t="str">
        <f>IF(_xlfn.XLOOKUP($B452,'[1]Pivot Gioc'!$B:$B,'[1]Pivot Gioc'!$T:$T)=0,"",_xlfn.XLOOKUP($B452,'[1]Pivot Gioc'!$B:$B,'[1]Pivot Gioc'!$T:$T))</f>
        <v/>
      </c>
    </row>
    <row r="453" spans="1:20" x14ac:dyDescent="0.3">
      <c r="B453" s="94" t="s">
        <v>330</v>
      </c>
      <c r="C453" s="1" t="str">
        <f>_xlfn.IFNA(_xlfn.XLOOKUP(B453,'[1]ROSE SQUADRE'!$N:$N,'[1]ROSE SQUADRE'!$O:$O),"")</f>
        <v/>
      </c>
      <c r="D453" s="1">
        <f>_xlfn.XLOOKUP($B453,'[1]Pivot Gioc'!$B:$B,'[1]Pivot Gioc'!$Q:$Q,"")</f>
        <v>0</v>
      </c>
      <c r="E453" s="1">
        <f>_xlfn.XLOOKUP($B453,'[1]Pivot Gioc'!$B:$B,'[1]Pivot Gioc'!$N:$N,"")</f>
        <v>1</v>
      </c>
      <c r="F453" s="1">
        <f>_xlfn.XLOOKUP($B453,'[1]Pivot Gioc'!$B:$B,'[1]Pivot Gioc'!$J:$J,"")</f>
        <v>0</v>
      </c>
      <c r="G453" s="1">
        <f>_xlfn.XLOOKUP($B453,'[1]Pivot Gioc'!$B:$B,'[1]Pivot Gioc'!$I:$I,"")</f>
        <v>0</v>
      </c>
      <c r="H453" s="1">
        <f>_xlfn.XLOOKUP($B453,'[1]Pivot Gioc'!$B:$B,'[1]Pivot Gioc'!$H:$H,"")</f>
        <v>0</v>
      </c>
      <c r="I453" s="1">
        <f>_xlfn.XLOOKUP($B453,'[1]Pivot Gioc'!$B:$B,'[1]Pivot Gioc'!$P:$P,"")</f>
        <v>0</v>
      </c>
      <c r="J453" s="1">
        <f>_xlfn.XLOOKUP($B453,'[1]Pivot Gioc'!$B:$B,'[1]Pivot Gioc'!$L:$L,"")</f>
        <v>7</v>
      </c>
      <c r="K453" s="1">
        <f>_xlfn.XLOOKUP($B453,'[1]Pivot Gioc'!$B:$B,'[1]Pivot Gioc'!$M:$M,"")</f>
        <v>0</v>
      </c>
      <c r="L453" s="1">
        <f>_xlfn.XLOOKUP($B453,'[1]Pivot Gioc'!$B:$B,'[1]Pivot Gioc'!$K:$K,"")</f>
        <v>0</v>
      </c>
      <c r="M453" s="17">
        <f>_xlfn.XLOOKUP($B453,'[1]Pivot Gioc'!$B:$B,'[1]Pivot Gioc'!$C:$C,"")</f>
        <v>5.828125</v>
      </c>
      <c r="N453" s="17">
        <f>_xlfn.XLOOKUP($B453,'[1]Pivot Gioc'!$B:$B,'[1]Pivot Gioc'!$D:$D,"")</f>
        <v>5.75</v>
      </c>
      <c r="O453" s="17">
        <f>_xlfn.XLOOKUP($B453,'[1]Pivot Gioc'!$B:$B,'[1]Pivot Gioc'!$E:$E,"")</f>
        <v>184</v>
      </c>
      <c r="P453" s="22" t="str">
        <f>IF(_xlfn.XLOOKUP($B453,'[1]Pivot Gioc'!$B:$B,'[1]Pivot Gioc'!$G:$G,"")=0,"",_xlfn.XLOOKUP($B453,'[1]Pivot Gioc'!$B:$B,'[1]Pivot Gioc'!$G:$G))</f>
        <v/>
      </c>
      <c r="Q453" s="63" t="e">
        <f>_xlfn.XLOOKUP(B453,[1]!Tabella4[nome],[1]!Tabella4[PRES])</f>
        <v>#REF!</v>
      </c>
      <c r="R453" s="63" t="e">
        <f>_xlfn.XLOOKUP(B453,[1]!Tabella4[nome],[1]!Tabella4[LEGA TIT])</f>
        <v>#REF!</v>
      </c>
      <c r="S453" s="66" t="str">
        <f>IF(_xlfn.XLOOKUP($B453,'[1]Pivot Gioc'!$B:$B,'[1]Pivot Gioc'!$S:$S)="0,00","",_xlfn.XLOOKUP($B453,'[1]Pivot Gioc'!$B:$B,'[1]Pivot Gioc'!$S:$S))</f>
        <v/>
      </c>
      <c r="T453" s="66" t="str">
        <f>IF(_xlfn.XLOOKUP($B453,'[1]Pivot Gioc'!$B:$B,'[1]Pivot Gioc'!$T:$T)=0,"",_xlfn.XLOOKUP($B453,'[1]Pivot Gioc'!$B:$B,'[1]Pivot Gioc'!$T:$T))</f>
        <v/>
      </c>
    </row>
    <row r="454" spans="1:20" x14ac:dyDescent="0.3">
      <c r="B454" s="94" t="s">
        <v>690</v>
      </c>
      <c r="C454" s="1" t="str">
        <f>_xlfn.IFNA(_xlfn.XLOOKUP(B454,'[1]ROSE SQUADRE'!$N:$N,'[1]ROSE SQUADRE'!$O:$O),"")</f>
        <v/>
      </c>
      <c r="D454" s="1">
        <f>_xlfn.XLOOKUP($B454,'[1]Pivot Gioc'!$B:$B,'[1]Pivot Gioc'!$Q:$Q,"")</f>
        <v>0</v>
      </c>
      <c r="E454" s="1">
        <f>_xlfn.XLOOKUP($B454,'[1]Pivot Gioc'!$B:$B,'[1]Pivot Gioc'!$N:$N,"")</f>
        <v>1</v>
      </c>
      <c r="F454" s="1">
        <f>_xlfn.XLOOKUP($B454,'[1]Pivot Gioc'!$B:$B,'[1]Pivot Gioc'!$J:$J,"")</f>
        <v>0</v>
      </c>
      <c r="G454" s="1">
        <f>_xlfn.XLOOKUP($B454,'[1]Pivot Gioc'!$B:$B,'[1]Pivot Gioc'!$I:$I,"")</f>
        <v>0</v>
      </c>
      <c r="H454" s="1">
        <f>_xlfn.XLOOKUP($B454,'[1]Pivot Gioc'!$B:$B,'[1]Pivot Gioc'!$H:$H,"")</f>
        <v>0</v>
      </c>
      <c r="I454" s="1">
        <f>_xlfn.XLOOKUP($B454,'[1]Pivot Gioc'!$B:$B,'[1]Pivot Gioc'!$P:$P,"")</f>
        <v>0</v>
      </c>
      <c r="J454" s="1">
        <f>_xlfn.XLOOKUP($B454,'[1]Pivot Gioc'!$B:$B,'[1]Pivot Gioc'!$L:$L,"")</f>
        <v>1</v>
      </c>
      <c r="K454" s="1">
        <f>_xlfn.XLOOKUP($B454,'[1]Pivot Gioc'!$B:$B,'[1]Pivot Gioc'!$M:$M,"")</f>
        <v>0</v>
      </c>
      <c r="L454" s="1">
        <f>_xlfn.XLOOKUP($B454,'[1]Pivot Gioc'!$B:$B,'[1]Pivot Gioc'!$K:$K,"")</f>
        <v>0</v>
      </c>
      <c r="M454" s="17">
        <f>_xlfn.XLOOKUP($B454,'[1]Pivot Gioc'!$B:$B,'[1]Pivot Gioc'!$C:$C,"")</f>
        <v>5.833333333333333</v>
      </c>
      <c r="N454" s="17">
        <f>_xlfn.XLOOKUP($B454,'[1]Pivot Gioc'!$B:$B,'[1]Pivot Gioc'!$D:$D,"")</f>
        <v>6</v>
      </c>
      <c r="O454" s="17">
        <f>_xlfn.XLOOKUP($B454,'[1]Pivot Gioc'!$B:$B,'[1]Pivot Gioc'!$E:$E,"")</f>
        <v>18</v>
      </c>
      <c r="P454" s="22" t="str">
        <f>IF(_xlfn.XLOOKUP($B454,'[1]Pivot Gioc'!$B:$B,'[1]Pivot Gioc'!$G:$G,"")=0,"",_xlfn.XLOOKUP($B454,'[1]Pivot Gioc'!$B:$B,'[1]Pivot Gioc'!$G:$G))</f>
        <v/>
      </c>
      <c r="Q454" s="63" t="e">
        <f>_xlfn.XLOOKUP(B454,[1]!Tabella4[nome],[1]!Tabella4[PRES])</f>
        <v>#REF!</v>
      </c>
      <c r="R454" s="63" t="e">
        <f>_xlfn.XLOOKUP(B454,[1]!Tabella4[nome],[1]!Tabella4[LEGA TIT])</f>
        <v>#REF!</v>
      </c>
      <c r="S454" s="66" t="str">
        <f>IF(_xlfn.XLOOKUP($B454,'[1]Pivot Gioc'!$B:$B,'[1]Pivot Gioc'!$S:$S)="0,00","",_xlfn.XLOOKUP($B454,'[1]Pivot Gioc'!$B:$B,'[1]Pivot Gioc'!$S:$S))</f>
        <v/>
      </c>
      <c r="T454" s="66" t="str">
        <f>IF(_xlfn.XLOOKUP($B454,'[1]Pivot Gioc'!$B:$B,'[1]Pivot Gioc'!$T:$T)=0,"",_xlfn.XLOOKUP($B454,'[1]Pivot Gioc'!$B:$B,'[1]Pivot Gioc'!$T:$T))</f>
        <v/>
      </c>
    </row>
    <row r="455" spans="1:20" x14ac:dyDescent="0.3">
      <c r="B455" s="94" t="s">
        <v>338</v>
      </c>
      <c r="C455" s="1" t="str">
        <f>_xlfn.IFNA(_xlfn.XLOOKUP(B455,'[1]ROSE SQUADRE'!$N:$N,'[1]ROSE SQUADRE'!$O:$O),"")</f>
        <v/>
      </c>
      <c r="D455" s="1">
        <f>_xlfn.XLOOKUP($B455,'[1]Pivot Gioc'!$B:$B,'[1]Pivot Gioc'!$Q:$Q,"")</f>
        <v>0</v>
      </c>
      <c r="E455" s="1">
        <f>_xlfn.XLOOKUP($B455,'[1]Pivot Gioc'!$B:$B,'[1]Pivot Gioc'!$N:$N,"")</f>
        <v>0</v>
      </c>
      <c r="F455" s="1">
        <f>_xlfn.XLOOKUP($B455,'[1]Pivot Gioc'!$B:$B,'[1]Pivot Gioc'!$J:$J,"")</f>
        <v>0</v>
      </c>
      <c r="G455" s="1">
        <f>_xlfn.XLOOKUP($B455,'[1]Pivot Gioc'!$B:$B,'[1]Pivot Gioc'!$I:$I,"")</f>
        <v>0</v>
      </c>
      <c r="H455" s="1">
        <f>_xlfn.XLOOKUP($B455,'[1]Pivot Gioc'!$B:$B,'[1]Pivot Gioc'!$H:$H,"")</f>
        <v>0</v>
      </c>
      <c r="I455" s="1">
        <f>_xlfn.XLOOKUP($B455,'[1]Pivot Gioc'!$B:$B,'[1]Pivot Gioc'!$P:$P,"")</f>
        <v>0</v>
      </c>
      <c r="J455" s="1">
        <f>_xlfn.XLOOKUP($B455,'[1]Pivot Gioc'!$B:$B,'[1]Pivot Gioc'!$L:$L,"")</f>
        <v>1</v>
      </c>
      <c r="K455" s="1">
        <f>_xlfn.XLOOKUP($B455,'[1]Pivot Gioc'!$B:$B,'[1]Pivot Gioc'!$M:$M,"")</f>
        <v>0</v>
      </c>
      <c r="L455" s="1">
        <f>_xlfn.XLOOKUP($B455,'[1]Pivot Gioc'!$B:$B,'[1]Pivot Gioc'!$K:$K,"")</f>
        <v>0</v>
      </c>
      <c r="M455" s="17">
        <f>_xlfn.XLOOKUP($B455,'[1]Pivot Gioc'!$B:$B,'[1]Pivot Gioc'!$C:$C,"")</f>
        <v>5.7222222222222223</v>
      </c>
      <c r="N455" s="17">
        <f>_xlfn.XLOOKUP($B455,'[1]Pivot Gioc'!$B:$B,'[1]Pivot Gioc'!$D:$D,"")</f>
        <v>5.666666666666667</v>
      </c>
      <c r="O455" s="17">
        <f>_xlfn.XLOOKUP($B455,'[1]Pivot Gioc'!$B:$B,'[1]Pivot Gioc'!$E:$E,"")</f>
        <v>51</v>
      </c>
      <c r="P455" s="22" t="str">
        <f>IF(_xlfn.XLOOKUP($B455,'[1]Pivot Gioc'!$B:$B,'[1]Pivot Gioc'!$G:$G,"")=0,"",_xlfn.XLOOKUP($B455,'[1]Pivot Gioc'!$B:$B,'[1]Pivot Gioc'!$G:$G))</f>
        <v/>
      </c>
      <c r="Q455" s="63" t="e">
        <f>_xlfn.XLOOKUP(B455,[1]!Tabella4[nome],[1]!Tabella4[PRES])</f>
        <v>#REF!</v>
      </c>
      <c r="R455" s="63" t="e">
        <f>_xlfn.XLOOKUP(B455,[1]!Tabella4[nome],[1]!Tabella4[LEGA TIT])</f>
        <v>#REF!</v>
      </c>
      <c r="S455" s="66" t="str">
        <f>IF(_xlfn.XLOOKUP($B455,'[1]Pivot Gioc'!$B:$B,'[1]Pivot Gioc'!$S:$S)="0,00","",_xlfn.XLOOKUP($B455,'[1]Pivot Gioc'!$B:$B,'[1]Pivot Gioc'!$S:$S))</f>
        <v/>
      </c>
      <c r="T455" s="66" t="str">
        <f>IF(_xlfn.XLOOKUP($B455,'[1]Pivot Gioc'!$B:$B,'[1]Pivot Gioc'!$T:$T)=0,"",_xlfn.XLOOKUP($B455,'[1]Pivot Gioc'!$B:$B,'[1]Pivot Gioc'!$T:$T))</f>
        <v/>
      </c>
    </row>
    <row r="456" spans="1:20" x14ac:dyDescent="0.3">
      <c r="B456" s="94" t="s">
        <v>469</v>
      </c>
      <c r="C456" s="1" t="str">
        <f>_xlfn.IFNA(_xlfn.XLOOKUP(B456,'[1]ROSE SQUADRE'!$N:$N,'[1]ROSE SQUADRE'!$O:$O),"")</f>
        <v/>
      </c>
      <c r="D456" s="1">
        <f>_xlfn.XLOOKUP($B456,'[1]Pivot Gioc'!$B:$B,'[1]Pivot Gioc'!$Q:$Q,"")</f>
        <v>0</v>
      </c>
      <c r="E456" s="1">
        <f>_xlfn.XLOOKUP($B456,'[1]Pivot Gioc'!$B:$B,'[1]Pivot Gioc'!$N:$N,"")</f>
        <v>1</v>
      </c>
      <c r="F456" s="1">
        <f>_xlfn.XLOOKUP($B456,'[1]Pivot Gioc'!$B:$B,'[1]Pivot Gioc'!$J:$J,"")</f>
        <v>0</v>
      </c>
      <c r="G456" s="1">
        <f>_xlfn.XLOOKUP($B456,'[1]Pivot Gioc'!$B:$B,'[1]Pivot Gioc'!$I:$I,"")</f>
        <v>0</v>
      </c>
      <c r="H456" s="1">
        <f>_xlfn.XLOOKUP($B456,'[1]Pivot Gioc'!$B:$B,'[1]Pivot Gioc'!$H:$H,"")</f>
        <v>0</v>
      </c>
      <c r="I456" s="1">
        <f>_xlfn.XLOOKUP($B456,'[1]Pivot Gioc'!$B:$B,'[1]Pivot Gioc'!$P:$P,"")</f>
        <v>0</v>
      </c>
      <c r="J456" s="1">
        <f>_xlfn.XLOOKUP($B456,'[1]Pivot Gioc'!$B:$B,'[1]Pivot Gioc'!$L:$L,"")</f>
        <v>6</v>
      </c>
      <c r="K456" s="1">
        <f>_xlfn.XLOOKUP($B456,'[1]Pivot Gioc'!$B:$B,'[1]Pivot Gioc'!$M:$M,"")</f>
        <v>0</v>
      </c>
      <c r="L456" s="1">
        <f>_xlfn.XLOOKUP($B456,'[1]Pivot Gioc'!$B:$B,'[1]Pivot Gioc'!$K:$K,"")</f>
        <v>0</v>
      </c>
      <c r="M456" s="17">
        <f>_xlfn.XLOOKUP($B456,'[1]Pivot Gioc'!$B:$B,'[1]Pivot Gioc'!$C:$C,"")</f>
        <v>5.7727272727272725</v>
      </c>
      <c r="N456" s="17">
        <f>_xlfn.XLOOKUP($B456,'[1]Pivot Gioc'!$B:$B,'[1]Pivot Gioc'!$D:$D,"")</f>
        <v>5.6818181818181817</v>
      </c>
      <c r="O456" s="17">
        <f>_xlfn.XLOOKUP($B456,'[1]Pivot Gioc'!$B:$B,'[1]Pivot Gioc'!$E:$E,"")</f>
        <v>125</v>
      </c>
      <c r="P456" s="22" t="str">
        <f>IF(_xlfn.XLOOKUP($B456,'[1]Pivot Gioc'!$B:$B,'[1]Pivot Gioc'!$G:$G,"")=0,"",_xlfn.XLOOKUP($B456,'[1]Pivot Gioc'!$B:$B,'[1]Pivot Gioc'!$G:$G))</f>
        <v/>
      </c>
      <c r="Q456" s="63" t="e">
        <f>_xlfn.XLOOKUP(B456,[1]!Tabella4[nome],[1]!Tabella4[PRES])</f>
        <v>#REF!</v>
      </c>
      <c r="R456" s="63" t="e">
        <f>_xlfn.XLOOKUP(B456,[1]!Tabella4[nome],[1]!Tabella4[LEGA TIT])</f>
        <v>#REF!</v>
      </c>
      <c r="S456" s="66" t="str">
        <f>IF(_xlfn.XLOOKUP($B456,'[1]Pivot Gioc'!$B:$B,'[1]Pivot Gioc'!$S:$S)="0,00","",_xlfn.XLOOKUP($B456,'[1]Pivot Gioc'!$B:$B,'[1]Pivot Gioc'!$S:$S))</f>
        <v/>
      </c>
      <c r="T456" s="66" t="str">
        <f>IF(_xlfn.XLOOKUP($B456,'[1]Pivot Gioc'!$B:$B,'[1]Pivot Gioc'!$T:$T)=0,"",_xlfn.XLOOKUP($B456,'[1]Pivot Gioc'!$B:$B,'[1]Pivot Gioc'!$T:$T))</f>
        <v/>
      </c>
    </row>
    <row r="457" spans="1:20" x14ac:dyDescent="0.3">
      <c r="B457" s="94" t="s">
        <v>339</v>
      </c>
      <c r="C457" s="1" t="str">
        <f>_xlfn.IFNA(_xlfn.XLOOKUP(B457,'[1]ROSE SQUADRE'!$N:$N,'[1]ROSE SQUADRE'!$O:$O),"")</f>
        <v/>
      </c>
      <c r="D457" s="1">
        <f>_xlfn.XLOOKUP($B457,'[1]Pivot Gioc'!$B:$B,'[1]Pivot Gioc'!$Q:$Q,"")</f>
        <v>0</v>
      </c>
      <c r="E457" s="1">
        <f>_xlfn.XLOOKUP($B457,'[1]Pivot Gioc'!$B:$B,'[1]Pivot Gioc'!$N:$N,"")</f>
        <v>0</v>
      </c>
      <c r="F457" s="1">
        <f>_xlfn.XLOOKUP($B457,'[1]Pivot Gioc'!$B:$B,'[1]Pivot Gioc'!$J:$J,"")</f>
        <v>0</v>
      </c>
      <c r="G457" s="1">
        <f>_xlfn.XLOOKUP($B457,'[1]Pivot Gioc'!$B:$B,'[1]Pivot Gioc'!$I:$I,"")</f>
        <v>0</v>
      </c>
      <c r="H457" s="1">
        <f>_xlfn.XLOOKUP($B457,'[1]Pivot Gioc'!$B:$B,'[1]Pivot Gioc'!$H:$H,"")</f>
        <v>0</v>
      </c>
      <c r="I457" s="1">
        <f>_xlfn.XLOOKUP($B457,'[1]Pivot Gioc'!$B:$B,'[1]Pivot Gioc'!$P:$P,"")</f>
        <v>0</v>
      </c>
      <c r="J457" s="1">
        <f>_xlfn.XLOOKUP($B457,'[1]Pivot Gioc'!$B:$B,'[1]Pivot Gioc'!$L:$L,"")</f>
        <v>3</v>
      </c>
      <c r="K457" s="1">
        <f>_xlfn.XLOOKUP($B457,'[1]Pivot Gioc'!$B:$B,'[1]Pivot Gioc'!$M:$M,"")</f>
        <v>0</v>
      </c>
      <c r="L457" s="1">
        <f>_xlfn.XLOOKUP($B457,'[1]Pivot Gioc'!$B:$B,'[1]Pivot Gioc'!$K:$K,"")</f>
        <v>0</v>
      </c>
      <c r="M457" s="17">
        <f>_xlfn.XLOOKUP($B457,'[1]Pivot Gioc'!$B:$B,'[1]Pivot Gioc'!$C:$C,"")</f>
        <v>5.884615384615385</v>
      </c>
      <c r="N457" s="17">
        <f>_xlfn.XLOOKUP($B457,'[1]Pivot Gioc'!$B:$B,'[1]Pivot Gioc'!$D:$D,"")</f>
        <v>5.7692307692307692</v>
      </c>
      <c r="O457" s="17">
        <f>_xlfn.XLOOKUP($B457,'[1]Pivot Gioc'!$B:$B,'[1]Pivot Gioc'!$E:$E,"")</f>
        <v>75</v>
      </c>
      <c r="P457" s="22" t="str">
        <f>IF(_xlfn.XLOOKUP($B457,'[1]Pivot Gioc'!$B:$B,'[1]Pivot Gioc'!$G:$G,"")=0,"",_xlfn.XLOOKUP($B457,'[1]Pivot Gioc'!$B:$B,'[1]Pivot Gioc'!$G:$G))</f>
        <v/>
      </c>
      <c r="Q457" s="63" t="e">
        <f>_xlfn.XLOOKUP(B457,[1]!Tabella4[nome],[1]!Tabella4[PRES])</f>
        <v>#REF!</v>
      </c>
      <c r="R457" s="63" t="e">
        <f>_xlfn.XLOOKUP(B457,[1]!Tabella4[nome],[1]!Tabella4[LEGA TIT])</f>
        <v>#REF!</v>
      </c>
      <c r="S457" s="66" t="str">
        <f>IF(_xlfn.XLOOKUP($B457,'[1]Pivot Gioc'!$B:$B,'[1]Pivot Gioc'!$S:$S)="0,00","",_xlfn.XLOOKUP($B457,'[1]Pivot Gioc'!$B:$B,'[1]Pivot Gioc'!$S:$S))</f>
        <v/>
      </c>
      <c r="T457" s="66" t="str">
        <f>IF(_xlfn.XLOOKUP($B457,'[1]Pivot Gioc'!$B:$B,'[1]Pivot Gioc'!$T:$T)=0,"",_xlfn.XLOOKUP($B457,'[1]Pivot Gioc'!$B:$B,'[1]Pivot Gioc'!$T:$T))</f>
        <v/>
      </c>
    </row>
    <row r="458" spans="1:20" x14ac:dyDescent="0.3">
      <c r="B458" s="94" t="s">
        <v>496</v>
      </c>
      <c r="C458" s="1" t="str">
        <f>_xlfn.IFNA(_xlfn.XLOOKUP(B458,'[1]ROSE SQUADRE'!$N:$N,'[1]ROSE SQUADRE'!$O:$O),"")</f>
        <v/>
      </c>
      <c r="D458" s="1">
        <f>_xlfn.XLOOKUP($B458,'[1]Pivot Gioc'!$B:$B,'[1]Pivot Gioc'!$Q:$Q,"")</f>
        <v>0</v>
      </c>
      <c r="E458" s="1">
        <f>_xlfn.XLOOKUP($B458,'[1]Pivot Gioc'!$B:$B,'[1]Pivot Gioc'!$N:$N,"")</f>
        <v>0</v>
      </c>
      <c r="F458" s="1">
        <f>_xlfn.XLOOKUP($B458,'[1]Pivot Gioc'!$B:$B,'[1]Pivot Gioc'!$J:$J,"")</f>
        <v>0</v>
      </c>
      <c r="G458" s="1">
        <f>_xlfn.XLOOKUP($B458,'[1]Pivot Gioc'!$B:$B,'[1]Pivot Gioc'!$I:$I,"")</f>
        <v>0</v>
      </c>
      <c r="H458" s="1">
        <f>_xlfn.XLOOKUP($B458,'[1]Pivot Gioc'!$B:$B,'[1]Pivot Gioc'!$H:$H,"")</f>
        <v>0</v>
      </c>
      <c r="I458" s="1">
        <f>_xlfn.XLOOKUP($B458,'[1]Pivot Gioc'!$B:$B,'[1]Pivot Gioc'!$P:$P,"")</f>
        <v>0</v>
      </c>
      <c r="J458" s="1">
        <f>_xlfn.XLOOKUP($B458,'[1]Pivot Gioc'!$B:$B,'[1]Pivot Gioc'!$L:$L,"")</f>
        <v>1</v>
      </c>
      <c r="K458" s="1">
        <f>_xlfn.XLOOKUP($B458,'[1]Pivot Gioc'!$B:$B,'[1]Pivot Gioc'!$M:$M,"")</f>
        <v>0</v>
      </c>
      <c r="L458" s="1">
        <f>_xlfn.XLOOKUP($B458,'[1]Pivot Gioc'!$B:$B,'[1]Pivot Gioc'!$K:$K,"")</f>
        <v>0</v>
      </c>
      <c r="M458" s="17">
        <f>_xlfn.XLOOKUP($B458,'[1]Pivot Gioc'!$B:$B,'[1]Pivot Gioc'!$C:$C,"")</f>
        <v>5.9615384615384617</v>
      </c>
      <c r="N458" s="17">
        <f>_xlfn.XLOOKUP($B458,'[1]Pivot Gioc'!$B:$B,'[1]Pivot Gioc'!$D:$D,"")</f>
        <v>5.9230769230769234</v>
      </c>
      <c r="O458" s="17">
        <f>_xlfn.XLOOKUP($B458,'[1]Pivot Gioc'!$B:$B,'[1]Pivot Gioc'!$E:$E,"")</f>
        <v>77</v>
      </c>
      <c r="P458" s="22" t="str">
        <f>IF(_xlfn.XLOOKUP($B458,'[1]Pivot Gioc'!$B:$B,'[1]Pivot Gioc'!$G:$G,"")=0,"",_xlfn.XLOOKUP($B458,'[1]Pivot Gioc'!$B:$B,'[1]Pivot Gioc'!$G:$G))</f>
        <v/>
      </c>
      <c r="Q458" s="63" t="e">
        <f>_xlfn.XLOOKUP(B458,[1]!Tabella4[nome],[1]!Tabella4[PRES])</f>
        <v>#REF!</v>
      </c>
      <c r="R458" s="63" t="e">
        <f>_xlfn.XLOOKUP(B458,[1]!Tabella4[nome],[1]!Tabella4[LEGA TIT])</f>
        <v>#REF!</v>
      </c>
      <c r="S458" s="66">
        <f>IF(_xlfn.XLOOKUP($B458,'[1]Pivot Gioc'!$B:$B,'[1]Pivot Gioc'!$S:$S)="0,00","",_xlfn.XLOOKUP($B458,'[1]Pivot Gioc'!$B:$B,'[1]Pivot Gioc'!$S:$S))</f>
        <v>6.1</v>
      </c>
      <c r="T458" s="66">
        <f>IF(_xlfn.XLOOKUP($B458,'[1]Pivot Gioc'!$B:$B,'[1]Pivot Gioc'!$T:$T)=0,"",_xlfn.XLOOKUP($B458,'[1]Pivot Gioc'!$B:$B,'[1]Pivot Gioc'!$T:$T))</f>
        <v>30.5</v>
      </c>
    </row>
    <row r="459" spans="1:20" x14ac:dyDescent="0.3">
      <c r="B459" s="94" t="s">
        <v>474</v>
      </c>
      <c r="C459" s="1" t="str">
        <f>_xlfn.IFNA(_xlfn.XLOOKUP(B459,'[1]ROSE SQUADRE'!$N:$N,'[1]ROSE SQUADRE'!$O:$O),"")</f>
        <v/>
      </c>
      <c r="D459" s="1">
        <f>_xlfn.XLOOKUP($B459,'[1]Pivot Gioc'!$B:$B,'[1]Pivot Gioc'!$Q:$Q,"")</f>
        <v>0</v>
      </c>
      <c r="E459" s="1">
        <f>_xlfn.XLOOKUP($B459,'[1]Pivot Gioc'!$B:$B,'[1]Pivot Gioc'!$N:$N,"")</f>
        <v>0</v>
      </c>
      <c r="F459" s="1">
        <f>_xlfn.XLOOKUP($B459,'[1]Pivot Gioc'!$B:$B,'[1]Pivot Gioc'!$J:$J,"")</f>
        <v>0</v>
      </c>
      <c r="G459" s="1">
        <f>_xlfn.XLOOKUP($B459,'[1]Pivot Gioc'!$B:$B,'[1]Pivot Gioc'!$I:$I,"")</f>
        <v>0</v>
      </c>
      <c r="H459" s="1">
        <f>_xlfn.XLOOKUP($B459,'[1]Pivot Gioc'!$B:$B,'[1]Pivot Gioc'!$H:$H,"")</f>
        <v>0</v>
      </c>
      <c r="I459" s="1">
        <f>_xlfn.XLOOKUP($B459,'[1]Pivot Gioc'!$B:$B,'[1]Pivot Gioc'!$P:$P,"")</f>
        <v>0</v>
      </c>
      <c r="J459" s="1">
        <f>_xlfn.XLOOKUP($B459,'[1]Pivot Gioc'!$B:$B,'[1]Pivot Gioc'!$L:$L,"")</f>
        <v>3</v>
      </c>
      <c r="K459" s="1">
        <f>_xlfn.XLOOKUP($B459,'[1]Pivot Gioc'!$B:$B,'[1]Pivot Gioc'!$M:$M,"")</f>
        <v>0</v>
      </c>
      <c r="L459" s="1">
        <f>_xlfn.XLOOKUP($B459,'[1]Pivot Gioc'!$B:$B,'[1]Pivot Gioc'!$K:$K,"")</f>
        <v>0</v>
      </c>
      <c r="M459" s="17">
        <f>_xlfn.XLOOKUP($B459,'[1]Pivot Gioc'!$B:$B,'[1]Pivot Gioc'!$C:$C,"")</f>
        <v>5.9444444444444446</v>
      </c>
      <c r="N459" s="17">
        <f>_xlfn.XLOOKUP($B459,'[1]Pivot Gioc'!$B:$B,'[1]Pivot Gioc'!$D:$D,"")</f>
        <v>5.7777777777777777</v>
      </c>
      <c r="O459" s="17">
        <f>_xlfn.XLOOKUP($B459,'[1]Pivot Gioc'!$B:$B,'[1]Pivot Gioc'!$E:$E,"")</f>
        <v>52</v>
      </c>
      <c r="P459" s="22" t="str">
        <f>IF(_xlfn.XLOOKUP($B459,'[1]Pivot Gioc'!$B:$B,'[1]Pivot Gioc'!$G:$G,"")=0,"",_xlfn.XLOOKUP($B459,'[1]Pivot Gioc'!$B:$B,'[1]Pivot Gioc'!$G:$G))</f>
        <v/>
      </c>
      <c r="Q459" s="63" t="e">
        <f>_xlfn.XLOOKUP(B459,[1]!Tabella4[nome],[1]!Tabella4[PRES])</f>
        <v>#REF!</v>
      </c>
      <c r="R459" s="63" t="e">
        <f>_xlfn.XLOOKUP(B459,[1]!Tabella4[nome],[1]!Tabella4[LEGA TIT])</f>
        <v>#REF!</v>
      </c>
      <c r="S459" s="66" t="str">
        <f>IF(_xlfn.XLOOKUP($B459,'[1]Pivot Gioc'!$B:$B,'[1]Pivot Gioc'!$S:$S)="0,00","",_xlfn.XLOOKUP($B459,'[1]Pivot Gioc'!$B:$B,'[1]Pivot Gioc'!$S:$S))</f>
        <v/>
      </c>
      <c r="T459" s="66" t="str">
        <f>IF(_xlfn.XLOOKUP($B459,'[1]Pivot Gioc'!$B:$B,'[1]Pivot Gioc'!$T:$T)=0,"",_xlfn.XLOOKUP($B459,'[1]Pivot Gioc'!$B:$B,'[1]Pivot Gioc'!$T:$T))</f>
        <v/>
      </c>
    </row>
    <row r="460" spans="1:20" x14ac:dyDescent="0.3">
      <c r="A460" s="1" t="s">
        <v>457</v>
      </c>
      <c r="B460" s="104" t="s">
        <v>116</v>
      </c>
      <c r="C460" s="1" t="str">
        <f>_xlfn.IFNA(_xlfn.XLOOKUP(B460,'[1]ROSE SQUADRE'!$N:$N,'[1]ROSE SQUADRE'!$O:$O),"")</f>
        <v>AC ASPARAGHESE</v>
      </c>
      <c r="D460" s="1">
        <f>_xlfn.XLOOKUP($B460,'[1]Pivot Gioc'!$B:$B,'[1]Pivot Gioc'!$Q:$Q,"")</f>
        <v>0</v>
      </c>
      <c r="E460" s="1">
        <f>_xlfn.XLOOKUP($B460,'[1]Pivot Gioc'!$B:$B,'[1]Pivot Gioc'!$N:$N,"")</f>
        <v>0</v>
      </c>
      <c r="F460" s="1">
        <f>_xlfn.XLOOKUP($B460,'[1]Pivot Gioc'!$B:$B,'[1]Pivot Gioc'!$J:$J,"")</f>
        <v>0</v>
      </c>
      <c r="G460" s="1">
        <f>_xlfn.XLOOKUP($B460,'[1]Pivot Gioc'!$B:$B,'[1]Pivot Gioc'!$I:$I,"")</f>
        <v>0</v>
      </c>
      <c r="H460" s="1">
        <f>_xlfn.XLOOKUP($B460,'[1]Pivot Gioc'!$B:$B,'[1]Pivot Gioc'!$H:$H,"")</f>
        <v>0</v>
      </c>
      <c r="I460" s="1">
        <f>_xlfn.XLOOKUP($B460,'[1]Pivot Gioc'!$B:$B,'[1]Pivot Gioc'!$P:$P,"")</f>
        <v>0</v>
      </c>
      <c r="J460" s="1">
        <f>_xlfn.XLOOKUP($B460,'[1]Pivot Gioc'!$B:$B,'[1]Pivot Gioc'!$L:$L,"")</f>
        <v>1</v>
      </c>
      <c r="K460" s="1">
        <f>_xlfn.XLOOKUP($B460,'[1]Pivot Gioc'!$B:$B,'[1]Pivot Gioc'!$M:$M,"")</f>
        <v>0</v>
      </c>
      <c r="L460" s="1">
        <f>_xlfn.XLOOKUP($B460,'[1]Pivot Gioc'!$B:$B,'[1]Pivot Gioc'!$K:$K,"")</f>
        <v>0</v>
      </c>
      <c r="M460" s="17">
        <f>_xlfn.XLOOKUP($B460,'[1]Pivot Gioc'!$B:$B,'[1]Pivot Gioc'!$C:$C,"")</f>
        <v>5.5</v>
      </c>
      <c r="N460" s="17">
        <f>_xlfn.XLOOKUP($B460,'[1]Pivot Gioc'!$B:$B,'[1]Pivot Gioc'!$D:$D,"")</f>
        <v>5.333333333333333</v>
      </c>
      <c r="O460" s="17">
        <f>_xlfn.XLOOKUP($B460,'[1]Pivot Gioc'!$B:$B,'[1]Pivot Gioc'!$E:$E,"")</f>
        <v>16</v>
      </c>
      <c r="P460" s="22" t="str">
        <f>IF(_xlfn.XLOOKUP($B460,'[1]Pivot Gioc'!$B:$B,'[1]Pivot Gioc'!$G:$G,"")=0,"",_xlfn.XLOOKUP($B460,'[1]Pivot Gioc'!$B:$B,'[1]Pivot Gioc'!$G:$G))</f>
        <v/>
      </c>
      <c r="Q460" s="63" t="e">
        <f>_xlfn.XLOOKUP(B460,[1]!Tabella4[nome],[1]!Tabella4[PRES])</f>
        <v>#REF!</v>
      </c>
      <c r="R460" s="63" t="e">
        <f>_xlfn.XLOOKUP(B460,[1]!Tabella4[nome],[1]!Tabella4[LEGA TIT])</f>
        <v>#REF!</v>
      </c>
      <c r="S460" s="66" t="str">
        <f>IF(_xlfn.XLOOKUP($B460,'[1]Pivot Gioc'!$B:$B,'[1]Pivot Gioc'!$S:$S)="0,00","",_xlfn.XLOOKUP($B460,'[1]Pivot Gioc'!$B:$B,'[1]Pivot Gioc'!$S:$S))</f>
        <v/>
      </c>
      <c r="T460" s="66" t="str">
        <f>IF(_xlfn.XLOOKUP($B460,'[1]Pivot Gioc'!$B:$B,'[1]Pivot Gioc'!$T:$T)=0,"",_xlfn.XLOOKUP($B460,'[1]Pivot Gioc'!$B:$B,'[1]Pivot Gioc'!$T:$T))</f>
        <v/>
      </c>
    </row>
    <row r="461" spans="1:20" x14ac:dyDescent="0.3">
      <c r="A461" s="1" t="s">
        <v>456</v>
      </c>
      <c r="B461" s="106" t="s">
        <v>155</v>
      </c>
      <c r="C461" s="1" t="str">
        <f>_xlfn.IFNA(_xlfn.XLOOKUP(B461,'[1]ROSE SQUADRE'!$N:$N,'[1]ROSE SQUADRE'!$O:$O),"")</f>
        <v>AC ASPARAGHESE</v>
      </c>
      <c r="D461" s="1">
        <f>_xlfn.XLOOKUP($B461,'[1]Pivot Gioc'!$B:$B,'[1]Pivot Gioc'!$Q:$Q,"")</f>
        <v>0</v>
      </c>
      <c r="E461" s="1">
        <f>_xlfn.XLOOKUP($B461,'[1]Pivot Gioc'!$B:$B,'[1]Pivot Gioc'!$N:$N,"")</f>
        <v>0</v>
      </c>
      <c r="F461" s="1">
        <f>_xlfn.XLOOKUP($B461,'[1]Pivot Gioc'!$B:$B,'[1]Pivot Gioc'!$J:$J,"")</f>
        <v>0</v>
      </c>
      <c r="G461" s="1">
        <f>_xlfn.XLOOKUP($B461,'[1]Pivot Gioc'!$B:$B,'[1]Pivot Gioc'!$I:$I,"")</f>
        <v>0</v>
      </c>
      <c r="H461" s="1">
        <f>_xlfn.XLOOKUP($B461,'[1]Pivot Gioc'!$B:$B,'[1]Pivot Gioc'!$H:$H,"")</f>
        <v>2</v>
      </c>
      <c r="I461" s="1">
        <f>_xlfn.XLOOKUP($B461,'[1]Pivot Gioc'!$B:$B,'[1]Pivot Gioc'!$P:$P,"")</f>
        <v>9</v>
      </c>
      <c r="J461" s="1">
        <f>_xlfn.XLOOKUP($B461,'[1]Pivot Gioc'!$B:$B,'[1]Pivot Gioc'!$L:$L,"")</f>
        <v>2</v>
      </c>
      <c r="K461" s="1">
        <f>_xlfn.XLOOKUP($B461,'[1]Pivot Gioc'!$B:$B,'[1]Pivot Gioc'!$M:$M,"")</f>
        <v>0</v>
      </c>
      <c r="L461" s="1">
        <f>_xlfn.XLOOKUP($B461,'[1]Pivot Gioc'!$B:$B,'[1]Pivot Gioc'!$K:$K,"")</f>
        <v>0</v>
      </c>
      <c r="M461" s="17">
        <f>_xlfn.XLOOKUP($B461,'[1]Pivot Gioc'!$B:$B,'[1]Pivot Gioc'!$C:$C,"")</f>
        <v>6.3888888888888893</v>
      </c>
      <c r="N461" s="17">
        <f>_xlfn.XLOOKUP($B461,'[1]Pivot Gioc'!$B:$B,'[1]Pivot Gioc'!$D:$D,"")</f>
        <v>5.4444444444444446</v>
      </c>
      <c r="O461" s="17">
        <f>_xlfn.XLOOKUP($B461,'[1]Pivot Gioc'!$B:$B,'[1]Pivot Gioc'!$E:$E,"")</f>
        <v>196</v>
      </c>
      <c r="P461" s="22">
        <f>IF(_xlfn.XLOOKUP($B461,'[1]Pivot Gioc'!$B:$B,'[1]Pivot Gioc'!$G:$G,"")=0,"",_xlfn.XLOOKUP($B461,'[1]Pivot Gioc'!$B:$B,'[1]Pivot Gioc'!$G:$G))</f>
        <v>48</v>
      </c>
      <c r="Q461" s="63" t="e">
        <f>_xlfn.XLOOKUP(B461,[1]!Tabella4[nome],[1]!Tabella4[PRES])</f>
        <v>#REF!</v>
      </c>
      <c r="R461" s="63" t="e">
        <f>_xlfn.XLOOKUP(B461,[1]!Tabella4[nome],[1]!Tabella4[LEGA TIT])</f>
        <v>#REF!</v>
      </c>
      <c r="S461" s="66">
        <f>IF(_xlfn.XLOOKUP($B461,'[1]Pivot Gioc'!$B:$B,'[1]Pivot Gioc'!$S:$S)="0,00","",_xlfn.XLOOKUP($B461,'[1]Pivot Gioc'!$B:$B,'[1]Pivot Gioc'!$S:$S))</f>
        <v>5.8125</v>
      </c>
      <c r="T461" s="66">
        <f>IF(_xlfn.XLOOKUP($B461,'[1]Pivot Gioc'!$B:$B,'[1]Pivot Gioc'!$T:$T)=0,"",_xlfn.XLOOKUP($B461,'[1]Pivot Gioc'!$B:$B,'[1]Pivot Gioc'!$T:$T))</f>
        <v>93</v>
      </c>
    </row>
    <row r="462" spans="1:20" x14ac:dyDescent="0.3">
      <c r="A462" s="1" t="s">
        <v>456</v>
      </c>
      <c r="B462" s="107" t="s">
        <v>171</v>
      </c>
      <c r="C462" s="1" t="str">
        <f>_xlfn.IFNA(_xlfn.XLOOKUP(B462,'[1]ROSE SQUADRE'!$N:$N,'[1]ROSE SQUADRE'!$O:$O),"")</f>
        <v>AC ASPARAGHESE</v>
      </c>
      <c r="D462" s="1">
        <f>_xlfn.XLOOKUP($B462,'[1]Pivot Gioc'!$B:$B,'[1]Pivot Gioc'!$Q:$Q,"")</f>
        <v>0</v>
      </c>
      <c r="E462" s="1">
        <f>_xlfn.XLOOKUP($B462,'[1]Pivot Gioc'!$B:$B,'[1]Pivot Gioc'!$N:$N,"")</f>
        <v>0</v>
      </c>
      <c r="F462" s="1">
        <f>_xlfn.XLOOKUP($B462,'[1]Pivot Gioc'!$B:$B,'[1]Pivot Gioc'!$J:$J,"")</f>
        <v>0</v>
      </c>
      <c r="G462" s="1">
        <f>_xlfn.XLOOKUP($B462,'[1]Pivot Gioc'!$B:$B,'[1]Pivot Gioc'!$I:$I,"")</f>
        <v>0</v>
      </c>
      <c r="H462" s="1">
        <f>_xlfn.XLOOKUP($B462,'[1]Pivot Gioc'!$B:$B,'[1]Pivot Gioc'!$H:$H,"")</f>
        <v>0</v>
      </c>
      <c r="I462" s="1">
        <f>_xlfn.XLOOKUP($B462,'[1]Pivot Gioc'!$B:$B,'[1]Pivot Gioc'!$P:$P,"")</f>
        <v>0</v>
      </c>
      <c r="J462" s="1">
        <f>_xlfn.XLOOKUP($B462,'[1]Pivot Gioc'!$B:$B,'[1]Pivot Gioc'!$L:$L,"")</f>
        <v>3</v>
      </c>
      <c r="K462" s="1">
        <f>_xlfn.XLOOKUP($B462,'[1]Pivot Gioc'!$B:$B,'[1]Pivot Gioc'!$M:$M,"")</f>
        <v>1</v>
      </c>
      <c r="L462" s="1">
        <f>_xlfn.XLOOKUP($B462,'[1]Pivot Gioc'!$B:$B,'[1]Pivot Gioc'!$K:$K,"")</f>
        <v>0</v>
      </c>
      <c r="M462" s="17">
        <f>_xlfn.XLOOKUP($B462,'[1]Pivot Gioc'!$B:$B,'[1]Pivot Gioc'!$C:$C,"")</f>
        <v>6.0517241379310347</v>
      </c>
      <c r="N462" s="17">
        <f>_xlfn.XLOOKUP($B462,'[1]Pivot Gioc'!$B:$B,'[1]Pivot Gioc'!$D:$D,"")</f>
        <v>5.9655172413793105</v>
      </c>
      <c r="O462" s="17">
        <f>_xlfn.XLOOKUP($B462,'[1]Pivot Gioc'!$B:$B,'[1]Pivot Gioc'!$E:$E,"")</f>
        <v>173</v>
      </c>
      <c r="P462" s="22" t="str">
        <f>IF(_xlfn.XLOOKUP($B462,'[1]Pivot Gioc'!$B:$B,'[1]Pivot Gioc'!$G:$G,"")=0,"",_xlfn.XLOOKUP($B462,'[1]Pivot Gioc'!$B:$B,'[1]Pivot Gioc'!$G:$G))</f>
        <v/>
      </c>
      <c r="Q462" s="63" t="e">
        <f>_xlfn.XLOOKUP(B462,[1]!Tabella4[nome],[1]!Tabella4[PRES])</f>
        <v>#REF!</v>
      </c>
      <c r="R462" s="63" t="e">
        <f>_xlfn.XLOOKUP(B462,[1]!Tabella4[nome],[1]!Tabella4[LEGA TIT])</f>
        <v>#REF!</v>
      </c>
      <c r="S462" s="66">
        <f>IF(_xlfn.XLOOKUP($B462,'[1]Pivot Gioc'!$B:$B,'[1]Pivot Gioc'!$S:$S)="0,00","",_xlfn.XLOOKUP($B462,'[1]Pivot Gioc'!$B:$B,'[1]Pivot Gioc'!$S:$S))</f>
        <v>5.5</v>
      </c>
      <c r="T462" s="66">
        <f>IF(_xlfn.XLOOKUP($B462,'[1]Pivot Gioc'!$B:$B,'[1]Pivot Gioc'!$T:$T)=0,"",_xlfn.XLOOKUP($B462,'[1]Pivot Gioc'!$B:$B,'[1]Pivot Gioc'!$T:$T))</f>
        <v>11</v>
      </c>
    </row>
    <row r="463" spans="1:20" x14ac:dyDescent="0.3">
      <c r="A463" s="1" t="s">
        <v>456</v>
      </c>
      <c r="B463" s="109" t="s">
        <v>231</v>
      </c>
      <c r="C463" s="1" t="str">
        <f>_xlfn.IFNA(_xlfn.XLOOKUP(B463,'[1]ROSE SQUADRE'!$N:$N,'[1]ROSE SQUADRE'!$O:$O),"")</f>
        <v>AC ASPARAGHESE</v>
      </c>
      <c r="D463" s="1">
        <f>_xlfn.XLOOKUP($B463,'[1]Pivot Gioc'!$B:$B,'[1]Pivot Gioc'!$Q:$Q,"")</f>
        <v>0</v>
      </c>
      <c r="E463" s="1">
        <f>_xlfn.XLOOKUP($B463,'[1]Pivot Gioc'!$B:$B,'[1]Pivot Gioc'!$N:$N,"")</f>
        <v>1</v>
      </c>
      <c r="F463" s="1">
        <f>_xlfn.XLOOKUP($B463,'[1]Pivot Gioc'!$B:$B,'[1]Pivot Gioc'!$J:$J,"")</f>
        <v>0</v>
      </c>
      <c r="G463" s="1">
        <f>_xlfn.XLOOKUP($B463,'[1]Pivot Gioc'!$B:$B,'[1]Pivot Gioc'!$I:$I,"")</f>
        <v>0</v>
      </c>
      <c r="H463" s="1">
        <f>_xlfn.XLOOKUP($B463,'[1]Pivot Gioc'!$B:$B,'[1]Pivot Gioc'!$H:$H,"")</f>
        <v>3</v>
      </c>
      <c r="I463" s="1">
        <f>_xlfn.XLOOKUP($B463,'[1]Pivot Gioc'!$B:$B,'[1]Pivot Gioc'!$P:$P,"")</f>
        <v>5</v>
      </c>
      <c r="J463" s="1">
        <f>_xlfn.XLOOKUP($B463,'[1]Pivot Gioc'!$B:$B,'[1]Pivot Gioc'!$L:$L,"")</f>
        <v>0</v>
      </c>
      <c r="K463" s="1">
        <f>_xlfn.XLOOKUP($B463,'[1]Pivot Gioc'!$B:$B,'[1]Pivot Gioc'!$M:$M,"")</f>
        <v>0</v>
      </c>
      <c r="L463" s="1">
        <f>_xlfn.XLOOKUP($B463,'[1]Pivot Gioc'!$B:$B,'[1]Pivot Gioc'!$K:$K,"")</f>
        <v>0</v>
      </c>
      <c r="M463" s="17">
        <f>_xlfn.XLOOKUP($B463,'[1]Pivot Gioc'!$B:$B,'[1]Pivot Gioc'!$C:$C,"")</f>
        <v>6.2424242424242422</v>
      </c>
      <c r="N463" s="17">
        <f>_xlfn.XLOOKUP($B463,'[1]Pivot Gioc'!$B:$B,'[1]Pivot Gioc'!$D:$D,"")</f>
        <v>5.2121212121212119</v>
      </c>
      <c r="O463" s="17">
        <f>_xlfn.XLOOKUP($B463,'[1]Pivot Gioc'!$B:$B,'[1]Pivot Gioc'!$E:$E,"")</f>
        <v>172</v>
      </c>
      <c r="P463" s="22">
        <f>IF(_xlfn.XLOOKUP($B463,'[1]Pivot Gioc'!$B:$B,'[1]Pivot Gioc'!$G:$G,"")=0,"",_xlfn.XLOOKUP($B463,'[1]Pivot Gioc'!$B:$B,'[1]Pivot Gioc'!$G:$G))</f>
        <v>49</v>
      </c>
      <c r="Q463" s="63" t="e">
        <f>_xlfn.XLOOKUP(B463,[1]!Tabella4[nome],[1]!Tabella4[PRES])</f>
        <v>#REF!</v>
      </c>
      <c r="R463" s="63" t="e">
        <f>_xlfn.XLOOKUP(B463,[1]!Tabella4[nome],[1]!Tabella4[LEGA TIT])</f>
        <v>#REF!</v>
      </c>
      <c r="S463" s="66">
        <f>IF(_xlfn.XLOOKUP($B463,'[1]Pivot Gioc'!$B:$B,'[1]Pivot Gioc'!$S:$S)="0,00","",_xlfn.XLOOKUP($B463,'[1]Pivot Gioc'!$B:$B,'[1]Pivot Gioc'!$S:$S))</f>
        <v>2.5</v>
      </c>
      <c r="T463" s="66">
        <f>IF(_xlfn.XLOOKUP($B463,'[1]Pivot Gioc'!$B:$B,'[1]Pivot Gioc'!$T:$T)=0,"",_xlfn.XLOOKUP($B463,'[1]Pivot Gioc'!$B:$B,'[1]Pivot Gioc'!$T:$T))</f>
        <v>2.5</v>
      </c>
    </row>
    <row r="464" spans="1:20" x14ac:dyDescent="0.3">
      <c r="B464" s="94" t="s">
        <v>272</v>
      </c>
      <c r="C464" s="1" t="str">
        <f>_xlfn.IFNA(_xlfn.XLOOKUP(B464,'[1]ROSE SQUADRE'!$N:$N,'[1]ROSE SQUADRE'!$O:$O),"")</f>
        <v>AC ASPARAGHESE</v>
      </c>
      <c r="D464" s="1">
        <f>_xlfn.XLOOKUP($B464,'[1]Pivot Gioc'!$B:$B,'[1]Pivot Gioc'!$Q:$Q,"")</f>
        <v>0</v>
      </c>
      <c r="E464" s="1">
        <f>_xlfn.XLOOKUP($B464,'[1]Pivot Gioc'!$B:$B,'[1]Pivot Gioc'!$N:$N,"")</f>
        <v>0</v>
      </c>
      <c r="F464" s="1">
        <f>_xlfn.XLOOKUP($B464,'[1]Pivot Gioc'!$B:$B,'[1]Pivot Gioc'!$J:$J,"")</f>
        <v>0</v>
      </c>
      <c r="G464" s="1">
        <f>_xlfn.XLOOKUP($B464,'[1]Pivot Gioc'!$B:$B,'[1]Pivot Gioc'!$I:$I,"")</f>
        <v>0</v>
      </c>
      <c r="H464" s="1">
        <f>_xlfn.XLOOKUP($B464,'[1]Pivot Gioc'!$B:$B,'[1]Pivot Gioc'!$H:$H,"")</f>
        <v>1</v>
      </c>
      <c r="I464" s="1">
        <f>_xlfn.XLOOKUP($B464,'[1]Pivot Gioc'!$B:$B,'[1]Pivot Gioc'!$P:$P,"")</f>
        <v>11</v>
      </c>
      <c r="J464" s="1">
        <f>_xlfn.XLOOKUP($B464,'[1]Pivot Gioc'!$B:$B,'[1]Pivot Gioc'!$L:$L,"")</f>
        <v>1</v>
      </c>
      <c r="K464" s="1">
        <f>_xlfn.XLOOKUP($B464,'[1]Pivot Gioc'!$B:$B,'[1]Pivot Gioc'!$M:$M,"")</f>
        <v>0</v>
      </c>
      <c r="L464" s="1">
        <f>_xlfn.XLOOKUP($B464,'[1]Pivot Gioc'!$B:$B,'[1]Pivot Gioc'!$K:$K,"")</f>
        <v>0</v>
      </c>
      <c r="M464" s="17">
        <f>_xlfn.XLOOKUP($B464,'[1]Pivot Gioc'!$B:$B,'[1]Pivot Gioc'!$C:$C,"")</f>
        <v>6.28</v>
      </c>
      <c r="N464" s="17">
        <f>_xlfn.XLOOKUP($B464,'[1]Pivot Gioc'!$B:$B,'[1]Pivot Gioc'!$D:$D,"")</f>
        <v>5.82</v>
      </c>
      <c r="O464" s="17">
        <f>_xlfn.XLOOKUP($B464,'[1]Pivot Gioc'!$B:$B,'[1]Pivot Gioc'!$E:$E,"")</f>
        <v>145.5</v>
      </c>
      <c r="P464" s="22">
        <f>IF(_xlfn.XLOOKUP($B464,'[1]Pivot Gioc'!$B:$B,'[1]Pivot Gioc'!$G:$G,"")=0,"",_xlfn.XLOOKUP($B464,'[1]Pivot Gioc'!$B:$B,'[1]Pivot Gioc'!$G:$G))</f>
        <v>25</v>
      </c>
      <c r="Q464" s="63" t="e">
        <f>_xlfn.XLOOKUP(B464,[1]!Tabella4[nome],[1]!Tabella4[PRES])</f>
        <v>#REF!</v>
      </c>
      <c r="R464" s="63" t="e">
        <f>_xlfn.XLOOKUP(B464,[1]!Tabella4[nome],[1]!Tabella4[LEGA TIT])</f>
        <v>#REF!</v>
      </c>
      <c r="S464" s="66">
        <f>IF(_xlfn.XLOOKUP($B464,'[1]Pivot Gioc'!$B:$B,'[1]Pivot Gioc'!$S:$S)="0,00","",_xlfn.XLOOKUP($B464,'[1]Pivot Gioc'!$B:$B,'[1]Pivot Gioc'!$S:$S))</f>
        <v>6.1315789473684212</v>
      </c>
      <c r="T464" s="66">
        <f>IF(_xlfn.XLOOKUP($B464,'[1]Pivot Gioc'!$B:$B,'[1]Pivot Gioc'!$T:$T)=0,"",_xlfn.XLOOKUP($B464,'[1]Pivot Gioc'!$B:$B,'[1]Pivot Gioc'!$T:$T))</f>
        <v>116.5</v>
      </c>
    </row>
    <row r="465" spans="1:20" x14ac:dyDescent="0.3">
      <c r="A465" s="1" t="s">
        <v>458</v>
      </c>
      <c r="B465" s="107" t="s">
        <v>553</v>
      </c>
      <c r="C465" s="1" t="str">
        <f>_xlfn.IFNA(_xlfn.XLOOKUP(B465,'[1]ROSE SQUADRE'!$N:$N,'[1]ROSE SQUADRE'!$O:$O),"")</f>
        <v>APPAREGGIATO</v>
      </c>
      <c r="D465" s="1">
        <f>_xlfn.XLOOKUP($B465,'[1]Pivot Gioc'!$B:$B,'[1]Pivot Gioc'!$Q:$Q,"")</f>
        <v>0</v>
      </c>
      <c r="E465" s="1">
        <f>_xlfn.XLOOKUP($B465,'[1]Pivot Gioc'!$B:$B,'[1]Pivot Gioc'!$N:$N,"")</f>
        <v>0</v>
      </c>
      <c r="F465" s="1">
        <f>_xlfn.XLOOKUP($B465,'[1]Pivot Gioc'!$B:$B,'[1]Pivot Gioc'!$J:$J,"")</f>
        <v>0</v>
      </c>
      <c r="G465" s="1">
        <f>_xlfn.XLOOKUP($B465,'[1]Pivot Gioc'!$B:$B,'[1]Pivot Gioc'!$I:$I,"")</f>
        <v>0</v>
      </c>
      <c r="H465" s="1">
        <f>_xlfn.XLOOKUP($B465,'[1]Pivot Gioc'!$B:$B,'[1]Pivot Gioc'!$H:$H,"")</f>
        <v>0</v>
      </c>
      <c r="I465" s="1">
        <f>_xlfn.XLOOKUP($B465,'[1]Pivot Gioc'!$B:$B,'[1]Pivot Gioc'!$P:$P,"")</f>
        <v>5</v>
      </c>
      <c r="J465" s="1">
        <f>_xlfn.XLOOKUP($B465,'[1]Pivot Gioc'!$B:$B,'[1]Pivot Gioc'!$L:$L,"")</f>
        <v>1</v>
      </c>
      <c r="K465" s="1">
        <f>_xlfn.XLOOKUP($B465,'[1]Pivot Gioc'!$B:$B,'[1]Pivot Gioc'!$M:$M,"")</f>
        <v>0</v>
      </c>
      <c r="L465" s="1">
        <f>_xlfn.XLOOKUP($B465,'[1]Pivot Gioc'!$B:$B,'[1]Pivot Gioc'!$K:$K,"")</f>
        <v>0</v>
      </c>
      <c r="M465" s="17">
        <f>_xlfn.XLOOKUP($B465,'[1]Pivot Gioc'!$B:$B,'[1]Pivot Gioc'!$C:$C,"")</f>
        <v>6.0625</v>
      </c>
      <c r="N465" s="17">
        <f>_xlfn.XLOOKUP($B465,'[1]Pivot Gioc'!$B:$B,'[1]Pivot Gioc'!$D:$D,"")</f>
        <v>5.09375</v>
      </c>
      <c r="O465" s="17">
        <f>_xlfn.XLOOKUP($B465,'[1]Pivot Gioc'!$B:$B,'[1]Pivot Gioc'!$E:$E,"")</f>
        <v>81.5</v>
      </c>
      <c r="P465" s="22">
        <f>IF(_xlfn.XLOOKUP($B465,'[1]Pivot Gioc'!$B:$B,'[1]Pivot Gioc'!$G:$G,"")=0,"",_xlfn.XLOOKUP($B465,'[1]Pivot Gioc'!$B:$B,'[1]Pivot Gioc'!$G:$G))</f>
        <v>20</v>
      </c>
      <c r="Q465" s="63" t="e">
        <f>_xlfn.XLOOKUP(B465,[1]!Tabella4[nome],[1]!Tabella4[PRES])</f>
        <v>#REF!</v>
      </c>
      <c r="R465" s="63" t="e">
        <f>_xlfn.XLOOKUP(B465,[1]!Tabella4[nome],[1]!Tabella4[LEGA TIT])</f>
        <v>#REF!</v>
      </c>
      <c r="S465" s="66">
        <f>IF(_xlfn.XLOOKUP($B465,'[1]Pivot Gioc'!$B:$B,'[1]Pivot Gioc'!$S:$S)="0,00","",_xlfn.XLOOKUP($B465,'[1]Pivot Gioc'!$B:$B,'[1]Pivot Gioc'!$S:$S))</f>
        <v>6.625</v>
      </c>
      <c r="T465" s="66">
        <f>IF(_xlfn.XLOOKUP($B465,'[1]Pivot Gioc'!$B:$B,'[1]Pivot Gioc'!$T:$T)=0,"",_xlfn.XLOOKUP($B465,'[1]Pivot Gioc'!$B:$B,'[1]Pivot Gioc'!$T:$T))</f>
        <v>26.5</v>
      </c>
    </row>
    <row r="466" spans="1:20" x14ac:dyDescent="0.3">
      <c r="A466" s="1" t="s">
        <v>457</v>
      </c>
      <c r="B466" s="105" t="s">
        <v>139</v>
      </c>
      <c r="C466" s="1" t="str">
        <f>_xlfn.IFNA(_xlfn.XLOOKUP(B466,'[1]ROSE SQUADRE'!$N:$N,'[1]ROSE SQUADRE'!$O:$O),"")</f>
        <v>APPAREGGIATO</v>
      </c>
      <c r="D466" s="1">
        <f>_xlfn.XLOOKUP($B466,'[1]Pivot Gioc'!$B:$B,'[1]Pivot Gioc'!$Q:$Q,"")</f>
        <v>0</v>
      </c>
      <c r="E466" s="1">
        <f>_xlfn.XLOOKUP($B466,'[1]Pivot Gioc'!$B:$B,'[1]Pivot Gioc'!$N:$N,"")</f>
        <v>0</v>
      </c>
      <c r="F466" s="1">
        <f>_xlfn.XLOOKUP($B466,'[1]Pivot Gioc'!$B:$B,'[1]Pivot Gioc'!$J:$J,"")</f>
        <v>0</v>
      </c>
      <c r="G466" s="1">
        <f>_xlfn.XLOOKUP($B466,'[1]Pivot Gioc'!$B:$B,'[1]Pivot Gioc'!$I:$I,"")</f>
        <v>0</v>
      </c>
      <c r="H466" s="1">
        <f>_xlfn.XLOOKUP($B466,'[1]Pivot Gioc'!$B:$B,'[1]Pivot Gioc'!$H:$H,"")</f>
        <v>0</v>
      </c>
      <c r="I466" s="1">
        <f>_xlfn.XLOOKUP($B466,'[1]Pivot Gioc'!$B:$B,'[1]Pivot Gioc'!$P:$P,"")</f>
        <v>0</v>
      </c>
      <c r="J466" s="1">
        <f>_xlfn.XLOOKUP($B466,'[1]Pivot Gioc'!$B:$B,'[1]Pivot Gioc'!$L:$L,"")</f>
        <v>4</v>
      </c>
      <c r="K466" s="1">
        <f>_xlfn.XLOOKUP($B466,'[1]Pivot Gioc'!$B:$B,'[1]Pivot Gioc'!$M:$M,"")</f>
        <v>0</v>
      </c>
      <c r="L466" s="1">
        <f>_xlfn.XLOOKUP($B466,'[1]Pivot Gioc'!$B:$B,'[1]Pivot Gioc'!$K:$K,"")</f>
        <v>0</v>
      </c>
      <c r="M466" s="17">
        <f>_xlfn.XLOOKUP($B466,'[1]Pivot Gioc'!$B:$B,'[1]Pivot Gioc'!$C:$C,"")</f>
        <v>5.88</v>
      </c>
      <c r="N466" s="17">
        <f>_xlfn.XLOOKUP($B466,'[1]Pivot Gioc'!$B:$B,'[1]Pivot Gioc'!$D:$D,"")</f>
        <v>5.8</v>
      </c>
      <c r="O466" s="17">
        <f>_xlfn.XLOOKUP($B466,'[1]Pivot Gioc'!$B:$B,'[1]Pivot Gioc'!$E:$E,"")</f>
        <v>145</v>
      </c>
      <c r="P466" s="22" t="str">
        <f>IF(_xlfn.XLOOKUP($B466,'[1]Pivot Gioc'!$B:$B,'[1]Pivot Gioc'!$G:$G,"")=0,"",_xlfn.XLOOKUP($B466,'[1]Pivot Gioc'!$B:$B,'[1]Pivot Gioc'!$G:$G))</f>
        <v/>
      </c>
      <c r="Q466" s="63" t="e">
        <f>_xlfn.XLOOKUP(B466,[1]!Tabella4[nome],[1]!Tabella4[PRES])</f>
        <v>#REF!</v>
      </c>
      <c r="R466" s="63" t="e">
        <f>_xlfn.XLOOKUP(B466,[1]!Tabella4[nome],[1]!Tabella4[LEGA TIT])</f>
        <v>#REF!</v>
      </c>
      <c r="S466" s="66">
        <f>IF(_xlfn.XLOOKUP($B466,'[1]Pivot Gioc'!$B:$B,'[1]Pivot Gioc'!$S:$S)="0,00","",_xlfn.XLOOKUP($B466,'[1]Pivot Gioc'!$B:$B,'[1]Pivot Gioc'!$S:$S))</f>
        <v>5.666666666666667</v>
      </c>
      <c r="T466" s="66">
        <f>IF(_xlfn.XLOOKUP($B466,'[1]Pivot Gioc'!$B:$B,'[1]Pivot Gioc'!$T:$T)=0,"",_xlfn.XLOOKUP($B466,'[1]Pivot Gioc'!$B:$B,'[1]Pivot Gioc'!$T:$T))</f>
        <v>68</v>
      </c>
    </row>
    <row r="467" spans="1:20" x14ac:dyDescent="0.3">
      <c r="A467" s="1" t="s">
        <v>457</v>
      </c>
      <c r="B467" s="105" t="s">
        <v>168</v>
      </c>
      <c r="C467" s="1" t="str">
        <f>_xlfn.IFNA(_xlfn.XLOOKUP(B467,'[1]ROSE SQUADRE'!$N:$N,'[1]ROSE SQUADRE'!$O:$O),"")</f>
        <v>APPAREGGIATO</v>
      </c>
      <c r="D467" s="1">
        <f>_xlfn.XLOOKUP($B467,'[1]Pivot Gioc'!$B:$B,'[1]Pivot Gioc'!$Q:$Q,"")</f>
        <v>0</v>
      </c>
      <c r="E467" s="1">
        <f>_xlfn.XLOOKUP($B467,'[1]Pivot Gioc'!$B:$B,'[1]Pivot Gioc'!$N:$N,"")</f>
        <v>3</v>
      </c>
      <c r="F467" s="1">
        <f>_xlfn.XLOOKUP($B467,'[1]Pivot Gioc'!$B:$B,'[1]Pivot Gioc'!$J:$J,"")</f>
        <v>0</v>
      </c>
      <c r="G467" s="1">
        <f>_xlfn.XLOOKUP($B467,'[1]Pivot Gioc'!$B:$B,'[1]Pivot Gioc'!$I:$I,"")</f>
        <v>0</v>
      </c>
      <c r="H467" s="1">
        <f>_xlfn.XLOOKUP($B467,'[1]Pivot Gioc'!$B:$B,'[1]Pivot Gioc'!$H:$H,"")</f>
        <v>0</v>
      </c>
      <c r="I467" s="1">
        <f>_xlfn.XLOOKUP($B467,'[1]Pivot Gioc'!$B:$B,'[1]Pivot Gioc'!$P:$P,"")</f>
        <v>0</v>
      </c>
      <c r="J467" s="1">
        <f>_xlfn.XLOOKUP($B467,'[1]Pivot Gioc'!$B:$B,'[1]Pivot Gioc'!$L:$L,"")</f>
        <v>3</v>
      </c>
      <c r="K467" s="1">
        <f>_xlfn.XLOOKUP($B467,'[1]Pivot Gioc'!$B:$B,'[1]Pivot Gioc'!$M:$M,"")</f>
        <v>0</v>
      </c>
      <c r="L467" s="1">
        <f>_xlfn.XLOOKUP($B467,'[1]Pivot Gioc'!$B:$B,'[1]Pivot Gioc'!$K:$K,"")</f>
        <v>0</v>
      </c>
      <c r="M467" s="17">
        <f>_xlfn.XLOOKUP($B467,'[1]Pivot Gioc'!$B:$B,'[1]Pivot Gioc'!$C:$C,"")</f>
        <v>5.9428571428571431</v>
      </c>
      <c r="N467" s="17">
        <f>_xlfn.XLOOKUP($B467,'[1]Pivot Gioc'!$B:$B,'[1]Pivot Gioc'!$D:$D,"")</f>
        <v>5.9857142857142858</v>
      </c>
      <c r="O467" s="17">
        <f>_xlfn.XLOOKUP($B467,'[1]Pivot Gioc'!$B:$B,'[1]Pivot Gioc'!$E:$E,"")</f>
        <v>209.5</v>
      </c>
      <c r="P467" s="22" t="str">
        <f>IF(_xlfn.XLOOKUP($B467,'[1]Pivot Gioc'!$B:$B,'[1]Pivot Gioc'!$G:$G,"")=0,"",_xlfn.XLOOKUP($B467,'[1]Pivot Gioc'!$B:$B,'[1]Pivot Gioc'!$G:$G))</f>
        <v/>
      </c>
      <c r="Q467" s="63" t="e">
        <f>_xlfn.XLOOKUP(B467,[1]!Tabella4[nome],[1]!Tabella4[PRES])</f>
        <v>#REF!</v>
      </c>
      <c r="R467" s="63" t="e">
        <f>_xlfn.XLOOKUP(B467,[1]!Tabella4[nome],[1]!Tabella4[LEGA TIT])</f>
        <v>#REF!</v>
      </c>
      <c r="S467" s="66">
        <f>IF(_xlfn.XLOOKUP($B467,'[1]Pivot Gioc'!$B:$B,'[1]Pivot Gioc'!$S:$S)="0,00","",_xlfn.XLOOKUP($B467,'[1]Pivot Gioc'!$B:$B,'[1]Pivot Gioc'!$S:$S))</f>
        <v>6.0750000000000002</v>
      </c>
      <c r="T467" s="66">
        <f>IF(_xlfn.XLOOKUP($B467,'[1]Pivot Gioc'!$B:$B,'[1]Pivot Gioc'!$T:$T)=0,"",_xlfn.XLOOKUP($B467,'[1]Pivot Gioc'!$B:$B,'[1]Pivot Gioc'!$T:$T))</f>
        <v>121.5</v>
      </c>
    </row>
    <row r="468" spans="1:20" x14ac:dyDescent="0.3">
      <c r="B468" s="105" t="s">
        <v>169</v>
      </c>
      <c r="C468" s="1" t="str">
        <f>_xlfn.IFNA(_xlfn.XLOOKUP(B468,'[1]ROSE SQUADRE'!$N:$N,'[1]ROSE SQUADRE'!$O:$O),"")</f>
        <v>APPAREGGIATO</v>
      </c>
      <c r="D468" s="1">
        <f>_xlfn.XLOOKUP($B468,'[1]Pivot Gioc'!$B:$B,'[1]Pivot Gioc'!$Q:$Q,"")</f>
        <v>0</v>
      </c>
      <c r="E468" s="1">
        <f>_xlfn.XLOOKUP($B468,'[1]Pivot Gioc'!$B:$B,'[1]Pivot Gioc'!$N:$N,"")</f>
        <v>0</v>
      </c>
      <c r="F468" s="1">
        <f>_xlfn.XLOOKUP($B468,'[1]Pivot Gioc'!$B:$B,'[1]Pivot Gioc'!$J:$J,"")</f>
        <v>0</v>
      </c>
      <c r="G468" s="1">
        <f>_xlfn.XLOOKUP($B468,'[1]Pivot Gioc'!$B:$B,'[1]Pivot Gioc'!$I:$I,"")</f>
        <v>0</v>
      </c>
      <c r="H468" s="1">
        <f>_xlfn.XLOOKUP($B468,'[1]Pivot Gioc'!$B:$B,'[1]Pivot Gioc'!$H:$H,"")</f>
        <v>0</v>
      </c>
      <c r="I468" s="1">
        <f>_xlfn.XLOOKUP($B468,'[1]Pivot Gioc'!$B:$B,'[1]Pivot Gioc'!$P:$P,"")</f>
        <v>0</v>
      </c>
      <c r="J468" s="1">
        <f>_xlfn.XLOOKUP($B468,'[1]Pivot Gioc'!$B:$B,'[1]Pivot Gioc'!$L:$L,"")</f>
        <v>5</v>
      </c>
      <c r="K468" s="1">
        <f>_xlfn.XLOOKUP($B468,'[1]Pivot Gioc'!$B:$B,'[1]Pivot Gioc'!$M:$M,"")</f>
        <v>1</v>
      </c>
      <c r="L468" s="1">
        <f>_xlfn.XLOOKUP($B468,'[1]Pivot Gioc'!$B:$B,'[1]Pivot Gioc'!$K:$K,"")</f>
        <v>0</v>
      </c>
      <c r="M468" s="17">
        <f>_xlfn.XLOOKUP($B468,'[1]Pivot Gioc'!$B:$B,'[1]Pivot Gioc'!$C:$C,"")</f>
        <v>5.8421052631578947</v>
      </c>
      <c r="N468" s="17">
        <f>_xlfn.XLOOKUP($B468,'[1]Pivot Gioc'!$B:$B,'[1]Pivot Gioc'!$D:$D,"")</f>
        <v>5.6578947368421053</v>
      </c>
      <c r="O468" s="17">
        <f>_xlfn.XLOOKUP($B468,'[1]Pivot Gioc'!$B:$B,'[1]Pivot Gioc'!$E:$E,"")</f>
        <v>107.5</v>
      </c>
      <c r="P468" s="22" t="str">
        <f>IF(_xlfn.XLOOKUP($B468,'[1]Pivot Gioc'!$B:$B,'[1]Pivot Gioc'!$G:$G,"")=0,"",_xlfn.XLOOKUP($B468,'[1]Pivot Gioc'!$B:$B,'[1]Pivot Gioc'!$G:$G))</f>
        <v/>
      </c>
      <c r="Q468" s="63" t="e">
        <f>_xlfn.XLOOKUP(B468,[1]!Tabella4[nome],[1]!Tabella4[PRES])</f>
        <v>#REF!</v>
      </c>
      <c r="R468" s="63" t="e">
        <f>_xlfn.XLOOKUP(B468,[1]!Tabella4[nome],[1]!Tabella4[LEGA TIT])</f>
        <v>#REF!</v>
      </c>
      <c r="S468" s="66">
        <f>IF(_xlfn.XLOOKUP($B468,'[1]Pivot Gioc'!$B:$B,'[1]Pivot Gioc'!$S:$S)="0,00","",_xlfn.XLOOKUP($B468,'[1]Pivot Gioc'!$B:$B,'[1]Pivot Gioc'!$S:$S))</f>
        <v>5.5</v>
      </c>
      <c r="T468" s="66">
        <f>IF(_xlfn.XLOOKUP($B468,'[1]Pivot Gioc'!$B:$B,'[1]Pivot Gioc'!$T:$T)=0,"",_xlfn.XLOOKUP($B468,'[1]Pivot Gioc'!$B:$B,'[1]Pivot Gioc'!$T:$T))</f>
        <v>22</v>
      </c>
    </row>
    <row r="469" spans="1:20" x14ac:dyDescent="0.3">
      <c r="A469" s="1" t="s">
        <v>458</v>
      </c>
      <c r="B469" s="105" t="s">
        <v>194</v>
      </c>
      <c r="C469" s="1" t="str">
        <f>_xlfn.IFNA(_xlfn.XLOOKUP(B469,'[1]ROSE SQUADRE'!$N:$N,'[1]ROSE SQUADRE'!$O:$O),"")</f>
        <v>APPAREGGIATO</v>
      </c>
      <c r="D469" s="1">
        <f>_xlfn.XLOOKUP($B469,'[1]Pivot Gioc'!$B:$B,'[1]Pivot Gioc'!$Q:$Q,"")</f>
        <v>0</v>
      </c>
      <c r="E469" s="1">
        <f>_xlfn.XLOOKUP($B469,'[1]Pivot Gioc'!$B:$B,'[1]Pivot Gioc'!$N:$N,"")</f>
        <v>0</v>
      </c>
      <c r="F469" s="1">
        <f>_xlfn.XLOOKUP($B469,'[1]Pivot Gioc'!$B:$B,'[1]Pivot Gioc'!$J:$J,"")</f>
        <v>0</v>
      </c>
      <c r="G469" s="1">
        <f>_xlfn.XLOOKUP($B469,'[1]Pivot Gioc'!$B:$B,'[1]Pivot Gioc'!$I:$I,"")</f>
        <v>0</v>
      </c>
      <c r="H469" s="1">
        <f>_xlfn.XLOOKUP($B469,'[1]Pivot Gioc'!$B:$B,'[1]Pivot Gioc'!$H:$H,"")</f>
        <v>0</v>
      </c>
      <c r="I469" s="1">
        <f>_xlfn.XLOOKUP($B469,'[1]Pivot Gioc'!$B:$B,'[1]Pivot Gioc'!$P:$P,"")</f>
        <v>0</v>
      </c>
      <c r="J469" s="1">
        <f>_xlfn.XLOOKUP($B469,'[1]Pivot Gioc'!$B:$B,'[1]Pivot Gioc'!$L:$L,"")</f>
        <v>4</v>
      </c>
      <c r="K469" s="1">
        <f>_xlfn.XLOOKUP($B469,'[1]Pivot Gioc'!$B:$B,'[1]Pivot Gioc'!$M:$M,"")</f>
        <v>0</v>
      </c>
      <c r="L469" s="1">
        <f>_xlfn.XLOOKUP($B469,'[1]Pivot Gioc'!$B:$B,'[1]Pivot Gioc'!$K:$K,"")</f>
        <v>0</v>
      </c>
      <c r="M469" s="17">
        <f>_xlfn.XLOOKUP($B469,'[1]Pivot Gioc'!$B:$B,'[1]Pivot Gioc'!$C:$C,"")</f>
        <v>5.6111111111111107</v>
      </c>
      <c r="N469" s="17">
        <f>_xlfn.XLOOKUP($B469,'[1]Pivot Gioc'!$B:$B,'[1]Pivot Gioc'!$D:$D,"")</f>
        <v>5.5370370370370372</v>
      </c>
      <c r="O469" s="17">
        <f>_xlfn.XLOOKUP($B469,'[1]Pivot Gioc'!$B:$B,'[1]Pivot Gioc'!$E:$E,"")</f>
        <v>149.5</v>
      </c>
      <c r="P469" s="22" t="str">
        <f>IF(_xlfn.XLOOKUP($B469,'[1]Pivot Gioc'!$B:$B,'[1]Pivot Gioc'!$G:$G,"")=0,"",_xlfn.XLOOKUP($B469,'[1]Pivot Gioc'!$B:$B,'[1]Pivot Gioc'!$G:$G))</f>
        <v/>
      </c>
      <c r="Q469" s="63" t="e">
        <f>_xlfn.XLOOKUP(B469,[1]!Tabella4[nome],[1]!Tabella4[PRES])</f>
        <v>#REF!</v>
      </c>
      <c r="R469" s="63" t="e">
        <f>_xlfn.XLOOKUP(B469,[1]!Tabella4[nome],[1]!Tabella4[LEGA TIT])</f>
        <v>#REF!</v>
      </c>
      <c r="S469" s="66">
        <f>IF(_xlfn.XLOOKUP($B469,'[1]Pivot Gioc'!$B:$B,'[1]Pivot Gioc'!$S:$S)="0,00","",_xlfn.XLOOKUP($B469,'[1]Pivot Gioc'!$B:$B,'[1]Pivot Gioc'!$S:$S))</f>
        <v>5.333333333333333</v>
      </c>
      <c r="T469" s="66">
        <f>IF(_xlfn.XLOOKUP($B469,'[1]Pivot Gioc'!$B:$B,'[1]Pivot Gioc'!$T:$T)=0,"",_xlfn.XLOOKUP($B469,'[1]Pivot Gioc'!$B:$B,'[1]Pivot Gioc'!$T:$T))</f>
        <v>16</v>
      </c>
    </row>
    <row r="470" spans="1:20" x14ac:dyDescent="0.3">
      <c r="A470" s="1" t="s">
        <v>459</v>
      </c>
      <c r="B470" s="108" t="s">
        <v>210</v>
      </c>
      <c r="C470" s="1" t="str">
        <f>_xlfn.IFNA(_xlfn.XLOOKUP(B470,'[1]ROSE SQUADRE'!$N:$N,'[1]ROSE SQUADRE'!$O:$O),"")</f>
        <v>APPAREGGIATO</v>
      </c>
      <c r="D470" s="1">
        <f>_xlfn.XLOOKUP($B470,'[1]Pivot Gioc'!$B:$B,'[1]Pivot Gioc'!$Q:$Q,"")</f>
        <v>0</v>
      </c>
      <c r="E470" s="1">
        <f>_xlfn.XLOOKUP($B470,'[1]Pivot Gioc'!$B:$B,'[1]Pivot Gioc'!$N:$N,"")</f>
        <v>0</v>
      </c>
      <c r="F470" s="1">
        <f>_xlfn.XLOOKUP($B470,'[1]Pivot Gioc'!$B:$B,'[1]Pivot Gioc'!$J:$J,"")</f>
        <v>0</v>
      </c>
      <c r="G470" s="1">
        <f>_xlfn.XLOOKUP($B470,'[1]Pivot Gioc'!$B:$B,'[1]Pivot Gioc'!$I:$I,"")</f>
        <v>0</v>
      </c>
      <c r="H470" s="1">
        <f>_xlfn.XLOOKUP($B470,'[1]Pivot Gioc'!$B:$B,'[1]Pivot Gioc'!$H:$H,"")</f>
        <v>2</v>
      </c>
      <c r="I470" s="1">
        <f>_xlfn.XLOOKUP($B470,'[1]Pivot Gioc'!$B:$B,'[1]Pivot Gioc'!$P:$P,"")</f>
        <v>13</v>
      </c>
      <c r="J470" s="1">
        <f>_xlfn.XLOOKUP($B470,'[1]Pivot Gioc'!$B:$B,'[1]Pivot Gioc'!$L:$L,"")</f>
        <v>4</v>
      </c>
      <c r="K470" s="1">
        <f>_xlfn.XLOOKUP($B470,'[1]Pivot Gioc'!$B:$B,'[1]Pivot Gioc'!$M:$M,"")</f>
        <v>0</v>
      </c>
      <c r="L470" s="1">
        <f>_xlfn.XLOOKUP($B470,'[1]Pivot Gioc'!$B:$B,'[1]Pivot Gioc'!$K:$K,"")</f>
        <v>0</v>
      </c>
      <c r="M470" s="17">
        <f>_xlfn.XLOOKUP($B470,'[1]Pivot Gioc'!$B:$B,'[1]Pivot Gioc'!$C:$C,"")</f>
        <v>6.2714285714285714</v>
      </c>
      <c r="N470" s="17">
        <f>_xlfn.XLOOKUP($B470,'[1]Pivot Gioc'!$B:$B,'[1]Pivot Gioc'!$D:$D,"")</f>
        <v>5.8142857142857141</v>
      </c>
      <c r="O470" s="17">
        <f>_xlfn.XLOOKUP($B470,'[1]Pivot Gioc'!$B:$B,'[1]Pivot Gioc'!$E:$E,"")</f>
        <v>203.5</v>
      </c>
      <c r="P470" s="22">
        <f>IF(_xlfn.XLOOKUP($B470,'[1]Pivot Gioc'!$B:$B,'[1]Pivot Gioc'!$G:$G,"")=0,"",_xlfn.XLOOKUP($B470,'[1]Pivot Gioc'!$B:$B,'[1]Pivot Gioc'!$G:$G))</f>
        <v>33</v>
      </c>
      <c r="Q470" s="63" t="e">
        <f>_xlfn.XLOOKUP(B470,[1]!Tabella4[nome],[1]!Tabella4[PRES])</f>
        <v>#REF!</v>
      </c>
      <c r="R470" s="63" t="e">
        <f>_xlfn.XLOOKUP(B470,[1]!Tabella4[nome],[1]!Tabella4[LEGA TIT])</f>
        <v>#REF!</v>
      </c>
      <c r="S470" s="66">
        <f>IF(_xlfn.XLOOKUP($B470,'[1]Pivot Gioc'!$B:$B,'[1]Pivot Gioc'!$S:$S)="0,00","",_xlfn.XLOOKUP($B470,'[1]Pivot Gioc'!$B:$B,'[1]Pivot Gioc'!$S:$S))</f>
        <v>5.916666666666667</v>
      </c>
      <c r="T470" s="66">
        <f>IF(_xlfn.XLOOKUP($B470,'[1]Pivot Gioc'!$B:$B,'[1]Pivot Gioc'!$T:$T)=0,"",_xlfn.XLOOKUP($B470,'[1]Pivot Gioc'!$B:$B,'[1]Pivot Gioc'!$T:$T))</f>
        <v>177.5</v>
      </c>
    </row>
    <row r="471" spans="1:20" x14ac:dyDescent="0.3">
      <c r="B471" s="94" t="s">
        <v>309</v>
      </c>
      <c r="C471" s="1" t="str">
        <f>_xlfn.IFNA(_xlfn.XLOOKUP(B471,'[1]ROSE SQUADRE'!$N:$N,'[1]ROSE SQUADRE'!$O:$O),"")</f>
        <v>APPAREGGIATO</v>
      </c>
      <c r="D471" s="1">
        <f>_xlfn.XLOOKUP($B471,'[1]Pivot Gioc'!$B:$B,'[1]Pivot Gioc'!$Q:$Q,"")</f>
        <v>0</v>
      </c>
      <c r="E471" s="1">
        <f>_xlfn.XLOOKUP($B471,'[1]Pivot Gioc'!$B:$B,'[1]Pivot Gioc'!$N:$N,"")</f>
        <v>0</v>
      </c>
      <c r="F471" s="1">
        <f>_xlfn.XLOOKUP($B471,'[1]Pivot Gioc'!$B:$B,'[1]Pivot Gioc'!$J:$J,"")</f>
        <v>0</v>
      </c>
      <c r="G471" s="1">
        <f>_xlfn.XLOOKUP($B471,'[1]Pivot Gioc'!$B:$B,'[1]Pivot Gioc'!$I:$I,"")</f>
        <v>0</v>
      </c>
      <c r="H471" s="1">
        <f>_xlfn.XLOOKUP($B471,'[1]Pivot Gioc'!$B:$B,'[1]Pivot Gioc'!$H:$H,"")</f>
        <v>0</v>
      </c>
      <c r="I471" s="1">
        <f>_xlfn.XLOOKUP($B471,'[1]Pivot Gioc'!$B:$B,'[1]Pivot Gioc'!$P:$P,"")</f>
        <v>2</v>
      </c>
      <c r="J471" s="1">
        <f>_xlfn.XLOOKUP($B471,'[1]Pivot Gioc'!$B:$B,'[1]Pivot Gioc'!$L:$L,"")</f>
        <v>0</v>
      </c>
      <c r="K471" s="1">
        <f>_xlfn.XLOOKUP($B471,'[1]Pivot Gioc'!$B:$B,'[1]Pivot Gioc'!$M:$M,"")</f>
        <v>0</v>
      </c>
      <c r="L471" s="1">
        <f>_xlfn.XLOOKUP($B471,'[1]Pivot Gioc'!$B:$B,'[1]Pivot Gioc'!$K:$K,"")</f>
        <v>0</v>
      </c>
      <c r="M471" s="17">
        <f>_xlfn.XLOOKUP($B471,'[1]Pivot Gioc'!$B:$B,'[1]Pivot Gioc'!$C:$C,"")</f>
        <v>6</v>
      </c>
      <c r="N471" s="17">
        <f>_xlfn.XLOOKUP($B471,'[1]Pivot Gioc'!$B:$B,'[1]Pivot Gioc'!$D:$D,"")</f>
        <v>7</v>
      </c>
      <c r="O471" s="17">
        <f>_xlfn.XLOOKUP($B471,'[1]Pivot Gioc'!$B:$B,'[1]Pivot Gioc'!$E:$E,"")</f>
        <v>14</v>
      </c>
      <c r="P471" s="22" t="str">
        <f>IF(_xlfn.XLOOKUP($B471,'[1]Pivot Gioc'!$B:$B,'[1]Pivot Gioc'!$G:$G,"")=0,"",_xlfn.XLOOKUP($B471,'[1]Pivot Gioc'!$B:$B,'[1]Pivot Gioc'!$G:$G))</f>
        <v/>
      </c>
      <c r="Q471" s="63" t="e">
        <f>_xlfn.XLOOKUP(B471,[1]!Tabella4[nome],[1]!Tabella4[PRES])</f>
        <v>#REF!</v>
      </c>
      <c r="R471" s="63" t="e">
        <f>_xlfn.XLOOKUP(B471,[1]!Tabella4[nome],[1]!Tabella4[LEGA TIT])</f>
        <v>#REF!</v>
      </c>
      <c r="S471" s="66">
        <f>IF(_xlfn.XLOOKUP($B471,'[1]Pivot Gioc'!$B:$B,'[1]Pivot Gioc'!$S:$S)="0,00","",_xlfn.XLOOKUP($B471,'[1]Pivot Gioc'!$B:$B,'[1]Pivot Gioc'!$S:$S))</f>
        <v>7</v>
      </c>
      <c r="T471" s="66">
        <f>IF(_xlfn.XLOOKUP($B471,'[1]Pivot Gioc'!$B:$B,'[1]Pivot Gioc'!$T:$T)=0,"",_xlfn.XLOOKUP($B471,'[1]Pivot Gioc'!$B:$B,'[1]Pivot Gioc'!$T:$T))</f>
        <v>7</v>
      </c>
    </row>
    <row r="472" spans="1:20" x14ac:dyDescent="0.3">
      <c r="B472" s="104" t="s">
        <v>104</v>
      </c>
      <c r="C472" s="1" t="str">
        <f>_xlfn.IFNA(_xlfn.XLOOKUP(B472,'[1]ROSE SQUADRE'!$N:$N,'[1]ROSE SQUADRE'!$O:$O),"")</f>
        <v>ATL IMPROVVISATO</v>
      </c>
      <c r="D472" s="1">
        <f>_xlfn.XLOOKUP($B472,'[1]Pivot Gioc'!$B:$B,'[1]Pivot Gioc'!$Q:$Q,"")</f>
        <v>0</v>
      </c>
      <c r="E472" s="1">
        <f>_xlfn.XLOOKUP($B472,'[1]Pivot Gioc'!$B:$B,'[1]Pivot Gioc'!$N:$N,"")</f>
        <v>0</v>
      </c>
      <c r="F472" s="1">
        <f>_xlfn.XLOOKUP($B472,'[1]Pivot Gioc'!$B:$B,'[1]Pivot Gioc'!$J:$J,"")</f>
        <v>0</v>
      </c>
      <c r="G472" s="1">
        <f>_xlfn.XLOOKUP($B472,'[1]Pivot Gioc'!$B:$B,'[1]Pivot Gioc'!$I:$I,"")</f>
        <v>0</v>
      </c>
      <c r="H472" s="1">
        <f>_xlfn.XLOOKUP($B472,'[1]Pivot Gioc'!$B:$B,'[1]Pivot Gioc'!$H:$H,"")</f>
        <v>0</v>
      </c>
      <c r="I472" s="1">
        <f>_xlfn.XLOOKUP($B472,'[1]Pivot Gioc'!$B:$B,'[1]Pivot Gioc'!$P:$P,"")</f>
        <v>8</v>
      </c>
      <c r="J472" s="1">
        <f>_xlfn.XLOOKUP($B472,'[1]Pivot Gioc'!$B:$B,'[1]Pivot Gioc'!$L:$L,"")</f>
        <v>2</v>
      </c>
      <c r="K472" s="1">
        <f>_xlfn.XLOOKUP($B472,'[1]Pivot Gioc'!$B:$B,'[1]Pivot Gioc'!$M:$M,"")</f>
        <v>0</v>
      </c>
      <c r="L472" s="1">
        <f>_xlfn.XLOOKUP($B472,'[1]Pivot Gioc'!$B:$B,'[1]Pivot Gioc'!$K:$K,"")</f>
        <v>0</v>
      </c>
      <c r="M472" s="17">
        <f>_xlfn.XLOOKUP($B472,'[1]Pivot Gioc'!$B:$B,'[1]Pivot Gioc'!$C:$C,"")</f>
        <v>6.291666666666667</v>
      </c>
      <c r="N472" s="17">
        <f>_xlfn.XLOOKUP($B472,'[1]Pivot Gioc'!$B:$B,'[1]Pivot Gioc'!$D:$D,"")</f>
        <v>5.0694444444444446</v>
      </c>
      <c r="O472" s="17">
        <f>_xlfn.XLOOKUP($B472,'[1]Pivot Gioc'!$B:$B,'[1]Pivot Gioc'!$E:$E,"")</f>
        <v>182.5</v>
      </c>
      <c r="P472" s="22">
        <f>IF(_xlfn.XLOOKUP($B472,'[1]Pivot Gioc'!$B:$B,'[1]Pivot Gioc'!$G:$G,"")=0,"",_xlfn.XLOOKUP($B472,'[1]Pivot Gioc'!$B:$B,'[1]Pivot Gioc'!$G:$G))</f>
        <v>51</v>
      </c>
      <c r="Q472" s="63" t="e">
        <f>_xlfn.XLOOKUP(B472,[1]!Tabella4[nome],[1]!Tabella4[PRES])</f>
        <v>#REF!</v>
      </c>
      <c r="R472" s="63" t="e">
        <f>_xlfn.XLOOKUP(B472,[1]!Tabella4[nome],[1]!Tabella4[LEGA TIT])</f>
        <v>#REF!</v>
      </c>
      <c r="S472" s="66">
        <f>IF(_xlfn.XLOOKUP($B472,'[1]Pivot Gioc'!$B:$B,'[1]Pivot Gioc'!$S:$S)="0,00","",_xlfn.XLOOKUP($B472,'[1]Pivot Gioc'!$B:$B,'[1]Pivot Gioc'!$S:$S))</f>
        <v>5</v>
      </c>
      <c r="T472" s="66">
        <f>IF(_xlfn.XLOOKUP($B472,'[1]Pivot Gioc'!$B:$B,'[1]Pivot Gioc'!$T:$T)=0,"",_xlfn.XLOOKUP($B472,'[1]Pivot Gioc'!$B:$B,'[1]Pivot Gioc'!$T:$T))</f>
        <v>20</v>
      </c>
    </row>
    <row r="473" spans="1:20" x14ac:dyDescent="0.3">
      <c r="A473" s="1" t="s">
        <v>456</v>
      </c>
      <c r="B473" s="106" t="s">
        <v>134</v>
      </c>
      <c r="C473" s="1" t="str">
        <f>_xlfn.IFNA(_xlfn.XLOOKUP(B473,'[1]ROSE SQUADRE'!$N:$N,'[1]ROSE SQUADRE'!$O:$O),"")</f>
        <v>ATL IMPROVVISATO</v>
      </c>
      <c r="D473" s="1">
        <f>_xlfn.XLOOKUP($B473,'[1]Pivot Gioc'!$B:$B,'[1]Pivot Gioc'!$Q:$Q,"")</f>
        <v>0</v>
      </c>
      <c r="E473" s="1">
        <f>_xlfn.XLOOKUP($B473,'[1]Pivot Gioc'!$B:$B,'[1]Pivot Gioc'!$N:$N,"")</f>
        <v>0</v>
      </c>
      <c r="F473" s="1">
        <f>_xlfn.XLOOKUP($B473,'[1]Pivot Gioc'!$B:$B,'[1]Pivot Gioc'!$J:$J,"")</f>
        <v>0</v>
      </c>
      <c r="G473" s="1">
        <f>_xlfn.XLOOKUP($B473,'[1]Pivot Gioc'!$B:$B,'[1]Pivot Gioc'!$I:$I,"")</f>
        <v>0</v>
      </c>
      <c r="H473" s="1">
        <f>_xlfn.XLOOKUP($B473,'[1]Pivot Gioc'!$B:$B,'[1]Pivot Gioc'!$H:$H,"")</f>
        <v>1</v>
      </c>
      <c r="I473" s="1">
        <f>_xlfn.XLOOKUP($B473,'[1]Pivot Gioc'!$B:$B,'[1]Pivot Gioc'!$P:$P,"")</f>
        <v>12</v>
      </c>
      <c r="J473" s="1">
        <f>_xlfn.XLOOKUP($B473,'[1]Pivot Gioc'!$B:$B,'[1]Pivot Gioc'!$L:$L,"")</f>
        <v>1</v>
      </c>
      <c r="K473" s="1">
        <f>_xlfn.XLOOKUP($B473,'[1]Pivot Gioc'!$B:$B,'[1]Pivot Gioc'!$M:$M,"")</f>
        <v>0</v>
      </c>
      <c r="L473" s="1">
        <f>_xlfn.XLOOKUP($B473,'[1]Pivot Gioc'!$B:$B,'[1]Pivot Gioc'!$K:$K,"")</f>
        <v>0</v>
      </c>
      <c r="M473" s="17">
        <f>_xlfn.XLOOKUP($B473,'[1]Pivot Gioc'!$B:$B,'[1]Pivot Gioc'!$C:$C,"")</f>
        <v>6.0714285714285712</v>
      </c>
      <c r="N473" s="17">
        <f>_xlfn.XLOOKUP($B473,'[1]Pivot Gioc'!$B:$B,'[1]Pivot Gioc'!$D:$D,"")</f>
        <v>5.6964285714285712</v>
      </c>
      <c r="O473" s="17">
        <f>_xlfn.XLOOKUP($B473,'[1]Pivot Gioc'!$B:$B,'[1]Pivot Gioc'!$E:$E,"")</f>
        <v>159.5</v>
      </c>
      <c r="P473" s="22">
        <f>IF(_xlfn.XLOOKUP($B473,'[1]Pivot Gioc'!$B:$B,'[1]Pivot Gioc'!$G:$G,"")=0,"",_xlfn.XLOOKUP($B473,'[1]Pivot Gioc'!$B:$B,'[1]Pivot Gioc'!$G:$G))</f>
        <v>25</v>
      </c>
      <c r="Q473" s="63" t="e">
        <f>_xlfn.XLOOKUP(B473,[1]!Tabella4[nome],[1]!Tabella4[PRES])</f>
        <v>#REF!</v>
      </c>
      <c r="R473" s="63" t="e">
        <f>_xlfn.XLOOKUP(B473,[1]!Tabella4[nome],[1]!Tabella4[LEGA TIT])</f>
        <v>#REF!</v>
      </c>
      <c r="S473" s="66">
        <f>IF(_xlfn.XLOOKUP($B473,'[1]Pivot Gioc'!$B:$B,'[1]Pivot Gioc'!$S:$S)="0,00","",_xlfn.XLOOKUP($B473,'[1]Pivot Gioc'!$B:$B,'[1]Pivot Gioc'!$S:$S))</f>
        <v>5.5</v>
      </c>
      <c r="T473" s="66">
        <f>IF(_xlfn.XLOOKUP($B473,'[1]Pivot Gioc'!$B:$B,'[1]Pivot Gioc'!$T:$T)=0,"",_xlfn.XLOOKUP($B473,'[1]Pivot Gioc'!$B:$B,'[1]Pivot Gioc'!$T:$T))</f>
        <v>115.5</v>
      </c>
    </row>
    <row r="474" spans="1:20" x14ac:dyDescent="0.3">
      <c r="A474" s="1" t="s">
        <v>456</v>
      </c>
      <c r="B474" s="107" t="s">
        <v>599</v>
      </c>
      <c r="C474" s="1" t="str">
        <f>_xlfn.IFNA(_xlfn.XLOOKUP(B474,'[1]ROSE SQUADRE'!$N:$N,'[1]ROSE SQUADRE'!$O:$O),"")</f>
        <v>ATL IMPROVVISATO</v>
      </c>
      <c r="D474" s="1">
        <f>_xlfn.XLOOKUP($B474,'[1]Pivot Gioc'!$B:$B,'[1]Pivot Gioc'!$Q:$Q,"")</f>
        <v>0</v>
      </c>
      <c r="E474" s="1">
        <f>_xlfn.XLOOKUP($B474,'[1]Pivot Gioc'!$B:$B,'[1]Pivot Gioc'!$N:$N,"")</f>
        <v>0</v>
      </c>
      <c r="F474" s="1">
        <f>_xlfn.XLOOKUP($B474,'[1]Pivot Gioc'!$B:$B,'[1]Pivot Gioc'!$J:$J,"")</f>
        <v>0</v>
      </c>
      <c r="G474" s="1">
        <f>_xlfn.XLOOKUP($B474,'[1]Pivot Gioc'!$B:$B,'[1]Pivot Gioc'!$I:$I,"")</f>
        <v>0</v>
      </c>
      <c r="H474" s="1">
        <f>_xlfn.XLOOKUP($B474,'[1]Pivot Gioc'!$B:$B,'[1]Pivot Gioc'!$H:$H,"")</f>
        <v>0</v>
      </c>
      <c r="I474" s="1">
        <f>_xlfn.XLOOKUP($B474,'[1]Pivot Gioc'!$B:$B,'[1]Pivot Gioc'!$P:$P,"")</f>
        <v>0</v>
      </c>
      <c r="J474" s="1">
        <f>_xlfn.XLOOKUP($B474,'[1]Pivot Gioc'!$B:$B,'[1]Pivot Gioc'!$L:$L,"")</f>
        <v>3</v>
      </c>
      <c r="K474" s="1">
        <f>_xlfn.XLOOKUP($B474,'[1]Pivot Gioc'!$B:$B,'[1]Pivot Gioc'!$M:$M,"")</f>
        <v>0</v>
      </c>
      <c r="L474" s="1">
        <f>_xlfn.XLOOKUP($B474,'[1]Pivot Gioc'!$B:$B,'[1]Pivot Gioc'!$K:$K,"")</f>
        <v>0</v>
      </c>
      <c r="M474" s="17">
        <f>_xlfn.XLOOKUP($B474,'[1]Pivot Gioc'!$B:$B,'[1]Pivot Gioc'!$C:$C,"")</f>
        <v>6.0294117647058822</v>
      </c>
      <c r="N474" s="17">
        <f>_xlfn.XLOOKUP($B474,'[1]Pivot Gioc'!$B:$B,'[1]Pivot Gioc'!$D:$D,"")</f>
        <v>5.9411764705882355</v>
      </c>
      <c r="O474" s="17">
        <f>_xlfn.XLOOKUP($B474,'[1]Pivot Gioc'!$B:$B,'[1]Pivot Gioc'!$E:$E,"")</f>
        <v>101</v>
      </c>
      <c r="P474" s="22" t="str">
        <f>IF(_xlfn.XLOOKUP($B474,'[1]Pivot Gioc'!$B:$B,'[1]Pivot Gioc'!$G:$G,"")=0,"",_xlfn.XLOOKUP($B474,'[1]Pivot Gioc'!$B:$B,'[1]Pivot Gioc'!$G:$G))</f>
        <v/>
      </c>
      <c r="Q474" s="63" t="e">
        <f>_xlfn.XLOOKUP(B474,[1]!Tabella4[nome],[1]!Tabella4[PRES])</f>
        <v>#REF!</v>
      </c>
      <c r="R474" s="63" t="e">
        <f>_xlfn.XLOOKUP(B474,[1]!Tabella4[nome],[1]!Tabella4[LEGA TIT])</f>
        <v>#REF!</v>
      </c>
      <c r="S474" s="66">
        <f>IF(_xlfn.XLOOKUP($B474,'[1]Pivot Gioc'!$B:$B,'[1]Pivot Gioc'!$S:$S)="0,00","",_xlfn.XLOOKUP($B474,'[1]Pivot Gioc'!$B:$B,'[1]Pivot Gioc'!$S:$S))</f>
        <v>5.833333333333333</v>
      </c>
      <c r="T474" s="66">
        <f>IF(_xlfn.XLOOKUP($B474,'[1]Pivot Gioc'!$B:$B,'[1]Pivot Gioc'!$T:$T)=0,"",_xlfn.XLOOKUP($B474,'[1]Pivot Gioc'!$B:$B,'[1]Pivot Gioc'!$T:$T))</f>
        <v>35</v>
      </c>
    </row>
    <row r="475" spans="1:20" x14ac:dyDescent="0.3">
      <c r="B475" s="94" t="s">
        <v>645</v>
      </c>
      <c r="C475" s="1" t="str">
        <f>_xlfn.IFNA(_xlfn.XLOOKUP(B475,'[1]ROSE SQUADRE'!$N:$N,'[1]ROSE SQUADRE'!$O:$O),"")</f>
        <v>ATL IMPROVVISATO</v>
      </c>
      <c r="D475" s="1">
        <f>_xlfn.XLOOKUP($B475,'[1]Pivot Gioc'!$B:$B,'[1]Pivot Gioc'!$Q:$Q,"")</f>
        <v>0</v>
      </c>
      <c r="E475" s="1">
        <f>_xlfn.XLOOKUP($B475,'[1]Pivot Gioc'!$B:$B,'[1]Pivot Gioc'!$N:$N,"")</f>
        <v>0</v>
      </c>
      <c r="F475" s="1">
        <f>_xlfn.XLOOKUP($B475,'[1]Pivot Gioc'!$B:$B,'[1]Pivot Gioc'!$J:$J,"")</f>
        <v>0</v>
      </c>
      <c r="G475" s="1">
        <f>_xlfn.XLOOKUP($B475,'[1]Pivot Gioc'!$B:$B,'[1]Pivot Gioc'!$I:$I,"")</f>
        <v>0</v>
      </c>
      <c r="H475" s="1">
        <f>_xlfn.XLOOKUP($B475,'[1]Pivot Gioc'!$B:$B,'[1]Pivot Gioc'!$H:$H,"")</f>
        <v>0</v>
      </c>
      <c r="I475" s="1">
        <f>_xlfn.XLOOKUP($B475,'[1]Pivot Gioc'!$B:$B,'[1]Pivot Gioc'!$P:$P,"")</f>
        <v>3</v>
      </c>
      <c r="J475" s="1">
        <f>_xlfn.XLOOKUP($B475,'[1]Pivot Gioc'!$B:$B,'[1]Pivot Gioc'!$L:$L,"")</f>
        <v>0</v>
      </c>
      <c r="K475" s="1">
        <f>_xlfn.XLOOKUP($B475,'[1]Pivot Gioc'!$B:$B,'[1]Pivot Gioc'!$M:$M,"")</f>
        <v>0</v>
      </c>
      <c r="L475" s="1">
        <f>_xlfn.XLOOKUP($B475,'[1]Pivot Gioc'!$B:$B,'[1]Pivot Gioc'!$K:$K,"")</f>
        <v>0</v>
      </c>
      <c r="M475" s="17">
        <f>_xlfn.XLOOKUP($B475,'[1]Pivot Gioc'!$B:$B,'[1]Pivot Gioc'!$C:$C,"")</f>
        <v>6.1111111111111107</v>
      </c>
      <c r="N475" s="17">
        <f>_xlfn.XLOOKUP($B475,'[1]Pivot Gioc'!$B:$B,'[1]Pivot Gioc'!$D:$D,"")</f>
        <v>5.4444444444444446</v>
      </c>
      <c r="O475" s="17">
        <f>_xlfn.XLOOKUP($B475,'[1]Pivot Gioc'!$B:$B,'[1]Pivot Gioc'!$E:$E,"")</f>
        <v>49</v>
      </c>
      <c r="P475" s="22">
        <f>IF(_xlfn.XLOOKUP($B475,'[1]Pivot Gioc'!$B:$B,'[1]Pivot Gioc'!$G:$G,"")=0,"",_xlfn.XLOOKUP($B475,'[1]Pivot Gioc'!$B:$B,'[1]Pivot Gioc'!$G:$G))</f>
        <v>9</v>
      </c>
      <c r="Q475" s="63" t="e">
        <f>_xlfn.XLOOKUP(B475,[1]!Tabella4[nome],[1]!Tabella4[PRES])</f>
        <v>#REF!</v>
      </c>
      <c r="R475" s="63" t="e">
        <f>_xlfn.XLOOKUP(B475,[1]!Tabella4[nome],[1]!Tabella4[LEGA TIT])</f>
        <v>#REF!</v>
      </c>
      <c r="S475" s="66">
        <f>IF(_xlfn.XLOOKUP($B475,'[1]Pivot Gioc'!$B:$B,'[1]Pivot Gioc'!$S:$S)="0,00","",_xlfn.XLOOKUP($B475,'[1]Pivot Gioc'!$B:$B,'[1]Pivot Gioc'!$S:$S))</f>
        <v>6</v>
      </c>
      <c r="T475" s="66">
        <f>IF(_xlfn.XLOOKUP($B475,'[1]Pivot Gioc'!$B:$B,'[1]Pivot Gioc'!$T:$T)=0,"",_xlfn.XLOOKUP($B475,'[1]Pivot Gioc'!$B:$B,'[1]Pivot Gioc'!$T:$T))</f>
        <v>24</v>
      </c>
    </row>
    <row r="476" spans="1:20" x14ac:dyDescent="0.3">
      <c r="B476" s="94" t="s">
        <v>653</v>
      </c>
      <c r="C476" s="1" t="str">
        <f>_xlfn.IFNA(_xlfn.XLOOKUP(B476,'[1]ROSE SQUADRE'!$N:$N,'[1]ROSE SQUADRE'!$O:$O),"")</f>
        <v>ATL IMPROVVISATO</v>
      </c>
      <c r="D476" s="1">
        <f>_xlfn.XLOOKUP($B476,'[1]Pivot Gioc'!$B:$B,'[1]Pivot Gioc'!$Q:$Q,"")</f>
        <v>0</v>
      </c>
      <c r="E476" s="1">
        <f>_xlfn.XLOOKUP($B476,'[1]Pivot Gioc'!$B:$B,'[1]Pivot Gioc'!$N:$N,"")</f>
        <v>0</v>
      </c>
      <c r="F476" s="1">
        <f>_xlfn.XLOOKUP($B476,'[1]Pivot Gioc'!$B:$B,'[1]Pivot Gioc'!$J:$J,"")</f>
        <v>0</v>
      </c>
      <c r="G476" s="1">
        <f>_xlfn.XLOOKUP($B476,'[1]Pivot Gioc'!$B:$B,'[1]Pivot Gioc'!$I:$I,"")</f>
        <v>0</v>
      </c>
      <c r="H476" s="1">
        <f>_xlfn.XLOOKUP($B476,'[1]Pivot Gioc'!$B:$B,'[1]Pivot Gioc'!$H:$H,"")</f>
        <v>0</v>
      </c>
      <c r="I476" s="1">
        <f>_xlfn.XLOOKUP($B476,'[1]Pivot Gioc'!$B:$B,'[1]Pivot Gioc'!$P:$P,"")</f>
        <v>0</v>
      </c>
      <c r="J476" s="1">
        <f>_xlfn.XLOOKUP($B476,'[1]Pivot Gioc'!$B:$B,'[1]Pivot Gioc'!$L:$L,"")</f>
        <v>0</v>
      </c>
      <c r="K476" s="1">
        <f>_xlfn.XLOOKUP($B476,'[1]Pivot Gioc'!$B:$B,'[1]Pivot Gioc'!$M:$M,"")</f>
        <v>0</v>
      </c>
      <c r="L476" s="1">
        <f>_xlfn.XLOOKUP($B476,'[1]Pivot Gioc'!$B:$B,'[1]Pivot Gioc'!$K:$K,"")</f>
        <v>0</v>
      </c>
      <c r="M476" s="17">
        <f>_xlfn.XLOOKUP($B476,'[1]Pivot Gioc'!$B:$B,'[1]Pivot Gioc'!$C:$C,"")</f>
        <v>5.6428571428571432</v>
      </c>
      <c r="N476" s="17">
        <f>_xlfn.XLOOKUP($B476,'[1]Pivot Gioc'!$B:$B,'[1]Pivot Gioc'!$D:$D,"")</f>
        <v>5.6428571428571432</v>
      </c>
      <c r="O476" s="17">
        <f>_xlfn.XLOOKUP($B476,'[1]Pivot Gioc'!$B:$B,'[1]Pivot Gioc'!$E:$E,"")</f>
        <v>39.5</v>
      </c>
      <c r="P476" s="22" t="str">
        <f>IF(_xlfn.XLOOKUP($B476,'[1]Pivot Gioc'!$B:$B,'[1]Pivot Gioc'!$G:$G,"")=0,"",_xlfn.XLOOKUP($B476,'[1]Pivot Gioc'!$B:$B,'[1]Pivot Gioc'!$G:$G))</f>
        <v/>
      </c>
      <c r="Q476" s="63" t="e">
        <f>_xlfn.XLOOKUP(B476,[1]!Tabella4[nome],[1]!Tabella4[PRES])</f>
        <v>#REF!</v>
      </c>
      <c r="R476" s="63" t="e">
        <f>_xlfn.XLOOKUP(B476,[1]!Tabella4[nome],[1]!Tabella4[LEGA TIT])</f>
        <v>#REF!</v>
      </c>
      <c r="S476" s="66">
        <f>IF(_xlfn.XLOOKUP($B476,'[1]Pivot Gioc'!$B:$B,'[1]Pivot Gioc'!$S:$S)="0,00","",_xlfn.XLOOKUP($B476,'[1]Pivot Gioc'!$B:$B,'[1]Pivot Gioc'!$S:$S))</f>
        <v>6</v>
      </c>
      <c r="T476" s="66">
        <f>IF(_xlfn.XLOOKUP($B476,'[1]Pivot Gioc'!$B:$B,'[1]Pivot Gioc'!$T:$T)=0,"",_xlfn.XLOOKUP($B476,'[1]Pivot Gioc'!$B:$B,'[1]Pivot Gioc'!$T:$T))</f>
        <v>12</v>
      </c>
    </row>
    <row r="477" spans="1:20" x14ac:dyDescent="0.3">
      <c r="B477" s="94" t="s">
        <v>282</v>
      </c>
      <c r="C477" s="1" t="str">
        <f>_xlfn.IFNA(_xlfn.XLOOKUP(B477,'[1]ROSE SQUADRE'!$N:$N,'[1]ROSE SQUADRE'!$O:$O),"")</f>
        <v>ATL IMPROVVISATO</v>
      </c>
      <c r="D477" s="1">
        <f>_xlfn.XLOOKUP($B477,'[1]Pivot Gioc'!$B:$B,'[1]Pivot Gioc'!$Q:$Q,"")</f>
        <v>0</v>
      </c>
      <c r="E477" s="1">
        <f>_xlfn.XLOOKUP($B477,'[1]Pivot Gioc'!$B:$B,'[1]Pivot Gioc'!$N:$N,"")</f>
        <v>0</v>
      </c>
      <c r="F477" s="1">
        <f>_xlfn.XLOOKUP($B477,'[1]Pivot Gioc'!$B:$B,'[1]Pivot Gioc'!$J:$J,"")</f>
        <v>0</v>
      </c>
      <c r="G477" s="1">
        <f>_xlfn.XLOOKUP($B477,'[1]Pivot Gioc'!$B:$B,'[1]Pivot Gioc'!$I:$I,"")</f>
        <v>0</v>
      </c>
      <c r="H477" s="1">
        <f>_xlfn.XLOOKUP($B477,'[1]Pivot Gioc'!$B:$B,'[1]Pivot Gioc'!$H:$H,"")</f>
        <v>0</v>
      </c>
      <c r="I477" s="1">
        <f>_xlfn.XLOOKUP($B477,'[1]Pivot Gioc'!$B:$B,'[1]Pivot Gioc'!$P:$P,"")</f>
        <v>0</v>
      </c>
      <c r="J477" s="1">
        <f>_xlfn.XLOOKUP($B477,'[1]Pivot Gioc'!$B:$B,'[1]Pivot Gioc'!$L:$L,"")</f>
        <v>0</v>
      </c>
      <c r="K477" s="1">
        <f>_xlfn.XLOOKUP($B477,'[1]Pivot Gioc'!$B:$B,'[1]Pivot Gioc'!$M:$M,"")</f>
        <v>0</v>
      </c>
      <c r="L477" s="1">
        <f>_xlfn.XLOOKUP($B477,'[1]Pivot Gioc'!$B:$B,'[1]Pivot Gioc'!$K:$K,"")</f>
        <v>1</v>
      </c>
      <c r="M477" s="17">
        <f>_xlfn.XLOOKUP($B477,'[1]Pivot Gioc'!$B:$B,'[1]Pivot Gioc'!$C:$C,"")</f>
        <v>5.8076923076923075</v>
      </c>
      <c r="N477" s="17">
        <f>_xlfn.XLOOKUP($B477,'[1]Pivot Gioc'!$B:$B,'[1]Pivot Gioc'!$D:$D,"")</f>
        <v>5.6538461538461542</v>
      </c>
      <c r="O477" s="17">
        <f>_xlfn.XLOOKUP($B477,'[1]Pivot Gioc'!$B:$B,'[1]Pivot Gioc'!$E:$E,"")</f>
        <v>73.5</v>
      </c>
      <c r="P477" s="22" t="str">
        <f>IF(_xlfn.XLOOKUP($B477,'[1]Pivot Gioc'!$B:$B,'[1]Pivot Gioc'!$G:$G,"")=0,"",_xlfn.XLOOKUP($B477,'[1]Pivot Gioc'!$B:$B,'[1]Pivot Gioc'!$G:$G))</f>
        <v/>
      </c>
      <c r="Q477" s="63" t="e">
        <f>_xlfn.XLOOKUP(B477,[1]!Tabella4[nome],[1]!Tabella4[PRES])</f>
        <v>#REF!</v>
      </c>
      <c r="R477" s="63" t="e">
        <f>_xlfn.XLOOKUP(B477,[1]!Tabella4[nome],[1]!Tabella4[LEGA TIT])</f>
        <v>#REF!</v>
      </c>
      <c r="S477" s="66">
        <f>IF(_xlfn.XLOOKUP($B477,'[1]Pivot Gioc'!$B:$B,'[1]Pivot Gioc'!$S:$S)="0,00","",_xlfn.XLOOKUP($B477,'[1]Pivot Gioc'!$B:$B,'[1]Pivot Gioc'!$S:$S))</f>
        <v>6</v>
      </c>
      <c r="T477" s="66">
        <f>IF(_xlfn.XLOOKUP($B477,'[1]Pivot Gioc'!$B:$B,'[1]Pivot Gioc'!$T:$T)=0,"",_xlfn.XLOOKUP($B477,'[1]Pivot Gioc'!$B:$B,'[1]Pivot Gioc'!$T:$T))</f>
        <v>6</v>
      </c>
    </row>
    <row r="478" spans="1:20" x14ac:dyDescent="0.3">
      <c r="B478" s="94" t="s">
        <v>337</v>
      </c>
      <c r="C478" s="1" t="str">
        <f>_xlfn.IFNA(_xlfn.XLOOKUP(B478,'[1]ROSE SQUADRE'!$N:$N,'[1]ROSE SQUADRE'!$O:$O),"")</f>
        <v>ATL IMPROVVISATO</v>
      </c>
      <c r="D478" s="1">
        <f>_xlfn.XLOOKUP($B478,'[1]Pivot Gioc'!$B:$B,'[1]Pivot Gioc'!$Q:$Q,"")</f>
        <v>0</v>
      </c>
      <c r="E478" s="1">
        <f>_xlfn.XLOOKUP($B478,'[1]Pivot Gioc'!$B:$B,'[1]Pivot Gioc'!$N:$N,"")</f>
        <v>3</v>
      </c>
      <c r="F478" s="1">
        <f>_xlfn.XLOOKUP($B478,'[1]Pivot Gioc'!$B:$B,'[1]Pivot Gioc'!$J:$J,"")</f>
        <v>0</v>
      </c>
      <c r="G478" s="1">
        <f>_xlfn.XLOOKUP($B478,'[1]Pivot Gioc'!$B:$B,'[1]Pivot Gioc'!$I:$I,"")</f>
        <v>0</v>
      </c>
      <c r="H478" s="1">
        <f>_xlfn.XLOOKUP($B478,'[1]Pivot Gioc'!$B:$B,'[1]Pivot Gioc'!$H:$H,"")</f>
        <v>0</v>
      </c>
      <c r="I478" s="1">
        <f>_xlfn.XLOOKUP($B478,'[1]Pivot Gioc'!$B:$B,'[1]Pivot Gioc'!$P:$P,"")</f>
        <v>0</v>
      </c>
      <c r="J478" s="1">
        <f>_xlfn.XLOOKUP($B478,'[1]Pivot Gioc'!$B:$B,'[1]Pivot Gioc'!$L:$L,"")</f>
        <v>1</v>
      </c>
      <c r="K478" s="1">
        <f>_xlfn.XLOOKUP($B478,'[1]Pivot Gioc'!$B:$B,'[1]Pivot Gioc'!$M:$M,"")</f>
        <v>0</v>
      </c>
      <c r="L478" s="1">
        <f>_xlfn.XLOOKUP($B478,'[1]Pivot Gioc'!$B:$B,'[1]Pivot Gioc'!$K:$K,"")</f>
        <v>0</v>
      </c>
      <c r="M478" s="17">
        <f>_xlfn.XLOOKUP($B478,'[1]Pivot Gioc'!$B:$B,'[1]Pivot Gioc'!$C:$C,"")</f>
        <v>5.8913043478260869</v>
      </c>
      <c r="N478" s="17">
        <f>_xlfn.XLOOKUP($B478,'[1]Pivot Gioc'!$B:$B,'[1]Pivot Gioc'!$D:$D,"")</f>
        <v>6</v>
      </c>
      <c r="O478" s="17">
        <f>_xlfn.XLOOKUP($B478,'[1]Pivot Gioc'!$B:$B,'[1]Pivot Gioc'!$E:$E,"")</f>
        <v>138</v>
      </c>
      <c r="P478" s="22" t="str">
        <f>IF(_xlfn.XLOOKUP($B478,'[1]Pivot Gioc'!$B:$B,'[1]Pivot Gioc'!$G:$G,"")=0,"",_xlfn.XLOOKUP($B478,'[1]Pivot Gioc'!$B:$B,'[1]Pivot Gioc'!$G:$G))</f>
        <v/>
      </c>
      <c r="Q478" s="63" t="e">
        <f>_xlfn.XLOOKUP(B478,[1]!Tabella4[nome],[1]!Tabella4[PRES])</f>
        <v>#REF!</v>
      </c>
      <c r="R478" s="63" t="e">
        <f>_xlfn.XLOOKUP(B478,[1]!Tabella4[nome],[1]!Tabella4[LEGA TIT])</f>
        <v>#REF!</v>
      </c>
      <c r="S478" s="66">
        <f>IF(_xlfn.XLOOKUP($B478,'[1]Pivot Gioc'!$B:$B,'[1]Pivot Gioc'!$S:$S)="0,00","",_xlfn.XLOOKUP($B478,'[1]Pivot Gioc'!$B:$B,'[1]Pivot Gioc'!$S:$S))</f>
        <v>6.5</v>
      </c>
      <c r="T478" s="66">
        <f>IF(_xlfn.XLOOKUP($B478,'[1]Pivot Gioc'!$B:$B,'[1]Pivot Gioc'!$T:$T)=0,"",_xlfn.XLOOKUP($B478,'[1]Pivot Gioc'!$B:$B,'[1]Pivot Gioc'!$T:$T))</f>
        <v>45.5</v>
      </c>
    </row>
    <row r="479" spans="1:20" x14ac:dyDescent="0.3">
      <c r="A479" s="1" t="s">
        <v>458</v>
      </c>
      <c r="B479" s="106" t="s">
        <v>76</v>
      </c>
      <c r="C479" s="1" t="str">
        <f>_xlfn.IFNA(_xlfn.XLOOKUP(B479,'[1]ROSE SQUADRE'!$N:$N,'[1]ROSE SQUADRE'!$O:$O),"")</f>
        <v>HERTHA VERNELLO</v>
      </c>
      <c r="D479" s="1">
        <f>_xlfn.XLOOKUP($B479,'[1]Pivot Gioc'!$B:$B,'[1]Pivot Gioc'!$Q:$Q,"")</f>
        <v>0</v>
      </c>
      <c r="E479" s="1">
        <f>_xlfn.XLOOKUP($B479,'[1]Pivot Gioc'!$B:$B,'[1]Pivot Gioc'!$N:$N,"")</f>
        <v>0</v>
      </c>
      <c r="F479" s="1">
        <f>_xlfn.XLOOKUP($B479,'[1]Pivot Gioc'!$B:$B,'[1]Pivot Gioc'!$J:$J,"")</f>
        <v>0</v>
      </c>
      <c r="G479" s="1">
        <f>_xlfn.XLOOKUP($B479,'[1]Pivot Gioc'!$B:$B,'[1]Pivot Gioc'!$I:$I,"")</f>
        <v>0</v>
      </c>
      <c r="H479" s="1">
        <f>_xlfn.XLOOKUP($B479,'[1]Pivot Gioc'!$B:$B,'[1]Pivot Gioc'!$H:$H,"")</f>
        <v>0</v>
      </c>
      <c r="I479" s="1">
        <f>_xlfn.XLOOKUP($B479,'[1]Pivot Gioc'!$B:$B,'[1]Pivot Gioc'!$P:$P,"")</f>
        <v>0</v>
      </c>
      <c r="J479" s="1">
        <f>_xlfn.XLOOKUP($B479,'[1]Pivot Gioc'!$B:$B,'[1]Pivot Gioc'!$L:$L,"")</f>
        <v>3</v>
      </c>
      <c r="K479" s="1">
        <f>_xlfn.XLOOKUP($B479,'[1]Pivot Gioc'!$B:$B,'[1]Pivot Gioc'!$M:$M,"")</f>
        <v>0</v>
      </c>
      <c r="L479" s="1">
        <f>_xlfn.XLOOKUP($B479,'[1]Pivot Gioc'!$B:$B,'[1]Pivot Gioc'!$K:$K,"")</f>
        <v>0</v>
      </c>
      <c r="M479" s="17">
        <f>_xlfn.XLOOKUP($B479,'[1]Pivot Gioc'!$B:$B,'[1]Pivot Gioc'!$C:$C,"")</f>
        <v>5.882352941176471</v>
      </c>
      <c r="N479" s="17">
        <f>_xlfn.XLOOKUP($B479,'[1]Pivot Gioc'!$B:$B,'[1]Pivot Gioc'!$D:$D,"")</f>
        <v>5.7941176470588234</v>
      </c>
      <c r="O479" s="17">
        <f>_xlfn.XLOOKUP($B479,'[1]Pivot Gioc'!$B:$B,'[1]Pivot Gioc'!$E:$E,"")</f>
        <v>98.5</v>
      </c>
      <c r="P479" s="22" t="str">
        <f>IF(_xlfn.XLOOKUP($B479,'[1]Pivot Gioc'!$B:$B,'[1]Pivot Gioc'!$G:$G,"")=0,"",_xlfn.XLOOKUP($B479,'[1]Pivot Gioc'!$B:$B,'[1]Pivot Gioc'!$G:$G))</f>
        <v/>
      </c>
      <c r="Q479" s="63" t="e">
        <f>_xlfn.XLOOKUP(B479,[1]!Tabella4[nome],[1]!Tabella4[PRES])</f>
        <v>#REF!</v>
      </c>
      <c r="R479" s="63" t="e">
        <f>_xlfn.XLOOKUP(B479,[1]!Tabella4[nome],[1]!Tabella4[LEGA TIT])</f>
        <v>#REF!</v>
      </c>
      <c r="S479" s="66">
        <f>IF(_xlfn.XLOOKUP($B479,'[1]Pivot Gioc'!$B:$B,'[1]Pivot Gioc'!$S:$S)="0,00","",_xlfn.XLOOKUP($B479,'[1]Pivot Gioc'!$B:$B,'[1]Pivot Gioc'!$S:$S))</f>
        <v>6</v>
      </c>
      <c r="T479" s="66">
        <f>IF(_xlfn.XLOOKUP($B479,'[1]Pivot Gioc'!$B:$B,'[1]Pivot Gioc'!$T:$T)=0,"",_xlfn.XLOOKUP($B479,'[1]Pivot Gioc'!$B:$B,'[1]Pivot Gioc'!$T:$T))</f>
        <v>12</v>
      </c>
    </row>
    <row r="480" spans="1:20" x14ac:dyDescent="0.3">
      <c r="B480" s="104" t="s">
        <v>77</v>
      </c>
      <c r="C480" s="1" t="str">
        <f>_xlfn.IFNA(_xlfn.XLOOKUP(B480,'[1]ROSE SQUADRE'!$N:$N,'[1]ROSE SQUADRE'!$O:$O),"")</f>
        <v>HERTHA VERNELLO</v>
      </c>
      <c r="D480" s="1">
        <f>_xlfn.XLOOKUP($B480,'[1]Pivot Gioc'!$B:$B,'[1]Pivot Gioc'!$Q:$Q,"")</f>
        <v>0</v>
      </c>
      <c r="E480" s="1">
        <f>_xlfn.XLOOKUP($B480,'[1]Pivot Gioc'!$B:$B,'[1]Pivot Gioc'!$N:$N,"")</f>
        <v>1</v>
      </c>
      <c r="F480" s="1">
        <f>_xlfn.XLOOKUP($B480,'[1]Pivot Gioc'!$B:$B,'[1]Pivot Gioc'!$J:$J,"")</f>
        <v>0</v>
      </c>
      <c r="G480" s="1">
        <f>_xlfn.XLOOKUP($B480,'[1]Pivot Gioc'!$B:$B,'[1]Pivot Gioc'!$I:$I,"")</f>
        <v>0</v>
      </c>
      <c r="H480" s="1">
        <f>_xlfn.XLOOKUP($B480,'[1]Pivot Gioc'!$B:$B,'[1]Pivot Gioc'!$H:$H,"")</f>
        <v>0</v>
      </c>
      <c r="I480" s="1">
        <f>_xlfn.XLOOKUP($B480,'[1]Pivot Gioc'!$B:$B,'[1]Pivot Gioc'!$P:$P,"")</f>
        <v>0</v>
      </c>
      <c r="J480" s="1">
        <f>_xlfn.XLOOKUP($B480,'[1]Pivot Gioc'!$B:$B,'[1]Pivot Gioc'!$L:$L,"")</f>
        <v>2</v>
      </c>
      <c r="K480" s="1">
        <f>_xlfn.XLOOKUP($B480,'[1]Pivot Gioc'!$B:$B,'[1]Pivot Gioc'!$M:$M,"")</f>
        <v>0</v>
      </c>
      <c r="L480" s="1">
        <f>_xlfn.XLOOKUP($B480,'[1]Pivot Gioc'!$B:$B,'[1]Pivot Gioc'!$K:$K,"")</f>
        <v>0</v>
      </c>
      <c r="M480" s="17">
        <f>_xlfn.XLOOKUP($B480,'[1]Pivot Gioc'!$B:$B,'[1]Pivot Gioc'!$C:$C,"")</f>
        <v>5.8250000000000002</v>
      </c>
      <c r="N480" s="17">
        <f>_xlfn.XLOOKUP($B480,'[1]Pivot Gioc'!$B:$B,'[1]Pivot Gioc'!$D:$D,"")</f>
        <v>5.8250000000000002</v>
      </c>
      <c r="O480" s="17">
        <f>_xlfn.XLOOKUP($B480,'[1]Pivot Gioc'!$B:$B,'[1]Pivot Gioc'!$E:$E,"")</f>
        <v>116.5</v>
      </c>
      <c r="P480" s="22" t="str">
        <f>IF(_xlfn.XLOOKUP($B480,'[1]Pivot Gioc'!$B:$B,'[1]Pivot Gioc'!$G:$G,"")=0,"",_xlfn.XLOOKUP($B480,'[1]Pivot Gioc'!$B:$B,'[1]Pivot Gioc'!$G:$G))</f>
        <v/>
      </c>
      <c r="Q480" s="63" t="e">
        <f>_xlfn.XLOOKUP(B480,[1]!Tabella4[nome],[1]!Tabella4[PRES])</f>
        <v>#REF!</v>
      </c>
      <c r="R480" s="63" t="e">
        <f>_xlfn.XLOOKUP(B480,[1]!Tabella4[nome],[1]!Tabella4[LEGA TIT])</f>
        <v>#REF!</v>
      </c>
      <c r="S480" s="66">
        <f>IF(_xlfn.XLOOKUP($B480,'[1]Pivot Gioc'!$B:$B,'[1]Pivot Gioc'!$S:$S)="0,00","",_xlfn.XLOOKUP($B480,'[1]Pivot Gioc'!$B:$B,'[1]Pivot Gioc'!$S:$S))</f>
        <v>5.8571428571428568</v>
      </c>
      <c r="T480" s="66">
        <f>IF(_xlfn.XLOOKUP($B480,'[1]Pivot Gioc'!$B:$B,'[1]Pivot Gioc'!$T:$T)=0,"",_xlfn.XLOOKUP($B480,'[1]Pivot Gioc'!$B:$B,'[1]Pivot Gioc'!$T:$T))</f>
        <v>82</v>
      </c>
    </row>
    <row r="481" spans="1:20" x14ac:dyDescent="0.3">
      <c r="A481" s="1" t="s">
        <v>457</v>
      </c>
      <c r="B481" s="104" t="s">
        <v>200</v>
      </c>
      <c r="C481" s="1" t="str">
        <f>_xlfn.IFNA(_xlfn.XLOOKUP(B481,'[1]ROSE SQUADRE'!$N:$N,'[1]ROSE SQUADRE'!$O:$O),"")</f>
        <v>HERTHA VERNELLO</v>
      </c>
      <c r="D481" s="1">
        <f>_xlfn.XLOOKUP($B481,'[1]Pivot Gioc'!$B:$B,'[1]Pivot Gioc'!$Q:$Q,"")</f>
        <v>0</v>
      </c>
      <c r="E481" s="1">
        <f>_xlfn.XLOOKUP($B481,'[1]Pivot Gioc'!$B:$B,'[1]Pivot Gioc'!$N:$N,"")</f>
        <v>2</v>
      </c>
      <c r="F481" s="1">
        <f>_xlfn.XLOOKUP($B481,'[1]Pivot Gioc'!$B:$B,'[1]Pivot Gioc'!$J:$J,"")</f>
        <v>0</v>
      </c>
      <c r="G481" s="1">
        <f>_xlfn.XLOOKUP($B481,'[1]Pivot Gioc'!$B:$B,'[1]Pivot Gioc'!$I:$I,"")</f>
        <v>0</v>
      </c>
      <c r="H481" s="1">
        <f>_xlfn.XLOOKUP($B481,'[1]Pivot Gioc'!$B:$B,'[1]Pivot Gioc'!$H:$H,"")</f>
        <v>0</v>
      </c>
      <c r="I481" s="1">
        <f>_xlfn.XLOOKUP($B481,'[1]Pivot Gioc'!$B:$B,'[1]Pivot Gioc'!$P:$P,"")</f>
        <v>0</v>
      </c>
      <c r="J481" s="1">
        <f>_xlfn.XLOOKUP($B481,'[1]Pivot Gioc'!$B:$B,'[1]Pivot Gioc'!$L:$L,"")</f>
        <v>3</v>
      </c>
      <c r="K481" s="1">
        <f>_xlfn.XLOOKUP($B481,'[1]Pivot Gioc'!$B:$B,'[1]Pivot Gioc'!$M:$M,"")</f>
        <v>0</v>
      </c>
      <c r="L481" s="1">
        <f>_xlfn.XLOOKUP($B481,'[1]Pivot Gioc'!$B:$B,'[1]Pivot Gioc'!$K:$K,"")</f>
        <v>0</v>
      </c>
      <c r="M481" s="17">
        <f>_xlfn.XLOOKUP($B481,'[1]Pivot Gioc'!$B:$B,'[1]Pivot Gioc'!$C:$C,"")</f>
        <v>5.7142857142857144</v>
      </c>
      <c r="N481" s="17">
        <f>_xlfn.XLOOKUP($B481,'[1]Pivot Gioc'!$B:$B,'[1]Pivot Gioc'!$D:$D,"")</f>
        <v>5.7321428571428568</v>
      </c>
      <c r="O481" s="17">
        <f>_xlfn.XLOOKUP($B481,'[1]Pivot Gioc'!$B:$B,'[1]Pivot Gioc'!$E:$E,"")</f>
        <v>160.5</v>
      </c>
      <c r="P481" s="22" t="str">
        <f>IF(_xlfn.XLOOKUP($B481,'[1]Pivot Gioc'!$B:$B,'[1]Pivot Gioc'!$G:$G,"")=0,"",_xlfn.XLOOKUP($B481,'[1]Pivot Gioc'!$B:$B,'[1]Pivot Gioc'!$G:$G))</f>
        <v/>
      </c>
      <c r="Q481" s="63" t="e">
        <f>_xlfn.XLOOKUP(B481,[1]!Tabella4[nome],[1]!Tabella4[PRES])</f>
        <v>#REF!</v>
      </c>
      <c r="R481" s="63" t="e">
        <f>_xlfn.XLOOKUP(B481,[1]!Tabella4[nome],[1]!Tabella4[LEGA TIT])</f>
        <v>#REF!</v>
      </c>
      <c r="S481" s="66">
        <f>IF(_xlfn.XLOOKUP($B481,'[1]Pivot Gioc'!$B:$B,'[1]Pivot Gioc'!$S:$S)="0,00","",_xlfn.XLOOKUP($B481,'[1]Pivot Gioc'!$B:$B,'[1]Pivot Gioc'!$S:$S))</f>
        <v>5.7857142857142856</v>
      </c>
      <c r="T481" s="66">
        <f>IF(_xlfn.XLOOKUP($B481,'[1]Pivot Gioc'!$B:$B,'[1]Pivot Gioc'!$T:$T)=0,"",_xlfn.XLOOKUP($B481,'[1]Pivot Gioc'!$B:$B,'[1]Pivot Gioc'!$T:$T))</f>
        <v>121.5</v>
      </c>
    </row>
    <row r="482" spans="1:20" x14ac:dyDescent="0.3">
      <c r="A482" s="1" t="s">
        <v>457</v>
      </c>
      <c r="B482" s="107" t="s">
        <v>235</v>
      </c>
      <c r="C482" s="1" t="str">
        <f>_xlfn.IFNA(_xlfn.XLOOKUP(B482,'[1]ROSE SQUADRE'!$N:$N,'[1]ROSE SQUADRE'!$O:$O),"")</f>
        <v>HERTHA VERNELLO</v>
      </c>
      <c r="D482" s="1">
        <f>_xlfn.XLOOKUP($B482,'[1]Pivot Gioc'!$B:$B,'[1]Pivot Gioc'!$Q:$Q,"")</f>
        <v>0</v>
      </c>
      <c r="E482" s="1">
        <f>_xlfn.XLOOKUP($B482,'[1]Pivot Gioc'!$B:$B,'[1]Pivot Gioc'!$N:$N,"")</f>
        <v>0</v>
      </c>
      <c r="F482" s="1">
        <f>_xlfn.XLOOKUP($B482,'[1]Pivot Gioc'!$B:$B,'[1]Pivot Gioc'!$J:$J,"")</f>
        <v>0</v>
      </c>
      <c r="G482" s="1">
        <f>_xlfn.XLOOKUP($B482,'[1]Pivot Gioc'!$B:$B,'[1]Pivot Gioc'!$I:$I,"")</f>
        <v>0</v>
      </c>
      <c r="H482" s="1">
        <f>_xlfn.XLOOKUP($B482,'[1]Pivot Gioc'!$B:$B,'[1]Pivot Gioc'!$H:$H,"")</f>
        <v>1</v>
      </c>
      <c r="I482" s="1">
        <f>_xlfn.XLOOKUP($B482,'[1]Pivot Gioc'!$B:$B,'[1]Pivot Gioc'!$P:$P,"")</f>
        <v>6</v>
      </c>
      <c r="J482" s="1">
        <f>_xlfn.XLOOKUP($B482,'[1]Pivot Gioc'!$B:$B,'[1]Pivot Gioc'!$L:$L,"")</f>
        <v>4</v>
      </c>
      <c r="K482" s="1">
        <f>_xlfn.XLOOKUP($B482,'[1]Pivot Gioc'!$B:$B,'[1]Pivot Gioc'!$M:$M,"")</f>
        <v>0</v>
      </c>
      <c r="L482" s="1">
        <f>_xlfn.XLOOKUP($B482,'[1]Pivot Gioc'!$B:$B,'[1]Pivot Gioc'!$K:$K,"")</f>
        <v>0</v>
      </c>
      <c r="M482" s="17">
        <f>_xlfn.XLOOKUP($B482,'[1]Pivot Gioc'!$B:$B,'[1]Pivot Gioc'!$C:$C,"")</f>
        <v>6.064516129032258</v>
      </c>
      <c r="N482" s="17">
        <f>_xlfn.XLOOKUP($B482,'[1]Pivot Gioc'!$B:$B,'[1]Pivot Gioc'!$D:$D,"")</f>
        <v>5</v>
      </c>
      <c r="O482" s="17">
        <f>_xlfn.XLOOKUP($B482,'[1]Pivot Gioc'!$B:$B,'[1]Pivot Gioc'!$E:$E,"")</f>
        <v>155</v>
      </c>
      <c r="P482" s="22">
        <f>IF(_xlfn.XLOOKUP($B482,'[1]Pivot Gioc'!$B:$B,'[1]Pivot Gioc'!$G:$G,"")=0,"",_xlfn.XLOOKUP($B482,'[1]Pivot Gioc'!$B:$B,'[1]Pivot Gioc'!$G:$G))</f>
        <v>40</v>
      </c>
      <c r="Q482" s="63" t="e">
        <f>_xlfn.XLOOKUP(B482,[1]!Tabella4[nome],[1]!Tabella4[PRES])</f>
        <v>#REF!</v>
      </c>
      <c r="R482" s="63" t="e">
        <f>_xlfn.XLOOKUP(B482,[1]!Tabella4[nome],[1]!Tabella4[LEGA TIT])</f>
        <v>#REF!</v>
      </c>
      <c r="S482" s="66">
        <f>IF(_xlfn.XLOOKUP($B482,'[1]Pivot Gioc'!$B:$B,'[1]Pivot Gioc'!$S:$S)="0,00","",_xlfn.XLOOKUP($B482,'[1]Pivot Gioc'!$B:$B,'[1]Pivot Gioc'!$S:$S))</f>
        <v>4.5</v>
      </c>
      <c r="T482" s="66">
        <f>IF(_xlfn.XLOOKUP($B482,'[1]Pivot Gioc'!$B:$B,'[1]Pivot Gioc'!$T:$T)=0,"",_xlfn.XLOOKUP($B482,'[1]Pivot Gioc'!$B:$B,'[1]Pivot Gioc'!$T:$T))</f>
        <v>4.5</v>
      </c>
    </row>
    <row r="483" spans="1:20" x14ac:dyDescent="0.3">
      <c r="B483" s="94" t="s">
        <v>307</v>
      </c>
      <c r="C483" s="1" t="str">
        <f>_xlfn.IFNA(_xlfn.XLOOKUP(B483,'[1]ROSE SQUADRE'!$N:$N,'[1]ROSE SQUADRE'!$O:$O),"")</f>
        <v>HERTHA VERNELLO</v>
      </c>
      <c r="D483" s="1">
        <f>_xlfn.XLOOKUP($B483,'[1]Pivot Gioc'!$B:$B,'[1]Pivot Gioc'!$Q:$Q,"")</f>
        <v>0</v>
      </c>
      <c r="E483" s="1">
        <f>_xlfn.XLOOKUP($B483,'[1]Pivot Gioc'!$B:$B,'[1]Pivot Gioc'!$N:$N,"")</f>
        <v>0</v>
      </c>
      <c r="F483" s="1">
        <f>_xlfn.XLOOKUP($B483,'[1]Pivot Gioc'!$B:$B,'[1]Pivot Gioc'!$J:$J,"")</f>
        <v>0</v>
      </c>
      <c r="G483" s="1">
        <f>_xlfn.XLOOKUP($B483,'[1]Pivot Gioc'!$B:$B,'[1]Pivot Gioc'!$I:$I,"")</f>
        <v>0</v>
      </c>
      <c r="H483" s="1">
        <f>_xlfn.XLOOKUP($B483,'[1]Pivot Gioc'!$B:$B,'[1]Pivot Gioc'!$H:$H,"")</f>
        <v>0</v>
      </c>
      <c r="I483" s="1">
        <f>_xlfn.XLOOKUP($B483,'[1]Pivot Gioc'!$B:$B,'[1]Pivot Gioc'!$P:$P,"")</f>
        <v>16</v>
      </c>
      <c r="J483" s="1">
        <f>_xlfn.XLOOKUP($B483,'[1]Pivot Gioc'!$B:$B,'[1]Pivot Gioc'!$L:$L,"")</f>
        <v>0</v>
      </c>
      <c r="K483" s="1">
        <f>_xlfn.XLOOKUP($B483,'[1]Pivot Gioc'!$B:$B,'[1]Pivot Gioc'!$M:$M,"")</f>
        <v>0</v>
      </c>
      <c r="L483" s="1">
        <f>_xlfn.XLOOKUP($B483,'[1]Pivot Gioc'!$B:$B,'[1]Pivot Gioc'!$K:$K,"")</f>
        <v>0</v>
      </c>
      <c r="M483" s="17">
        <f>_xlfn.XLOOKUP($B483,'[1]Pivot Gioc'!$B:$B,'[1]Pivot Gioc'!$C:$C,"")</f>
        <v>6.2638888888888893</v>
      </c>
      <c r="N483" s="17">
        <f>_xlfn.XLOOKUP($B483,'[1]Pivot Gioc'!$B:$B,'[1]Pivot Gioc'!$D:$D,"")</f>
        <v>5.8472222222222223</v>
      </c>
      <c r="O483" s="17">
        <f>_xlfn.XLOOKUP($B483,'[1]Pivot Gioc'!$B:$B,'[1]Pivot Gioc'!$E:$E,"")</f>
        <v>210.5</v>
      </c>
      <c r="P483" s="22">
        <f>IF(_xlfn.XLOOKUP($B483,'[1]Pivot Gioc'!$B:$B,'[1]Pivot Gioc'!$G:$G,"")=0,"",_xlfn.XLOOKUP($B483,'[1]Pivot Gioc'!$B:$B,'[1]Pivot Gioc'!$G:$G))</f>
        <v>31</v>
      </c>
      <c r="Q483" s="63" t="e">
        <f>_xlfn.XLOOKUP(B483,[1]!Tabella4[nome],[1]!Tabella4[PRES])</f>
        <v>#REF!</v>
      </c>
      <c r="R483" s="63" t="e">
        <f>_xlfn.XLOOKUP(B483,[1]!Tabella4[nome],[1]!Tabella4[LEGA TIT])</f>
        <v>#REF!</v>
      </c>
      <c r="S483" s="66">
        <f>IF(_xlfn.XLOOKUP($B483,'[1]Pivot Gioc'!$B:$B,'[1]Pivot Gioc'!$S:$S)="0,00","",_xlfn.XLOOKUP($B483,'[1]Pivot Gioc'!$B:$B,'[1]Pivot Gioc'!$S:$S))</f>
        <v>6</v>
      </c>
      <c r="T483" s="66">
        <f>IF(_xlfn.XLOOKUP($B483,'[1]Pivot Gioc'!$B:$B,'[1]Pivot Gioc'!$T:$T)=0,"",_xlfn.XLOOKUP($B483,'[1]Pivot Gioc'!$B:$B,'[1]Pivot Gioc'!$T:$T))</f>
        <v>210</v>
      </c>
    </row>
    <row r="484" spans="1:20" x14ac:dyDescent="0.3">
      <c r="A484" s="1" t="s">
        <v>457</v>
      </c>
      <c r="B484" s="107" t="s">
        <v>546</v>
      </c>
      <c r="C484" s="1" t="str">
        <f>_xlfn.IFNA(_xlfn.XLOOKUP(B484,'[1]ROSE SQUADRE'!$N:$N,'[1]ROSE SQUADRE'!$O:$O),"")</f>
        <v>PARTIZAN DEGRADO</v>
      </c>
      <c r="D484" s="1">
        <f>_xlfn.XLOOKUP($B484,'[1]Pivot Gioc'!$B:$B,'[1]Pivot Gioc'!$Q:$Q,"")</f>
        <v>0</v>
      </c>
      <c r="E484" s="1">
        <f>_xlfn.XLOOKUP($B484,'[1]Pivot Gioc'!$B:$B,'[1]Pivot Gioc'!$N:$N,"")</f>
        <v>0</v>
      </c>
      <c r="F484" s="1">
        <f>_xlfn.XLOOKUP($B484,'[1]Pivot Gioc'!$B:$B,'[1]Pivot Gioc'!$J:$J,"")</f>
        <v>0</v>
      </c>
      <c r="G484" s="1">
        <f>_xlfn.XLOOKUP($B484,'[1]Pivot Gioc'!$B:$B,'[1]Pivot Gioc'!$I:$I,"")</f>
        <v>0</v>
      </c>
      <c r="H484" s="1">
        <f>_xlfn.XLOOKUP($B484,'[1]Pivot Gioc'!$B:$B,'[1]Pivot Gioc'!$H:$H,"")</f>
        <v>0</v>
      </c>
      <c r="I484" s="1">
        <f>_xlfn.XLOOKUP($B484,'[1]Pivot Gioc'!$B:$B,'[1]Pivot Gioc'!$P:$P,"")</f>
        <v>7</v>
      </c>
      <c r="J484" s="1">
        <f>_xlfn.XLOOKUP($B484,'[1]Pivot Gioc'!$B:$B,'[1]Pivot Gioc'!$L:$L,"")</f>
        <v>1</v>
      </c>
      <c r="K484" s="1">
        <f>_xlfn.XLOOKUP($B484,'[1]Pivot Gioc'!$B:$B,'[1]Pivot Gioc'!$M:$M,"")</f>
        <v>0</v>
      </c>
      <c r="L484" s="1">
        <f>_xlfn.XLOOKUP($B484,'[1]Pivot Gioc'!$B:$B,'[1]Pivot Gioc'!$K:$K,"")</f>
        <v>0</v>
      </c>
      <c r="M484" s="17">
        <f>_xlfn.XLOOKUP($B484,'[1]Pivot Gioc'!$B:$B,'[1]Pivot Gioc'!$C:$C,"")</f>
        <v>6.1764705882352944</v>
      </c>
      <c r="N484" s="17">
        <f>_xlfn.XLOOKUP($B484,'[1]Pivot Gioc'!$B:$B,'[1]Pivot Gioc'!$D:$D,"")</f>
        <v>5.5</v>
      </c>
      <c r="O484" s="17">
        <f>_xlfn.XLOOKUP($B484,'[1]Pivot Gioc'!$B:$B,'[1]Pivot Gioc'!$E:$E,"")</f>
        <v>93.5</v>
      </c>
      <c r="P484" s="22">
        <f>IF(_xlfn.XLOOKUP($B484,'[1]Pivot Gioc'!$B:$B,'[1]Pivot Gioc'!$G:$G,"")=0,"",_xlfn.XLOOKUP($B484,'[1]Pivot Gioc'!$B:$B,'[1]Pivot Gioc'!$G:$G))</f>
        <v>18</v>
      </c>
      <c r="Q484" s="63" t="e">
        <f>_xlfn.XLOOKUP(B484,[1]!Tabella4[nome],[1]!Tabella4[PRES])</f>
        <v>#REF!</v>
      </c>
      <c r="R484" s="63" t="e">
        <f>_xlfn.XLOOKUP(B484,[1]!Tabella4[nome],[1]!Tabella4[LEGA TIT])</f>
        <v>#REF!</v>
      </c>
      <c r="S484" s="66">
        <f>IF(_xlfn.XLOOKUP($B484,'[1]Pivot Gioc'!$B:$B,'[1]Pivot Gioc'!$S:$S)="0,00","",_xlfn.XLOOKUP($B484,'[1]Pivot Gioc'!$B:$B,'[1]Pivot Gioc'!$S:$S))</f>
        <v>5</v>
      </c>
      <c r="T484" s="66">
        <f>IF(_xlfn.XLOOKUP($B484,'[1]Pivot Gioc'!$B:$B,'[1]Pivot Gioc'!$T:$T)=0,"",_xlfn.XLOOKUP($B484,'[1]Pivot Gioc'!$B:$B,'[1]Pivot Gioc'!$T:$T))</f>
        <v>5</v>
      </c>
    </row>
    <row r="485" spans="1:20" x14ac:dyDescent="0.3">
      <c r="B485" s="94" t="s">
        <v>654</v>
      </c>
      <c r="C485" s="1" t="str">
        <f>_xlfn.IFNA(_xlfn.XLOOKUP(B485,'[1]ROSE SQUADRE'!$N:$N,'[1]ROSE SQUADRE'!$O:$O),"")</f>
        <v>PARTIZAN DEGRADO</v>
      </c>
      <c r="D485" s="1">
        <f>_xlfn.XLOOKUP($B485,'[1]Pivot Gioc'!$B:$B,'[1]Pivot Gioc'!$Q:$Q,"")</f>
        <v>0</v>
      </c>
      <c r="E485" s="1">
        <f>_xlfn.XLOOKUP($B485,'[1]Pivot Gioc'!$B:$B,'[1]Pivot Gioc'!$N:$N,"")</f>
        <v>0</v>
      </c>
      <c r="F485" s="1">
        <f>_xlfn.XLOOKUP($B485,'[1]Pivot Gioc'!$B:$B,'[1]Pivot Gioc'!$J:$J,"")</f>
        <v>0</v>
      </c>
      <c r="G485" s="1">
        <f>_xlfn.XLOOKUP($B485,'[1]Pivot Gioc'!$B:$B,'[1]Pivot Gioc'!$I:$I,"")</f>
        <v>0</v>
      </c>
      <c r="H485" s="1">
        <f>_xlfn.XLOOKUP($B485,'[1]Pivot Gioc'!$B:$B,'[1]Pivot Gioc'!$H:$H,"")</f>
        <v>0</v>
      </c>
      <c r="I485" s="1">
        <f>_xlfn.XLOOKUP($B485,'[1]Pivot Gioc'!$B:$B,'[1]Pivot Gioc'!$P:$P,"")</f>
        <v>2</v>
      </c>
      <c r="J485" s="1">
        <f>_xlfn.XLOOKUP($B485,'[1]Pivot Gioc'!$B:$B,'[1]Pivot Gioc'!$L:$L,"")</f>
        <v>4</v>
      </c>
      <c r="K485" s="1">
        <f>_xlfn.XLOOKUP($B485,'[1]Pivot Gioc'!$B:$B,'[1]Pivot Gioc'!$M:$M,"")</f>
        <v>0</v>
      </c>
      <c r="L485" s="1">
        <f>_xlfn.XLOOKUP($B485,'[1]Pivot Gioc'!$B:$B,'[1]Pivot Gioc'!$K:$K,"")</f>
        <v>0</v>
      </c>
      <c r="M485" s="17">
        <f>_xlfn.XLOOKUP($B485,'[1]Pivot Gioc'!$B:$B,'[1]Pivot Gioc'!$C:$C,"")</f>
        <v>6.2058823529411766</v>
      </c>
      <c r="N485" s="17">
        <f>_xlfn.XLOOKUP($B485,'[1]Pivot Gioc'!$B:$B,'[1]Pivot Gioc'!$D:$D,"")</f>
        <v>4.5</v>
      </c>
      <c r="O485" s="17">
        <f>_xlfn.XLOOKUP($B485,'[1]Pivot Gioc'!$B:$B,'[1]Pivot Gioc'!$E:$E,"")</f>
        <v>76.5</v>
      </c>
      <c r="P485" s="22">
        <f>IF(_xlfn.XLOOKUP($B485,'[1]Pivot Gioc'!$B:$B,'[1]Pivot Gioc'!$G:$G,"")=0,"",_xlfn.XLOOKUP($B485,'[1]Pivot Gioc'!$B:$B,'[1]Pivot Gioc'!$G:$G))</f>
        <v>29</v>
      </c>
      <c r="Q485" s="63" t="e">
        <f>_xlfn.XLOOKUP(B485,[1]!Tabella4[nome],[1]!Tabella4[PRES])</f>
        <v>#REF!</v>
      </c>
      <c r="R485" s="63" t="e">
        <f>_xlfn.XLOOKUP(B485,[1]!Tabella4[nome],[1]!Tabella4[LEGA TIT])</f>
        <v>#REF!</v>
      </c>
      <c r="S485" s="66">
        <f>IF(_xlfn.XLOOKUP($B485,'[1]Pivot Gioc'!$B:$B,'[1]Pivot Gioc'!$S:$S)="0,00","",_xlfn.XLOOKUP($B485,'[1]Pivot Gioc'!$B:$B,'[1]Pivot Gioc'!$S:$S))</f>
        <v>4.125</v>
      </c>
      <c r="T485" s="66">
        <f>IF(_xlfn.XLOOKUP($B485,'[1]Pivot Gioc'!$B:$B,'[1]Pivot Gioc'!$T:$T)=0,"",_xlfn.XLOOKUP($B485,'[1]Pivot Gioc'!$B:$B,'[1]Pivot Gioc'!$T:$T))</f>
        <v>16.5</v>
      </c>
    </row>
    <row r="486" spans="1:20" x14ac:dyDescent="0.3">
      <c r="B486" s="94" t="s">
        <v>296</v>
      </c>
      <c r="C486" s="1" t="str">
        <f>_xlfn.IFNA(_xlfn.XLOOKUP(B486,'[1]ROSE SQUADRE'!$N:$N,'[1]ROSE SQUADRE'!$O:$O),"")</f>
        <v>PARTIZAN DEGRADO</v>
      </c>
      <c r="D486" s="1">
        <f>_xlfn.XLOOKUP($B486,'[1]Pivot Gioc'!$B:$B,'[1]Pivot Gioc'!$Q:$Q,"")</f>
        <v>0</v>
      </c>
      <c r="E486" s="1">
        <f>_xlfn.XLOOKUP($B486,'[1]Pivot Gioc'!$B:$B,'[1]Pivot Gioc'!$N:$N,"")</f>
        <v>0</v>
      </c>
      <c r="F486" s="1">
        <f>_xlfn.XLOOKUP($B486,'[1]Pivot Gioc'!$B:$B,'[1]Pivot Gioc'!$J:$J,"")</f>
        <v>0</v>
      </c>
      <c r="G486" s="1">
        <f>_xlfn.XLOOKUP($B486,'[1]Pivot Gioc'!$B:$B,'[1]Pivot Gioc'!$I:$I,"")</f>
        <v>0</v>
      </c>
      <c r="H486" s="1">
        <f>_xlfn.XLOOKUP($B486,'[1]Pivot Gioc'!$B:$B,'[1]Pivot Gioc'!$H:$H,"")</f>
        <v>0</v>
      </c>
      <c r="I486" s="1">
        <f>_xlfn.XLOOKUP($B486,'[1]Pivot Gioc'!$B:$B,'[1]Pivot Gioc'!$P:$P,"")</f>
        <v>7</v>
      </c>
      <c r="J486" s="1">
        <f>_xlfn.XLOOKUP($B486,'[1]Pivot Gioc'!$B:$B,'[1]Pivot Gioc'!$L:$L,"")</f>
        <v>1</v>
      </c>
      <c r="K486" s="1">
        <f>_xlfn.XLOOKUP($B486,'[1]Pivot Gioc'!$B:$B,'[1]Pivot Gioc'!$M:$M,"")</f>
        <v>1</v>
      </c>
      <c r="L486" s="1">
        <f>_xlfn.XLOOKUP($B486,'[1]Pivot Gioc'!$B:$B,'[1]Pivot Gioc'!$K:$K,"")</f>
        <v>0</v>
      </c>
      <c r="M486" s="17">
        <f>_xlfn.XLOOKUP($B486,'[1]Pivot Gioc'!$B:$B,'[1]Pivot Gioc'!$C:$C,"")</f>
        <v>6.21875</v>
      </c>
      <c r="N486" s="17">
        <f>_xlfn.XLOOKUP($B486,'[1]Pivot Gioc'!$B:$B,'[1]Pivot Gioc'!$D:$D,"")</f>
        <v>5.6875</v>
      </c>
      <c r="O486" s="17">
        <f>_xlfn.XLOOKUP($B486,'[1]Pivot Gioc'!$B:$B,'[1]Pivot Gioc'!$E:$E,"")</f>
        <v>91</v>
      </c>
      <c r="P486" s="22">
        <f>IF(_xlfn.XLOOKUP($B486,'[1]Pivot Gioc'!$B:$B,'[1]Pivot Gioc'!$G:$G,"")=0,"",_xlfn.XLOOKUP($B486,'[1]Pivot Gioc'!$B:$B,'[1]Pivot Gioc'!$G:$G))</f>
        <v>14</v>
      </c>
      <c r="Q486" s="63" t="e">
        <f>_xlfn.XLOOKUP(B486,[1]!Tabella4[nome],[1]!Tabella4[PRES])</f>
        <v>#REF!</v>
      </c>
      <c r="R486" s="63" t="e">
        <f>_xlfn.XLOOKUP(B486,[1]!Tabella4[nome],[1]!Tabella4[LEGA TIT])</f>
        <v>#REF!</v>
      </c>
      <c r="S486" s="66">
        <f>IF(_xlfn.XLOOKUP($B486,'[1]Pivot Gioc'!$B:$B,'[1]Pivot Gioc'!$S:$S)="0,00","",_xlfn.XLOOKUP($B486,'[1]Pivot Gioc'!$B:$B,'[1]Pivot Gioc'!$S:$S))</f>
        <v>5.958333333333333</v>
      </c>
      <c r="T486" s="66">
        <f>IF(_xlfn.XLOOKUP($B486,'[1]Pivot Gioc'!$B:$B,'[1]Pivot Gioc'!$T:$T)=0,"",_xlfn.XLOOKUP($B486,'[1]Pivot Gioc'!$B:$B,'[1]Pivot Gioc'!$T:$T))</f>
        <v>71.5</v>
      </c>
    </row>
    <row r="487" spans="1:20" x14ac:dyDescent="0.3">
      <c r="B487" s="94" t="s">
        <v>318</v>
      </c>
      <c r="C487" s="1" t="str">
        <f>_xlfn.IFNA(_xlfn.XLOOKUP(B487,'[1]ROSE SQUADRE'!$N:$N,'[1]ROSE SQUADRE'!$O:$O),"")</f>
        <v>PARTIZAN DEGRADO</v>
      </c>
      <c r="D487" s="1">
        <f>_xlfn.XLOOKUP($B487,'[1]Pivot Gioc'!$B:$B,'[1]Pivot Gioc'!$Q:$Q,"")</f>
        <v>0</v>
      </c>
      <c r="E487" s="1">
        <f>_xlfn.XLOOKUP($B487,'[1]Pivot Gioc'!$B:$B,'[1]Pivot Gioc'!$N:$N,"")</f>
        <v>2</v>
      </c>
      <c r="F487" s="1">
        <f>_xlfn.XLOOKUP($B487,'[1]Pivot Gioc'!$B:$B,'[1]Pivot Gioc'!$J:$J,"")</f>
        <v>0</v>
      </c>
      <c r="G487" s="1">
        <f>_xlfn.XLOOKUP($B487,'[1]Pivot Gioc'!$B:$B,'[1]Pivot Gioc'!$I:$I,"")</f>
        <v>0</v>
      </c>
      <c r="H487" s="1">
        <f>_xlfn.XLOOKUP($B487,'[1]Pivot Gioc'!$B:$B,'[1]Pivot Gioc'!$H:$H,"")</f>
        <v>0</v>
      </c>
      <c r="I487" s="1">
        <f>_xlfn.XLOOKUP($B487,'[1]Pivot Gioc'!$B:$B,'[1]Pivot Gioc'!$P:$P,"")</f>
        <v>0</v>
      </c>
      <c r="J487" s="1">
        <f>_xlfn.XLOOKUP($B487,'[1]Pivot Gioc'!$B:$B,'[1]Pivot Gioc'!$L:$L,"")</f>
        <v>2</v>
      </c>
      <c r="K487" s="1">
        <f>_xlfn.XLOOKUP($B487,'[1]Pivot Gioc'!$B:$B,'[1]Pivot Gioc'!$M:$M,"")</f>
        <v>0</v>
      </c>
      <c r="L487" s="1">
        <f>_xlfn.XLOOKUP($B487,'[1]Pivot Gioc'!$B:$B,'[1]Pivot Gioc'!$K:$K,"")</f>
        <v>0</v>
      </c>
      <c r="M487" s="17">
        <f>_xlfn.XLOOKUP($B487,'[1]Pivot Gioc'!$B:$B,'[1]Pivot Gioc'!$C:$C,"")</f>
        <v>6.078125</v>
      </c>
      <c r="N487" s="17">
        <f>_xlfn.XLOOKUP($B487,'[1]Pivot Gioc'!$B:$B,'[1]Pivot Gioc'!$D:$D,"")</f>
        <v>6.109375</v>
      </c>
      <c r="O487" s="17">
        <f>_xlfn.XLOOKUP($B487,'[1]Pivot Gioc'!$B:$B,'[1]Pivot Gioc'!$E:$E,"")</f>
        <v>195.5</v>
      </c>
      <c r="P487" s="22" t="str">
        <f>IF(_xlfn.XLOOKUP($B487,'[1]Pivot Gioc'!$B:$B,'[1]Pivot Gioc'!$G:$G,"")=0,"",_xlfn.XLOOKUP($B487,'[1]Pivot Gioc'!$B:$B,'[1]Pivot Gioc'!$G:$G))</f>
        <v/>
      </c>
      <c r="Q487" s="63" t="e">
        <f>_xlfn.XLOOKUP(B487,[1]!Tabella4[nome],[1]!Tabella4[PRES])</f>
        <v>#REF!</v>
      </c>
      <c r="R487" s="63" t="e">
        <f>_xlfn.XLOOKUP(B487,[1]!Tabella4[nome],[1]!Tabella4[LEGA TIT])</f>
        <v>#REF!</v>
      </c>
      <c r="S487" s="66">
        <f>IF(_xlfn.XLOOKUP($B487,'[1]Pivot Gioc'!$B:$B,'[1]Pivot Gioc'!$S:$S)="0,00","",_xlfn.XLOOKUP($B487,'[1]Pivot Gioc'!$B:$B,'[1]Pivot Gioc'!$S:$S))</f>
        <v>6.166666666666667</v>
      </c>
      <c r="T487" s="66">
        <f>IF(_xlfn.XLOOKUP($B487,'[1]Pivot Gioc'!$B:$B,'[1]Pivot Gioc'!$T:$T)=0,"",_xlfn.XLOOKUP($B487,'[1]Pivot Gioc'!$B:$B,'[1]Pivot Gioc'!$T:$T))</f>
        <v>74</v>
      </c>
    </row>
    <row r="488" spans="1:20" x14ac:dyDescent="0.3">
      <c r="B488" s="94" t="s">
        <v>342</v>
      </c>
      <c r="C488" s="1" t="str">
        <f>_xlfn.IFNA(_xlfn.XLOOKUP(B488,'[1]ROSE SQUADRE'!$N:$N,'[1]ROSE SQUADRE'!$O:$O),"")</f>
        <v>PARTIZAN DEGRADO</v>
      </c>
      <c r="D488" s="1">
        <f>_xlfn.XLOOKUP($B488,'[1]Pivot Gioc'!$B:$B,'[1]Pivot Gioc'!$Q:$Q,"")</f>
        <v>0</v>
      </c>
      <c r="E488" s="1">
        <f>_xlfn.XLOOKUP($B488,'[1]Pivot Gioc'!$B:$B,'[1]Pivot Gioc'!$N:$N,"")</f>
        <v>2</v>
      </c>
      <c r="F488" s="1">
        <f>_xlfn.XLOOKUP($B488,'[1]Pivot Gioc'!$B:$B,'[1]Pivot Gioc'!$J:$J,"")</f>
        <v>0</v>
      </c>
      <c r="G488" s="1">
        <f>_xlfn.XLOOKUP($B488,'[1]Pivot Gioc'!$B:$B,'[1]Pivot Gioc'!$I:$I,"")</f>
        <v>0</v>
      </c>
      <c r="H488" s="1">
        <f>_xlfn.XLOOKUP($B488,'[1]Pivot Gioc'!$B:$B,'[1]Pivot Gioc'!$H:$H,"")</f>
        <v>0</v>
      </c>
      <c r="I488" s="1">
        <f>_xlfn.XLOOKUP($B488,'[1]Pivot Gioc'!$B:$B,'[1]Pivot Gioc'!$P:$P,"")</f>
        <v>0</v>
      </c>
      <c r="J488" s="1">
        <f>_xlfn.XLOOKUP($B488,'[1]Pivot Gioc'!$B:$B,'[1]Pivot Gioc'!$L:$L,"")</f>
        <v>2</v>
      </c>
      <c r="K488" s="1">
        <f>_xlfn.XLOOKUP($B488,'[1]Pivot Gioc'!$B:$B,'[1]Pivot Gioc'!$M:$M,"")</f>
        <v>0</v>
      </c>
      <c r="L488" s="1">
        <f>_xlfn.XLOOKUP($B488,'[1]Pivot Gioc'!$B:$B,'[1]Pivot Gioc'!$K:$K,"")</f>
        <v>0</v>
      </c>
      <c r="M488" s="17">
        <f>_xlfn.XLOOKUP($B488,'[1]Pivot Gioc'!$B:$B,'[1]Pivot Gioc'!$C:$C,"")</f>
        <v>5.865384615384615</v>
      </c>
      <c r="N488" s="17">
        <f>_xlfn.XLOOKUP($B488,'[1]Pivot Gioc'!$B:$B,'[1]Pivot Gioc'!$D:$D,"")</f>
        <v>5.9038461538461542</v>
      </c>
      <c r="O488" s="17">
        <f>_xlfn.XLOOKUP($B488,'[1]Pivot Gioc'!$B:$B,'[1]Pivot Gioc'!$E:$E,"")</f>
        <v>153.5</v>
      </c>
      <c r="P488" s="22" t="str">
        <f>IF(_xlfn.XLOOKUP($B488,'[1]Pivot Gioc'!$B:$B,'[1]Pivot Gioc'!$G:$G,"")=0,"",_xlfn.XLOOKUP($B488,'[1]Pivot Gioc'!$B:$B,'[1]Pivot Gioc'!$G:$G))</f>
        <v/>
      </c>
      <c r="Q488" s="63" t="e">
        <f>_xlfn.XLOOKUP(B488,[1]!Tabella4[nome],[1]!Tabella4[PRES])</f>
        <v>#REF!</v>
      </c>
      <c r="R488" s="63" t="e">
        <f>_xlfn.XLOOKUP(B488,[1]!Tabella4[nome],[1]!Tabella4[LEGA TIT])</f>
        <v>#REF!</v>
      </c>
      <c r="S488" s="66">
        <f>IF(_xlfn.XLOOKUP($B488,'[1]Pivot Gioc'!$B:$B,'[1]Pivot Gioc'!$S:$S)="0,00","",_xlfn.XLOOKUP($B488,'[1]Pivot Gioc'!$B:$B,'[1]Pivot Gioc'!$S:$S))</f>
        <v>5.9642857142857144</v>
      </c>
      <c r="T488" s="66">
        <f>IF(_xlfn.XLOOKUP($B488,'[1]Pivot Gioc'!$B:$B,'[1]Pivot Gioc'!$T:$T)=0,"",_xlfn.XLOOKUP($B488,'[1]Pivot Gioc'!$B:$B,'[1]Pivot Gioc'!$T:$T))</f>
        <v>83.5</v>
      </c>
    </row>
    <row r="489" spans="1:20" x14ac:dyDescent="0.3">
      <c r="A489" s="1" t="s">
        <v>457</v>
      </c>
      <c r="B489" s="106" t="s">
        <v>86</v>
      </c>
      <c r="C489" s="1" t="str">
        <f>_xlfn.IFNA(_xlfn.XLOOKUP(B489,'[1]ROSE SQUADRE'!$N:$N,'[1]ROSE SQUADRE'!$O:$O),"")</f>
        <v>PESCICULINI FC</v>
      </c>
      <c r="D489" s="1">
        <f>_xlfn.XLOOKUP($B489,'[1]Pivot Gioc'!$B:$B,'[1]Pivot Gioc'!$Q:$Q,"")</f>
        <v>0</v>
      </c>
      <c r="E489" s="1">
        <f>_xlfn.XLOOKUP($B489,'[1]Pivot Gioc'!$B:$B,'[1]Pivot Gioc'!$N:$N,"")</f>
        <v>0</v>
      </c>
      <c r="F489" s="1">
        <f>_xlfn.XLOOKUP($B489,'[1]Pivot Gioc'!$B:$B,'[1]Pivot Gioc'!$J:$J,"")</f>
        <v>0</v>
      </c>
      <c r="G489" s="1">
        <f>_xlfn.XLOOKUP($B489,'[1]Pivot Gioc'!$B:$B,'[1]Pivot Gioc'!$I:$I,"")</f>
        <v>0</v>
      </c>
      <c r="H489" s="1">
        <f>_xlfn.XLOOKUP($B489,'[1]Pivot Gioc'!$B:$B,'[1]Pivot Gioc'!$H:$H,"")</f>
        <v>0</v>
      </c>
      <c r="I489" s="1">
        <f>_xlfn.XLOOKUP($B489,'[1]Pivot Gioc'!$B:$B,'[1]Pivot Gioc'!$P:$P,"")</f>
        <v>0</v>
      </c>
      <c r="J489" s="1">
        <f>_xlfn.XLOOKUP($B489,'[1]Pivot Gioc'!$B:$B,'[1]Pivot Gioc'!$L:$L,"")</f>
        <v>0</v>
      </c>
      <c r="K489" s="1">
        <f>_xlfn.XLOOKUP($B489,'[1]Pivot Gioc'!$B:$B,'[1]Pivot Gioc'!$M:$M,"")</f>
        <v>0</v>
      </c>
      <c r="L489" s="1">
        <f>_xlfn.XLOOKUP($B489,'[1]Pivot Gioc'!$B:$B,'[1]Pivot Gioc'!$K:$K,"")</f>
        <v>0</v>
      </c>
      <c r="M489" s="17">
        <f>_xlfn.XLOOKUP($B489,'[1]Pivot Gioc'!$B:$B,'[1]Pivot Gioc'!$C:$C,"")</f>
        <v>5.6111111111111107</v>
      </c>
      <c r="N489" s="17">
        <f>_xlfn.XLOOKUP($B489,'[1]Pivot Gioc'!$B:$B,'[1]Pivot Gioc'!$D:$D,"")</f>
        <v>5.6111111111111107</v>
      </c>
      <c r="O489" s="17">
        <f>_xlfn.XLOOKUP($B489,'[1]Pivot Gioc'!$B:$B,'[1]Pivot Gioc'!$E:$E,"")</f>
        <v>50.5</v>
      </c>
      <c r="P489" s="22" t="str">
        <f>IF(_xlfn.XLOOKUP($B489,'[1]Pivot Gioc'!$B:$B,'[1]Pivot Gioc'!$G:$G,"")=0,"",_xlfn.XLOOKUP($B489,'[1]Pivot Gioc'!$B:$B,'[1]Pivot Gioc'!$G:$G))</f>
        <v/>
      </c>
      <c r="Q489" s="63" t="e">
        <f>_xlfn.XLOOKUP(B489,[1]!Tabella4[nome],[1]!Tabella4[PRES])</f>
        <v>#REF!</v>
      </c>
      <c r="R489" s="63" t="e">
        <f>_xlfn.XLOOKUP(B489,[1]!Tabella4[nome],[1]!Tabella4[LEGA TIT])</f>
        <v>#REF!</v>
      </c>
      <c r="S489" s="66">
        <f>IF(_xlfn.XLOOKUP($B489,'[1]Pivot Gioc'!$B:$B,'[1]Pivot Gioc'!$S:$S)="0,00","",_xlfn.XLOOKUP($B489,'[1]Pivot Gioc'!$B:$B,'[1]Pivot Gioc'!$S:$S))</f>
        <v>5.333333333333333</v>
      </c>
      <c r="T489" s="66">
        <f>IF(_xlfn.XLOOKUP($B489,'[1]Pivot Gioc'!$B:$B,'[1]Pivot Gioc'!$T:$T)=0,"",_xlfn.XLOOKUP($B489,'[1]Pivot Gioc'!$B:$B,'[1]Pivot Gioc'!$T:$T))</f>
        <v>16</v>
      </c>
    </row>
    <row r="490" spans="1:20" x14ac:dyDescent="0.3">
      <c r="A490" s="1" t="s">
        <v>456</v>
      </c>
      <c r="B490" s="104" t="s">
        <v>487</v>
      </c>
      <c r="C490" s="1" t="str">
        <f>_xlfn.IFNA(_xlfn.XLOOKUP(B490,'[1]ROSE SQUADRE'!$N:$N,'[1]ROSE SQUADRE'!$O:$O),"")</f>
        <v>PESCICULINI FC</v>
      </c>
      <c r="D490" s="1">
        <f>_xlfn.XLOOKUP($B490,'[1]Pivot Gioc'!$B:$B,'[1]Pivot Gioc'!$Q:$Q,"")</f>
        <v>0</v>
      </c>
      <c r="E490" s="1">
        <f>_xlfn.XLOOKUP($B490,'[1]Pivot Gioc'!$B:$B,'[1]Pivot Gioc'!$N:$N,"")</f>
        <v>1</v>
      </c>
      <c r="F490" s="1">
        <f>_xlfn.XLOOKUP($B490,'[1]Pivot Gioc'!$B:$B,'[1]Pivot Gioc'!$J:$J,"")</f>
        <v>0</v>
      </c>
      <c r="G490" s="1">
        <f>_xlfn.XLOOKUP($B490,'[1]Pivot Gioc'!$B:$B,'[1]Pivot Gioc'!$I:$I,"")</f>
        <v>0</v>
      </c>
      <c r="H490" s="1">
        <f>_xlfn.XLOOKUP($B490,'[1]Pivot Gioc'!$B:$B,'[1]Pivot Gioc'!$H:$H,"")</f>
        <v>0</v>
      </c>
      <c r="I490" s="1">
        <f>_xlfn.XLOOKUP($B490,'[1]Pivot Gioc'!$B:$B,'[1]Pivot Gioc'!$P:$P,"")</f>
        <v>2</v>
      </c>
      <c r="J490" s="1">
        <f>_xlfn.XLOOKUP($B490,'[1]Pivot Gioc'!$B:$B,'[1]Pivot Gioc'!$L:$L,"")</f>
        <v>1</v>
      </c>
      <c r="K490" s="1">
        <f>_xlfn.XLOOKUP($B490,'[1]Pivot Gioc'!$B:$B,'[1]Pivot Gioc'!$M:$M,"")</f>
        <v>0</v>
      </c>
      <c r="L490" s="1">
        <f>_xlfn.XLOOKUP($B490,'[1]Pivot Gioc'!$B:$B,'[1]Pivot Gioc'!$K:$K,"")</f>
        <v>0</v>
      </c>
      <c r="M490" s="17">
        <f>_xlfn.XLOOKUP($B490,'[1]Pivot Gioc'!$B:$B,'[1]Pivot Gioc'!$C:$C,"")</f>
        <v>6.2777777777777777</v>
      </c>
      <c r="N490" s="17">
        <f>_xlfn.XLOOKUP($B490,'[1]Pivot Gioc'!$B:$B,'[1]Pivot Gioc'!$D:$D,"")</f>
        <v>5.2222222222222223</v>
      </c>
      <c r="O490" s="17">
        <f>_xlfn.XLOOKUP($B490,'[1]Pivot Gioc'!$B:$B,'[1]Pivot Gioc'!$E:$E,"")</f>
        <v>47</v>
      </c>
      <c r="P490" s="22">
        <f>IF(_xlfn.XLOOKUP($B490,'[1]Pivot Gioc'!$B:$B,'[1]Pivot Gioc'!$G:$G,"")=0,"",_xlfn.XLOOKUP($B490,'[1]Pivot Gioc'!$B:$B,'[1]Pivot Gioc'!$G:$G))</f>
        <v>12</v>
      </c>
      <c r="Q490" s="63" t="e">
        <f>_xlfn.XLOOKUP(B490,[1]!Tabella4[nome],[1]!Tabella4[PRES])</f>
        <v>#REF!</v>
      </c>
      <c r="R490" s="63" t="e">
        <f>_xlfn.XLOOKUP(B490,[1]!Tabella4[nome],[1]!Tabella4[LEGA TIT])</f>
        <v>#REF!</v>
      </c>
      <c r="S490" s="66">
        <f>IF(_xlfn.XLOOKUP($B490,'[1]Pivot Gioc'!$B:$B,'[1]Pivot Gioc'!$S:$S)="0,00","",_xlfn.XLOOKUP($B490,'[1]Pivot Gioc'!$B:$B,'[1]Pivot Gioc'!$S:$S))</f>
        <v>3.5</v>
      </c>
      <c r="T490" s="66">
        <f>IF(_xlfn.XLOOKUP($B490,'[1]Pivot Gioc'!$B:$B,'[1]Pivot Gioc'!$T:$T)=0,"",_xlfn.XLOOKUP($B490,'[1]Pivot Gioc'!$B:$B,'[1]Pivot Gioc'!$T:$T))</f>
        <v>7</v>
      </c>
    </row>
    <row r="491" spans="1:20" x14ac:dyDescent="0.3">
      <c r="B491" s="94" t="s">
        <v>486</v>
      </c>
      <c r="C491" s="1" t="str">
        <f>_xlfn.IFNA(_xlfn.XLOOKUP(B491,'[1]ROSE SQUADRE'!$N:$N,'[1]ROSE SQUADRE'!$O:$O),"")</f>
        <v>PESCICULINI FC</v>
      </c>
      <c r="D491" s="1">
        <f>_xlfn.XLOOKUP($B491,'[1]Pivot Gioc'!$B:$B,'[1]Pivot Gioc'!$Q:$Q,"")</f>
        <v>0</v>
      </c>
      <c r="E491" s="1">
        <f>_xlfn.XLOOKUP($B491,'[1]Pivot Gioc'!$B:$B,'[1]Pivot Gioc'!$N:$N,"")</f>
        <v>1</v>
      </c>
      <c r="F491" s="1">
        <f>_xlfn.XLOOKUP($B491,'[1]Pivot Gioc'!$B:$B,'[1]Pivot Gioc'!$J:$J,"")</f>
        <v>0</v>
      </c>
      <c r="G491" s="1">
        <f>_xlfn.XLOOKUP($B491,'[1]Pivot Gioc'!$B:$B,'[1]Pivot Gioc'!$I:$I,"")</f>
        <v>0</v>
      </c>
      <c r="H491" s="1">
        <f>_xlfn.XLOOKUP($B491,'[1]Pivot Gioc'!$B:$B,'[1]Pivot Gioc'!$H:$H,"")</f>
        <v>1</v>
      </c>
      <c r="I491" s="1">
        <f>_xlfn.XLOOKUP($B491,'[1]Pivot Gioc'!$B:$B,'[1]Pivot Gioc'!$P:$P,"")</f>
        <v>11</v>
      </c>
      <c r="J491" s="1">
        <f>_xlfn.XLOOKUP($B491,'[1]Pivot Gioc'!$B:$B,'[1]Pivot Gioc'!$L:$L,"")</f>
        <v>1</v>
      </c>
      <c r="K491" s="1">
        <f>_xlfn.XLOOKUP($B491,'[1]Pivot Gioc'!$B:$B,'[1]Pivot Gioc'!$M:$M,"")</f>
        <v>1</v>
      </c>
      <c r="L491" s="1">
        <f>_xlfn.XLOOKUP($B491,'[1]Pivot Gioc'!$B:$B,'[1]Pivot Gioc'!$K:$K,"")</f>
        <v>0</v>
      </c>
      <c r="M491" s="17">
        <f>_xlfn.XLOOKUP($B491,'[1]Pivot Gioc'!$B:$B,'[1]Pivot Gioc'!$C:$C,"")</f>
        <v>6.0666666666666664</v>
      </c>
      <c r="N491" s="17">
        <f>_xlfn.XLOOKUP($B491,'[1]Pivot Gioc'!$B:$B,'[1]Pivot Gioc'!$D:$D,"")</f>
        <v>5.45</v>
      </c>
      <c r="O491" s="17">
        <f>_xlfn.XLOOKUP($B491,'[1]Pivot Gioc'!$B:$B,'[1]Pivot Gioc'!$E:$E,"")</f>
        <v>163.5</v>
      </c>
      <c r="P491" s="22">
        <f>IF(_xlfn.XLOOKUP($B491,'[1]Pivot Gioc'!$B:$B,'[1]Pivot Gioc'!$G:$G,"")=0,"",_xlfn.XLOOKUP($B491,'[1]Pivot Gioc'!$B:$B,'[1]Pivot Gioc'!$G:$G))</f>
        <v>32</v>
      </c>
      <c r="Q491" s="63" t="e">
        <f>_xlfn.XLOOKUP(B491,[1]!Tabella4[nome],[1]!Tabella4[PRES])</f>
        <v>#REF!</v>
      </c>
      <c r="R491" s="63" t="e">
        <f>_xlfn.XLOOKUP(B491,[1]!Tabella4[nome],[1]!Tabella4[LEGA TIT])</f>
        <v>#REF!</v>
      </c>
      <c r="S491" s="66">
        <f>IF(_xlfn.XLOOKUP($B491,'[1]Pivot Gioc'!$B:$B,'[1]Pivot Gioc'!$S:$S)="0,00","",_xlfn.XLOOKUP($B491,'[1]Pivot Gioc'!$B:$B,'[1]Pivot Gioc'!$S:$S))</f>
        <v>5.0714285714285712</v>
      </c>
      <c r="T491" s="66">
        <f>IF(_xlfn.XLOOKUP($B491,'[1]Pivot Gioc'!$B:$B,'[1]Pivot Gioc'!$T:$T)=0,"",_xlfn.XLOOKUP($B491,'[1]Pivot Gioc'!$B:$B,'[1]Pivot Gioc'!$T:$T))</f>
        <v>71</v>
      </c>
    </row>
    <row r="492" spans="1:20" x14ac:dyDescent="0.3">
      <c r="B492" s="94" t="s">
        <v>637</v>
      </c>
      <c r="C492" s="1" t="str">
        <f>_xlfn.IFNA(_xlfn.XLOOKUP(B492,'[1]ROSE SQUADRE'!$N:$N,'[1]ROSE SQUADRE'!$O:$O),"")</f>
        <v>PESCICULINI FC</v>
      </c>
      <c r="D492" s="1">
        <f>_xlfn.XLOOKUP($B492,'[1]Pivot Gioc'!$B:$B,'[1]Pivot Gioc'!$Q:$Q,"")</f>
        <v>0</v>
      </c>
      <c r="E492" s="1">
        <f>_xlfn.XLOOKUP($B492,'[1]Pivot Gioc'!$B:$B,'[1]Pivot Gioc'!$N:$N,"")</f>
        <v>0</v>
      </c>
      <c r="F492" s="1">
        <f>_xlfn.XLOOKUP($B492,'[1]Pivot Gioc'!$B:$B,'[1]Pivot Gioc'!$J:$J,"")</f>
        <v>0</v>
      </c>
      <c r="G492" s="1">
        <f>_xlfn.XLOOKUP($B492,'[1]Pivot Gioc'!$B:$B,'[1]Pivot Gioc'!$I:$I,"")</f>
        <v>0</v>
      </c>
      <c r="H492" s="1">
        <f>_xlfn.XLOOKUP($B492,'[1]Pivot Gioc'!$B:$B,'[1]Pivot Gioc'!$H:$H,"")</f>
        <v>0</v>
      </c>
      <c r="I492" s="1">
        <f>_xlfn.XLOOKUP($B492,'[1]Pivot Gioc'!$B:$B,'[1]Pivot Gioc'!$P:$P,"")</f>
        <v>9</v>
      </c>
      <c r="J492" s="1">
        <f>_xlfn.XLOOKUP($B492,'[1]Pivot Gioc'!$B:$B,'[1]Pivot Gioc'!$L:$L,"")</f>
        <v>1</v>
      </c>
      <c r="K492" s="1">
        <f>_xlfn.XLOOKUP($B492,'[1]Pivot Gioc'!$B:$B,'[1]Pivot Gioc'!$M:$M,"")</f>
        <v>0</v>
      </c>
      <c r="L492" s="1">
        <f>_xlfn.XLOOKUP($B492,'[1]Pivot Gioc'!$B:$B,'[1]Pivot Gioc'!$K:$K,"")</f>
        <v>0</v>
      </c>
      <c r="M492" s="17">
        <f>_xlfn.XLOOKUP($B492,'[1]Pivot Gioc'!$B:$B,'[1]Pivot Gioc'!$C:$C,"")</f>
        <v>6.0862068965517242</v>
      </c>
      <c r="N492" s="17">
        <f>_xlfn.XLOOKUP($B492,'[1]Pivot Gioc'!$B:$B,'[1]Pivot Gioc'!$D:$D,"")</f>
        <v>4.8275862068965516</v>
      </c>
      <c r="O492" s="17">
        <f>_xlfn.XLOOKUP($B492,'[1]Pivot Gioc'!$B:$B,'[1]Pivot Gioc'!$E:$E,"")</f>
        <v>140</v>
      </c>
      <c r="P492" s="22">
        <f>IF(_xlfn.XLOOKUP($B492,'[1]Pivot Gioc'!$B:$B,'[1]Pivot Gioc'!$G:$G,"")=0,"",_xlfn.XLOOKUP($B492,'[1]Pivot Gioc'!$B:$B,'[1]Pivot Gioc'!$G:$G))</f>
        <v>45</v>
      </c>
      <c r="Q492" s="63" t="e">
        <f>_xlfn.XLOOKUP(B492,[1]!Tabella4[nome],[1]!Tabella4[PRES])</f>
        <v>#REF!</v>
      </c>
      <c r="R492" s="63" t="e">
        <f>_xlfn.XLOOKUP(B492,[1]!Tabella4[nome],[1]!Tabella4[LEGA TIT])</f>
        <v>#REF!</v>
      </c>
      <c r="S492" s="66">
        <f>IF(_xlfn.XLOOKUP($B492,'[1]Pivot Gioc'!$B:$B,'[1]Pivot Gioc'!$S:$S)="0,00","",_xlfn.XLOOKUP($B492,'[1]Pivot Gioc'!$B:$B,'[1]Pivot Gioc'!$S:$S))</f>
        <v>4.7307692307692308</v>
      </c>
      <c r="T492" s="66">
        <f>IF(_xlfn.XLOOKUP($B492,'[1]Pivot Gioc'!$B:$B,'[1]Pivot Gioc'!$T:$T)=0,"",_xlfn.XLOOKUP($B492,'[1]Pivot Gioc'!$B:$B,'[1]Pivot Gioc'!$T:$T))</f>
        <v>61.5</v>
      </c>
    </row>
    <row r="493" spans="1:20" x14ac:dyDescent="0.3">
      <c r="A493" s="1" t="s">
        <v>458</v>
      </c>
      <c r="B493" s="106" t="s">
        <v>97</v>
      </c>
      <c r="C493" s="1" t="str">
        <f>_xlfn.IFNA(_xlfn.XLOOKUP(B493,'[1]ROSE SQUADRE'!$N:$N,'[1]ROSE SQUADRE'!$O:$O),"")</f>
        <v>SAN GRIA</v>
      </c>
      <c r="D493" s="1">
        <f>_xlfn.XLOOKUP($B493,'[1]Pivot Gioc'!$B:$B,'[1]Pivot Gioc'!$Q:$Q,"")</f>
        <v>0</v>
      </c>
      <c r="E493" s="1">
        <f>_xlfn.XLOOKUP($B493,'[1]Pivot Gioc'!$B:$B,'[1]Pivot Gioc'!$N:$N,"")</f>
        <v>1</v>
      </c>
      <c r="F493" s="1">
        <f>_xlfn.XLOOKUP($B493,'[1]Pivot Gioc'!$B:$B,'[1]Pivot Gioc'!$J:$J,"")</f>
        <v>0</v>
      </c>
      <c r="G493" s="1">
        <f>_xlfn.XLOOKUP($B493,'[1]Pivot Gioc'!$B:$B,'[1]Pivot Gioc'!$I:$I,"")</f>
        <v>0</v>
      </c>
      <c r="H493" s="1">
        <f>_xlfn.XLOOKUP($B493,'[1]Pivot Gioc'!$B:$B,'[1]Pivot Gioc'!$H:$H,"")</f>
        <v>1</v>
      </c>
      <c r="I493" s="1">
        <f>_xlfn.XLOOKUP($B493,'[1]Pivot Gioc'!$B:$B,'[1]Pivot Gioc'!$P:$P,"")</f>
        <v>18</v>
      </c>
      <c r="J493" s="1">
        <f>_xlfn.XLOOKUP($B493,'[1]Pivot Gioc'!$B:$B,'[1]Pivot Gioc'!$L:$L,"")</f>
        <v>3</v>
      </c>
      <c r="K493" s="1">
        <f>_xlfn.XLOOKUP($B493,'[1]Pivot Gioc'!$B:$B,'[1]Pivot Gioc'!$M:$M,"")</f>
        <v>0</v>
      </c>
      <c r="L493" s="1">
        <f>_xlfn.XLOOKUP($B493,'[1]Pivot Gioc'!$B:$B,'[1]Pivot Gioc'!$K:$K,"")</f>
        <v>0</v>
      </c>
      <c r="M493" s="17">
        <f>_xlfn.XLOOKUP($B493,'[1]Pivot Gioc'!$B:$B,'[1]Pivot Gioc'!$C:$C,"")</f>
        <v>6.0694444444444446</v>
      </c>
      <c r="N493" s="17">
        <f>_xlfn.XLOOKUP($B493,'[1]Pivot Gioc'!$B:$B,'[1]Pivot Gioc'!$D:$D,"")</f>
        <v>5.8611111111111107</v>
      </c>
      <c r="O493" s="17">
        <f>_xlfn.XLOOKUP($B493,'[1]Pivot Gioc'!$B:$B,'[1]Pivot Gioc'!$E:$E,"")</f>
        <v>211</v>
      </c>
      <c r="P493" s="22">
        <f>IF(_xlfn.XLOOKUP($B493,'[1]Pivot Gioc'!$B:$B,'[1]Pivot Gioc'!$G:$G,"")=0,"",_xlfn.XLOOKUP($B493,'[1]Pivot Gioc'!$B:$B,'[1]Pivot Gioc'!$G:$G))</f>
        <v>28</v>
      </c>
      <c r="Q493" s="63" t="e">
        <f>_xlfn.XLOOKUP(B493,[1]!Tabella4[nome],[1]!Tabella4[PRES])</f>
        <v>#REF!</v>
      </c>
      <c r="R493" s="63" t="e">
        <f>_xlfn.XLOOKUP(B493,[1]!Tabella4[nome],[1]!Tabella4[LEGA TIT])</f>
        <v>#REF!</v>
      </c>
      <c r="S493" s="66">
        <f>IF(_xlfn.XLOOKUP($B493,'[1]Pivot Gioc'!$B:$B,'[1]Pivot Gioc'!$S:$S)="0,00","",_xlfn.XLOOKUP($B493,'[1]Pivot Gioc'!$B:$B,'[1]Pivot Gioc'!$S:$S))</f>
        <v>5.833333333333333</v>
      </c>
      <c r="T493" s="66">
        <f>IF(_xlfn.XLOOKUP($B493,'[1]Pivot Gioc'!$B:$B,'[1]Pivot Gioc'!$T:$T)=0,"",_xlfn.XLOOKUP($B493,'[1]Pivot Gioc'!$B:$B,'[1]Pivot Gioc'!$T:$T))</f>
        <v>87.5</v>
      </c>
    </row>
    <row r="494" spans="1:20" x14ac:dyDescent="0.3">
      <c r="B494" s="106" t="s">
        <v>109</v>
      </c>
      <c r="C494" s="1" t="str">
        <f>_xlfn.IFNA(_xlfn.XLOOKUP(B494,'[1]ROSE SQUADRE'!$N:$N,'[1]ROSE SQUADRE'!$O:$O),"")</f>
        <v>SAN GRIA</v>
      </c>
      <c r="D494" s="1">
        <f>_xlfn.XLOOKUP($B494,'[1]Pivot Gioc'!$B:$B,'[1]Pivot Gioc'!$Q:$Q,"")</f>
        <v>0</v>
      </c>
      <c r="E494" s="1">
        <f>_xlfn.XLOOKUP($B494,'[1]Pivot Gioc'!$B:$B,'[1]Pivot Gioc'!$N:$N,"")</f>
        <v>0</v>
      </c>
      <c r="F494" s="1">
        <f>_xlfn.XLOOKUP($B494,'[1]Pivot Gioc'!$B:$B,'[1]Pivot Gioc'!$J:$J,"")</f>
        <v>0</v>
      </c>
      <c r="G494" s="1">
        <f>_xlfn.XLOOKUP($B494,'[1]Pivot Gioc'!$B:$B,'[1]Pivot Gioc'!$I:$I,"")</f>
        <v>0</v>
      </c>
      <c r="H494" s="1">
        <f>_xlfn.XLOOKUP($B494,'[1]Pivot Gioc'!$B:$B,'[1]Pivot Gioc'!$H:$H,"")</f>
        <v>2</v>
      </c>
      <c r="I494" s="1">
        <f>_xlfn.XLOOKUP($B494,'[1]Pivot Gioc'!$B:$B,'[1]Pivot Gioc'!$P:$P,"")</f>
        <v>13</v>
      </c>
      <c r="J494" s="1">
        <f>_xlfn.XLOOKUP($B494,'[1]Pivot Gioc'!$B:$B,'[1]Pivot Gioc'!$L:$L,"")</f>
        <v>0</v>
      </c>
      <c r="K494" s="1">
        <f>_xlfn.XLOOKUP($B494,'[1]Pivot Gioc'!$B:$B,'[1]Pivot Gioc'!$M:$M,"")</f>
        <v>0</v>
      </c>
      <c r="L494" s="1">
        <f>_xlfn.XLOOKUP($B494,'[1]Pivot Gioc'!$B:$B,'[1]Pivot Gioc'!$K:$K,"")</f>
        <v>0</v>
      </c>
      <c r="M494" s="17">
        <f>_xlfn.XLOOKUP($B494,'[1]Pivot Gioc'!$B:$B,'[1]Pivot Gioc'!$C:$C,"")</f>
        <v>6.371428571428571</v>
      </c>
      <c r="N494" s="17">
        <f>_xlfn.XLOOKUP($B494,'[1]Pivot Gioc'!$B:$B,'[1]Pivot Gioc'!$D:$D,"")</f>
        <v>5.9714285714285715</v>
      </c>
      <c r="O494" s="17">
        <f>_xlfn.XLOOKUP($B494,'[1]Pivot Gioc'!$B:$B,'[1]Pivot Gioc'!$E:$E,"")</f>
        <v>209</v>
      </c>
      <c r="P494" s="22">
        <f>IF(_xlfn.XLOOKUP($B494,'[1]Pivot Gioc'!$B:$B,'[1]Pivot Gioc'!$G:$G,"")=0,"",_xlfn.XLOOKUP($B494,'[1]Pivot Gioc'!$B:$B,'[1]Pivot Gioc'!$G:$G))</f>
        <v>33</v>
      </c>
      <c r="Q494" s="63" t="e">
        <f>_xlfn.XLOOKUP(B494,[1]!Tabella4[nome],[1]!Tabella4[PRES])</f>
        <v>#REF!</v>
      </c>
      <c r="R494" s="63" t="e">
        <f>_xlfn.XLOOKUP(B494,[1]!Tabella4[nome],[1]!Tabella4[LEGA TIT])</f>
        <v>#REF!</v>
      </c>
      <c r="S494" s="66">
        <f>IF(_xlfn.XLOOKUP($B494,'[1]Pivot Gioc'!$B:$B,'[1]Pivot Gioc'!$S:$S)="0,00","",_xlfn.XLOOKUP($B494,'[1]Pivot Gioc'!$B:$B,'[1]Pivot Gioc'!$S:$S))</f>
        <v>5.9</v>
      </c>
      <c r="T494" s="66">
        <f>IF(_xlfn.XLOOKUP($B494,'[1]Pivot Gioc'!$B:$B,'[1]Pivot Gioc'!$T:$T)=0,"",_xlfn.XLOOKUP($B494,'[1]Pivot Gioc'!$B:$B,'[1]Pivot Gioc'!$T:$T))</f>
        <v>118</v>
      </c>
    </row>
    <row r="495" spans="1:20" x14ac:dyDescent="0.3">
      <c r="A495" s="1" t="s">
        <v>458</v>
      </c>
      <c r="B495" s="106" t="s">
        <v>184</v>
      </c>
      <c r="C495" s="1" t="str">
        <f>_xlfn.IFNA(_xlfn.XLOOKUP(B495,'[1]ROSE SQUADRE'!$N:$N,'[1]ROSE SQUADRE'!$O:$O),"")</f>
        <v>SAN GRIA</v>
      </c>
      <c r="D495" s="1">
        <f>_xlfn.XLOOKUP($B495,'[1]Pivot Gioc'!$B:$B,'[1]Pivot Gioc'!$Q:$Q,"")</f>
        <v>0</v>
      </c>
      <c r="E495" s="1">
        <f>_xlfn.XLOOKUP($B495,'[1]Pivot Gioc'!$B:$B,'[1]Pivot Gioc'!$N:$N,"")</f>
        <v>2</v>
      </c>
      <c r="F495" s="1">
        <f>_xlfn.XLOOKUP($B495,'[1]Pivot Gioc'!$B:$B,'[1]Pivot Gioc'!$J:$J,"")</f>
        <v>0</v>
      </c>
      <c r="G495" s="1">
        <f>_xlfn.XLOOKUP($B495,'[1]Pivot Gioc'!$B:$B,'[1]Pivot Gioc'!$I:$I,"")</f>
        <v>0</v>
      </c>
      <c r="H495" s="1">
        <f>_xlfn.XLOOKUP($B495,'[1]Pivot Gioc'!$B:$B,'[1]Pivot Gioc'!$H:$H,"")</f>
        <v>0</v>
      </c>
      <c r="I495" s="1">
        <f>_xlfn.XLOOKUP($B495,'[1]Pivot Gioc'!$B:$B,'[1]Pivot Gioc'!$P:$P,"")</f>
        <v>0</v>
      </c>
      <c r="J495" s="1">
        <f>_xlfn.XLOOKUP($B495,'[1]Pivot Gioc'!$B:$B,'[1]Pivot Gioc'!$L:$L,"")</f>
        <v>5</v>
      </c>
      <c r="K495" s="1">
        <f>_xlfn.XLOOKUP($B495,'[1]Pivot Gioc'!$B:$B,'[1]Pivot Gioc'!$M:$M,"")</f>
        <v>0</v>
      </c>
      <c r="L495" s="1">
        <f>_xlfn.XLOOKUP($B495,'[1]Pivot Gioc'!$B:$B,'[1]Pivot Gioc'!$K:$K,"")</f>
        <v>0</v>
      </c>
      <c r="M495" s="17">
        <f>_xlfn.XLOOKUP($B495,'[1]Pivot Gioc'!$B:$B,'[1]Pivot Gioc'!$C:$C,"")</f>
        <v>5.916666666666667</v>
      </c>
      <c r="N495" s="17">
        <f>_xlfn.XLOOKUP($B495,'[1]Pivot Gioc'!$B:$B,'[1]Pivot Gioc'!$D:$D,"")</f>
        <v>5.895833333333333</v>
      </c>
      <c r="O495" s="17">
        <f>_xlfn.XLOOKUP($B495,'[1]Pivot Gioc'!$B:$B,'[1]Pivot Gioc'!$E:$E,"")</f>
        <v>141.5</v>
      </c>
      <c r="P495" s="22" t="str">
        <f>IF(_xlfn.XLOOKUP($B495,'[1]Pivot Gioc'!$B:$B,'[1]Pivot Gioc'!$G:$G,"")=0,"",_xlfn.XLOOKUP($B495,'[1]Pivot Gioc'!$B:$B,'[1]Pivot Gioc'!$G:$G))</f>
        <v/>
      </c>
      <c r="Q495" s="63" t="e">
        <f>_xlfn.XLOOKUP(B495,[1]!Tabella4[nome],[1]!Tabella4[PRES])</f>
        <v>#REF!</v>
      </c>
      <c r="R495" s="63" t="e">
        <f>_xlfn.XLOOKUP(B495,[1]!Tabella4[nome],[1]!Tabella4[LEGA TIT])</f>
        <v>#REF!</v>
      </c>
      <c r="S495" s="66">
        <f>IF(_xlfn.XLOOKUP($B495,'[1]Pivot Gioc'!$B:$B,'[1]Pivot Gioc'!$S:$S)="0,00","",_xlfn.XLOOKUP($B495,'[1]Pivot Gioc'!$B:$B,'[1]Pivot Gioc'!$S:$S))</f>
        <v>5.9</v>
      </c>
      <c r="T495" s="66">
        <f>IF(_xlfn.XLOOKUP($B495,'[1]Pivot Gioc'!$B:$B,'[1]Pivot Gioc'!$T:$T)=0,"",_xlfn.XLOOKUP($B495,'[1]Pivot Gioc'!$B:$B,'[1]Pivot Gioc'!$T:$T))</f>
        <v>59</v>
      </c>
    </row>
    <row r="496" spans="1:20" x14ac:dyDescent="0.3">
      <c r="A496" s="1" t="s">
        <v>456</v>
      </c>
      <c r="B496" s="104" t="s">
        <v>232</v>
      </c>
      <c r="C496" s="1" t="str">
        <f>_xlfn.IFNA(_xlfn.XLOOKUP(B496,'[1]ROSE SQUADRE'!$N:$N,'[1]ROSE SQUADRE'!$O:$O),"")</f>
        <v>SAN GRIA</v>
      </c>
      <c r="D496" s="1">
        <f>_xlfn.XLOOKUP($B496,'[1]Pivot Gioc'!$B:$B,'[1]Pivot Gioc'!$Q:$Q,"")</f>
        <v>0</v>
      </c>
      <c r="E496" s="1">
        <f>_xlfn.XLOOKUP($B496,'[1]Pivot Gioc'!$B:$B,'[1]Pivot Gioc'!$N:$N,"")</f>
        <v>0</v>
      </c>
      <c r="F496" s="1">
        <f>_xlfn.XLOOKUP($B496,'[1]Pivot Gioc'!$B:$B,'[1]Pivot Gioc'!$J:$J,"")</f>
        <v>0</v>
      </c>
      <c r="G496" s="1">
        <f>_xlfn.XLOOKUP($B496,'[1]Pivot Gioc'!$B:$B,'[1]Pivot Gioc'!$I:$I,"")</f>
        <v>1</v>
      </c>
      <c r="H496" s="1">
        <f>_xlfn.XLOOKUP($B496,'[1]Pivot Gioc'!$B:$B,'[1]Pivot Gioc'!$H:$H,"")</f>
        <v>0</v>
      </c>
      <c r="I496" s="1">
        <f>_xlfn.XLOOKUP($B496,'[1]Pivot Gioc'!$B:$B,'[1]Pivot Gioc'!$P:$P,"")</f>
        <v>0</v>
      </c>
      <c r="J496" s="1">
        <f>_xlfn.XLOOKUP($B496,'[1]Pivot Gioc'!$B:$B,'[1]Pivot Gioc'!$L:$L,"")</f>
        <v>2</v>
      </c>
      <c r="K496" s="1">
        <f>_xlfn.XLOOKUP($B496,'[1]Pivot Gioc'!$B:$B,'[1]Pivot Gioc'!$M:$M,"")</f>
        <v>1</v>
      </c>
      <c r="L496" s="1">
        <f>_xlfn.XLOOKUP($B496,'[1]Pivot Gioc'!$B:$B,'[1]Pivot Gioc'!$K:$K,"")</f>
        <v>0</v>
      </c>
      <c r="M496" s="17">
        <f>_xlfn.XLOOKUP($B496,'[1]Pivot Gioc'!$B:$B,'[1]Pivot Gioc'!$C:$C,"")</f>
        <v>5.4666666666666668</v>
      </c>
      <c r="N496" s="17">
        <f>_xlfn.XLOOKUP($B496,'[1]Pivot Gioc'!$B:$B,'[1]Pivot Gioc'!$D:$D,"")</f>
        <v>5.1333333333333337</v>
      </c>
      <c r="O496" s="17">
        <f>_xlfn.XLOOKUP($B496,'[1]Pivot Gioc'!$B:$B,'[1]Pivot Gioc'!$E:$E,"")</f>
        <v>77</v>
      </c>
      <c r="P496" s="22" t="str">
        <f>IF(_xlfn.XLOOKUP($B496,'[1]Pivot Gioc'!$B:$B,'[1]Pivot Gioc'!$G:$G,"")=0,"",_xlfn.XLOOKUP($B496,'[1]Pivot Gioc'!$B:$B,'[1]Pivot Gioc'!$G:$G))</f>
        <v/>
      </c>
      <c r="Q496" s="63" t="e">
        <f>_xlfn.XLOOKUP(B496,[1]!Tabella4[nome],[1]!Tabella4[PRES])</f>
        <v>#REF!</v>
      </c>
      <c r="R496" s="63" t="e">
        <f>_xlfn.XLOOKUP(B496,[1]!Tabella4[nome],[1]!Tabella4[LEGA TIT])</f>
        <v>#REF!</v>
      </c>
      <c r="S496" s="66">
        <f>IF(_xlfn.XLOOKUP($B496,'[1]Pivot Gioc'!$B:$B,'[1]Pivot Gioc'!$S:$S)="0,00","",_xlfn.XLOOKUP($B496,'[1]Pivot Gioc'!$B:$B,'[1]Pivot Gioc'!$S:$S))</f>
        <v>5.0555555555555554</v>
      </c>
      <c r="T496" s="66">
        <f>IF(_xlfn.XLOOKUP($B496,'[1]Pivot Gioc'!$B:$B,'[1]Pivot Gioc'!$T:$T)=0,"",_xlfn.XLOOKUP($B496,'[1]Pivot Gioc'!$B:$B,'[1]Pivot Gioc'!$T:$T))</f>
        <v>45.5</v>
      </c>
    </row>
    <row r="497" spans="1:20" x14ac:dyDescent="0.3">
      <c r="B497" s="94" t="s">
        <v>263</v>
      </c>
      <c r="C497" s="1" t="str">
        <f>_xlfn.IFNA(_xlfn.XLOOKUP(B497,'[1]ROSE SQUADRE'!$N:$N,'[1]ROSE SQUADRE'!$O:$O),"")</f>
        <v>SAN GRIA</v>
      </c>
      <c r="D497" s="1">
        <f>_xlfn.XLOOKUP($B497,'[1]Pivot Gioc'!$B:$B,'[1]Pivot Gioc'!$Q:$Q,"")</f>
        <v>0</v>
      </c>
      <c r="E497" s="1">
        <f>_xlfn.XLOOKUP($B497,'[1]Pivot Gioc'!$B:$B,'[1]Pivot Gioc'!$N:$N,"")</f>
        <v>0</v>
      </c>
      <c r="F497" s="1">
        <f>_xlfn.XLOOKUP($B497,'[1]Pivot Gioc'!$B:$B,'[1]Pivot Gioc'!$J:$J,"")</f>
        <v>0</v>
      </c>
      <c r="G497" s="1">
        <f>_xlfn.XLOOKUP($B497,'[1]Pivot Gioc'!$B:$B,'[1]Pivot Gioc'!$I:$I,"")</f>
        <v>0</v>
      </c>
      <c r="H497" s="1">
        <f>_xlfn.XLOOKUP($B497,'[1]Pivot Gioc'!$B:$B,'[1]Pivot Gioc'!$H:$H,"")</f>
        <v>0</v>
      </c>
      <c r="I497" s="1">
        <f>_xlfn.XLOOKUP($B497,'[1]Pivot Gioc'!$B:$B,'[1]Pivot Gioc'!$P:$P,"")</f>
        <v>0</v>
      </c>
      <c r="J497" s="1">
        <f>_xlfn.XLOOKUP($B497,'[1]Pivot Gioc'!$B:$B,'[1]Pivot Gioc'!$L:$L,"")</f>
        <v>8</v>
      </c>
      <c r="K497" s="1">
        <f>_xlfn.XLOOKUP($B497,'[1]Pivot Gioc'!$B:$B,'[1]Pivot Gioc'!$M:$M,"")</f>
        <v>1</v>
      </c>
      <c r="L497" s="1">
        <f>_xlfn.XLOOKUP($B497,'[1]Pivot Gioc'!$B:$B,'[1]Pivot Gioc'!$K:$K,"")</f>
        <v>0</v>
      </c>
      <c r="M497" s="17">
        <f>_xlfn.XLOOKUP($B497,'[1]Pivot Gioc'!$B:$B,'[1]Pivot Gioc'!$C:$C,"")</f>
        <v>5.6379310344827589</v>
      </c>
      <c r="N497" s="17">
        <f>_xlfn.XLOOKUP($B497,'[1]Pivot Gioc'!$B:$B,'[1]Pivot Gioc'!$D:$D,"")</f>
        <v>5.4655172413793105</v>
      </c>
      <c r="O497" s="17">
        <f>_xlfn.XLOOKUP($B497,'[1]Pivot Gioc'!$B:$B,'[1]Pivot Gioc'!$E:$E,"")</f>
        <v>158.5</v>
      </c>
      <c r="P497" s="22" t="str">
        <f>IF(_xlfn.XLOOKUP($B497,'[1]Pivot Gioc'!$B:$B,'[1]Pivot Gioc'!$G:$G,"")=0,"",_xlfn.XLOOKUP($B497,'[1]Pivot Gioc'!$B:$B,'[1]Pivot Gioc'!$G:$G))</f>
        <v/>
      </c>
      <c r="Q497" s="63" t="e">
        <f>_xlfn.XLOOKUP(B497,[1]!Tabella4[nome],[1]!Tabella4[PRES])</f>
        <v>#REF!</v>
      </c>
      <c r="R497" s="63" t="e">
        <f>_xlfn.XLOOKUP(B497,[1]!Tabella4[nome],[1]!Tabella4[LEGA TIT])</f>
        <v>#REF!</v>
      </c>
      <c r="S497" s="66">
        <f>IF(_xlfn.XLOOKUP($B497,'[1]Pivot Gioc'!$B:$B,'[1]Pivot Gioc'!$S:$S)="0,00","",_xlfn.XLOOKUP($B497,'[1]Pivot Gioc'!$B:$B,'[1]Pivot Gioc'!$S:$S))</f>
        <v>5.5454545454545459</v>
      </c>
      <c r="T497" s="66">
        <f>IF(_xlfn.XLOOKUP($B497,'[1]Pivot Gioc'!$B:$B,'[1]Pivot Gioc'!$T:$T)=0,"",_xlfn.XLOOKUP($B497,'[1]Pivot Gioc'!$B:$B,'[1]Pivot Gioc'!$T:$T))</f>
        <v>61</v>
      </c>
    </row>
    <row r="498" spans="1:20" x14ac:dyDescent="0.3">
      <c r="B498" s="94" t="s">
        <v>314</v>
      </c>
      <c r="C498" s="1" t="str">
        <f>_xlfn.IFNA(_xlfn.XLOOKUP(B498,'[1]ROSE SQUADRE'!$N:$N,'[1]ROSE SQUADRE'!$O:$O),"")</f>
        <v>SAN GRIA</v>
      </c>
      <c r="D498" s="1">
        <f>_xlfn.XLOOKUP($B498,'[1]Pivot Gioc'!$B:$B,'[1]Pivot Gioc'!$Q:$Q,"")</f>
        <v>0</v>
      </c>
      <c r="E498" s="1">
        <f>_xlfn.XLOOKUP($B498,'[1]Pivot Gioc'!$B:$B,'[1]Pivot Gioc'!$N:$N,"")</f>
        <v>1</v>
      </c>
      <c r="F498" s="1">
        <f>_xlfn.XLOOKUP($B498,'[1]Pivot Gioc'!$B:$B,'[1]Pivot Gioc'!$J:$J,"")</f>
        <v>0</v>
      </c>
      <c r="G498" s="1">
        <f>_xlfn.XLOOKUP($B498,'[1]Pivot Gioc'!$B:$B,'[1]Pivot Gioc'!$I:$I,"")</f>
        <v>0</v>
      </c>
      <c r="H498" s="1">
        <f>_xlfn.XLOOKUP($B498,'[1]Pivot Gioc'!$B:$B,'[1]Pivot Gioc'!$H:$H,"")</f>
        <v>0</v>
      </c>
      <c r="I498" s="1">
        <f>_xlfn.XLOOKUP($B498,'[1]Pivot Gioc'!$B:$B,'[1]Pivot Gioc'!$P:$P,"")</f>
        <v>0</v>
      </c>
      <c r="J498" s="1">
        <f>_xlfn.XLOOKUP($B498,'[1]Pivot Gioc'!$B:$B,'[1]Pivot Gioc'!$L:$L,"")</f>
        <v>6</v>
      </c>
      <c r="K498" s="1">
        <f>_xlfn.XLOOKUP($B498,'[1]Pivot Gioc'!$B:$B,'[1]Pivot Gioc'!$M:$M,"")</f>
        <v>1</v>
      </c>
      <c r="L498" s="1">
        <f>_xlfn.XLOOKUP($B498,'[1]Pivot Gioc'!$B:$B,'[1]Pivot Gioc'!$K:$K,"")</f>
        <v>0</v>
      </c>
      <c r="M498" s="17">
        <f>_xlfn.XLOOKUP($B498,'[1]Pivot Gioc'!$B:$B,'[1]Pivot Gioc'!$C:$C,"")</f>
        <v>5.9666666666666668</v>
      </c>
      <c r="N498" s="17">
        <f>_xlfn.XLOOKUP($B498,'[1]Pivot Gioc'!$B:$B,'[1]Pivot Gioc'!$D:$D,"")</f>
        <v>5.8666666666666663</v>
      </c>
      <c r="O498" s="17">
        <f>_xlfn.XLOOKUP($B498,'[1]Pivot Gioc'!$B:$B,'[1]Pivot Gioc'!$E:$E,"")</f>
        <v>176</v>
      </c>
      <c r="P498" s="22" t="str">
        <f>IF(_xlfn.XLOOKUP($B498,'[1]Pivot Gioc'!$B:$B,'[1]Pivot Gioc'!$G:$G,"")=0,"",_xlfn.XLOOKUP($B498,'[1]Pivot Gioc'!$B:$B,'[1]Pivot Gioc'!$G:$G))</f>
        <v/>
      </c>
      <c r="Q498" s="63" t="e">
        <f>_xlfn.XLOOKUP(B498,[1]!Tabella4[nome],[1]!Tabella4[PRES])</f>
        <v>#REF!</v>
      </c>
      <c r="R498" s="63" t="e">
        <f>_xlfn.XLOOKUP(B498,[1]!Tabella4[nome],[1]!Tabella4[LEGA TIT])</f>
        <v>#REF!</v>
      </c>
      <c r="S498" s="66">
        <f>IF(_xlfn.XLOOKUP($B498,'[1]Pivot Gioc'!$B:$B,'[1]Pivot Gioc'!$S:$S)="0,00","",_xlfn.XLOOKUP($B498,'[1]Pivot Gioc'!$B:$B,'[1]Pivot Gioc'!$S:$S))</f>
        <v>5.9375</v>
      </c>
      <c r="T498" s="66">
        <f>IF(_xlfn.XLOOKUP($B498,'[1]Pivot Gioc'!$B:$B,'[1]Pivot Gioc'!$T:$T)=0,"",_xlfn.XLOOKUP($B498,'[1]Pivot Gioc'!$B:$B,'[1]Pivot Gioc'!$T:$T))</f>
        <v>95</v>
      </c>
    </row>
    <row r="499" spans="1:20" x14ac:dyDescent="0.3">
      <c r="B499" s="94" t="s">
        <v>340</v>
      </c>
      <c r="C499" s="1" t="str">
        <f>_xlfn.IFNA(_xlfn.XLOOKUP(B499,'[1]ROSE SQUADRE'!$N:$N,'[1]ROSE SQUADRE'!$O:$O),"")</f>
        <v>SAN GRIA</v>
      </c>
      <c r="D499" s="1">
        <f>_xlfn.XLOOKUP($B499,'[1]Pivot Gioc'!$B:$B,'[1]Pivot Gioc'!$Q:$Q,"")</f>
        <v>0</v>
      </c>
      <c r="E499" s="1">
        <f>_xlfn.XLOOKUP($B499,'[1]Pivot Gioc'!$B:$B,'[1]Pivot Gioc'!$N:$N,"")</f>
        <v>1</v>
      </c>
      <c r="F499" s="1">
        <f>_xlfn.XLOOKUP($B499,'[1]Pivot Gioc'!$B:$B,'[1]Pivot Gioc'!$J:$J,"")</f>
        <v>0</v>
      </c>
      <c r="G499" s="1">
        <f>_xlfn.XLOOKUP($B499,'[1]Pivot Gioc'!$B:$B,'[1]Pivot Gioc'!$I:$I,"")</f>
        <v>0</v>
      </c>
      <c r="H499" s="1">
        <f>_xlfn.XLOOKUP($B499,'[1]Pivot Gioc'!$B:$B,'[1]Pivot Gioc'!$H:$H,"")</f>
        <v>0</v>
      </c>
      <c r="I499" s="1">
        <f>_xlfn.XLOOKUP($B499,'[1]Pivot Gioc'!$B:$B,'[1]Pivot Gioc'!$P:$P,"")</f>
        <v>0</v>
      </c>
      <c r="J499" s="1">
        <f>_xlfn.XLOOKUP($B499,'[1]Pivot Gioc'!$B:$B,'[1]Pivot Gioc'!$L:$L,"")</f>
        <v>2</v>
      </c>
      <c r="K499" s="1">
        <f>_xlfn.XLOOKUP($B499,'[1]Pivot Gioc'!$B:$B,'[1]Pivot Gioc'!$M:$M,"")</f>
        <v>0</v>
      </c>
      <c r="L499" s="1">
        <f>_xlfn.XLOOKUP($B499,'[1]Pivot Gioc'!$B:$B,'[1]Pivot Gioc'!$K:$K,"")</f>
        <v>0</v>
      </c>
      <c r="M499" s="17">
        <f>_xlfn.XLOOKUP($B499,'[1]Pivot Gioc'!$B:$B,'[1]Pivot Gioc'!$C:$C,"")</f>
        <v>5.6851851851851851</v>
      </c>
      <c r="N499" s="17">
        <f>_xlfn.XLOOKUP($B499,'[1]Pivot Gioc'!$B:$B,'[1]Pivot Gioc'!$D:$D,"")</f>
        <v>5.6851851851851851</v>
      </c>
      <c r="O499" s="17">
        <f>_xlfn.XLOOKUP($B499,'[1]Pivot Gioc'!$B:$B,'[1]Pivot Gioc'!$E:$E,"")</f>
        <v>153.5</v>
      </c>
      <c r="P499" s="22" t="str">
        <f>IF(_xlfn.XLOOKUP($B499,'[1]Pivot Gioc'!$B:$B,'[1]Pivot Gioc'!$G:$G,"")=0,"",_xlfn.XLOOKUP($B499,'[1]Pivot Gioc'!$B:$B,'[1]Pivot Gioc'!$G:$G))</f>
        <v/>
      </c>
      <c r="Q499" s="63" t="e">
        <f>_xlfn.XLOOKUP(B499,[1]!Tabella4[nome],[1]!Tabella4[PRES])</f>
        <v>#REF!</v>
      </c>
      <c r="R499" s="63" t="e">
        <f>_xlfn.XLOOKUP(B499,[1]!Tabella4[nome],[1]!Tabella4[LEGA TIT])</f>
        <v>#REF!</v>
      </c>
      <c r="S499" s="66">
        <f>IF(_xlfn.XLOOKUP($B499,'[1]Pivot Gioc'!$B:$B,'[1]Pivot Gioc'!$S:$S)="0,00","",_xlfn.XLOOKUP($B499,'[1]Pivot Gioc'!$B:$B,'[1]Pivot Gioc'!$S:$S))</f>
        <v>5.5</v>
      </c>
      <c r="T499" s="66">
        <f>IF(_xlfn.XLOOKUP($B499,'[1]Pivot Gioc'!$B:$B,'[1]Pivot Gioc'!$T:$T)=0,"",_xlfn.XLOOKUP($B499,'[1]Pivot Gioc'!$B:$B,'[1]Pivot Gioc'!$T:$T))</f>
        <v>11</v>
      </c>
    </row>
    <row r="500" spans="1:20" x14ac:dyDescent="0.3">
      <c r="B500" s="106" t="s">
        <v>73</v>
      </c>
      <c r="C500" s="1" t="str">
        <f>_xlfn.IFNA(_xlfn.XLOOKUP(B500,'[1]ROSE SQUADRE'!$N:$N,'[1]ROSE SQUADRE'!$O:$O),"")</f>
        <v>SESTO ASENSIO</v>
      </c>
      <c r="D500" s="1">
        <f>_xlfn.XLOOKUP($B500,'[1]Pivot Gioc'!$B:$B,'[1]Pivot Gioc'!$Q:$Q,"")</f>
        <v>0</v>
      </c>
      <c r="E500" s="1">
        <f>_xlfn.XLOOKUP($B500,'[1]Pivot Gioc'!$B:$B,'[1]Pivot Gioc'!$N:$N,"")</f>
        <v>3</v>
      </c>
      <c r="F500" s="1">
        <f>_xlfn.XLOOKUP($B500,'[1]Pivot Gioc'!$B:$B,'[1]Pivot Gioc'!$J:$J,"")</f>
        <v>0</v>
      </c>
      <c r="G500" s="1">
        <f>_xlfn.XLOOKUP($B500,'[1]Pivot Gioc'!$B:$B,'[1]Pivot Gioc'!$I:$I,"")</f>
        <v>0</v>
      </c>
      <c r="H500" s="1">
        <f>_xlfn.XLOOKUP($B500,'[1]Pivot Gioc'!$B:$B,'[1]Pivot Gioc'!$H:$H,"")</f>
        <v>0</v>
      </c>
      <c r="I500" s="1">
        <f>_xlfn.XLOOKUP($B500,'[1]Pivot Gioc'!$B:$B,'[1]Pivot Gioc'!$P:$P,"")</f>
        <v>0</v>
      </c>
      <c r="J500" s="1">
        <f>_xlfn.XLOOKUP($B500,'[1]Pivot Gioc'!$B:$B,'[1]Pivot Gioc'!$L:$L,"")</f>
        <v>6</v>
      </c>
      <c r="K500" s="1">
        <f>_xlfn.XLOOKUP($B500,'[1]Pivot Gioc'!$B:$B,'[1]Pivot Gioc'!$M:$M,"")</f>
        <v>0</v>
      </c>
      <c r="L500" s="1">
        <f>_xlfn.XLOOKUP($B500,'[1]Pivot Gioc'!$B:$B,'[1]Pivot Gioc'!$K:$K,"")</f>
        <v>0</v>
      </c>
      <c r="M500" s="17">
        <f>_xlfn.XLOOKUP($B500,'[1]Pivot Gioc'!$B:$B,'[1]Pivot Gioc'!$C:$C,"")</f>
        <v>6.1730769230769234</v>
      </c>
      <c r="N500" s="17">
        <f>_xlfn.XLOOKUP($B500,'[1]Pivot Gioc'!$B:$B,'[1]Pivot Gioc'!$D:$D,"")</f>
        <v>6.1730769230769234</v>
      </c>
      <c r="O500" s="17">
        <f>_xlfn.XLOOKUP($B500,'[1]Pivot Gioc'!$B:$B,'[1]Pivot Gioc'!$E:$E,"")</f>
        <v>160.5</v>
      </c>
      <c r="P500" s="22" t="str">
        <f>IF(_xlfn.XLOOKUP($B500,'[1]Pivot Gioc'!$B:$B,'[1]Pivot Gioc'!$G:$G,"")=0,"",_xlfn.XLOOKUP($B500,'[1]Pivot Gioc'!$B:$B,'[1]Pivot Gioc'!$G:$G))</f>
        <v/>
      </c>
      <c r="Q500" s="63" t="e">
        <f>_xlfn.XLOOKUP(B500,[1]!Tabella4[nome],[1]!Tabella4[PRES])</f>
        <v>#REF!</v>
      </c>
      <c r="R500" s="63" t="e">
        <f>_xlfn.XLOOKUP(B500,[1]!Tabella4[nome],[1]!Tabella4[LEGA TIT])</f>
        <v>#REF!</v>
      </c>
      <c r="S500" s="66">
        <f>IF(_xlfn.XLOOKUP($B500,'[1]Pivot Gioc'!$B:$B,'[1]Pivot Gioc'!$S:$S)="0,00","",_xlfn.XLOOKUP($B500,'[1]Pivot Gioc'!$B:$B,'[1]Pivot Gioc'!$S:$S))</f>
        <v>6.25</v>
      </c>
      <c r="T500" s="66">
        <f>IF(_xlfn.XLOOKUP($B500,'[1]Pivot Gioc'!$B:$B,'[1]Pivot Gioc'!$T:$T)=0,"",_xlfn.XLOOKUP($B500,'[1]Pivot Gioc'!$B:$B,'[1]Pivot Gioc'!$T:$T))</f>
        <v>125</v>
      </c>
    </row>
    <row r="501" spans="1:20" x14ac:dyDescent="0.3">
      <c r="B501" s="104" t="s">
        <v>96</v>
      </c>
      <c r="C501" s="1" t="str">
        <f>_xlfn.IFNA(_xlfn.XLOOKUP(B501,'[1]ROSE SQUADRE'!$N:$N,'[1]ROSE SQUADRE'!$O:$O),"")</f>
        <v>SESTO ASENSIO</v>
      </c>
      <c r="D501" s="1">
        <f>_xlfn.XLOOKUP($B501,'[1]Pivot Gioc'!$B:$B,'[1]Pivot Gioc'!$Q:$Q,"")</f>
        <v>0</v>
      </c>
      <c r="E501" s="1">
        <f>_xlfn.XLOOKUP($B501,'[1]Pivot Gioc'!$B:$B,'[1]Pivot Gioc'!$N:$N,"")</f>
        <v>0</v>
      </c>
      <c r="F501" s="1">
        <f>_xlfn.XLOOKUP($B501,'[1]Pivot Gioc'!$B:$B,'[1]Pivot Gioc'!$J:$J,"")</f>
        <v>0</v>
      </c>
      <c r="G501" s="1">
        <f>_xlfn.XLOOKUP($B501,'[1]Pivot Gioc'!$B:$B,'[1]Pivot Gioc'!$I:$I,"")</f>
        <v>0</v>
      </c>
      <c r="H501" s="1">
        <f>_xlfn.XLOOKUP($B501,'[1]Pivot Gioc'!$B:$B,'[1]Pivot Gioc'!$H:$H,"")</f>
        <v>0</v>
      </c>
      <c r="I501" s="1">
        <f>_xlfn.XLOOKUP($B501,'[1]Pivot Gioc'!$B:$B,'[1]Pivot Gioc'!$P:$P,"")</f>
        <v>0</v>
      </c>
      <c r="J501" s="1">
        <f>_xlfn.XLOOKUP($B501,'[1]Pivot Gioc'!$B:$B,'[1]Pivot Gioc'!$L:$L,"")</f>
        <v>3</v>
      </c>
      <c r="K501" s="1">
        <f>_xlfn.XLOOKUP($B501,'[1]Pivot Gioc'!$B:$B,'[1]Pivot Gioc'!$M:$M,"")</f>
        <v>0</v>
      </c>
      <c r="L501" s="1">
        <f>_xlfn.XLOOKUP($B501,'[1]Pivot Gioc'!$B:$B,'[1]Pivot Gioc'!$K:$K,"")</f>
        <v>0</v>
      </c>
      <c r="M501" s="17">
        <f>_xlfn.XLOOKUP($B501,'[1]Pivot Gioc'!$B:$B,'[1]Pivot Gioc'!$C:$C,"")</f>
        <v>5.870967741935484</v>
      </c>
      <c r="N501" s="17">
        <f>_xlfn.XLOOKUP($B501,'[1]Pivot Gioc'!$B:$B,'[1]Pivot Gioc'!$D:$D,"")</f>
        <v>5.82258064516129</v>
      </c>
      <c r="O501" s="17">
        <f>_xlfn.XLOOKUP($B501,'[1]Pivot Gioc'!$B:$B,'[1]Pivot Gioc'!$E:$E,"")</f>
        <v>180.5</v>
      </c>
      <c r="P501" s="22" t="str">
        <f>IF(_xlfn.XLOOKUP($B501,'[1]Pivot Gioc'!$B:$B,'[1]Pivot Gioc'!$G:$G,"")=0,"",_xlfn.XLOOKUP($B501,'[1]Pivot Gioc'!$B:$B,'[1]Pivot Gioc'!$G:$G))</f>
        <v/>
      </c>
      <c r="Q501" s="63" t="e">
        <f>_xlfn.XLOOKUP(B501,[1]!Tabella4[nome],[1]!Tabella4[PRES])</f>
        <v>#REF!</v>
      </c>
      <c r="R501" s="63" t="e">
        <f>_xlfn.XLOOKUP(B501,[1]!Tabella4[nome],[1]!Tabella4[LEGA TIT])</f>
        <v>#REF!</v>
      </c>
      <c r="S501" s="66">
        <f>IF(_xlfn.XLOOKUP($B501,'[1]Pivot Gioc'!$B:$B,'[1]Pivot Gioc'!$S:$S)="0,00","",_xlfn.XLOOKUP($B501,'[1]Pivot Gioc'!$B:$B,'[1]Pivot Gioc'!$S:$S))</f>
        <v>5.8809523809523814</v>
      </c>
      <c r="T501" s="66">
        <f>IF(_xlfn.XLOOKUP($B501,'[1]Pivot Gioc'!$B:$B,'[1]Pivot Gioc'!$T:$T)=0,"",_xlfn.XLOOKUP($B501,'[1]Pivot Gioc'!$B:$B,'[1]Pivot Gioc'!$T:$T))</f>
        <v>123.5</v>
      </c>
    </row>
    <row r="502" spans="1:20" x14ac:dyDescent="0.3">
      <c r="A502" s="1" t="s">
        <v>456</v>
      </c>
      <c r="B502" s="106" t="s">
        <v>519</v>
      </c>
      <c r="C502" s="1" t="str">
        <f>_xlfn.IFNA(_xlfn.XLOOKUP(B502,'[1]ROSE SQUADRE'!$N:$N,'[1]ROSE SQUADRE'!$O:$O),"")</f>
        <v>SESTO ASENSIO</v>
      </c>
      <c r="D502" s="1">
        <f>_xlfn.XLOOKUP($B502,'[1]Pivot Gioc'!$B:$B,'[1]Pivot Gioc'!$Q:$Q,"")</f>
        <v>0</v>
      </c>
      <c r="E502" s="1">
        <f>_xlfn.XLOOKUP($B502,'[1]Pivot Gioc'!$B:$B,'[1]Pivot Gioc'!$N:$N,"")</f>
        <v>1</v>
      </c>
      <c r="F502" s="1">
        <f>_xlfn.XLOOKUP($B502,'[1]Pivot Gioc'!$B:$B,'[1]Pivot Gioc'!$J:$J,"")</f>
        <v>0</v>
      </c>
      <c r="G502" s="1">
        <f>_xlfn.XLOOKUP($B502,'[1]Pivot Gioc'!$B:$B,'[1]Pivot Gioc'!$I:$I,"")</f>
        <v>0</v>
      </c>
      <c r="H502" s="1">
        <f>_xlfn.XLOOKUP($B502,'[1]Pivot Gioc'!$B:$B,'[1]Pivot Gioc'!$H:$H,"")</f>
        <v>0</v>
      </c>
      <c r="I502" s="1">
        <f>_xlfn.XLOOKUP($B502,'[1]Pivot Gioc'!$B:$B,'[1]Pivot Gioc'!$P:$P,"")</f>
        <v>0</v>
      </c>
      <c r="J502" s="1">
        <f>_xlfn.XLOOKUP($B502,'[1]Pivot Gioc'!$B:$B,'[1]Pivot Gioc'!$L:$L,"")</f>
        <v>2</v>
      </c>
      <c r="K502" s="1">
        <f>_xlfn.XLOOKUP($B502,'[1]Pivot Gioc'!$B:$B,'[1]Pivot Gioc'!$M:$M,"")</f>
        <v>0</v>
      </c>
      <c r="L502" s="1">
        <f>_xlfn.XLOOKUP($B502,'[1]Pivot Gioc'!$B:$B,'[1]Pivot Gioc'!$K:$K,"")</f>
        <v>0</v>
      </c>
      <c r="M502" s="17">
        <f>_xlfn.XLOOKUP($B502,'[1]Pivot Gioc'!$B:$B,'[1]Pivot Gioc'!$C:$C,"")</f>
        <v>5.6818181818181817</v>
      </c>
      <c r="N502" s="17">
        <f>_xlfn.XLOOKUP($B502,'[1]Pivot Gioc'!$B:$B,'[1]Pivot Gioc'!$D:$D,"")</f>
        <v>5.6818181818181817</v>
      </c>
      <c r="O502" s="17">
        <f>_xlfn.XLOOKUP($B502,'[1]Pivot Gioc'!$B:$B,'[1]Pivot Gioc'!$E:$E,"")</f>
        <v>125</v>
      </c>
      <c r="P502" s="22" t="str">
        <f>IF(_xlfn.XLOOKUP($B502,'[1]Pivot Gioc'!$B:$B,'[1]Pivot Gioc'!$G:$G,"")=0,"",_xlfn.XLOOKUP($B502,'[1]Pivot Gioc'!$B:$B,'[1]Pivot Gioc'!$G:$G))</f>
        <v/>
      </c>
      <c r="Q502" s="63" t="e">
        <f>_xlfn.XLOOKUP(B502,[1]!Tabella4[nome],[1]!Tabella4[PRES])</f>
        <v>#REF!</v>
      </c>
      <c r="R502" s="63" t="e">
        <f>_xlfn.XLOOKUP(B502,[1]!Tabella4[nome],[1]!Tabella4[LEGA TIT])</f>
        <v>#REF!</v>
      </c>
      <c r="S502" s="66">
        <f>IF(_xlfn.XLOOKUP($B502,'[1]Pivot Gioc'!$B:$B,'[1]Pivot Gioc'!$S:$S)="0,00","",_xlfn.XLOOKUP($B502,'[1]Pivot Gioc'!$B:$B,'[1]Pivot Gioc'!$S:$S))</f>
        <v>5.5</v>
      </c>
      <c r="T502" s="66">
        <f>IF(_xlfn.XLOOKUP($B502,'[1]Pivot Gioc'!$B:$B,'[1]Pivot Gioc'!$T:$T)=0,"",_xlfn.XLOOKUP($B502,'[1]Pivot Gioc'!$B:$B,'[1]Pivot Gioc'!$T:$T))</f>
        <v>16.5</v>
      </c>
    </row>
    <row r="503" spans="1:20" x14ac:dyDescent="0.3">
      <c r="A503" s="1" t="s">
        <v>456</v>
      </c>
      <c r="B503" s="110" t="s">
        <v>165</v>
      </c>
      <c r="C503" s="1" t="str">
        <f>_xlfn.IFNA(_xlfn.XLOOKUP(B503,'[1]ROSE SQUADRE'!$N:$N,'[1]ROSE SQUADRE'!$O:$O),"")</f>
        <v>SESTO ASENSIO</v>
      </c>
      <c r="D503" s="1">
        <f>_xlfn.XLOOKUP($B503,'[1]Pivot Gioc'!$B:$B,'[1]Pivot Gioc'!$Q:$Q,"")</f>
        <v>0</v>
      </c>
      <c r="E503" s="1">
        <f>_xlfn.XLOOKUP($B503,'[1]Pivot Gioc'!$B:$B,'[1]Pivot Gioc'!$N:$N,"")</f>
        <v>0</v>
      </c>
      <c r="F503" s="1">
        <f>_xlfn.XLOOKUP($B503,'[1]Pivot Gioc'!$B:$B,'[1]Pivot Gioc'!$J:$J,"")</f>
        <v>0</v>
      </c>
      <c r="G503" s="1">
        <f>_xlfn.XLOOKUP($B503,'[1]Pivot Gioc'!$B:$B,'[1]Pivot Gioc'!$I:$I,"")</f>
        <v>0</v>
      </c>
      <c r="H503" s="1">
        <f>_xlfn.XLOOKUP($B503,'[1]Pivot Gioc'!$B:$B,'[1]Pivot Gioc'!$H:$H,"")</f>
        <v>0</v>
      </c>
      <c r="I503" s="1">
        <f>_xlfn.XLOOKUP($B503,'[1]Pivot Gioc'!$B:$B,'[1]Pivot Gioc'!$P:$P,"")</f>
        <v>0</v>
      </c>
      <c r="J503" s="1">
        <f>_xlfn.XLOOKUP($B503,'[1]Pivot Gioc'!$B:$B,'[1]Pivot Gioc'!$L:$L,"")</f>
        <v>4</v>
      </c>
      <c r="K503" s="1">
        <f>_xlfn.XLOOKUP($B503,'[1]Pivot Gioc'!$B:$B,'[1]Pivot Gioc'!$M:$M,"")</f>
        <v>0</v>
      </c>
      <c r="L503" s="1">
        <f>_xlfn.XLOOKUP($B503,'[1]Pivot Gioc'!$B:$B,'[1]Pivot Gioc'!$K:$K,"")</f>
        <v>0</v>
      </c>
      <c r="M503" s="17">
        <f>_xlfn.XLOOKUP($B503,'[1]Pivot Gioc'!$B:$B,'[1]Pivot Gioc'!$C:$C,"")</f>
        <v>5.9074074074074074</v>
      </c>
      <c r="N503" s="17">
        <f>_xlfn.XLOOKUP($B503,'[1]Pivot Gioc'!$B:$B,'[1]Pivot Gioc'!$D:$D,"")</f>
        <v>5.833333333333333</v>
      </c>
      <c r="O503" s="17">
        <f>_xlfn.XLOOKUP($B503,'[1]Pivot Gioc'!$B:$B,'[1]Pivot Gioc'!$E:$E,"")</f>
        <v>157.5</v>
      </c>
      <c r="P503" s="22" t="str">
        <f>IF(_xlfn.XLOOKUP($B503,'[1]Pivot Gioc'!$B:$B,'[1]Pivot Gioc'!$G:$G,"")=0,"",_xlfn.XLOOKUP($B503,'[1]Pivot Gioc'!$B:$B,'[1]Pivot Gioc'!$G:$G))</f>
        <v/>
      </c>
      <c r="Q503" s="63" t="e">
        <f>_xlfn.XLOOKUP(B503,[1]!Tabella4[nome],[1]!Tabella4[PRES])</f>
        <v>#REF!</v>
      </c>
      <c r="R503" s="63" t="e">
        <f>_xlfn.XLOOKUP(B503,[1]!Tabella4[nome],[1]!Tabella4[LEGA TIT])</f>
        <v>#REF!</v>
      </c>
      <c r="S503" s="66">
        <f>IF(_xlfn.XLOOKUP($B503,'[1]Pivot Gioc'!$B:$B,'[1]Pivot Gioc'!$S:$S)="0,00","",_xlfn.XLOOKUP($B503,'[1]Pivot Gioc'!$B:$B,'[1]Pivot Gioc'!$S:$S))</f>
        <v>5.7272727272727275</v>
      </c>
      <c r="T503" s="66">
        <f>IF(_xlfn.XLOOKUP($B503,'[1]Pivot Gioc'!$B:$B,'[1]Pivot Gioc'!$T:$T)=0,"",_xlfn.XLOOKUP($B503,'[1]Pivot Gioc'!$B:$B,'[1]Pivot Gioc'!$T:$T))</f>
        <v>126</v>
      </c>
    </row>
    <row r="504" spans="1:20" x14ac:dyDescent="0.3">
      <c r="A504" s="1" t="s">
        <v>456</v>
      </c>
      <c r="B504" s="106" t="s">
        <v>520</v>
      </c>
      <c r="C504" s="1" t="str">
        <f>_xlfn.IFNA(_xlfn.XLOOKUP(B504,'[1]ROSE SQUADRE'!$N:$N,'[1]ROSE SQUADRE'!$O:$O),"")</f>
        <v>SESTO ASENSIO</v>
      </c>
      <c r="D504" s="1">
        <f>_xlfn.XLOOKUP($B504,'[1]Pivot Gioc'!$B:$B,'[1]Pivot Gioc'!$Q:$Q,"")</f>
        <v>0</v>
      </c>
      <c r="E504" s="1">
        <f>_xlfn.XLOOKUP($B504,'[1]Pivot Gioc'!$B:$B,'[1]Pivot Gioc'!$N:$N,"")</f>
        <v>0</v>
      </c>
      <c r="F504" s="1">
        <f>_xlfn.XLOOKUP($B504,'[1]Pivot Gioc'!$B:$B,'[1]Pivot Gioc'!$J:$J,"")</f>
        <v>0</v>
      </c>
      <c r="G504" s="1">
        <f>_xlfn.XLOOKUP($B504,'[1]Pivot Gioc'!$B:$B,'[1]Pivot Gioc'!$I:$I,"")</f>
        <v>0</v>
      </c>
      <c r="H504" s="1">
        <f>_xlfn.XLOOKUP($B504,'[1]Pivot Gioc'!$B:$B,'[1]Pivot Gioc'!$H:$H,"")</f>
        <v>0</v>
      </c>
      <c r="I504" s="1">
        <f>_xlfn.XLOOKUP($B504,'[1]Pivot Gioc'!$B:$B,'[1]Pivot Gioc'!$P:$P,"")</f>
        <v>0</v>
      </c>
      <c r="J504" s="1">
        <f>_xlfn.XLOOKUP($B504,'[1]Pivot Gioc'!$B:$B,'[1]Pivot Gioc'!$L:$L,"")</f>
        <v>7</v>
      </c>
      <c r="K504" s="1">
        <f>_xlfn.XLOOKUP($B504,'[1]Pivot Gioc'!$B:$B,'[1]Pivot Gioc'!$M:$M,"")</f>
        <v>1</v>
      </c>
      <c r="L504" s="1">
        <f>_xlfn.XLOOKUP($B504,'[1]Pivot Gioc'!$B:$B,'[1]Pivot Gioc'!$K:$K,"")</f>
        <v>0</v>
      </c>
      <c r="M504" s="17">
        <f>_xlfn.XLOOKUP($B504,'[1]Pivot Gioc'!$B:$B,'[1]Pivot Gioc'!$C:$C,"")</f>
        <v>5.8157894736842106</v>
      </c>
      <c r="N504" s="17">
        <f>_xlfn.XLOOKUP($B504,'[1]Pivot Gioc'!$B:$B,'[1]Pivot Gioc'!$D:$D,"")</f>
        <v>5.5789473684210522</v>
      </c>
      <c r="O504" s="17">
        <f>_xlfn.XLOOKUP($B504,'[1]Pivot Gioc'!$B:$B,'[1]Pivot Gioc'!$E:$E,"")</f>
        <v>106</v>
      </c>
      <c r="P504" s="22" t="str">
        <f>IF(_xlfn.XLOOKUP($B504,'[1]Pivot Gioc'!$B:$B,'[1]Pivot Gioc'!$G:$G,"")=0,"",_xlfn.XLOOKUP($B504,'[1]Pivot Gioc'!$B:$B,'[1]Pivot Gioc'!$G:$G))</f>
        <v/>
      </c>
      <c r="Q504" s="63" t="e">
        <f>_xlfn.XLOOKUP(B504,[1]!Tabella4[nome],[1]!Tabella4[PRES])</f>
        <v>#REF!</v>
      </c>
      <c r="R504" s="63" t="e">
        <f>_xlfn.XLOOKUP(B504,[1]!Tabella4[nome],[1]!Tabella4[LEGA TIT])</f>
        <v>#REF!</v>
      </c>
      <c r="S504" s="66">
        <f>IF(_xlfn.XLOOKUP($B504,'[1]Pivot Gioc'!$B:$B,'[1]Pivot Gioc'!$S:$S)="0,00","",_xlfn.XLOOKUP($B504,'[1]Pivot Gioc'!$B:$B,'[1]Pivot Gioc'!$S:$S))</f>
        <v>5.4</v>
      </c>
      <c r="T504" s="66">
        <f>IF(_xlfn.XLOOKUP($B504,'[1]Pivot Gioc'!$B:$B,'[1]Pivot Gioc'!$T:$T)=0,"",_xlfn.XLOOKUP($B504,'[1]Pivot Gioc'!$B:$B,'[1]Pivot Gioc'!$T:$T))</f>
        <v>54</v>
      </c>
    </row>
    <row r="505" spans="1:20" x14ac:dyDescent="0.3">
      <c r="A505" s="1" t="s">
        <v>457</v>
      </c>
      <c r="B505" s="106" t="s">
        <v>517</v>
      </c>
      <c r="C505" s="1" t="str">
        <f>_xlfn.IFNA(_xlfn.XLOOKUP(B505,'[1]ROSE SQUADRE'!$N:$N,'[1]ROSE SQUADRE'!$O:$O),"")</f>
        <v>SESTO ASENSIO</v>
      </c>
      <c r="D505" s="1">
        <f>_xlfn.XLOOKUP($B505,'[1]Pivot Gioc'!$B:$B,'[1]Pivot Gioc'!$Q:$Q,"")</f>
        <v>0</v>
      </c>
      <c r="E505" s="1">
        <f>_xlfn.XLOOKUP($B505,'[1]Pivot Gioc'!$B:$B,'[1]Pivot Gioc'!$N:$N,"")</f>
        <v>0</v>
      </c>
      <c r="F505" s="1">
        <f>_xlfn.XLOOKUP($B505,'[1]Pivot Gioc'!$B:$B,'[1]Pivot Gioc'!$J:$J,"")</f>
        <v>0</v>
      </c>
      <c r="G505" s="1">
        <f>_xlfn.XLOOKUP($B505,'[1]Pivot Gioc'!$B:$B,'[1]Pivot Gioc'!$I:$I,"")</f>
        <v>0</v>
      </c>
      <c r="H505" s="1">
        <f>_xlfn.XLOOKUP($B505,'[1]Pivot Gioc'!$B:$B,'[1]Pivot Gioc'!$H:$H,"")</f>
        <v>0</v>
      </c>
      <c r="I505" s="1">
        <f>_xlfn.XLOOKUP($B505,'[1]Pivot Gioc'!$B:$B,'[1]Pivot Gioc'!$P:$P,"")</f>
        <v>3</v>
      </c>
      <c r="J505" s="1">
        <f>_xlfn.XLOOKUP($B505,'[1]Pivot Gioc'!$B:$B,'[1]Pivot Gioc'!$L:$L,"")</f>
        <v>0</v>
      </c>
      <c r="K505" s="1">
        <f>_xlfn.XLOOKUP($B505,'[1]Pivot Gioc'!$B:$B,'[1]Pivot Gioc'!$M:$M,"")</f>
        <v>0</v>
      </c>
      <c r="L505" s="1">
        <f>_xlfn.XLOOKUP($B505,'[1]Pivot Gioc'!$B:$B,'[1]Pivot Gioc'!$K:$K,"")</f>
        <v>0</v>
      </c>
      <c r="M505" s="17">
        <f>_xlfn.XLOOKUP($B505,'[1]Pivot Gioc'!$B:$B,'[1]Pivot Gioc'!$C:$C,"")</f>
        <v>6</v>
      </c>
      <c r="N505" s="17">
        <f>_xlfn.XLOOKUP($B505,'[1]Pivot Gioc'!$B:$B,'[1]Pivot Gioc'!$D:$D,"")</f>
        <v>5.8</v>
      </c>
      <c r="O505" s="17">
        <f>_xlfn.XLOOKUP($B505,'[1]Pivot Gioc'!$B:$B,'[1]Pivot Gioc'!$E:$E,"")</f>
        <v>29</v>
      </c>
      <c r="P505" s="22">
        <f>IF(_xlfn.XLOOKUP($B505,'[1]Pivot Gioc'!$B:$B,'[1]Pivot Gioc'!$G:$G,"")=0,"",_xlfn.XLOOKUP($B505,'[1]Pivot Gioc'!$B:$B,'[1]Pivot Gioc'!$G:$G))</f>
        <v>4</v>
      </c>
      <c r="Q505" s="63" t="e">
        <f>_xlfn.XLOOKUP(B505,[1]!Tabella4[nome],[1]!Tabella4[PRES])</f>
        <v>#REF!</v>
      </c>
      <c r="R505" s="63" t="e">
        <f>_xlfn.XLOOKUP(B505,[1]!Tabella4[nome],[1]!Tabella4[LEGA TIT])</f>
        <v>#REF!</v>
      </c>
      <c r="S505" s="66">
        <f>IF(_xlfn.XLOOKUP($B505,'[1]Pivot Gioc'!$B:$B,'[1]Pivot Gioc'!$S:$S)="0,00","",_xlfn.XLOOKUP($B505,'[1]Pivot Gioc'!$B:$B,'[1]Pivot Gioc'!$S:$S))</f>
        <v>6.25</v>
      </c>
      <c r="T505" s="66">
        <f>IF(_xlfn.XLOOKUP($B505,'[1]Pivot Gioc'!$B:$B,'[1]Pivot Gioc'!$T:$T)=0,"",_xlfn.XLOOKUP($B505,'[1]Pivot Gioc'!$B:$B,'[1]Pivot Gioc'!$T:$T))</f>
        <v>12.5</v>
      </c>
    </row>
    <row r="506" spans="1:20" x14ac:dyDescent="0.3">
      <c r="A506" s="1" t="s">
        <v>456</v>
      </c>
      <c r="B506" s="106" t="s">
        <v>226</v>
      </c>
      <c r="C506" s="1" t="str">
        <f>_xlfn.IFNA(_xlfn.XLOOKUP(B506,'[1]ROSE SQUADRE'!$N:$N,'[1]ROSE SQUADRE'!$O:$O),"")</f>
        <v>SESTO ASENSIO</v>
      </c>
      <c r="D506" s="1">
        <f>_xlfn.XLOOKUP($B506,'[1]Pivot Gioc'!$B:$B,'[1]Pivot Gioc'!$Q:$Q,"")</f>
        <v>0</v>
      </c>
      <c r="E506" s="1">
        <f>_xlfn.XLOOKUP($B506,'[1]Pivot Gioc'!$B:$B,'[1]Pivot Gioc'!$N:$N,"")</f>
        <v>0</v>
      </c>
      <c r="F506" s="1">
        <f>_xlfn.XLOOKUP($B506,'[1]Pivot Gioc'!$B:$B,'[1]Pivot Gioc'!$J:$J,"")</f>
        <v>0</v>
      </c>
      <c r="G506" s="1">
        <f>_xlfn.XLOOKUP($B506,'[1]Pivot Gioc'!$B:$B,'[1]Pivot Gioc'!$I:$I,"")</f>
        <v>0</v>
      </c>
      <c r="H506" s="1">
        <f>_xlfn.XLOOKUP($B506,'[1]Pivot Gioc'!$B:$B,'[1]Pivot Gioc'!$H:$H,"")</f>
        <v>3</v>
      </c>
      <c r="I506" s="1">
        <f>_xlfn.XLOOKUP($B506,'[1]Pivot Gioc'!$B:$B,'[1]Pivot Gioc'!$P:$P,"")</f>
        <v>11</v>
      </c>
      <c r="J506" s="1">
        <f>_xlfn.XLOOKUP($B506,'[1]Pivot Gioc'!$B:$B,'[1]Pivot Gioc'!$L:$L,"")</f>
        <v>0</v>
      </c>
      <c r="K506" s="1">
        <f>_xlfn.XLOOKUP($B506,'[1]Pivot Gioc'!$B:$B,'[1]Pivot Gioc'!$M:$M,"")</f>
        <v>0</v>
      </c>
      <c r="L506" s="1">
        <f>_xlfn.XLOOKUP($B506,'[1]Pivot Gioc'!$B:$B,'[1]Pivot Gioc'!$K:$K,"")</f>
        <v>0</v>
      </c>
      <c r="M506" s="17">
        <f>_xlfn.XLOOKUP($B506,'[1]Pivot Gioc'!$B:$B,'[1]Pivot Gioc'!$C:$C,"")</f>
        <v>6.2037037037037033</v>
      </c>
      <c r="N506" s="17">
        <f>_xlfn.XLOOKUP($B506,'[1]Pivot Gioc'!$B:$B,'[1]Pivot Gioc'!$D:$D,"")</f>
        <v>6.0555555555555554</v>
      </c>
      <c r="O506" s="17">
        <f>_xlfn.XLOOKUP($B506,'[1]Pivot Gioc'!$B:$B,'[1]Pivot Gioc'!$E:$E,"")</f>
        <v>163.5</v>
      </c>
      <c r="P506" s="22">
        <f>IF(_xlfn.XLOOKUP($B506,'[1]Pivot Gioc'!$B:$B,'[1]Pivot Gioc'!$G:$G,"")=0,"",_xlfn.XLOOKUP($B506,'[1]Pivot Gioc'!$B:$B,'[1]Pivot Gioc'!$G:$G))</f>
        <v>24</v>
      </c>
      <c r="Q506" s="63" t="e">
        <f>_xlfn.XLOOKUP(B506,[1]!Tabella4[nome],[1]!Tabella4[PRES])</f>
        <v>#REF!</v>
      </c>
      <c r="R506" s="63" t="e">
        <f>_xlfn.XLOOKUP(B506,[1]!Tabella4[nome],[1]!Tabella4[LEGA TIT])</f>
        <v>#REF!</v>
      </c>
      <c r="S506" s="66">
        <f>IF(_xlfn.XLOOKUP($B506,'[1]Pivot Gioc'!$B:$B,'[1]Pivot Gioc'!$S:$S)="0,00","",_xlfn.XLOOKUP($B506,'[1]Pivot Gioc'!$B:$B,'[1]Pivot Gioc'!$S:$S))</f>
        <v>5.8571428571428568</v>
      </c>
      <c r="T506" s="66">
        <f>IF(_xlfn.XLOOKUP($B506,'[1]Pivot Gioc'!$B:$B,'[1]Pivot Gioc'!$T:$T)=0,"",_xlfn.XLOOKUP($B506,'[1]Pivot Gioc'!$B:$B,'[1]Pivot Gioc'!$T:$T))</f>
        <v>82</v>
      </c>
    </row>
    <row r="507" spans="1:20" x14ac:dyDescent="0.3">
      <c r="B507" s="94" t="s">
        <v>299</v>
      </c>
      <c r="C507" s="1" t="str">
        <f>_xlfn.IFNA(_xlfn.XLOOKUP(B507,'[1]ROSE SQUADRE'!$N:$N,'[1]ROSE SQUADRE'!$O:$O),"")</f>
        <v>SESTO ASENSIO</v>
      </c>
      <c r="D507" s="1">
        <f>_xlfn.XLOOKUP($B507,'[1]Pivot Gioc'!$B:$B,'[1]Pivot Gioc'!$Q:$Q,"")</f>
        <v>0</v>
      </c>
      <c r="E507" s="1">
        <f>_xlfn.XLOOKUP($B507,'[1]Pivot Gioc'!$B:$B,'[1]Pivot Gioc'!$N:$N,"")</f>
        <v>0</v>
      </c>
      <c r="F507" s="1">
        <f>_xlfn.XLOOKUP($B507,'[1]Pivot Gioc'!$B:$B,'[1]Pivot Gioc'!$J:$J,"")</f>
        <v>0</v>
      </c>
      <c r="G507" s="1">
        <f>_xlfn.XLOOKUP($B507,'[1]Pivot Gioc'!$B:$B,'[1]Pivot Gioc'!$I:$I,"")</f>
        <v>0</v>
      </c>
      <c r="H507" s="1">
        <f>_xlfn.XLOOKUP($B507,'[1]Pivot Gioc'!$B:$B,'[1]Pivot Gioc'!$H:$H,"")</f>
        <v>0</v>
      </c>
      <c r="I507" s="1">
        <f>_xlfn.XLOOKUP($B507,'[1]Pivot Gioc'!$B:$B,'[1]Pivot Gioc'!$P:$P,"")</f>
        <v>15</v>
      </c>
      <c r="J507" s="1">
        <f>_xlfn.XLOOKUP($B507,'[1]Pivot Gioc'!$B:$B,'[1]Pivot Gioc'!$L:$L,"")</f>
        <v>0</v>
      </c>
      <c r="K507" s="1">
        <f>_xlfn.XLOOKUP($B507,'[1]Pivot Gioc'!$B:$B,'[1]Pivot Gioc'!$M:$M,"")</f>
        <v>0</v>
      </c>
      <c r="L507" s="1">
        <f>_xlfn.XLOOKUP($B507,'[1]Pivot Gioc'!$B:$B,'[1]Pivot Gioc'!$K:$K,"")</f>
        <v>0</v>
      </c>
      <c r="M507" s="17">
        <f>_xlfn.XLOOKUP($B507,'[1]Pivot Gioc'!$B:$B,'[1]Pivot Gioc'!$C:$C,"")</f>
        <v>5.919354838709677</v>
      </c>
      <c r="N507" s="17">
        <f>_xlfn.XLOOKUP($B507,'[1]Pivot Gioc'!$B:$B,'[1]Pivot Gioc'!$D:$D,"")</f>
        <v>5.5</v>
      </c>
      <c r="O507" s="17">
        <f>_xlfn.XLOOKUP($B507,'[1]Pivot Gioc'!$B:$B,'[1]Pivot Gioc'!$E:$E,"")</f>
        <v>170.5</v>
      </c>
      <c r="P507" s="22">
        <f>IF(_xlfn.XLOOKUP($B507,'[1]Pivot Gioc'!$B:$B,'[1]Pivot Gioc'!$G:$G,"")=0,"",_xlfn.XLOOKUP($B507,'[1]Pivot Gioc'!$B:$B,'[1]Pivot Gioc'!$G:$G))</f>
        <v>28</v>
      </c>
      <c r="Q507" s="63" t="e">
        <f>_xlfn.XLOOKUP(B507,[1]!Tabella4[nome],[1]!Tabella4[PRES])</f>
        <v>#REF!</v>
      </c>
      <c r="R507" s="63" t="e">
        <f>_xlfn.XLOOKUP(B507,[1]!Tabella4[nome],[1]!Tabella4[LEGA TIT])</f>
        <v>#REF!</v>
      </c>
      <c r="S507" s="66">
        <f>IF(_xlfn.XLOOKUP($B507,'[1]Pivot Gioc'!$B:$B,'[1]Pivot Gioc'!$S:$S)="0,00","",_xlfn.XLOOKUP($B507,'[1]Pivot Gioc'!$B:$B,'[1]Pivot Gioc'!$S:$S))</f>
        <v>5.6923076923076925</v>
      </c>
      <c r="T507" s="66">
        <f>IF(_xlfn.XLOOKUP($B507,'[1]Pivot Gioc'!$B:$B,'[1]Pivot Gioc'!$T:$T)=0,"",_xlfn.XLOOKUP($B507,'[1]Pivot Gioc'!$B:$B,'[1]Pivot Gioc'!$T:$T))</f>
        <v>148</v>
      </c>
    </row>
    <row r="508" spans="1:20" x14ac:dyDescent="0.3">
      <c r="B508" s="94" t="s">
        <v>308</v>
      </c>
      <c r="C508" s="1" t="str">
        <f>_xlfn.IFNA(_xlfn.XLOOKUP(B508,'[1]ROSE SQUADRE'!$N:$N,'[1]ROSE SQUADRE'!$O:$O),"")</f>
        <v>SESTO ASENSIO</v>
      </c>
      <c r="D508" s="1">
        <f>_xlfn.XLOOKUP($B508,'[1]Pivot Gioc'!$B:$B,'[1]Pivot Gioc'!$Q:$Q,"")</f>
        <v>0</v>
      </c>
      <c r="E508" s="1">
        <f>_xlfn.XLOOKUP($B508,'[1]Pivot Gioc'!$B:$B,'[1]Pivot Gioc'!$N:$N,"")</f>
        <v>0</v>
      </c>
      <c r="F508" s="1">
        <f>_xlfn.XLOOKUP($B508,'[1]Pivot Gioc'!$B:$B,'[1]Pivot Gioc'!$J:$J,"")</f>
        <v>0</v>
      </c>
      <c r="G508" s="1">
        <f>_xlfn.XLOOKUP($B508,'[1]Pivot Gioc'!$B:$B,'[1]Pivot Gioc'!$I:$I,"")</f>
        <v>0</v>
      </c>
      <c r="H508" s="1">
        <f>_xlfn.XLOOKUP($B508,'[1]Pivot Gioc'!$B:$B,'[1]Pivot Gioc'!$H:$H,"")</f>
        <v>0</v>
      </c>
      <c r="I508" s="1">
        <f>_xlfn.XLOOKUP($B508,'[1]Pivot Gioc'!$B:$B,'[1]Pivot Gioc'!$P:$P,"")</f>
        <v>0</v>
      </c>
      <c r="J508" s="1">
        <f>_xlfn.XLOOKUP($B508,'[1]Pivot Gioc'!$B:$B,'[1]Pivot Gioc'!$L:$L,"")</f>
        <v>5</v>
      </c>
      <c r="K508" s="1">
        <f>_xlfn.XLOOKUP($B508,'[1]Pivot Gioc'!$B:$B,'[1]Pivot Gioc'!$M:$M,"")</f>
        <v>0</v>
      </c>
      <c r="L508" s="1">
        <f>_xlfn.XLOOKUP($B508,'[1]Pivot Gioc'!$B:$B,'[1]Pivot Gioc'!$K:$K,"")</f>
        <v>0</v>
      </c>
      <c r="M508" s="17">
        <f>_xlfn.XLOOKUP($B508,'[1]Pivot Gioc'!$B:$B,'[1]Pivot Gioc'!$C:$C,"")</f>
        <v>5.95</v>
      </c>
      <c r="N508" s="17">
        <f>_xlfn.XLOOKUP($B508,'[1]Pivot Gioc'!$B:$B,'[1]Pivot Gioc'!$D:$D,"")</f>
        <v>5.8250000000000002</v>
      </c>
      <c r="O508" s="17">
        <f>_xlfn.XLOOKUP($B508,'[1]Pivot Gioc'!$B:$B,'[1]Pivot Gioc'!$E:$E,"")</f>
        <v>116.5</v>
      </c>
      <c r="P508" s="22" t="str">
        <f>IF(_xlfn.XLOOKUP($B508,'[1]Pivot Gioc'!$B:$B,'[1]Pivot Gioc'!$G:$G,"")=0,"",_xlfn.XLOOKUP($B508,'[1]Pivot Gioc'!$B:$B,'[1]Pivot Gioc'!$G:$G))</f>
        <v/>
      </c>
      <c r="Q508" s="63" t="e">
        <f>_xlfn.XLOOKUP(B508,[1]!Tabella4[nome],[1]!Tabella4[PRES])</f>
        <v>#REF!</v>
      </c>
      <c r="R508" s="63" t="e">
        <f>_xlfn.XLOOKUP(B508,[1]!Tabella4[nome],[1]!Tabella4[LEGA TIT])</f>
        <v>#REF!</v>
      </c>
      <c r="S508" s="66">
        <f>IF(_xlfn.XLOOKUP($B508,'[1]Pivot Gioc'!$B:$B,'[1]Pivot Gioc'!$S:$S)="0,00","",_xlfn.XLOOKUP($B508,'[1]Pivot Gioc'!$B:$B,'[1]Pivot Gioc'!$S:$S))</f>
        <v>5.8214285714285712</v>
      </c>
      <c r="T508" s="66">
        <f>IF(_xlfn.XLOOKUP($B508,'[1]Pivot Gioc'!$B:$B,'[1]Pivot Gioc'!$T:$T)=0,"",_xlfn.XLOOKUP($B508,'[1]Pivot Gioc'!$B:$B,'[1]Pivot Gioc'!$T:$T))</f>
        <v>81.5</v>
      </c>
    </row>
    <row r="662" spans="4:20" x14ac:dyDescent="0.3">
      <c r="D662" s="1">
        <v>4</v>
      </c>
      <c r="E662" s="1">
        <v>5</v>
      </c>
      <c r="F662" s="1">
        <v>6</v>
      </c>
      <c r="G662" s="1">
        <v>7</v>
      </c>
      <c r="H662" s="1">
        <v>8</v>
      </c>
      <c r="I662" s="1">
        <v>9</v>
      </c>
      <c r="J662" s="1">
        <v>10</v>
      </c>
      <c r="K662" s="1">
        <v>11</v>
      </c>
      <c r="L662" s="1">
        <v>12</v>
      </c>
      <c r="M662" s="1">
        <v>13</v>
      </c>
      <c r="N662" s="1">
        <v>14</v>
      </c>
      <c r="O662" s="1">
        <v>15</v>
      </c>
      <c r="P662" s="1">
        <v>16</v>
      </c>
      <c r="Q662" s="1">
        <v>17</v>
      </c>
      <c r="R662" s="1">
        <v>18</v>
      </c>
      <c r="S662" s="1">
        <v>19</v>
      </c>
      <c r="T662" s="1">
        <v>20</v>
      </c>
    </row>
  </sheetData>
  <sortState xmlns:xlrd2="http://schemas.microsoft.com/office/spreadsheetml/2017/richdata2" ref="A3:T276">
    <sortCondition descending="1" ref="D3:D276"/>
  </sortState>
  <mergeCells count="11">
    <mergeCell ref="AL2:AN2"/>
    <mergeCell ref="AL15:AN15"/>
    <mergeCell ref="AQ2:AS2"/>
    <mergeCell ref="AQ15:AS15"/>
    <mergeCell ref="AL28:AN28"/>
    <mergeCell ref="W2:Y2"/>
    <mergeCell ref="W15:Y15"/>
    <mergeCell ref="AB2:AD2"/>
    <mergeCell ref="AB24:AD24"/>
    <mergeCell ref="AG2:AI2"/>
    <mergeCell ref="AG15:AI15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2D4E-0952-45DB-A857-DA843DA4B719}">
  <sheetPr codeName="Foglio7">
    <tabColor rgb="FFFFFF00"/>
  </sheetPr>
  <dimension ref="A1:BU294"/>
  <sheetViews>
    <sheetView workbookViewId="0">
      <pane xSplit="2" ySplit="3" topLeftCell="AS4" activePane="bottomRight" state="frozen"/>
      <selection pane="topRight" activeCell="C1" sqref="C1"/>
      <selection pane="bottomLeft" activeCell="A4" sqref="A4"/>
      <selection pane="bottomRight" activeCell="AB2" sqref="AB2"/>
    </sheetView>
  </sheetViews>
  <sheetFormatPr defaultRowHeight="14.4" x14ac:dyDescent="0.3"/>
  <cols>
    <col min="1" max="1" width="5.109375" customWidth="1"/>
    <col min="2" max="2" width="20.21875" customWidth="1"/>
    <col min="3" max="9" width="6.77734375" style="5" customWidth="1"/>
    <col min="12" max="14" width="7.109375" style="4" customWidth="1"/>
    <col min="15" max="15" width="9" style="4" customWidth="1"/>
    <col min="16" max="16" width="11.109375" style="4" customWidth="1"/>
    <col min="26" max="26" width="20.21875" customWidth="1"/>
    <col min="27" max="33" width="6.77734375" style="5" customWidth="1"/>
    <col min="36" max="38" width="7.109375" style="4" customWidth="1"/>
    <col min="39" max="39" width="9" style="4" customWidth="1"/>
    <col min="40" max="40" width="11.109375" style="4" customWidth="1"/>
    <col min="45" max="45" width="9.21875" bestFit="1" customWidth="1"/>
    <col min="61" max="68" width="13.6640625" customWidth="1"/>
    <col min="72" max="72" width="16" customWidth="1"/>
    <col min="73" max="73" width="15.33203125" customWidth="1"/>
  </cols>
  <sheetData>
    <row r="1" spans="1:73" x14ac:dyDescent="0.3">
      <c r="B1">
        <v>3</v>
      </c>
    </row>
    <row r="2" spans="1:73" x14ac:dyDescent="0.3">
      <c r="AA2" s="5">
        <v>1</v>
      </c>
      <c r="AB2" s="5">
        <v>1</v>
      </c>
      <c r="AC2" s="5">
        <v>1</v>
      </c>
      <c r="AD2" s="5">
        <v>0</v>
      </c>
      <c r="AE2" s="5">
        <v>1</v>
      </c>
      <c r="AF2" s="5">
        <v>1</v>
      </c>
      <c r="AG2" s="5">
        <v>1</v>
      </c>
      <c r="AH2" s="5">
        <v>1</v>
      </c>
      <c r="AI2" s="5">
        <v>0</v>
      </c>
      <c r="AJ2" s="4">
        <v>2</v>
      </c>
      <c r="AK2" s="4">
        <v>2</v>
      </c>
      <c r="AL2" s="4">
        <v>2</v>
      </c>
      <c r="AM2" s="4">
        <v>2</v>
      </c>
      <c r="AN2" s="4">
        <v>2</v>
      </c>
      <c r="AO2" s="4">
        <v>1</v>
      </c>
      <c r="AP2" s="4">
        <v>1</v>
      </c>
      <c r="AQ2" s="4">
        <v>1</v>
      </c>
      <c r="AR2" s="23">
        <v>0</v>
      </c>
      <c r="AS2" s="4">
        <v>1</v>
      </c>
      <c r="AT2" s="4">
        <v>1</v>
      </c>
      <c r="AU2" s="23">
        <v>0</v>
      </c>
      <c r="AV2" s="23">
        <v>0</v>
      </c>
      <c r="AW2" s="23">
        <v>0</v>
      </c>
      <c r="AX2" s="23">
        <v>0</v>
      </c>
      <c r="AY2" s="23">
        <v>0</v>
      </c>
      <c r="AZ2" s="23">
        <v>0</v>
      </c>
      <c r="BA2" s="23">
        <v>0</v>
      </c>
      <c r="BB2" s="23">
        <v>0</v>
      </c>
      <c r="BC2" s="23">
        <v>0</v>
      </c>
      <c r="BD2" s="23">
        <v>0</v>
      </c>
      <c r="BE2" s="23">
        <v>0</v>
      </c>
      <c r="BF2" s="23">
        <v>0</v>
      </c>
      <c r="BG2" s="23">
        <v>0</v>
      </c>
      <c r="BH2" s="23">
        <v>0</v>
      </c>
    </row>
    <row r="3" spans="1:73" s="6" customFormat="1" ht="67.2" customHeight="1" x14ac:dyDescent="0.3">
      <c r="A3" s="6" t="s">
        <v>44</v>
      </c>
      <c r="B3" s="6" t="s">
        <v>14</v>
      </c>
      <c r="C3" s="10" t="s">
        <v>22</v>
      </c>
      <c r="D3" s="7" t="s">
        <v>42</v>
      </c>
      <c r="E3" s="10" t="s">
        <v>43</v>
      </c>
      <c r="F3" s="7" t="s">
        <v>23</v>
      </c>
      <c r="G3" s="10" t="s">
        <v>24</v>
      </c>
      <c r="H3" s="10" t="s">
        <v>405</v>
      </c>
      <c r="I3" s="7" t="s">
        <v>50</v>
      </c>
      <c r="J3" s="10" t="s">
        <v>406</v>
      </c>
      <c r="K3" s="10" t="s">
        <v>409</v>
      </c>
      <c r="L3" s="11" t="s">
        <v>45</v>
      </c>
      <c r="M3" s="11" t="s">
        <v>33</v>
      </c>
      <c r="N3" s="11" t="s">
        <v>47</v>
      </c>
      <c r="O3" s="8" t="s">
        <v>46</v>
      </c>
      <c r="P3" s="8" t="s">
        <v>34</v>
      </c>
      <c r="Q3" s="7" t="s">
        <v>51</v>
      </c>
      <c r="R3" s="7" t="s">
        <v>52</v>
      </c>
      <c r="S3" s="7" t="s">
        <v>53</v>
      </c>
      <c r="T3" s="7" t="s">
        <v>407</v>
      </c>
      <c r="U3" s="7" t="s">
        <v>408</v>
      </c>
      <c r="V3" s="7"/>
      <c r="W3" s="7"/>
      <c r="X3" s="7"/>
      <c r="Z3" s="6" t="s">
        <v>14</v>
      </c>
      <c r="AA3" s="10" t="s">
        <v>22</v>
      </c>
      <c r="AB3" s="7" t="s">
        <v>42</v>
      </c>
      <c r="AC3" s="10" t="s">
        <v>43</v>
      </c>
      <c r="AD3" s="7" t="s">
        <v>23</v>
      </c>
      <c r="AE3" s="10" t="s">
        <v>24</v>
      </c>
      <c r="AF3" s="10" t="s">
        <v>32</v>
      </c>
      <c r="AG3" s="7" t="s">
        <v>50</v>
      </c>
      <c r="AH3" s="10" t="s">
        <v>394</v>
      </c>
      <c r="AI3" s="10" t="s">
        <v>409</v>
      </c>
      <c r="AJ3" s="11" t="s">
        <v>45</v>
      </c>
      <c r="AK3" s="11" t="s">
        <v>33</v>
      </c>
      <c r="AL3" s="11" t="s">
        <v>47</v>
      </c>
      <c r="AM3" s="8" t="s">
        <v>46</v>
      </c>
      <c r="AN3" s="8" t="s">
        <v>34</v>
      </c>
      <c r="AO3" s="7" t="s">
        <v>51</v>
      </c>
      <c r="AP3" s="7" t="s">
        <v>52</v>
      </c>
      <c r="AQ3" s="7" t="s">
        <v>53</v>
      </c>
      <c r="AR3" s="7" t="s">
        <v>410</v>
      </c>
      <c r="AS3" s="7" t="s">
        <v>441</v>
      </c>
      <c r="AT3" s="7" t="s">
        <v>446</v>
      </c>
      <c r="AU3" s="7" t="s">
        <v>370</v>
      </c>
      <c r="AV3" s="7" t="s">
        <v>353</v>
      </c>
      <c r="AW3" s="7" t="s">
        <v>371</v>
      </c>
      <c r="AX3" s="7" t="s">
        <v>35</v>
      </c>
      <c r="AY3" s="7" t="s">
        <v>36</v>
      </c>
      <c r="AZ3" s="7" t="s">
        <v>38</v>
      </c>
      <c r="BA3" s="7" t="s">
        <v>39</v>
      </c>
      <c r="BB3" s="7" t="s">
        <v>442</v>
      </c>
      <c r="BC3" s="7" t="s">
        <v>443</v>
      </c>
      <c r="BD3" s="7" t="s">
        <v>444</v>
      </c>
      <c r="BE3" s="7" t="s">
        <v>352</v>
      </c>
      <c r="BF3" s="7" t="s">
        <v>478</v>
      </c>
      <c r="BG3" s="7" t="s">
        <v>479</v>
      </c>
      <c r="BH3" s="7" t="s">
        <v>482</v>
      </c>
      <c r="BI3" s="6" t="e" vm="10">
        <v>#VALUE!</v>
      </c>
      <c r="BJ3" s="6" t="e" vm="11">
        <v>#VALUE!</v>
      </c>
      <c r="BK3" s="6" t="e" vm="12">
        <v>#VALUE!</v>
      </c>
      <c r="BL3" s="6" t="e" vm="13">
        <v>#VALUE!</v>
      </c>
      <c r="BM3" s="6" t="e" vm="14">
        <v>#VALUE!</v>
      </c>
      <c r="BN3" s="6" t="e" vm="15">
        <v>#VALUE!</v>
      </c>
      <c r="BO3" s="6" t="e" vm="16">
        <v>#VALUE!</v>
      </c>
      <c r="BP3" s="6" t="e" vm="17">
        <v>#VALUE!</v>
      </c>
    </row>
    <row r="4" spans="1:73" ht="18" customHeight="1" x14ac:dyDescent="0.3">
      <c r="A4">
        <v>3</v>
      </c>
      <c r="B4" t="s">
        <v>15</v>
      </c>
      <c r="C4" s="14">
        <f>SUMIFS('[1]INSER DATA'!$F:$F,'[1]INSER DATA'!$B:$B,A4,'[1]INSER DATA'!$R:$R,B4,'[1]INSER DATA'!$T:$T,1)</f>
        <v>66.5</v>
      </c>
      <c r="D4" s="85">
        <v>5.5</v>
      </c>
      <c r="E4" s="14">
        <f>SUM(C4:D4)</f>
        <v>72</v>
      </c>
      <c r="F4" s="85">
        <v>0</v>
      </c>
      <c r="G4" s="14">
        <f>SUM(E4:F4)</f>
        <v>72</v>
      </c>
      <c r="H4" s="12">
        <f>SUMIFS('[1]INSER DATA'!$F:$F,'[1]INSER DATA'!$B:$B,A4,'[1]INSER DATA'!$R:$R,B4,'[1]INSER DATA'!$W:$W,1)</f>
        <v>70</v>
      </c>
      <c r="I4" s="12">
        <f>J4-H4</f>
        <v>10.5</v>
      </c>
      <c r="J4" s="12">
        <f>SUMIFS('[1]INSER DATA'!$X:$X,'[1]INSER DATA'!$B:$B,A4,'[1]INSER DATA'!$R:$R,B4,'[1]INSER DATA'!$W:$W,1)</f>
        <v>80.5</v>
      </c>
      <c r="K4" s="12"/>
      <c r="L4" s="4">
        <f>SUM(C4/11)</f>
        <v>6.0454545454545459</v>
      </c>
      <c r="M4" s="4">
        <f>SUM(E4/11)</f>
        <v>6.5454545454545459</v>
      </c>
      <c r="N4" s="4">
        <f>SUM(G4/11)</f>
        <v>6.5454545454545459</v>
      </c>
      <c r="O4" s="4">
        <f>SUM(H4/11)</f>
        <v>6.3636363636363633</v>
      </c>
      <c r="P4" s="4">
        <f>SUM(J4/11)</f>
        <v>7.3181818181818183</v>
      </c>
      <c r="Q4" s="15">
        <f>SUM(C4-H4)</f>
        <v>-3.5</v>
      </c>
      <c r="R4" s="15">
        <f>SUM(D4-I4)</f>
        <v>-5</v>
      </c>
      <c r="S4" s="15">
        <f>SUM(E4-J4)</f>
        <v>-8.5</v>
      </c>
      <c r="Z4" t="s">
        <v>15</v>
      </c>
      <c r="AA4" s="14">
        <f t="shared" ref="AA4:AH11" si="0">SUMIFS(C:C,$B:$B,$Z4)</f>
        <v>2390.5</v>
      </c>
      <c r="AB4" s="14">
        <f t="shared" si="0"/>
        <v>160.5</v>
      </c>
      <c r="AC4" s="14">
        <f t="shared" si="0"/>
        <v>2551</v>
      </c>
      <c r="AD4" s="14">
        <f t="shared" si="0"/>
        <v>50</v>
      </c>
      <c r="AE4" s="14">
        <f t="shared" si="0"/>
        <v>2601</v>
      </c>
      <c r="AF4" s="13">
        <f t="shared" si="0"/>
        <v>2483.5</v>
      </c>
      <c r="AG4" s="13">
        <f t="shared" si="0"/>
        <v>276</v>
      </c>
      <c r="AH4" s="13">
        <f t="shared" si="0"/>
        <v>2754</v>
      </c>
      <c r="AI4" s="13"/>
      <c r="AJ4" s="20">
        <f t="shared" ref="AJ4:AN11" si="1">AVERAGEIFS(L:L,$B:$B,$Z4)</f>
        <v>6.0366161616161618</v>
      </c>
      <c r="AK4" s="20">
        <f t="shared" si="1"/>
        <v>6.4419191919191912</v>
      </c>
      <c r="AL4" s="20">
        <f t="shared" si="1"/>
        <v>6.5681818181818183</v>
      </c>
      <c r="AM4" s="20">
        <f t="shared" si="1"/>
        <v>6.2714646464646471</v>
      </c>
      <c r="AN4" s="20">
        <f t="shared" si="1"/>
        <v>6.9545454545454559</v>
      </c>
      <c r="AO4" s="15">
        <f t="shared" ref="AO4:AQ11" si="2">SUMIFS(Q:Q,$B:$B,$Z4)</f>
        <v>-93</v>
      </c>
      <c r="AP4" s="15">
        <f t="shared" si="2"/>
        <v>-115.5</v>
      </c>
      <c r="AQ4" s="15">
        <f t="shared" si="2"/>
        <v>-203</v>
      </c>
      <c r="AR4">
        <v>0</v>
      </c>
      <c r="AS4">
        <f>_xlfn.MAXIFS(G:G,B:B,Z4)</f>
        <v>104</v>
      </c>
      <c r="AT4">
        <f>_xlfn.MINIFS(G:G,B:B,Z4)</f>
        <v>58.5</v>
      </c>
      <c r="AU4">
        <f>_xlfn.XLOOKUP(Z4,'[1]Base dati fantasquadre'!$AD$14:$AD$21,'[1]Base dati fantasquadre'!$AK$14:$AK$21)</f>
        <v>56</v>
      </c>
      <c r="AV4">
        <f>_xlfn.XLOOKUP($Z4,'[1]Base dati fantasquadre'!$AD$14:$AD$21,'[1]Base dati fantasquadre'!$AL$14:$AL$21)</f>
        <v>62</v>
      </c>
      <c r="AW4">
        <f>_xlfn.XLOOKUP($Z4,'[1]Base dati fantasquadre'!$AD$14:$AD$21,'[1]Base dati fantasquadre'!$AO$14:$AO$21)</f>
        <v>22</v>
      </c>
      <c r="AX4">
        <f>_xlfn.XLOOKUP($Z4,'[1]Base dati fantasquadre'!$AD$14:$AD$21,'[1]Base dati fantasquadre'!$AQ$14:$AQ$21)</f>
        <v>49</v>
      </c>
      <c r="AY4">
        <f>_xlfn.XLOOKUP($Z4,'[1]Base dati fantasquadre'!$AD$14:$AD$21,'[1]Base dati fantasquadre'!$AS$14:$AS$21)</f>
        <v>5</v>
      </c>
      <c r="AZ4">
        <f>SUMIFS([1]!Tabella1[Rf],[1]!Tabella1[Fanta SQ],$Z4,[1]!Tabella1[N° FantaTit],1)</f>
        <v>10</v>
      </c>
      <c r="BA4">
        <f>_xlfn.XLOOKUP($Z4,'[1]Base dati fantasquadre'!$AD$14:$AD$21,'[1]Base dati fantasquadre'!$AW$14:$AW$21)</f>
        <v>2</v>
      </c>
      <c r="BB4">
        <f>SUMIFS([1]!Tabella1[[Gol ]],[1]!Tabella1[Fanta SQ],$Z4,[1]!Tabella1[N° FantaTit],1,[1]!Tabella1[Ruolo],"d")</f>
        <v>7</v>
      </c>
      <c r="BC4">
        <f>SUMIFS([1]!Tabella1[[Gol ]],[1]!Tabella1[Fanta SQ],$Z4,[1]!Tabella1[N° FantaTit],1,[1]!Tabella1[Ruolo],"c")</f>
        <v>18</v>
      </c>
      <c r="BD4">
        <f>SUMIFS([1]!Tabella1[[Gol ]],[1]!Tabella1[Fanta SQ],$Z4,[1]!Tabella1[N° FantaTit],1,[1]!Tabella1[Ruolo],"a")</f>
        <v>32</v>
      </c>
      <c r="BE4">
        <f>SUMIFS([1]!Tabella1[cl sh],[1]!Tabella1[Fanta SQ],$Z4,[1]!Tabella1[N° FantaTit],1)</f>
        <v>16</v>
      </c>
      <c r="BF4">
        <f>_xlfn.XLOOKUP($Z4,[1]Foglio1!$Q$4:$Q$11,[1]Foglio1!$R$4:$R$11)</f>
        <v>170</v>
      </c>
      <c r="BG4">
        <f>_xlfn.XLOOKUP($Z4,[1]Foglio1!$Q$14:$Q$21,[1]Foglio1!$R$14:$R$21)</f>
        <v>337</v>
      </c>
      <c r="BH4">
        <f>SUMIF(BU:BU,Z4,BS:BS)</f>
        <v>-4</v>
      </c>
      <c r="BI4" t="s">
        <v>15</v>
      </c>
      <c r="BJ4" t="s">
        <v>16</v>
      </c>
      <c r="BK4" t="s">
        <v>17</v>
      </c>
      <c r="BL4" t="s">
        <v>18</v>
      </c>
      <c r="BM4" t="s">
        <v>19</v>
      </c>
      <c r="BN4" t="s">
        <v>20</v>
      </c>
      <c r="BO4" t="s">
        <v>21</v>
      </c>
      <c r="BP4" t="s">
        <v>41</v>
      </c>
      <c r="BS4">
        <f>_xlfn.XLOOKUP(BT4,[1]!Tabella4[nome],[1]!Tabella4[DIFF QUOT])</f>
        <v>2</v>
      </c>
      <c r="BT4" s="89" t="s">
        <v>210</v>
      </c>
      <c r="BU4" s="1" t="s">
        <v>15</v>
      </c>
    </row>
    <row r="5" spans="1:73" ht="18" customHeight="1" x14ac:dyDescent="0.3">
      <c r="A5">
        <v>3</v>
      </c>
      <c r="B5" t="s">
        <v>16</v>
      </c>
      <c r="C5" s="14">
        <f>SUMIFS('[1]INSER DATA'!$F:$F,'[1]INSER DATA'!$B:$B,A5,'[1]INSER DATA'!$R:$R,B5,'[1]INSER DATA'!$T:$T,1)</f>
        <v>67.5</v>
      </c>
      <c r="D5" s="85">
        <v>2</v>
      </c>
      <c r="E5" s="14">
        <f t="shared" ref="E5:E11" si="3">SUM(C5:D5)</f>
        <v>69.5</v>
      </c>
      <c r="F5" s="85">
        <v>1</v>
      </c>
      <c r="G5" s="14">
        <f t="shared" ref="G5:G11" si="4">SUM(E5:F5)</f>
        <v>70.5</v>
      </c>
      <c r="H5" s="12">
        <f>SUMIFS('[1]INSER DATA'!$F:$F,'[1]INSER DATA'!$B:$B,A5,'[1]INSER DATA'!$R:$R,B5,'[1]INSER DATA'!$W:$W,1)</f>
        <v>68.5</v>
      </c>
      <c r="I5" s="12">
        <f t="shared" ref="I5:I19" si="5">J5-H5</f>
        <v>6</v>
      </c>
      <c r="J5" s="12">
        <f>SUMIFS('[1]INSER DATA'!$X:$X,'[1]INSER DATA'!$B:$B,A5,'[1]INSER DATA'!$R:$R,B5,'[1]INSER DATA'!$W:$W,1)</f>
        <v>74.5</v>
      </c>
      <c r="K5" s="12"/>
      <c r="L5" s="4">
        <f t="shared" ref="L5:L11" si="6">SUM(C5/11)</f>
        <v>6.1363636363636367</v>
      </c>
      <c r="M5" s="4">
        <f t="shared" ref="M5:M11" si="7">SUM(E5/11)</f>
        <v>6.3181818181818183</v>
      </c>
      <c r="N5" s="4">
        <f t="shared" ref="N5:N11" si="8">SUM(G5/11)</f>
        <v>6.4090909090909092</v>
      </c>
      <c r="O5" s="4">
        <f t="shared" ref="O5:O11" si="9">SUM(H5/11)</f>
        <v>6.2272727272727275</v>
      </c>
      <c r="P5" s="4">
        <f t="shared" ref="P5:P11" si="10">SUM(J5/11)</f>
        <v>6.7727272727272725</v>
      </c>
      <c r="Q5" s="15">
        <f t="shared" ref="Q5:Q11" si="11">SUM(C5-H5)</f>
        <v>-1</v>
      </c>
      <c r="R5" s="15">
        <f t="shared" ref="R5:R11" si="12">SUM(D5-I5)</f>
        <v>-4</v>
      </c>
      <c r="S5" s="15">
        <f t="shared" ref="S5:S11" si="13">SUM(E5-J5)</f>
        <v>-5</v>
      </c>
      <c r="Z5" t="s">
        <v>16</v>
      </c>
      <c r="AA5" s="14">
        <f t="shared" si="0"/>
        <v>2422</v>
      </c>
      <c r="AB5" s="14">
        <f t="shared" si="0"/>
        <v>181</v>
      </c>
      <c r="AC5" s="14">
        <f t="shared" si="0"/>
        <v>2603</v>
      </c>
      <c r="AD5" s="14">
        <f t="shared" si="0"/>
        <v>28</v>
      </c>
      <c r="AE5" s="14">
        <f t="shared" si="0"/>
        <v>2631</v>
      </c>
      <c r="AF5" s="13">
        <f t="shared" si="0"/>
        <v>2527.5</v>
      </c>
      <c r="AG5" s="13">
        <f t="shared" si="0"/>
        <v>281.5</v>
      </c>
      <c r="AH5" s="13">
        <f t="shared" si="0"/>
        <v>2809.5</v>
      </c>
      <c r="AI5" s="13"/>
      <c r="AJ5" s="20">
        <f t="shared" si="1"/>
        <v>6.1161616161616159</v>
      </c>
      <c r="AK5" s="20">
        <f t="shared" si="1"/>
        <v>6.5732323232323235</v>
      </c>
      <c r="AL5" s="20">
        <f t="shared" si="1"/>
        <v>6.6439393939393945</v>
      </c>
      <c r="AM5" s="20">
        <f t="shared" si="1"/>
        <v>6.3825757575757578</v>
      </c>
      <c r="AN5" s="20">
        <f t="shared" si="1"/>
        <v>7.0946969696969715</v>
      </c>
      <c r="AO5" s="15">
        <f t="shared" si="2"/>
        <v>-105.5</v>
      </c>
      <c r="AP5" s="15">
        <f t="shared" si="2"/>
        <v>-100.5</v>
      </c>
      <c r="AQ5" s="15">
        <f t="shared" si="2"/>
        <v>-206.5</v>
      </c>
      <c r="AR5">
        <v>0</v>
      </c>
      <c r="AS5">
        <f t="shared" ref="AS5:AS11" si="14">_xlfn.MAXIFS(G:G,B:B,Z5)</f>
        <v>88</v>
      </c>
      <c r="AT5">
        <f t="shared" ref="AT5:AT11" si="15">_xlfn.MINIFS(G:G,B:B,Z5)</f>
        <v>61.5</v>
      </c>
      <c r="AU5">
        <f>_xlfn.XLOOKUP(Z5,'[1]Base dati fantasquadre'!$AD$14:$AD$21,'[1]Base dati fantasquadre'!$AK$14:$AK$21)</f>
        <v>60</v>
      </c>
      <c r="AV5">
        <f>_xlfn.XLOOKUP(Z5,'[1]Base dati fantasquadre'!$AD$14:$AD$21,'[1]Base dati fantasquadre'!$AL$14:$AL$21)</f>
        <v>48</v>
      </c>
      <c r="AW5">
        <f>_xlfn.XLOOKUP($Z5,'[1]Base dati fantasquadre'!$AD$14:$AD$21,'[1]Base dati fantasquadre'!$AO$14:$AO$21)</f>
        <v>27</v>
      </c>
      <c r="AX5">
        <f>_xlfn.XLOOKUP($Z5,'[1]Base dati fantasquadre'!$AD$14:$AD$21,'[1]Base dati fantasquadre'!$AQ$14:$AQ$21)</f>
        <v>46</v>
      </c>
      <c r="AY5">
        <f>_xlfn.XLOOKUP($Z5,'[1]Base dati fantasquadre'!$AD$14:$AD$21,'[1]Base dati fantasquadre'!$AS$14:$AS$21)</f>
        <v>1</v>
      </c>
      <c r="AZ5">
        <f>SUMIFS([1]!Tabella1[Rf],[1]!Tabella1[Fanta SQ],$Z5,[1]!Tabella1[N° FantaTit],1)</f>
        <v>3</v>
      </c>
      <c r="BA5">
        <f>_xlfn.XLOOKUP($Z5,'[1]Base dati fantasquadre'!$AD$14:$AD$21,'[1]Base dati fantasquadre'!$AW$14:$AW$21)</f>
        <v>3</v>
      </c>
      <c r="BB5">
        <f>SUMIFS([1]!Tabella1[[Gol ]],[1]!Tabella1[Fanta SQ],$Z5,[1]!Tabella1[N° FantaTit],1,[1]!Tabella1[Ruolo],"d")</f>
        <v>9</v>
      </c>
      <c r="BC5">
        <f>SUMIFS([1]!Tabella1[[Gol ]],[1]!Tabella1[Fanta SQ],$Z5,[1]!Tabella1[N° FantaTit],1,[1]!Tabella1[Ruolo],"c")</f>
        <v>20</v>
      </c>
      <c r="BD5">
        <f>SUMIFS([1]!Tabella1[[Gol ]],[1]!Tabella1[Fanta SQ],$Z5,[1]!Tabella1[N° FantaTit],1,[1]!Tabella1[Ruolo],"a")</f>
        <v>31</v>
      </c>
      <c r="BE5">
        <f>SUMIFS([1]!Tabella1[cl sh],[1]!Tabella1[Fanta SQ],$Z5,[1]!Tabella1[N° FantaTit],1)</f>
        <v>14</v>
      </c>
      <c r="BF5">
        <f>_xlfn.XLOOKUP($Z5,[1]Foglio1!$Q$4:$Q$11,[1]Foglio1!$R$4:$R$11)</f>
        <v>174</v>
      </c>
      <c r="BG5">
        <f>_xlfn.XLOOKUP($Z5,[1]Foglio1!$Q$14:$Q$21,[1]Foglio1!$R$14:$R$21)</f>
        <v>378</v>
      </c>
      <c r="BH5">
        <f t="shared" ref="BH5:BH11" si="16">SUMIF(BU:BU,Z5,BS:BS)</f>
        <v>0</v>
      </c>
      <c r="BS5">
        <f>_xlfn.XLOOKUP(BT5,[1]!Tabella4[nome],[1]!Tabella4[DIFF QUOT])</f>
        <v>0</v>
      </c>
      <c r="BT5" s="89" t="s">
        <v>309</v>
      </c>
      <c r="BU5" s="1" t="s">
        <v>15</v>
      </c>
    </row>
    <row r="6" spans="1:73" ht="18" customHeight="1" x14ac:dyDescent="0.3">
      <c r="A6">
        <v>3</v>
      </c>
      <c r="B6" t="s">
        <v>17</v>
      </c>
      <c r="C6" s="14">
        <f>SUMIFS('[1]INSER DATA'!$F:$F,'[1]INSER DATA'!$B:$B,A6,'[1]INSER DATA'!$R:$R,B6,'[1]INSER DATA'!$T:$T,1)</f>
        <v>70.5</v>
      </c>
      <c r="D6" s="85">
        <v>5</v>
      </c>
      <c r="E6" s="14">
        <f t="shared" si="3"/>
        <v>75.5</v>
      </c>
      <c r="F6" s="85">
        <v>3</v>
      </c>
      <c r="G6" s="14">
        <f t="shared" si="4"/>
        <v>78.5</v>
      </c>
      <c r="H6" s="12">
        <f>SUMIFS('[1]INSER DATA'!$F:$F,'[1]INSER DATA'!$B:$B,A6,'[1]INSER DATA'!$R:$R,B6,'[1]INSER DATA'!$W:$W,1)</f>
        <v>71.5</v>
      </c>
      <c r="I6" s="12">
        <f t="shared" si="5"/>
        <v>5</v>
      </c>
      <c r="J6" s="12">
        <f>SUMIFS('[1]INSER DATA'!$X:$X,'[1]INSER DATA'!$B:$B,A6,'[1]INSER DATA'!$R:$R,B6,'[1]INSER DATA'!$W:$W,1)</f>
        <v>76.5</v>
      </c>
      <c r="K6" s="12"/>
      <c r="L6" s="4">
        <f t="shared" si="6"/>
        <v>6.4090909090909092</v>
      </c>
      <c r="M6" s="4">
        <f t="shared" si="7"/>
        <v>6.8636363636363633</v>
      </c>
      <c r="N6" s="4">
        <f t="shared" si="8"/>
        <v>7.1363636363636367</v>
      </c>
      <c r="O6" s="4">
        <f t="shared" si="9"/>
        <v>6.5</v>
      </c>
      <c r="P6" s="4">
        <f t="shared" si="10"/>
        <v>6.9545454545454541</v>
      </c>
      <c r="Q6" s="15">
        <f t="shared" si="11"/>
        <v>-1</v>
      </c>
      <c r="R6" s="15">
        <f t="shared" si="12"/>
        <v>0</v>
      </c>
      <c r="S6" s="15">
        <f t="shared" si="13"/>
        <v>-1</v>
      </c>
      <c r="Z6" t="s">
        <v>17</v>
      </c>
      <c r="AA6" s="14">
        <f t="shared" si="0"/>
        <v>2410</v>
      </c>
      <c r="AB6" s="14">
        <f t="shared" si="0"/>
        <v>143.5</v>
      </c>
      <c r="AC6" s="14">
        <f t="shared" si="0"/>
        <v>2553.5</v>
      </c>
      <c r="AD6" s="14">
        <f t="shared" si="0"/>
        <v>16</v>
      </c>
      <c r="AE6" s="14">
        <f t="shared" si="0"/>
        <v>2569.5</v>
      </c>
      <c r="AF6" s="13">
        <f t="shared" si="0"/>
        <v>2514.5</v>
      </c>
      <c r="AG6" s="13">
        <f t="shared" si="0"/>
        <v>253</v>
      </c>
      <c r="AH6" s="13">
        <f t="shared" si="0"/>
        <v>2777</v>
      </c>
      <c r="AI6" s="13"/>
      <c r="AJ6" s="20">
        <f t="shared" si="1"/>
        <v>6.0858585858585847</v>
      </c>
      <c r="AK6" s="20">
        <f t="shared" si="1"/>
        <v>6.4482323232323226</v>
      </c>
      <c r="AL6" s="20">
        <f t="shared" si="1"/>
        <v>6.4886363636363633</v>
      </c>
      <c r="AM6" s="20">
        <f t="shared" si="1"/>
        <v>6.349747474747474</v>
      </c>
      <c r="AN6" s="20">
        <f t="shared" si="1"/>
        <v>7.012626262626263</v>
      </c>
      <c r="AO6" s="15">
        <f t="shared" si="2"/>
        <v>-104.5</v>
      </c>
      <c r="AP6" s="15">
        <f t="shared" si="2"/>
        <v>-109.5</v>
      </c>
      <c r="AQ6" s="15">
        <f t="shared" si="2"/>
        <v>-223.5</v>
      </c>
      <c r="AR6">
        <v>0</v>
      </c>
      <c r="AS6">
        <f t="shared" si="14"/>
        <v>82</v>
      </c>
      <c r="AT6">
        <f t="shared" si="15"/>
        <v>61.5</v>
      </c>
      <c r="AU6">
        <f>_xlfn.XLOOKUP(Z6,'[1]Base dati fantasquadre'!$AD$14:$AD$21,'[1]Base dati fantasquadre'!$AK$14:$AK$21)</f>
        <v>52</v>
      </c>
      <c r="AV6">
        <f>_xlfn.XLOOKUP(Z6,'[1]Base dati fantasquadre'!$AD$14:$AD$21,'[1]Base dati fantasquadre'!$AL$14:$AL$21)</f>
        <v>66</v>
      </c>
      <c r="AW6">
        <f>_xlfn.XLOOKUP($Z6,'[1]Base dati fantasquadre'!$AD$14:$AD$21,'[1]Base dati fantasquadre'!$AO$14:$AO$21)</f>
        <v>32</v>
      </c>
      <c r="AX6">
        <f>_xlfn.XLOOKUP($Z6,'[1]Base dati fantasquadre'!$AD$14:$AD$21,'[1]Base dati fantasquadre'!$AQ$14:$AQ$21)</f>
        <v>43</v>
      </c>
      <c r="AY6">
        <f>_xlfn.XLOOKUP($Z6,'[1]Base dati fantasquadre'!$AD$14:$AD$21,'[1]Base dati fantasquadre'!$AS$14:$AS$21)</f>
        <v>1</v>
      </c>
      <c r="AZ6">
        <f>SUMIFS([1]!Tabella1[Rf],[1]!Tabella1[Fanta SQ],$Z6,[1]!Tabella1[N° FantaTit],1)</f>
        <v>3</v>
      </c>
      <c r="BA6">
        <f>_xlfn.XLOOKUP($Z6,'[1]Base dati fantasquadre'!$AD$14:$AD$21,'[1]Base dati fantasquadre'!$AW$14:$AW$21)</f>
        <v>0</v>
      </c>
      <c r="BB6">
        <f>SUMIFS([1]!Tabella1[[Gol ]],[1]!Tabella1[Fanta SQ],$Z6,[1]!Tabella1[N° FantaTit],1,[1]!Tabella1[Ruolo],"d")</f>
        <v>10</v>
      </c>
      <c r="BC6">
        <f>SUMIFS([1]!Tabella1[[Gol ]],[1]!Tabella1[Fanta SQ],$Z6,[1]!Tabella1[N° FantaTit],1,[1]!Tabella1[Ruolo],"c")</f>
        <v>17</v>
      </c>
      <c r="BD6">
        <f>SUMIFS([1]!Tabella1[[Gol ]],[1]!Tabella1[Fanta SQ],$Z6,[1]!Tabella1[N° FantaTit],1,[1]!Tabella1[Ruolo],"a")</f>
        <v>25</v>
      </c>
      <c r="BE6">
        <f>SUMIFS([1]!Tabella1[cl sh],[1]!Tabella1[Fanta SQ],$Z6,[1]!Tabella1[N° FantaTit],1)</f>
        <v>9</v>
      </c>
      <c r="BF6">
        <f>_xlfn.XLOOKUP($Z6,[1]Foglio1!$Q$4:$Q$11,[1]Foglio1!$R$4:$R$11)</f>
        <v>150</v>
      </c>
      <c r="BG6">
        <f>_xlfn.XLOOKUP($Z6,[1]Foglio1!$Q$14:$Q$21,[1]Foglio1!$R$14:$R$21)</f>
        <v>316</v>
      </c>
      <c r="BH6">
        <f t="shared" si="16"/>
        <v>32</v>
      </c>
      <c r="BS6">
        <f>_xlfn.XLOOKUP(BT6,[1]!Tabella4[nome],[1]!Tabella4[DIFF QUOT])</f>
        <v>-8</v>
      </c>
      <c r="BT6" s="89" t="s">
        <v>185</v>
      </c>
      <c r="BU6" s="1" t="s">
        <v>15</v>
      </c>
    </row>
    <row r="7" spans="1:73" ht="18" customHeight="1" x14ac:dyDescent="0.3">
      <c r="A7">
        <v>3</v>
      </c>
      <c r="B7" t="s">
        <v>18</v>
      </c>
      <c r="C7" s="14">
        <f>SUMIFS('[1]INSER DATA'!$F:$F,'[1]INSER DATA'!$B:$B,A7,'[1]INSER DATA'!$R:$R,B7,'[1]INSER DATA'!$T:$T,1)</f>
        <v>66.5</v>
      </c>
      <c r="D7" s="85">
        <v>-1.5</v>
      </c>
      <c r="E7" s="14">
        <f t="shared" si="3"/>
        <v>65</v>
      </c>
      <c r="F7" s="85">
        <v>2</v>
      </c>
      <c r="G7" s="14">
        <f t="shared" si="4"/>
        <v>67</v>
      </c>
      <c r="H7" s="12">
        <f>SUMIFS('[1]INSER DATA'!$F:$F,'[1]INSER DATA'!$B:$B,A7,'[1]INSER DATA'!$R:$R,B7,'[1]INSER DATA'!$W:$W,1)</f>
        <v>67.5</v>
      </c>
      <c r="I7" s="12">
        <f t="shared" si="5"/>
        <v>1</v>
      </c>
      <c r="J7" s="12">
        <f>SUMIFS('[1]INSER DATA'!$X:$X,'[1]INSER DATA'!$B:$B,A7,'[1]INSER DATA'!$R:$R,B7,'[1]INSER DATA'!$W:$W,1)</f>
        <v>68.5</v>
      </c>
      <c r="K7" s="12"/>
      <c r="L7" s="4">
        <f t="shared" si="6"/>
        <v>6.0454545454545459</v>
      </c>
      <c r="M7" s="4">
        <f t="shared" si="7"/>
        <v>5.9090909090909092</v>
      </c>
      <c r="N7" s="4">
        <f t="shared" si="8"/>
        <v>6.0909090909090908</v>
      </c>
      <c r="O7" s="4">
        <f t="shared" si="9"/>
        <v>6.1363636363636367</v>
      </c>
      <c r="P7" s="4">
        <f t="shared" si="10"/>
        <v>6.2272727272727275</v>
      </c>
      <c r="Q7" s="15">
        <f t="shared" si="11"/>
        <v>-1</v>
      </c>
      <c r="R7" s="15">
        <f t="shared" si="12"/>
        <v>-2.5</v>
      </c>
      <c r="S7" s="15">
        <f t="shared" si="13"/>
        <v>-3.5</v>
      </c>
      <c r="Z7" t="s">
        <v>18</v>
      </c>
      <c r="AA7" s="14">
        <f t="shared" si="0"/>
        <v>2386.5</v>
      </c>
      <c r="AB7" s="14">
        <f t="shared" si="0"/>
        <v>161</v>
      </c>
      <c r="AC7" s="14">
        <f t="shared" si="0"/>
        <v>2547.5</v>
      </c>
      <c r="AD7" s="14">
        <f t="shared" si="0"/>
        <v>53</v>
      </c>
      <c r="AE7" s="14">
        <f t="shared" si="0"/>
        <v>2600.5</v>
      </c>
      <c r="AF7" s="13">
        <f t="shared" si="0"/>
        <v>2467.5</v>
      </c>
      <c r="AG7" s="13">
        <f t="shared" si="0"/>
        <v>231.5</v>
      </c>
      <c r="AH7" s="13">
        <f t="shared" si="0"/>
        <v>2699</v>
      </c>
      <c r="AI7" s="13"/>
      <c r="AJ7" s="20">
        <f t="shared" si="1"/>
        <v>6.0265151515151514</v>
      </c>
      <c r="AK7" s="20">
        <f t="shared" si="1"/>
        <v>6.4330808080808088</v>
      </c>
      <c r="AL7" s="20">
        <f t="shared" si="1"/>
        <v>6.5669191919191929</v>
      </c>
      <c r="AM7" s="20">
        <f t="shared" si="1"/>
        <v>6.2310606060606064</v>
      </c>
      <c r="AN7" s="20">
        <f t="shared" si="1"/>
        <v>6.8156565656565666</v>
      </c>
      <c r="AO7" s="15">
        <f t="shared" si="2"/>
        <v>-81</v>
      </c>
      <c r="AP7" s="15">
        <f t="shared" si="2"/>
        <v>-70.5</v>
      </c>
      <c r="AQ7" s="15">
        <f t="shared" si="2"/>
        <v>-151.5</v>
      </c>
      <c r="AR7">
        <v>0</v>
      </c>
      <c r="AS7">
        <f t="shared" si="14"/>
        <v>88</v>
      </c>
      <c r="AT7">
        <f t="shared" si="15"/>
        <v>58</v>
      </c>
      <c r="AU7">
        <f>_xlfn.XLOOKUP(Z7,'[1]Base dati fantasquadre'!$AD$14:$AD$21,'[1]Base dati fantasquadre'!$AK$14:$AK$21)</f>
        <v>48</v>
      </c>
      <c r="AV7">
        <f>_xlfn.XLOOKUP(Z7,'[1]Base dati fantasquadre'!$AD$14:$AD$21,'[1]Base dati fantasquadre'!$AL$14:$AL$21)</f>
        <v>46</v>
      </c>
      <c r="AW7">
        <f>_xlfn.XLOOKUP($Z7,'[1]Base dati fantasquadre'!$AD$14:$AD$21,'[1]Base dati fantasquadre'!$AO$14:$AO$21)</f>
        <v>26</v>
      </c>
      <c r="AX7">
        <f>_xlfn.XLOOKUP($Z7,'[1]Base dati fantasquadre'!$AD$14:$AD$21,'[1]Base dati fantasquadre'!$AQ$14:$AQ$21)</f>
        <v>34</v>
      </c>
      <c r="AY7">
        <f>_xlfn.XLOOKUP($Z7,'[1]Base dati fantasquadre'!$AD$14:$AD$21,'[1]Base dati fantasquadre'!$AS$14:$AS$21)</f>
        <v>3</v>
      </c>
      <c r="AZ7">
        <f>SUMIFS([1]!Tabella1[Rf],[1]!Tabella1[Fanta SQ],$Z7,[1]!Tabella1[N° FantaTit],1)</f>
        <v>2</v>
      </c>
      <c r="BA7">
        <f>_xlfn.XLOOKUP($Z7,'[1]Base dati fantasquadre'!$AD$14:$AD$21,'[1]Base dati fantasquadre'!$AW$14:$AW$21)</f>
        <v>1</v>
      </c>
      <c r="BB7">
        <f>SUMIFS([1]!Tabella1[[Gol ]],[1]!Tabella1[Fanta SQ],$Z7,[1]!Tabella1[N° FantaTit],1,[1]!Tabella1[Ruolo],"d")</f>
        <v>6</v>
      </c>
      <c r="BC7">
        <f>SUMIFS([1]!Tabella1[[Gol ]],[1]!Tabella1[Fanta SQ],$Z7,[1]!Tabella1[N° FantaTit],1,[1]!Tabella1[Ruolo],"c")</f>
        <v>10</v>
      </c>
      <c r="BD7">
        <f>SUMIFS([1]!Tabella1[[Gol ]],[1]!Tabella1[Fanta SQ],$Z7,[1]!Tabella1[N° FantaTit],1,[1]!Tabella1[Ruolo],"a")</f>
        <v>33</v>
      </c>
      <c r="BE7">
        <f>SUMIFS([1]!Tabella1[cl sh],[1]!Tabella1[Fanta SQ],$Z7,[1]!Tabella1[N° FantaTit],1)</f>
        <v>16</v>
      </c>
      <c r="BF7">
        <f>_xlfn.XLOOKUP($Z7,[1]Foglio1!$Q$4:$Q$11,[1]Foglio1!$R$4:$R$11)</f>
        <v>163</v>
      </c>
      <c r="BG7">
        <f>_xlfn.XLOOKUP($Z7,[1]Foglio1!$Q$14:$Q$21,[1]Foglio1!$R$14:$R$21)</f>
        <v>352</v>
      </c>
      <c r="BH7">
        <f t="shared" si="16"/>
        <v>-97</v>
      </c>
      <c r="BS7">
        <f>_xlfn.XLOOKUP(BT7,[1]!Tabella4[nome],[1]!Tabella4[DIFF QUOT])</f>
        <v>4</v>
      </c>
      <c r="BT7" s="89" t="s">
        <v>168</v>
      </c>
      <c r="BU7" s="1" t="s">
        <v>15</v>
      </c>
    </row>
    <row r="8" spans="1:73" ht="18" customHeight="1" x14ac:dyDescent="0.3">
      <c r="A8">
        <v>3</v>
      </c>
      <c r="B8" t="s">
        <v>19</v>
      </c>
      <c r="C8" s="14">
        <f>SUMIFS('[1]INSER DATA'!$F:$F,'[1]INSER DATA'!$B:$B,A8,'[1]INSER DATA'!$R:$R,B8,'[1]INSER DATA'!$T:$T,1)</f>
        <v>67</v>
      </c>
      <c r="D8" s="85">
        <v>-1</v>
      </c>
      <c r="E8" s="14">
        <f t="shared" si="3"/>
        <v>66</v>
      </c>
      <c r="F8" s="85">
        <v>1</v>
      </c>
      <c r="G8" s="14">
        <f t="shared" si="4"/>
        <v>67</v>
      </c>
      <c r="H8" s="12">
        <f>SUMIFS('[1]INSER DATA'!$F:$F,'[1]INSER DATA'!$B:$B,A8,'[1]INSER DATA'!$R:$R,B8,'[1]INSER DATA'!$W:$W,1)</f>
        <v>72</v>
      </c>
      <c r="I8" s="12">
        <f t="shared" si="5"/>
        <v>12</v>
      </c>
      <c r="J8" s="12">
        <f>SUMIFS('[1]INSER DATA'!$X:$X,'[1]INSER DATA'!$B:$B,A8,'[1]INSER DATA'!$R:$R,B8,'[1]INSER DATA'!$W:$W,1)</f>
        <v>84</v>
      </c>
      <c r="K8" s="12"/>
      <c r="L8" s="4">
        <f t="shared" si="6"/>
        <v>6.0909090909090908</v>
      </c>
      <c r="M8" s="4">
        <f t="shared" si="7"/>
        <v>6</v>
      </c>
      <c r="N8" s="4">
        <f t="shared" si="8"/>
        <v>6.0909090909090908</v>
      </c>
      <c r="O8" s="4">
        <f t="shared" si="9"/>
        <v>6.5454545454545459</v>
      </c>
      <c r="P8" s="4">
        <f t="shared" si="10"/>
        <v>7.6363636363636367</v>
      </c>
      <c r="Q8" s="15">
        <f t="shared" si="11"/>
        <v>-5</v>
      </c>
      <c r="R8" s="15">
        <f t="shared" si="12"/>
        <v>-13</v>
      </c>
      <c r="S8" s="15">
        <f t="shared" si="13"/>
        <v>-18</v>
      </c>
      <c r="Z8" t="s">
        <v>19</v>
      </c>
      <c r="AA8" s="14">
        <f t="shared" si="0"/>
        <v>2400</v>
      </c>
      <c r="AB8" s="14">
        <f t="shared" si="0"/>
        <v>160.5</v>
      </c>
      <c r="AC8" s="14">
        <f t="shared" si="0"/>
        <v>2560.5</v>
      </c>
      <c r="AD8" s="14">
        <f t="shared" si="0"/>
        <v>41</v>
      </c>
      <c r="AE8" s="14">
        <f t="shared" si="0"/>
        <v>2601.5</v>
      </c>
      <c r="AF8" s="13">
        <f t="shared" si="0"/>
        <v>2521.5</v>
      </c>
      <c r="AG8" s="13">
        <f t="shared" si="0"/>
        <v>305</v>
      </c>
      <c r="AH8" s="13">
        <f t="shared" si="0"/>
        <v>2826.5</v>
      </c>
      <c r="AI8" s="13"/>
      <c r="AJ8" s="20">
        <f t="shared" si="1"/>
        <v>6.0606060606060588</v>
      </c>
      <c r="AK8" s="20">
        <f t="shared" si="1"/>
        <v>6.4659090909090926</v>
      </c>
      <c r="AL8" s="20">
        <f t="shared" si="1"/>
        <v>6.5694444444444446</v>
      </c>
      <c r="AM8" s="20">
        <f t="shared" si="1"/>
        <v>6.367424242424244</v>
      </c>
      <c r="AN8" s="20">
        <f t="shared" si="1"/>
        <v>7.1376262626262621</v>
      </c>
      <c r="AO8" s="15">
        <f t="shared" si="2"/>
        <v>-121.5</v>
      </c>
      <c r="AP8" s="15">
        <f t="shared" si="2"/>
        <v>-144.5</v>
      </c>
      <c r="AQ8" s="15">
        <f t="shared" si="2"/>
        <v>-266</v>
      </c>
      <c r="AR8">
        <v>0</v>
      </c>
      <c r="AS8">
        <f t="shared" si="14"/>
        <v>85</v>
      </c>
      <c r="AT8">
        <f t="shared" si="15"/>
        <v>55</v>
      </c>
      <c r="AU8">
        <f>_xlfn.XLOOKUP(Z8,'[1]Base dati fantasquadre'!$AD$14:$AD$21,'[1]Base dati fantasquadre'!$AK$14:$AK$21)</f>
        <v>57</v>
      </c>
      <c r="AV8">
        <f>_xlfn.XLOOKUP(Z8,'[1]Base dati fantasquadre'!$AD$14:$AD$21,'[1]Base dati fantasquadre'!$AL$14:$AL$21)</f>
        <v>37</v>
      </c>
      <c r="AW8">
        <f>_xlfn.XLOOKUP($Z8,'[1]Base dati fantasquadre'!$AD$14:$AD$21,'[1]Base dati fantasquadre'!$AO$14:$AO$21)</f>
        <v>35</v>
      </c>
      <c r="AX8">
        <f>_xlfn.XLOOKUP($Z8,'[1]Base dati fantasquadre'!$AD$14:$AD$21,'[1]Base dati fantasquadre'!$AQ$14:$AQ$21)</f>
        <v>35</v>
      </c>
      <c r="AY8">
        <f>_xlfn.XLOOKUP($Z8,'[1]Base dati fantasquadre'!$AD$14:$AD$21,'[1]Base dati fantasquadre'!$AS$14:$AS$21)</f>
        <v>2</v>
      </c>
      <c r="AZ8">
        <f>SUMIFS([1]!Tabella1[Rf],[1]!Tabella1[Fanta SQ],$Z8,[1]!Tabella1[N° FantaTit],1)</f>
        <v>10</v>
      </c>
      <c r="BA8">
        <f>_xlfn.XLOOKUP($Z8,'[1]Base dati fantasquadre'!$AD$14:$AD$21,'[1]Base dati fantasquadre'!$AW$14:$AW$21)</f>
        <v>2</v>
      </c>
      <c r="BB8">
        <f>SUMIFS([1]!Tabella1[[Gol ]],[1]!Tabella1[Fanta SQ],$Z8,[1]!Tabella1[N° FantaTit],1,[1]!Tabella1[Ruolo],"d")</f>
        <v>12</v>
      </c>
      <c r="BC8">
        <f>SUMIFS([1]!Tabella1[[Gol ]],[1]!Tabella1[Fanta SQ],$Z8,[1]!Tabella1[N° FantaTit],1,[1]!Tabella1[Ruolo],"c")</f>
        <v>22</v>
      </c>
      <c r="BD8">
        <f>SUMIFS([1]!Tabella1[[Gol ]],[1]!Tabella1[Fanta SQ],$Z8,[1]!Tabella1[N° FantaTit],1,[1]!Tabella1[Ruolo],"a")</f>
        <v>25</v>
      </c>
      <c r="BE8">
        <f>SUMIFS([1]!Tabella1[cl sh],[1]!Tabella1[Fanta SQ],$Z8,[1]!Tabella1[N° FantaTit],1)</f>
        <v>9</v>
      </c>
      <c r="BF8">
        <f>_xlfn.XLOOKUP($Z8,[1]Foglio1!$Q$4:$Q$11,[1]Foglio1!$R$4:$R$11)</f>
        <v>180</v>
      </c>
      <c r="BG8">
        <f>_xlfn.XLOOKUP($Z8,[1]Foglio1!$Q$14:$Q$21,[1]Foglio1!$R$14:$R$21)</f>
        <v>375</v>
      </c>
      <c r="BH8">
        <f t="shared" si="16"/>
        <v>-20</v>
      </c>
      <c r="BS8">
        <f>_xlfn.XLOOKUP(BT8,[1]!Tabella4[nome],[1]!Tabella4[DIFF QUOT])</f>
        <v>1</v>
      </c>
      <c r="BT8" s="89" t="s">
        <v>331</v>
      </c>
      <c r="BU8" s="1" t="s">
        <v>15</v>
      </c>
    </row>
    <row r="9" spans="1:73" ht="18" customHeight="1" x14ac:dyDescent="0.3">
      <c r="A9">
        <v>3</v>
      </c>
      <c r="B9" t="s">
        <v>20</v>
      </c>
      <c r="C9" s="14">
        <f>SUMIFS('[1]INSER DATA'!$F:$F,'[1]INSER DATA'!$B:$B,A9,'[1]INSER DATA'!$R:$R,B9,'[1]INSER DATA'!$T:$T,1)</f>
        <v>67</v>
      </c>
      <c r="D9" s="85">
        <v>-0.5</v>
      </c>
      <c r="E9" s="14">
        <f t="shared" si="3"/>
        <v>66.5</v>
      </c>
      <c r="F9" s="85">
        <v>1</v>
      </c>
      <c r="G9" s="14">
        <f t="shared" si="4"/>
        <v>67.5</v>
      </c>
      <c r="H9" s="12">
        <f>SUMIFS('[1]INSER DATA'!$F:$F,'[1]INSER DATA'!$B:$B,A9,'[1]INSER DATA'!$R:$R,B9,'[1]INSER DATA'!$W:$W,1)</f>
        <v>69</v>
      </c>
      <c r="I9" s="12">
        <f t="shared" si="5"/>
        <v>1.5</v>
      </c>
      <c r="J9" s="12">
        <f>SUMIFS('[1]INSER DATA'!$X:$X,'[1]INSER DATA'!$B:$B,A9,'[1]INSER DATA'!$R:$R,B9,'[1]INSER DATA'!$W:$W,1)</f>
        <v>70.5</v>
      </c>
      <c r="K9" s="12"/>
      <c r="L9" s="4">
        <f t="shared" si="6"/>
        <v>6.0909090909090908</v>
      </c>
      <c r="M9" s="4">
        <f t="shared" si="7"/>
        <v>6.0454545454545459</v>
      </c>
      <c r="N9" s="4">
        <f t="shared" si="8"/>
        <v>6.1363636363636367</v>
      </c>
      <c r="O9" s="4">
        <f t="shared" si="9"/>
        <v>6.2727272727272725</v>
      </c>
      <c r="P9" s="4">
        <f t="shared" si="10"/>
        <v>6.4090909090909092</v>
      </c>
      <c r="Q9" s="15">
        <f t="shared" si="11"/>
        <v>-2</v>
      </c>
      <c r="R9" s="15">
        <f t="shared" si="12"/>
        <v>-2</v>
      </c>
      <c r="S9" s="15">
        <f t="shared" si="13"/>
        <v>-4</v>
      </c>
      <c r="Z9" t="s">
        <v>20</v>
      </c>
      <c r="AA9" s="14">
        <f t="shared" si="0"/>
        <v>2410</v>
      </c>
      <c r="AB9" s="14">
        <f t="shared" si="0"/>
        <v>94</v>
      </c>
      <c r="AC9" s="14">
        <f t="shared" si="0"/>
        <v>2504</v>
      </c>
      <c r="AD9" s="14">
        <f t="shared" si="0"/>
        <v>31</v>
      </c>
      <c r="AE9" s="14">
        <f t="shared" si="0"/>
        <v>2535</v>
      </c>
      <c r="AF9" s="13">
        <f t="shared" si="0"/>
        <v>2497</v>
      </c>
      <c r="AG9" s="13">
        <f t="shared" si="0"/>
        <v>194</v>
      </c>
      <c r="AH9" s="13">
        <f t="shared" si="0"/>
        <v>2692</v>
      </c>
      <c r="AI9" s="13"/>
      <c r="AJ9" s="20">
        <f t="shared" si="1"/>
        <v>6.0858585858585847</v>
      </c>
      <c r="AK9" s="20">
        <f t="shared" si="1"/>
        <v>6.3232323232323226</v>
      </c>
      <c r="AL9" s="20">
        <f t="shared" si="1"/>
        <v>6.4015151515151505</v>
      </c>
      <c r="AM9" s="20">
        <f t="shared" si="1"/>
        <v>6.3055555555555545</v>
      </c>
      <c r="AN9" s="20">
        <f t="shared" si="1"/>
        <v>6.7979797979797976</v>
      </c>
      <c r="AO9" s="15">
        <f t="shared" si="2"/>
        <v>-87</v>
      </c>
      <c r="AP9" s="15">
        <f t="shared" si="2"/>
        <v>-100</v>
      </c>
      <c r="AQ9" s="15">
        <f t="shared" si="2"/>
        <v>-188</v>
      </c>
      <c r="AR9">
        <v>0</v>
      </c>
      <c r="AS9">
        <f t="shared" si="14"/>
        <v>79.5</v>
      </c>
      <c r="AT9">
        <f t="shared" si="15"/>
        <v>62.5</v>
      </c>
      <c r="AU9">
        <f>_xlfn.XLOOKUP(Z9,'[1]Base dati fantasquadre'!$AD$14:$AD$21,'[1]Base dati fantasquadre'!$AK$14:$AK$21)</f>
        <v>31</v>
      </c>
      <c r="AV9">
        <f>_xlfn.XLOOKUP(Z9,'[1]Base dati fantasquadre'!$AD$14:$AD$21,'[1]Base dati fantasquadre'!$AL$14:$AL$21)</f>
        <v>49</v>
      </c>
      <c r="AW9">
        <f>_xlfn.XLOOKUP($Z9,'[1]Base dati fantasquadre'!$AD$14:$AD$21,'[1]Base dati fantasquadre'!$AO$14:$AO$21)</f>
        <v>43</v>
      </c>
      <c r="AX9">
        <f>_xlfn.XLOOKUP($Z9,'[1]Base dati fantasquadre'!$AD$14:$AD$21,'[1]Base dati fantasquadre'!$AQ$14:$AQ$21)</f>
        <v>41</v>
      </c>
      <c r="AY9">
        <f>_xlfn.XLOOKUP($Z9,'[1]Base dati fantasquadre'!$AD$14:$AD$21,'[1]Base dati fantasquadre'!$AS$14:$AS$21)</f>
        <v>0</v>
      </c>
      <c r="AZ9">
        <f>SUMIFS([1]!Tabella1[Rf],[1]!Tabella1[Fanta SQ],$Z9,[1]!Tabella1[N° FantaTit],1)</f>
        <v>0</v>
      </c>
      <c r="BA9">
        <f>_xlfn.XLOOKUP($Z9,'[1]Base dati fantasquadre'!$AD$14:$AD$21,'[1]Base dati fantasquadre'!$AW$14:$AW$21)</f>
        <v>3</v>
      </c>
      <c r="BB9">
        <f>SUMIFS([1]!Tabella1[[Gol ]],[1]!Tabella1[Fanta SQ],$Z9,[1]!Tabella1[N° FantaTit],1,[1]!Tabella1[Ruolo],"d")</f>
        <v>13</v>
      </c>
      <c r="BC9">
        <f>SUMIFS([1]!Tabella1[[Gol ]],[1]!Tabella1[Fanta SQ],$Z9,[1]!Tabella1[N° FantaTit],1,[1]!Tabella1[Ruolo],"c")</f>
        <v>6</v>
      </c>
      <c r="BD9">
        <f>SUMIFS([1]!Tabella1[[Gol ]],[1]!Tabella1[Fanta SQ],$Z9,[1]!Tabella1[N° FantaTit],1,[1]!Tabella1[Ruolo],"a")</f>
        <v>12</v>
      </c>
      <c r="BE9">
        <f>SUMIFS([1]!Tabella1[cl sh],[1]!Tabella1[Fanta SQ],$Z9,[1]!Tabella1[N° FantaTit],1)</f>
        <v>13</v>
      </c>
      <c r="BF9">
        <f>_xlfn.XLOOKUP($Z9,[1]Foglio1!$Q$4:$Q$11,[1]Foglio1!$R$4:$R$11)</f>
        <v>143</v>
      </c>
      <c r="BG9">
        <f>_xlfn.XLOOKUP($Z9,[1]Foglio1!$Q$14:$Q$21,[1]Foglio1!$R$14:$R$21)</f>
        <v>287</v>
      </c>
      <c r="BH9">
        <f t="shared" si="16"/>
        <v>-18</v>
      </c>
      <c r="BS9">
        <f>_xlfn.XLOOKUP(BT9,[1]!Tabella4[nome],[1]!Tabella4[DIFF QUOT])</f>
        <v>4</v>
      </c>
      <c r="BT9" s="89" t="s">
        <v>319</v>
      </c>
      <c r="BU9" s="1" t="s">
        <v>15</v>
      </c>
    </row>
    <row r="10" spans="1:73" ht="18" customHeight="1" x14ac:dyDescent="0.3">
      <c r="A10">
        <v>3</v>
      </c>
      <c r="B10" t="s">
        <v>21</v>
      </c>
      <c r="C10" s="14">
        <f>SUMIFS('[1]INSER DATA'!$F:$F,'[1]INSER DATA'!$B:$B,A10,'[1]INSER DATA'!$R:$R,B10,'[1]INSER DATA'!$T:$T,1)</f>
        <v>71</v>
      </c>
      <c r="D10" s="85">
        <v>13.5</v>
      </c>
      <c r="E10" s="14">
        <f t="shared" si="3"/>
        <v>84.5</v>
      </c>
      <c r="F10" s="85">
        <v>0</v>
      </c>
      <c r="G10" s="14">
        <f t="shared" si="4"/>
        <v>84.5</v>
      </c>
      <c r="H10" s="12">
        <f>SUMIFS('[1]INSER DATA'!$F:$F,'[1]INSER DATA'!$B:$B,A10,'[1]INSER DATA'!$R:$R,B10,'[1]INSER DATA'!$W:$W,1)</f>
        <v>72.5</v>
      </c>
      <c r="I10" s="12">
        <f t="shared" si="5"/>
        <v>13.5</v>
      </c>
      <c r="J10" s="12">
        <f>SUMIFS('[1]INSER DATA'!$X:$X,'[1]INSER DATA'!$B:$B,A10,'[1]INSER DATA'!$R:$R,B10,'[1]INSER DATA'!$W:$W,1)</f>
        <v>86</v>
      </c>
      <c r="K10" s="12"/>
      <c r="L10" s="4">
        <f t="shared" si="6"/>
        <v>6.4545454545454541</v>
      </c>
      <c r="M10" s="4">
        <f t="shared" si="7"/>
        <v>7.6818181818181817</v>
      </c>
      <c r="N10" s="4">
        <f t="shared" si="8"/>
        <v>7.6818181818181817</v>
      </c>
      <c r="O10" s="4">
        <f t="shared" si="9"/>
        <v>6.5909090909090908</v>
      </c>
      <c r="P10" s="4">
        <f t="shared" si="10"/>
        <v>7.8181818181818183</v>
      </c>
      <c r="Q10" s="15">
        <f t="shared" si="11"/>
        <v>-1.5</v>
      </c>
      <c r="R10" s="15">
        <f t="shared" si="12"/>
        <v>0</v>
      </c>
      <c r="S10" s="15">
        <f t="shared" si="13"/>
        <v>-1.5</v>
      </c>
      <c r="Z10" t="s">
        <v>21</v>
      </c>
      <c r="AA10" s="14">
        <f t="shared" si="0"/>
        <v>2423.5</v>
      </c>
      <c r="AB10" s="14">
        <f t="shared" si="0"/>
        <v>188</v>
      </c>
      <c r="AC10" s="14">
        <f t="shared" si="0"/>
        <v>2611.5</v>
      </c>
      <c r="AD10" s="14">
        <f t="shared" si="0"/>
        <v>16</v>
      </c>
      <c r="AE10" s="14">
        <f t="shared" si="0"/>
        <v>2627.5</v>
      </c>
      <c r="AF10" s="13">
        <f t="shared" si="0"/>
        <v>2514</v>
      </c>
      <c r="AG10" s="13">
        <f t="shared" si="0"/>
        <v>278</v>
      </c>
      <c r="AH10" s="13">
        <f t="shared" si="0"/>
        <v>2792</v>
      </c>
      <c r="AI10" s="13"/>
      <c r="AJ10" s="20">
        <f t="shared" si="1"/>
        <v>6.1199494949494957</v>
      </c>
      <c r="AK10" s="20">
        <f t="shared" si="1"/>
        <v>6.5946969696969697</v>
      </c>
      <c r="AL10" s="20">
        <f t="shared" si="1"/>
        <v>6.6351010101010104</v>
      </c>
      <c r="AM10" s="20">
        <f t="shared" si="1"/>
        <v>6.3484848484848477</v>
      </c>
      <c r="AN10" s="20">
        <f t="shared" si="1"/>
        <v>7.0505050505050511</v>
      </c>
      <c r="AO10" s="15">
        <f t="shared" si="2"/>
        <v>-90.5</v>
      </c>
      <c r="AP10" s="15">
        <f t="shared" si="2"/>
        <v>-90</v>
      </c>
      <c r="AQ10" s="15">
        <f t="shared" si="2"/>
        <v>-180.5</v>
      </c>
      <c r="AR10">
        <v>0</v>
      </c>
      <c r="AS10">
        <f t="shared" si="14"/>
        <v>92</v>
      </c>
      <c r="AT10">
        <f t="shared" si="15"/>
        <v>60</v>
      </c>
      <c r="AU10">
        <f>_xlfn.XLOOKUP(Z10,'[1]Base dati fantasquadre'!$AD$14:$AD$21,'[1]Base dati fantasquadre'!$AK$14:$AK$21)</f>
        <v>60</v>
      </c>
      <c r="AV10">
        <f>_xlfn.XLOOKUP(Z10,'[1]Base dati fantasquadre'!$AD$14:$AD$21,'[1]Base dati fantasquadre'!$AL$14:$AL$21)</f>
        <v>57</v>
      </c>
      <c r="AW10">
        <f>_xlfn.XLOOKUP($Z10,'[1]Base dati fantasquadre'!$AD$14:$AD$21,'[1]Base dati fantasquadre'!$AO$14:$AO$21)</f>
        <v>32</v>
      </c>
      <c r="AX10">
        <f>_xlfn.XLOOKUP($Z10,'[1]Base dati fantasquadre'!$AD$14:$AD$21,'[1]Base dati fantasquadre'!$AQ$14:$AQ$21)</f>
        <v>52</v>
      </c>
      <c r="AY10">
        <f>_xlfn.XLOOKUP($Z10,'[1]Base dati fantasquadre'!$AD$14:$AD$21,'[1]Base dati fantasquadre'!$AS$14:$AS$21)</f>
        <v>1</v>
      </c>
      <c r="AZ10">
        <f>SUMIFS([1]!Tabella1[Rf],[1]!Tabella1[Fanta SQ],$Z10,[1]!Tabella1[N° FantaTit],1)</f>
        <v>8</v>
      </c>
      <c r="BA10">
        <f>_xlfn.XLOOKUP($Z10,'[1]Base dati fantasquadre'!$AD$14:$AD$21,'[1]Base dati fantasquadre'!$AW$14:$AW$21)</f>
        <v>3</v>
      </c>
      <c r="BB10">
        <f>SUMIFS([1]!Tabella1[[Gol ]],[1]!Tabella1[Fanta SQ],$Z10,[1]!Tabella1[N° FantaTit],1,[1]!Tabella1[Ruolo],"d")</f>
        <v>6</v>
      </c>
      <c r="BC10">
        <f>SUMIFS([1]!Tabella1[[Gol ]],[1]!Tabella1[Fanta SQ],$Z10,[1]!Tabella1[N° FantaTit],1,[1]!Tabella1[Ruolo],"c")</f>
        <v>29</v>
      </c>
      <c r="BD10">
        <f>SUMIFS([1]!Tabella1[[Gol ]],[1]!Tabella1[Fanta SQ],$Z10,[1]!Tabella1[N° FantaTit],1,[1]!Tabella1[Ruolo],"a")</f>
        <v>26</v>
      </c>
      <c r="BE10">
        <f>SUMIFS([1]!Tabella1[cl sh],[1]!Tabella1[Fanta SQ],$Z10,[1]!Tabella1[N° FantaTit],1)</f>
        <v>14</v>
      </c>
      <c r="BF10">
        <f>_xlfn.XLOOKUP($Z10,[1]Foglio1!$Q$4:$Q$11,[1]Foglio1!$R$4:$R$11)</f>
        <v>177</v>
      </c>
      <c r="BG10">
        <f>_xlfn.XLOOKUP($Z10,[1]Foglio1!$Q$14:$Q$21,[1]Foglio1!$R$14:$R$21)</f>
        <v>410</v>
      </c>
      <c r="BH10">
        <f t="shared" si="16"/>
        <v>21</v>
      </c>
      <c r="BS10">
        <f>_xlfn.XLOOKUP(BT10,[1]!Tabella4[nome],[1]!Tabella4[DIFF QUOT])</f>
        <v>8</v>
      </c>
      <c r="BT10" s="89" t="s">
        <v>276</v>
      </c>
      <c r="BU10" s="1" t="s">
        <v>15</v>
      </c>
    </row>
    <row r="11" spans="1:73" ht="18" customHeight="1" x14ac:dyDescent="0.3">
      <c r="A11">
        <v>3</v>
      </c>
      <c r="B11" t="s">
        <v>41</v>
      </c>
      <c r="C11" s="14">
        <f>SUMIFS('[1]INSER DATA'!$F:$F,'[1]INSER DATA'!$B:$B,A11,'[1]INSER DATA'!$R:$R,B11,'[1]INSER DATA'!$T:$T,1)</f>
        <v>68</v>
      </c>
      <c r="D11" s="85">
        <v>7.5</v>
      </c>
      <c r="E11" s="14">
        <f t="shared" si="3"/>
        <v>75.5</v>
      </c>
      <c r="F11" s="85">
        <v>0</v>
      </c>
      <c r="G11" s="14">
        <f t="shared" si="4"/>
        <v>75.5</v>
      </c>
      <c r="H11" s="12">
        <f>SUMIFS('[1]INSER DATA'!$F:$F,'[1]INSER DATA'!$B:$B,A11,'[1]INSER DATA'!$R:$R,B11,'[1]INSER DATA'!$W:$W,1)</f>
        <v>70.5</v>
      </c>
      <c r="I11" s="12">
        <f t="shared" si="5"/>
        <v>7.5</v>
      </c>
      <c r="J11" s="12">
        <f>SUMIFS('[1]INSER DATA'!$X:$X,'[1]INSER DATA'!$B:$B,A11,'[1]INSER DATA'!$R:$R,B11,'[1]INSER DATA'!$W:$W,1)</f>
        <v>78</v>
      </c>
      <c r="K11" s="12"/>
      <c r="L11" s="4">
        <f t="shared" si="6"/>
        <v>6.1818181818181817</v>
      </c>
      <c r="M11" s="4">
        <f t="shared" si="7"/>
        <v>6.8636363636363633</v>
      </c>
      <c r="N11" s="4">
        <f t="shared" si="8"/>
        <v>6.8636363636363633</v>
      </c>
      <c r="O11" s="4">
        <f t="shared" si="9"/>
        <v>6.4090909090909092</v>
      </c>
      <c r="P11" s="4">
        <f t="shared" si="10"/>
        <v>7.0909090909090908</v>
      </c>
      <c r="Q11" s="15">
        <f t="shared" si="11"/>
        <v>-2.5</v>
      </c>
      <c r="R11" s="15">
        <f t="shared" si="12"/>
        <v>0</v>
      </c>
      <c r="S11" s="15">
        <f t="shared" si="13"/>
        <v>-2.5</v>
      </c>
      <c r="Z11" t="s">
        <v>41</v>
      </c>
      <c r="AA11" s="14">
        <f t="shared" si="0"/>
        <v>2401.5</v>
      </c>
      <c r="AB11" s="14">
        <f t="shared" si="0"/>
        <v>136</v>
      </c>
      <c r="AC11" s="14">
        <f t="shared" si="0"/>
        <v>2537.5</v>
      </c>
      <c r="AD11" s="14">
        <f t="shared" si="0"/>
        <v>14</v>
      </c>
      <c r="AE11" s="14">
        <f t="shared" si="0"/>
        <v>2551.5</v>
      </c>
      <c r="AF11" s="13">
        <f t="shared" si="0"/>
        <v>2491.5</v>
      </c>
      <c r="AG11" s="13">
        <f t="shared" si="0"/>
        <v>197.5</v>
      </c>
      <c r="AH11" s="13">
        <f t="shared" si="0"/>
        <v>2690</v>
      </c>
      <c r="AI11" s="13"/>
      <c r="AJ11" s="20">
        <f t="shared" si="1"/>
        <v>6.0643939393939403</v>
      </c>
      <c r="AK11" s="20">
        <f t="shared" si="1"/>
        <v>6.4078282828282829</v>
      </c>
      <c r="AL11" s="20">
        <f t="shared" si="1"/>
        <v>6.4431818181818175</v>
      </c>
      <c r="AM11" s="20">
        <f t="shared" si="1"/>
        <v>6.2916666666666661</v>
      </c>
      <c r="AN11" s="20">
        <f t="shared" si="1"/>
        <v>6.7929292929292915</v>
      </c>
      <c r="AO11" s="15">
        <f t="shared" si="2"/>
        <v>-90</v>
      </c>
      <c r="AP11" s="15">
        <f t="shared" si="2"/>
        <v>-61.5</v>
      </c>
      <c r="AQ11" s="15">
        <f t="shared" si="2"/>
        <v>-152.5</v>
      </c>
      <c r="AR11">
        <v>0</v>
      </c>
      <c r="AS11">
        <f t="shared" si="14"/>
        <v>83.5</v>
      </c>
      <c r="AT11">
        <f t="shared" si="15"/>
        <v>59</v>
      </c>
      <c r="AU11">
        <f>_xlfn.XLOOKUP(Z11,'[1]Base dati fantasquadre'!$AD$14:$AD$21,'[1]Base dati fantasquadre'!$AK$14:$AK$21)</f>
        <v>45</v>
      </c>
      <c r="AV11">
        <f>_xlfn.XLOOKUP(Z11,'[1]Base dati fantasquadre'!$AD$14:$AD$21,'[1]Base dati fantasquadre'!$AL$14:$AL$21)</f>
        <v>44</v>
      </c>
      <c r="AW11">
        <f>_xlfn.XLOOKUP($Z11,'[1]Base dati fantasquadre'!$AD$14:$AD$21,'[1]Base dati fantasquadre'!$AO$14:$AO$21)</f>
        <v>24</v>
      </c>
      <c r="AX11">
        <f>_xlfn.XLOOKUP($Z11,'[1]Base dati fantasquadre'!$AD$14:$AD$21,'[1]Base dati fantasquadre'!$AQ$14:$AQ$21)</f>
        <v>46</v>
      </c>
      <c r="AY11">
        <f>_xlfn.XLOOKUP($Z11,'[1]Base dati fantasquadre'!$AD$14:$AD$21,'[1]Base dati fantasquadre'!$AS$14:$AS$21)</f>
        <v>2</v>
      </c>
      <c r="AZ11">
        <f>SUMIFS([1]!Tabella1[Rf],[1]!Tabella1[Fanta SQ],$Z11,[1]!Tabella1[N° FantaTit],1)</f>
        <v>5</v>
      </c>
      <c r="BA11">
        <f>_xlfn.XLOOKUP($Z11,'[1]Base dati fantasquadre'!$AD$14:$AD$21,'[1]Base dati fantasquadre'!$AW$14:$AW$21)</f>
        <v>2</v>
      </c>
      <c r="BB11">
        <f>SUMIFS([1]!Tabella1[[Gol ]],[1]!Tabella1[Fanta SQ],$Z11,[1]!Tabella1[N° FantaTit],1,[1]!Tabella1[Ruolo],"d")</f>
        <v>2</v>
      </c>
      <c r="BC11">
        <f>SUMIFS([1]!Tabella1[[Gol ]],[1]!Tabella1[Fanta SQ],$Z11,[1]!Tabella1[N° FantaTit],1,[1]!Tabella1[Ruolo],"c")</f>
        <v>19</v>
      </c>
      <c r="BD11">
        <f>SUMIFS([1]!Tabella1[[Gol ]],[1]!Tabella1[Fanta SQ],$Z11,[1]!Tabella1[N° FantaTit],1,[1]!Tabella1[Ruolo],"a")</f>
        <v>25</v>
      </c>
      <c r="BE11">
        <f>SUMIFS([1]!Tabella1[cl sh],[1]!Tabella1[Fanta SQ],$Z11,[1]!Tabella1[N° FantaTit],1)</f>
        <v>18</v>
      </c>
      <c r="BF11">
        <f>_xlfn.XLOOKUP($Z11,[1]Foglio1!$Q$4:$Q$11,[1]Foglio1!$R$4:$R$11)</f>
        <v>156</v>
      </c>
      <c r="BG11">
        <f>_xlfn.XLOOKUP($Z11,[1]Foglio1!$Q$14:$Q$21,[1]Foglio1!$R$14:$R$21)</f>
        <v>298</v>
      </c>
      <c r="BH11">
        <f t="shared" si="16"/>
        <v>-29</v>
      </c>
      <c r="BS11">
        <f>_xlfn.XLOOKUP(BT11,[1]!Tabella4[nome],[1]!Tabella4[DIFF QUOT])</f>
        <v>-4</v>
      </c>
      <c r="BT11" s="89" t="s">
        <v>484</v>
      </c>
      <c r="BU11" s="1" t="s">
        <v>15</v>
      </c>
    </row>
    <row r="12" spans="1:73" ht="18" customHeight="1" x14ac:dyDescent="0.3">
      <c r="A12">
        <v>4</v>
      </c>
      <c r="B12" t="s">
        <v>15</v>
      </c>
      <c r="C12" s="14">
        <f>SUMIFS('[1]INSER DATA'!$F:$F,'[1]INSER DATA'!$B:$B,A12,'[1]INSER DATA'!$R:$R,B12,'[1]INSER DATA'!$T:$T,1)</f>
        <v>64</v>
      </c>
      <c r="D12" s="85">
        <v>0.5</v>
      </c>
      <c r="E12" s="14">
        <f>SUM(C12:D12)</f>
        <v>64.5</v>
      </c>
      <c r="F12" s="85">
        <v>1</v>
      </c>
      <c r="G12" s="14">
        <f>SUM(E12:F12)</f>
        <v>65.5</v>
      </c>
      <c r="H12" s="12">
        <f>SUMIFS('[1]INSER DATA'!$F:$F,'[1]INSER DATA'!$B:$B,A12,'[1]INSER DATA'!$R:$R,B12,'[1]INSER DATA'!$W:$W,1)</f>
        <v>66.5</v>
      </c>
      <c r="I12" s="12">
        <f t="shared" si="5"/>
        <v>1</v>
      </c>
      <c r="J12" s="12">
        <f>SUMIFS('[1]INSER DATA'!$X:$X,'[1]INSER DATA'!$B:$B,A12,'[1]INSER DATA'!$R:$R,B12,'[1]INSER DATA'!$W:$W,1)</f>
        <v>67.5</v>
      </c>
      <c r="K12" s="12"/>
      <c r="L12" s="4">
        <f>SUM(C12/11)</f>
        <v>5.8181818181818183</v>
      </c>
      <c r="M12" s="4">
        <f>SUM(E12/11)</f>
        <v>5.8636363636363633</v>
      </c>
      <c r="N12" s="4">
        <f>SUM(G12/11)</f>
        <v>5.9545454545454541</v>
      </c>
      <c r="O12" s="4">
        <f>SUM(H12/11)</f>
        <v>6.0454545454545459</v>
      </c>
      <c r="P12" s="4">
        <f>SUM(J12/11)</f>
        <v>6.1363636363636367</v>
      </c>
      <c r="Q12" s="15">
        <f>SUM(C12-H12)</f>
        <v>-2.5</v>
      </c>
      <c r="R12" s="15">
        <f>SUM(D12-I12)</f>
        <v>-0.5</v>
      </c>
      <c r="S12" s="15">
        <f>SUM(E12-J12)</f>
        <v>-3</v>
      </c>
      <c r="BS12">
        <f>_xlfn.XLOOKUP(BT12,[1]!Tabella4[nome],[1]!Tabella4[DIFF QUOT])</f>
        <v>2</v>
      </c>
      <c r="BT12" s="89" t="s">
        <v>216</v>
      </c>
      <c r="BU12" s="1" t="s">
        <v>15</v>
      </c>
    </row>
    <row r="13" spans="1:73" ht="18" customHeight="1" x14ac:dyDescent="0.3">
      <c r="A13">
        <v>4</v>
      </c>
      <c r="B13" t="s">
        <v>16</v>
      </c>
      <c r="C13" s="14">
        <f>SUMIFS('[1]INSER DATA'!$F:$F,'[1]INSER DATA'!$B:$B,A13,'[1]INSER DATA'!$R:$R,B13,'[1]INSER DATA'!$T:$T,1)</f>
        <v>67.5</v>
      </c>
      <c r="D13" s="85">
        <v>-1</v>
      </c>
      <c r="E13" s="14">
        <f t="shared" ref="E13:E19" si="17">SUM(C13:D13)</f>
        <v>66.5</v>
      </c>
      <c r="F13" s="85">
        <v>1</v>
      </c>
      <c r="G13" s="14">
        <f t="shared" ref="G13:G19" si="18">SUM(E13:F13)</f>
        <v>67.5</v>
      </c>
      <c r="H13" s="12">
        <f>SUMIFS('[1]INSER DATA'!$F:$F,'[1]INSER DATA'!$B:$B,A13,'[1]INSER DATA'!$R:$R,B13,'[1]INSER DATA'!$W:$W,1)</f>
        <v>69.5</v>
      </c>
      <c r="I13" s="12">
        <f t="shared" si="5"/>
        <v>3</v>
      </c>
      <c r="J13" s="12">
        <f>SUMIFS('[1]INSER DATA'!$X:$X,'[1]INSER DATA'!$B:$B,A13,'[1]INSER DATA'!$R:$R,B13,'[1]INSER DATA'!$W:$W,1)</f>
        <v>72.5</v>
      </c>
      <c r="K13" s="12"/>
      <c r="L13" s="4">
        <f t="shared" ref="L13:L19" si="19">SUM(C13/11)</f>
        <v>6.1363636363636367</v>
      </c>
      <c r="M13" s="4">
        <f t="shared" ref="M13:M19" si="20">SUM(E13/11)</f>
        <v>6.0454545454545459</v>
      </c>
      <c r="N13" s="4">
        <f t="shared" ref="N13:N19" si="21">SUM(G13/11)</f>
        <v>6.1363636363636367</v>
      </c>
      <c r="O13" s="4">
        <f t="shared" ref="O13:O19" si="22">SUM(H13/11)</f>
        <v>6.3181818181818183</v>
      </c>
      <c r="P13" s="4">
        <f t="shared" ref="P13:P19" si="23">SUM(J13/11)</f>
        <v>6.5909090909090908</v>
      </c>
      <c r="Q13" s="15">
        <f t="shared" ref="Q13:Q19" si="24">SUM(C13-H13)</f>
        <v>-2</v>
      </c>
      <c r="R13" s="15">
        <f t="shared" ref="R13:R19" si="25">SUM(D13-I13)</f>
        <v>-4</v>
      </c>
      <c r="S13" s="15">
        <f t="shared" ref="S13:S19" si="26">SUM(E13-J13)</f>
        <v>-6</v>
      </c>
      <c r="Z13" t="s">
        <v>15</v>
      </c>
      <c r="BS13">
        <f>_xlfn.XLOOKUP(BT13,[1]!Tabella4[nome],[1]!Tabella4[DIFF QUOT])</f>
        <v>1</v>
      </c>
      <c r="BT13" s="89" t="s">
        <v>139</v>
      </c>
      <c r="BU13" s="1" t="s">
        <v>15</v>
      </c>
    </row>
    <row r="14" spans="1:73" ht="18" customHeight="1" x14ac:dyDescent="0.3">
      <c r="A14">
        <v>4</v>
      </c>
      <c r="B14" t="s">
        <v>17</v>
      </c>
      <c r="C14" s="14">
        <f>SUMIFS('[1]INSER DATA'!$F:$F,'[1]INSER DATA'!$B:$B,A14,'[1]INSER DATA'!$R:$R,B14,'[1]INSER DATA'!$T:$T,1)</f>
        <v>64.5</v>
      </c>
      <c r="D14" s="85">
        <v>0.5</v>
      </c>
      <c r="E14" s="14">
        <f t="shared" si="17"/>
        <v>65</v>
      </c>
      <c r="F14" s="85">
        <v>0</v>
      </c>
      <c r="G14" s="14">
        <f t="shared" si="18"/>
        <v>65</v>
      </c>
      <c r="H14" s="12">
        <f>SUMIFS('[1]INSER DATA'!$F:$F,'[1]INSER DATA'!$B:$B,A14,'[1]INSER DATA'!$R:$R,B14,'[1]INSER DATA'!$W:$W,1)</f>
        <v>68.5</v>
      </c>
      <c r="I14" s="12">
        <f t="shared" si="5"/>
        <v>2</v>
      </c>
      <c r="J14" s="12">
        <f>SUMIFS('[1]INSER DATA'!$X:$X,'[1]INSER DATA'!$B:$B,A14,'[1]INSER DATA'!$R:$R,B14,'[1]INSER DATA'!$W:$W,1)</f>
        <v>70.5</v>
      </c>
      <c r="K14" s="12"/>
      <c r="L14" s="4">
        <f t="shared" si="19"/>
        <v>5.8636363636363633</v>
      </c>
      <c r="M14" s="4">
        <f t="shared" si="20"/>
        <v>5.9090909090909092</v>
      </c>
      <c r="N14" s="4">
        <f t="shared" si="21"/>
        <v>5.9090909090909092</v>
      </c>
      <c r="O14" s="4">
        <f t="shared" si="22"/>
        <v>6.2272727272727275</v>
      </c>
      <c r="P14" s="4">
        <f t="shared" si="23"/>
        <v>6.4090909090909092</v>
      </c>
      <c r="Q14" s="15">
        <f t="shared" si="24"/>
        <v>-4</v>
      </c>
      <c r="R14" s="15">
        <f t="shared" si="25"/>
        <v>-1.5</v>
      </c>
      <c r="S14" s="15">
        <f t="shared" si="26"/>
        <v>-5.5</v>
      </c>
      <c r="Z14" t="s">
        <v>16</v>
      </c>
      <c r="BS14">
        <f>_xlfn.XLOOKUP(BT14,[1]!Tabella4[nome],[1]!Tabella4[DIFF QUOT])</f>
        <v>-7</v>
      </c>
      <c r="BT14" s="89" t="s">
        <v>151</v>
      </c>
      <c r="BU14" s="1" t="s">
        <v>15</v>
      </c>
    </row>
    <row r="15" spans="1:73" ht="18" customHeight="1" x14ac:dyDescent="0.3">
      <c r="A15">
        <v>4</v>
      </c>
      <c r="B15" t="s">
        <v>18</v>
      </c>
      <c r="C15" s="14">
        <f>SUMIFS('[1]INSER DATA'!$F:$F,'[1]INSER DATA'!$B:$B,A15,'[1]INSER DATA'!$R:$R,B15,'[1]INSER DATA'!$T:$T,1)</f>
        <v>66</v>
      </c>
      <c r="D15" s="85">
        <v>2.5</v>
      </c>
      <c r="E15" s="14">
        <f t="shared" si="17"/>
        <v>68.5</v>
      </c>
      <c r="F15" s="85">
        <v>1</v>
      </c>
      <c r="G15" s="14">
        <f t="shared" si="18"/>
        <v>69.5</v>
      </c>
      <c r="H15" s="12">
        <f>SUMIFS('[1]INSER DATA'!$F:$F,'[1]INSER DATA'!$B:$B,A15,'[1]INSER DATA'!$R:$R,B15,'[1]INSER DATA'!$W:$W,1)</f>
        <v>67.5</v>
      </c>
      <c r="I15" s="12">
        <f t="shared" si="5"/>
        <v>3</v>
      </c>
      <c r="J15" s="12">
        <f>SUMIFS('[1]INSER DATA'!$X:$X,'[1]INSER DATA'!$B:$B,A15,'[1]INSER DATA'!$R:$R,B15,'[1]INSER DATA'!$W:$W,1)</f>
        <v>70.5</v>
      </c>
      <c r="K15" s="12"/>
      <c r="L15" s="4">
        <f t="shared" si="19"/>
        <v>6</v>
      </c>
      <c r="M15" s="4">
        <f t="shared" si="20"/>
        <v>6.2272727272727275</v>
      </c>
      <c r="N15" s="4">
        <f t="shared" si="21"/>
        <v>6.3181818181818183</v>
      </c>
      <c r="O15" s="4">
        <f t="shared" si="22"/>
        <v>6.1363636363636367</v>
      </c>
      <c r="P15" s="4">
        <f t="shared" si="23"/>
        <v>6.4090909090909092</v>
      </c>
      <c r="Q15" s="15">
        <f t="shared" si="24"/>
        <v>-1.5</v>
      </c>
      <c r="R15" s="15">
        <f t="shared" si="25"/>
        <v>-0.5</v>
      </c>
      <c r="S15" s="15">
        <f t="shared" si="26"/>
        <v>-2</v>
      </c>
      <c r="Z15" t="s">
        <v>17</v>
      </c>
      <c r="BS15">
        <f>_xlfn.XLOOKUP(BT15,[1]!Tabella4[nome],[1]!Tabella4[DIFF QUOT])</f>
        <v>-5</v>
      </c>
      <c r="BT15" s="89" t="s">
        <v>126</v>
      </c>
      <c r="BU15" s="1" t="s">
        <v>15</v>
      </c>
    </row>
    <row r="16" spans="1:73" ht="18" customHeight="1" x14ac:dyDescent="0.3">
      <c r="A16">
        <v>4</v>
      </c>
      <c r="B16" t="s">
        <v>19</v>
      </c>
      <c r="C16" s="14">
        <f>SUMIFS('[1]INSER DATA'!$F:$F,'[1]INSER DATA'!$B:$B,A16,'[1]INSER DATA'!$R:$R,B16,'[1]INSER DATA'!$T:$T,1)</f>
        <v>69.5</v>
      </c>
      <c r="D16" s="85">
        <v>12</v>
      </c>
      <c r="E16" s="14">
        <f t="shared" si="17"/>
        <v>81.5</v>
      </c>
      <c r="F16" s="85">
        <v>2</v>
      </c>
      <c r="G16" s="14">
        <f t="shared" si="18"/>
        <v>83.5</v>
      </c>
      <c r="H16" s="12">
        <f>SUMIFS('[1]INSER DATA'!$F:$F,'[1]INSER DATA'!$B:$B,A16,'[1]INSER DATA'!$R:$R,B16,'[1]INSER DATA'!$W:$W,1)</f>
        <v>72</v>
      </c>
      <c r="I16" s="12">
        <f t="shared" si="5"/>
        <v>13</v>
      </c>
      <c r="J16" s="12">
        <f>SUMIFS('[1]INSER DATA'!$X:$X,'[1]INSER DATA'!$B:$B,A16,'[1]INSER DATA'!$R:$R,B16,'[1]INSER DATA'!$W:$W,1)</f>
        <v>85</v>
      </c>
      <c r="K16" s="12"/>
      <c r="L16" s="4">
        <f t="shared" si="19"/>
        <v>6.3181818181818183</v>
      </c>
      <c r="M16" s="4">
        <f t="shared" si="20"/>
        <v>7.4090909090909092</v>
      </c>
      <c r="N16" s="4">
        <f t="shared" si="21"/>
        <v>7.5909090909090908</v>
      </c>
      <c r="O16" s="4">
        <f t="shared" si="22"/>
        <v>6.5454545454545459</v>
      </c>
      <c r="P16" s="4">
        <f t="shared" si="23"/>
        <v>7.7272727272727275</v>
      </c>
      <c r="Q16" s="15">
        <f t="shared" si="24"/>
        <v>-2.5</v>
      </c>
      <c r="R16" s="15">
        <f t="shared" si="25"/>
        <v>-1</v>
      </c>
      <c r="S16" s="15">
        <f t="shared" si="26"/>
        <v>-3.5</v>
      </c>
      <c r="Z16" t="s">
        <v>18</v>
      </c>
      <c r="BS16">
        <f>_xlfn.XLOOKUP(BT16,[1]!Tabella4[nome],[1]!Tabella4[DIFF QUOT])</f>
        <v>-13</v>
      </c>
      <c r="BT16" s="89" t="s">
        <v>333</v>
      </c>
      <c r="BU16" s="1" t="s">
        <v>15</v>
      </c>
    </row>
    <row r="17" spans="1:73" ht="18" customHeight="1" x14ac:dyDescent="0.3">
      <c r="A17">
        <v>4</v>
      </c>
      <c r="B17" t="s">
        <v>20</v>
      </c>
      <c r="C17" s="14">
        <f>SUMIFS('[1]INSER DATA'!$F:$F,'[1]INSER DATA'!$B:$B,A17,'[1]INSER DATA'!$R:$R,B17,'[1]INSER DATA'!$T:$T,1)</f>
        <v>67</v>
      </c>
      <c r="D17" s="85">
        <v>5.5</v>
      </c>
      <c r="E17" s="14">
        <f t="shared" si="17"/>
        <v>72.5</v>
      </c>
      <c r="F17" s="85">
        <v>2</v>
      </c>
      <c r="G17" s="14">
        <f t="shared" si="18"/>
        <v>74.5</v>
      </c>
      <c r="H17" s="12">
        <f>SUMIFS('[1]INSER DATA'!$F:$F,'[1]INSER DATA'!$B:$B,A17,'[1]INSER DATA'!$R:$R,B17,'[1]INSER DATA'!$W:$W,1)</f>
        <v>70.5</v>
      </c>
      <c r="I17" s="12">
        <f t="shared" si="5"/>
        <v>8.5</v>
      </c>
      <c r="J17" s="12">
        <f>SUMIFS('[1]INSER DATA'!$X:$X,'[1]INSER DATA'!$B:$B,A17,'[1]INSER DATA'!$R:$R,B17,'[1]INSER DATA'!$W:$W,1)</f>
        <v>79</v>
      </c>
      <c r="K17" s="12"/>
      <c r="L17" s="4">
        <f t="shared" si="19"/>
        <v>6.0909090909090908</v>
      </c>
      <c r="M17" s="4">
        <f t="shared" si="20"/>
        <v>6.5909090909090908</v>
      </c>
      <c r="N17" s="4">
        <f t="shared" si="21"/>
        <v>6.7727272727272725</v>
      </c>
      <c r="O17" s="4">
        <f t="shared" si="22"/>
        <v>6.4090909090909092</v>
      </c>
      <c r="P17" s="4">
        <f t="shared" si="23"/>
        <v>7.1818181818181817</v>
      </c>
      <c r="Q17" s="15">
        <f t="shared" si="24"/>
        <v>-3.5</v>
      </c>
      <c r="R17" s="15">
        <f t="shared" si="25"/>
        <v>-3</v>
      </c>
      <c r="S17" s="15">
        <f t="shared" si="26"/>
        <v>-6.5</v>
      </c>
      <c r="Z17" t="s">
        <v>19</v>
      </c>
      <c r="BS17">
        <f>_xlfn.XLOOKUP(BT17,[1]!Tabella4[nome],[1]!Tabella4[DIFF QUOT])</f>
        <v>-8</v>
      </c>
      <c r="BT17" s="89" t="s">
        <v>485</v>
      </c>
      <c r="BU17" s="1" t="s">
        <v>15</v>
      </c>
    </row>
    <row r="18" spans="1:73" ht="18" customHeight="1" x14ac:dyDescent="0.3">
      <c r="A18">
        <v>4</v>
      </c>
      <c r="B18" t="s">
        <v>21</v>
      </c>
      <c r="C18" s="14">
        <f>SUMIFS('[1]INSER DATA'!$F:$F,'[1]INSER DATA'!$B:$B,A18,'[1]INSER DATA'!$R:$R,B18,'[1]INSER DATA'!$T:$T,1)</f>
        <v>65.5</v>
      </c>
      <c r="D18" s="85">
        <v>3.5</v>
      </c>
      <c r="E18" s="14">
        <f t="shared" si="17"/>
        <v>69</v>
      </c>
      <c r="F18" s="85">
        <v>0</v>
      </c>
      <c r="G18" s="14">
        <f t="shared" si="18"/>
        <v>69</v>
      </c>
      <c r="H18" s="12">
        <f>SUMIFS('[1]INSER DATA'!$F:$F,'[1]INSER DATA'!$B:$B,A18,'[1]INSER DATA'!$R:$R,B18,'[1]INSER DATA'!$W:$W,1)</f>
        <v>69</v>
      </c>
      <c r="I18" s="12">
        <f t="shared" si="5"/>
        <v>8</v>
      </c>
      <c r="J18" s="12">
        <f>SUMIFS('[1]INSER DATA'!$X:$X,'[1]INSER DATA'!$B:$B,A18,'[1]INSER DATA'!$R:$R,B18,'[1]INSER DATA'!$W:$W,1)</f>
        <v>77</v>
      </c>
      <c r="K18" s="12"/>
      <c r="L18" s="4">
        <f t="shared" si="19"/>
        <v>5.9545454545454541</v>
      </c>
      <c r="M18" s="4">
        <f t="shared" si="20"/>
        <v>6.2727272727272725</v>
      </c>
      <c r="N18" s="4">
        <f t="shared" si="21"/>
        <v>6.2727272727272725</v>
      </c>
      <c r="O18" s="4">
        <f t="shared" si="22"/>
        <v>6.2727272727272725</v>
      </c>
      <c r="P18" s="4">
        <f t="shared" si="23"/>
        <v>7</v>
      </c>
      <c r="Q18" s="15">
        <f t="shared" si="24"/>
        <v>-3.5</v>
      </c>
      <c r="R18" s="15">
        <f t="shared" si="25"/>
        <v>-4.5</v>
      </c>
      <c r="S18" s="15">
        <f t="shared" si="26"/>
        <v>-8</v>
      </c>
      <c r="Z18" t="s">
        <v>20</v>
      </c>
      <c r="BS18">
        <f>_xlfn.XLOOKUP(BT18,[1]!Tabella4[nome],[1]!Tabella4[DIFF QUOT])</f>
        <v>9</v>
      </c>
      <c r="BT18" s="89" t="s">
        <v>336</v>
      </c>
      <c r="BU18" s="1" t="s">
        <v>15</v>
      </c>
    </row>
    <row r="19" spans="1:73" ht="18" customHeight="1" x14ac:dyDescent="0.3">
      <c r="A19">
        <v>4</v>
      </c>
      <c r="B19" t="s">
        <v>41</v>
      </c>
      <c r="C19" s="14">
        <f>SUMIFS('[1]INSER DATA'!$F:$F,'[1]INSER DATA'!$B:$B,A19,'[1]INSER DATA'!$R:$R,B19,'[1]INSER DATA'!$T:$T,1)</f>
        <v>70</v>
      </c>
      <c r="D19" s="85">
        <v>10</v>
      </c>
      <c r="E19" s="14">
        <f t="shared" si="17"/>
        <v>80</v>
      </c>
      <c r="F19" s="85">
        <v>1</v>
      </c>
      <c r="G19" s="14">
        <f t="shared" si="18"/>
        <v>81</v>
      </c>
      <c r="H19" s="12">
        <f>SUMIFS('[1]INSER DATA'!$F:$F,'[1]INSER DATA'!$B:$B,A19,'[1]INSER DATA'!$R:$R,B19,'[1]INSER DATA'!$W:$W,1)</f>
        <v>73.5</v>
      </c>
      <c r="I19" s="12">
        <f t="shared" si="5"/>
        <v>10</v>
      </c>
      <c r="J19" s="12">
        <f>SUMIFS('[1]INSER DATA'!$X:$X,'[1]INSER DATA'!$B:$B,A19,'[1]INSER DATA'!$R:$R,B19,'[1]INSER DATA'!$W:$W,1)</f>
        <v>83.5</v>
      </c>
      <c r="K19" s="12"/>
      <c r="L19" s="4">
        <f t="shared" si="19"/>
        <v>6.3636363636363633</v>
      </c>
      <c r="M19" s="4">
        <f t="shared" si="20"/>
        <v>7.2727272727272725</v>
      </c>
      <c r="N19" s="4">
        <f t="shared" si="21"/>
        <v>7.3636363636363633</v>
      </c>
      <c r="O19" s="4">
        <f t="shared" si="22"/>
        <v>6.6818181818181817</v>
      </c>
      <c r="P19" s="4">
        <f t="shared" si="23"/>
        <v>7.5909090909090908</v>
      </c>
      <c r="Q19" s="15">
        <f t="shared" si="24"/>
        <v>-3.5</v>
      </c>
      <c r="R19" s="15">
        <f t="shared" si="25"/>
        <v>0</v>
      </c>
      <c r="S19" s="15">
        <f t="shared" si="26"/>
        <v>-3.5</v>
      </c>
      <c r="Z19" t="s">
        <v>21</v>
      </c>
      <c r="BS19">
        <f>_xlfn.XLOOKUP(BT19,[1]!Tabella4[nome],[1]!Tabella4[DIFF QUOT])</f>
        <v>-10</v>
      </c>
      <c r="BT19" s="89" t="s">
        <v>194</v>
      </c>
      <c r="BU19" s="1" t="s">
        <v>15</v>
      </c>
    </row>
    <row r="20" spans="1:73" x14ac:dyDescent="0.3">
      <c r="A20">
        <v>5</v>
      </c>
      <c r="B20" t="s">
        <v>15</v>
      </c>
      <c r="C20" s="14">
        <f>SUMIFS('[1]INSER DATA'!$F:$F,'[1]INSER DATA'!$B:$B,A20,'[1]INSER DATA'!$R:$R,B20,'[1]INSER DATA'!$T:$T,1)</f>
        <v>67</v>
      </c>
      <c r="D20" s="85">
        <v>6</v>
      </c>
      <c r="E20" s="14">
        <f t="shared" ref="E20:E67" si="27">SUM(C20:D20)</f>
        <v>73</v>
      </c>
      <c r="F20" s="85">
        <v>0</v>
      </c>
      <c r="G20" s="14">
        <f t="shared" ref="G20:G67" si="28">SUM(E20:F20)</f>
        <v>73</v>
      </c>
      <c r="H20" s="12">
        <f>SUMIFS('[1]INSER DATA'!$F:$F,'[1]INSER DATA'!$B:$B,A20,'[1]INSER DATA'!$R:$R,B20,'[1]INSER DATA'!$W:$W,1)</f>
        <v>72</v>
      </c>
      <c r="I20" s="12">
        <f t="shared" ref="I20:I27" si="29">J20-H20</f>
        <v>14.5</v>
      </c>
      <c r="J20" s="12">
        <f>SUMIFS('[1]INSER DATA'!$X:$X,'[1]INSER DATA'!$B:$B,A20,'[1]INSER DATA'!$R:$R,B20,'[1]INSER DATA'!$W:$W,1)</f>
        <v>86.5</v>
      </c>
      <c r="K20" s="12"/>
      <c r="L20" s="4">
        <f t="shared" ref="L20:L27" si="30">SUM(C20/11)</f>
        <v>6.0909090909090908</v>
      </c>
      <c r="M20" s="4">
        <f t="shared" ref="M20:M27" si="31">SUM(E20/11)</f>
        <v>6.6363636363636367</v>
      </c>
      <c r="N20" s="4">
        <f t="shared" ref="N20:N27" si="32">SUM(G20/11)</f>
        <v>6.6363636363636367</v>
      </c>
      <c r="O20" s="4">
        <f t="shared" ref="O20:O27" si="33">SUM(H20/11)</f>
        <v>6.5454545454545459</v>
      </c>
      <c r="P20" s="4">
        <f t="shared" ref="P20:P27" si="34">SUM(J20/11)</f>
        <v>7.8636363636363633</v>
      </c>
      <c r="Q20" s="15">
        <f t="shared" ref="Q20:Q27" si="35">SUM(C20-H20)</f>
        <v>-5</v>
      </c>
      <c r="R20" s="15">
        <f t="shared" ref="R20:R27" si="36">SUM(D20-I20)</f>
        <v>-8.5</v>
      </c>
      <c r="S20" s="15">
        <f t="shared" ref="S20:S27" si="37">SUM(E20-J20)</f>
        <v>-13.5</v>
      </c>
      <c r="Z20" t="s">
        <v>41</v>
      </c>
      <c r="BS20">
        <f>_xlfn.XLOOKUP(BT20,[1]!Tabella4[nome],[1]!Tabella4[DIFF QUOT])</f>
        <v>-2</v>
      </c>
      <c r="BT20" s="89" t="s">
        <v>147</v>
      </c>
      <c r="BU20" s="1" t="s">
        <v>15</v>
      </c>
    </row>
    <row r="21" spans="1:73" x14ac:dyDescent="0.3">
      <c r="A21">
        <v>5</v>
      </c>
      <c r="B21" t="s">
        <v>16</v>
      </c>
      <c r="C21" s="14">
        <f>SUMIFS('[1]INSER DATA'!$F:$F,'[1]INSER DATA'!$B:$B,A21,'[1]INSER DATA'!$R:$R,B21,'[1]INSER DATA'!$T:$T,1)</f>
        <v>66</v>
      </c>
      <c r="D21" s="85">
        <v>2.5</v>
      </c>
      <c r="E21" s="14">
        <f t="shared" si="27"/>
        <v>68.5</v>
      </c>
      <c r="F21" s="85">
        <v>0</v>
      </c>
      <c r="G21" s="14">
        <f t="shared" si="28"/>
        <v>68.5</v>
      </c>
      <c r="H21" s="12">
        <f>SUMIFS('[1]INSER DATA'!$F:$F,'[1]INSER DATA'!$B:$B,A21,'[1]INSER DATA'!$R:$R,B21,'[1]INSER DATA'!$W:$W,1)</f>
        <v>69.5</v>
      </c>
      <c r="I21" s="12">
        <f t="shared" si="29"/>
        <v>6.5</v>
      </c>
      <c r="J21" s="12">
        <f>SUMIFS('[1]INSER DATA'!$X:$X,'[1]INSER DATA'!$B:$B,A21,'[1]INSER DATA'!$R:$R,B21,'[1]INSER DATA'!$W:$W,1)</f>
        <v>76</v>
      </c>
      <c r="K21" s="12"/>
      <c r="L21" s="4">
        <f t="shared" si="30"/>
        <v>6</v>
      </c>
      <c r="M21" s="4">
        <f t="shared" si="31"/>
        <v>6.2272727272727275</v>
      </c>
      <c r="N21" s="4">
        <f t="shared" si="32"/>
        <v>6.2272727272727275</v>
      </c>
      <c r="O21" s="4">
        <f t="shared" si="33"/>
        <v>6.3181818181818183</v>
      </c>
      <c r="P21" s="4">
        <f t="shared" si="34"/>
        <v>6.9090909090909092</v>
      </c>
      <c r="Q21" s="15">
        <f t="shared" si="35"/>
        <v>-3.5</v>
      </c>
      <c r="R21" s="15">
        <f t="shared" si="36"/>
        <v>-4</v>
      </c>
      <c r="S21" s="15">
        <f t="shared" si="37"/>
        <v>-7.5</v>
      </c>
      <c r="BS21">
        <f>_xlfn.XLOOKUP(BT21,[1]!Tabella4[nome],[1]!Tabella4[DIFF QUOT])</f>
        <v>10</v>
      </c>
      <c r="BT21" s="89" t="s">
        <v>334</v>
      </c>
      <c r="BU21" s="1" t="s">
        <v>15</v>
      </c>
    </row>
    <row r="22" spans="1:73" x14ac:dyDescent="0.3">
      <c r="A22">
        <v>5</v>
      </c>
      <c r="B22" t="s">
        <v>17</v>
      </c>
      <c r="C22" s="14">
        <f>SUMIFS('[1]INSER DATA'!$F:$F,'[1]INSER DATA'!$B:$B,A22,'[1]INSER DATA'!$R:$R,B22,'[1]INSER DATA'!$T:$T,1)</f>
        <v>65.5</v>
      </c>
      <c r="D22" s="85">
        <v>1.5</v>
      </c>
      <c r="E22" s="14">
        <f t="shared" si="27"/>
        <v>67</v>
      </c>
      <c r="F22" s="85">
        <v>0</v>
      </c>
      <c r="G22" s="14">
        <f t="shared" si="28"/>
        <v>67</v>
      </c>
      <c r="H22" s="12">
        <f>SUMIFS('[1]INSER DATA'!$F:$F,'[1]INSER DATA'!$B:$B,A22,'[1]INSER DATA'!$R:$R,B22,'[1]INSER DATA'!$W:$W,1)</f>
        <v>69.5</v>
      </c>
      <c r="I22" s="12">
        <f t="shared" si="29"/>
        <v>4</v>
      </c>
      <c r="J22" s="12">
        <f>SUMIFS('[1]INSER DATA'!$X:$X,'[1]INSER DATA'!$B:$B,A22,'[1]INSER DATA'!$R:$R,B22,'[1]INSER DATA'!$W:$W,1)</f>
        <v>73.5</v>
      </c>
      <c r="K22" s="12"/>
      <c r="L22" s="4">
        <f t="shared" si="30"/>
        <v>5.9545454545454541</v>
      </c>
      <c r="M22" s="4">
        <f t="shared" si="31"/>
        <v>6.0909090909090908</v>
      </c>
      <c r="N22" s="4">
        <f t="shared" si="32"/>
        <v>6.0909090909090908</v>
      </c>
      <c r="O22" s="4">
        <f t="shared" si="33"/>
        <v>6.3181818181818183</v>
      </c>
      <c r="P22" s="4">
        <f t="shared" si="34"/>
        <v>6.6818181818181817</v>
      </c>
      <c r="Q22" s="15">
        <f t="shared" si="35"/>
        <v>-4</v>
      </c>
      <c r="R22" s="15">
        <f t="shared" si="36"/>
        <v>-2.5</v>
      </c>
      <c r="S22" s="15">
        <f t="shared" si="37"/>
        <v>-6.5</v>
      </c>
      <c r="BS22">
        <f>_xlfn.XLOOKUP(BT22,[1]!Tabella4[nome],[1]!Tabella4[DIFF QUOT])</f>
        <v>-6</v>
      </c>
      <c r="BT22" s="89" t="s">
        <v>253</v>
      </c>
      <c r="BU22" s="1" t="s">
        <v>15</v>
      </c>
    </row>
    <row r="23" spans="1:73" x14ac:dyDescent="0.3">
      <c r="A23">
        <v>5</v>
      </c>
      <c r="B23" t="s">
        <v>18</v>
      </c>
      <c r="C23" s="14">
        <f>SUMIFS('[1]INSER DATA'!$F:$F,'[1]INSER DATA'!$B:$B,A23,'[1]INSER DATA'!$R:$R,B23,'[1]INSER DATA'!$T:$T,1)</f>
        <v>68</v>
      </c>
      <c r="D23" s="85">
        <v>5.5</v>
      </c>
      <c r="E23" s="14">
        <f t="shared" si="27"/>
        <v>73.5</v>
      </c>
      <c r="F23" s="85">
        <v>2</v>
      </c>
      <c r="G23" s="14">
        <f t="shared" si="28"/>
        <v>75.5</v>
      </c>
      <c r="H23" s="12">
        <f>SUMIFS('[1]INSER DATA'!$F:$F,'[1]INSER DATA'!$B:$B,A23,'[1]INSER DATA'!$R:$R,B23,'[1]INSER DATA'!$W:$W,1)</f>
        <v>70.5</v>
      </c>
      <c r="I23" s="12">
        <f t="shared" si="29"/>
        <v>6</v>
      </c>
      <c r="J23" s="12">
        <f>SUMIFS('[1]INSER DATA'!$X:$X,'[1]INSER DATA'!$B:$B,A23,'[1]INSER DATA'!$R:$R,B23,'[1]INSER DATA'!$W:$W,1)</f>
        <v>76.5</v>
      </c>
      <c r="K23" s="12"/>
      <c r="L23" s="4">
        <f t="shared" si="30"/>
        <v>6.1818181818181817</v>
      </c>
      <c r="M23" s="4">
        <f t="shared" si="31"/>
        <v>6.6818181818181817</v>
      </c>
      <c r="N23" s="4">
        <f t="shared" si="32"/>
        <v>6.8636363636363633</v>
      </c>
      <c r="O23" s="4">
        <f t="shared" si="33"/>
        <v>6.4090909090909092</v>
      </c>
      <c r="P23" s="4">
        <f t="shared" si="34"/>
        <v>6.9545454545454541</v>
      </c>
      <c r="Q23" s="15">
        <f t="shared" si="35"/>
        <v>-2.5</v>
      </c>
      <c r="R23" s="15">
        <f t="shared" si="36"/>
        <v>-0.5</v>
      </c>
      <c r="S23" s="15">
        <f t="shared" si="37"/>
        <v>-3</v>
      </c>
      <c r="BS23">
        <f>_xlfn.XLOOKUP(BT23,[1]!Tabella4[nome],[1]!Tabella4[DIFF QUOT])</f>
        <v>11</v>
      </c>
      <c r="BT23" s="89" t="s">
        <v>295</v>
      </c>
      <c r="BU23" s="1" t="s">
        <v>15</v>
      </c>
    </row>
    <row r="24" spans="1:73" x14ac:dyDescent="0.3">
      <c r="A24">
        <v>5</v>
      </c>
      <c r="B24" t="s">
        <v>19</v>
      </c>
      <c r="C24" s="14">
        <f>SUMIFS('[1]INSER DATA'!$F:$F,'[1]INSER DATA'!$B:$B,A24,'[1]INSER DATA'!$R:$R,B24,'[1]INSER DATA'!$T:$T,1)</f>
        <v>70.5</v>
      </c>
      <c r="D24" s="85">
        <v>10</v>
      </c>
      <c r="E24" s="14">
        <f t="shared" si="27"/>
        <v>80.5</v>
      </c>
      <c r="F24" s="85">
        <v>2</v>
      </c>
      <c r="G24" s="14">
        <f t="shared" si="28"/>
        <v>82.5</v>
      </c>
      <c r="H24" s="12">
        <f>SUMIFS('[1]INSER DATA'!$F:$F,'[1]INSER DATA'!$B:$B,A24,'[1]INSER DATA'!$R:$R,B24,'[1]INSER DATA'!$W:$W,1)</f>
        <v>71.5</v>
      </c>
      <c r="I24" s="12">
        <f t="shared" si="29"/>
        <v>17.5</v>
      </c>
      <c r="J24" s="12">
        <f>SUMIFS('[1]INSER DATA'!$X:$X,'[1]INSER DATA'!$B:$B,A24,'[1]INSER DATA'!$R:$R,B24,'[1]INSER DATA'!$W:$W,1)</f>
        <v>89</v>
      </c>
      <c r="K24" s="12"/>
      <c r="L24" s="4">
        <f t="shared" si="30"/>
        <v>6.4090909090909092</v>
      </c>
      <c r="M24" s="4">
        <f t="shared" si="31"/>
        <v>7.3181818181818183</v>
      </c>
      <c r="N24" s="4">
        <f t="shared" si="32"/>
        <v>7.5</v>
      </c>
      <c r="O24" s="4">
        <f t="shared" si="33"/>
        <v>6.5</v>
      </c>
      <c r="P24" s="4">
        <f t="shared" si="34"/>
        <v>8.0909090909090917</v>
      </c>
      <c r="Q24" s="15">
        <f t="shared" si="35"/>
        <v>-1</v>
      </c>
      <c r="R24" s="15">
        <f t="shared" si="36"/>
        <v>-7.5</v>
      </c>
      <c r="S24" s="15">
        <f t="shared" si="37"/>
        <v>-8.5</v>
      </c>
      <c r="BS24">
        <f>_xlfn.XLOOKUP(BT24,[1]!Tabella4[nome],[1]!Tabella4[DIFF QUOT])</f>
        <v>-6</v>
      </c>
      <c r="BT24" s="89" t="s">
        <v>159</v>
      </c>
      <c r="BU24" s="1" t="s">
        <v>15</v>
      </c>
    </row>
    <row r="25" spans="1:73" x14ac:dyDescent="0.3">
      <c r="A25">
        <v>5</v>
      </c>
      <c r="B25" t="s">
        <v>20</v>
      </c>
      <c r="C25" s="14">
        <f>SUMIFS('[1]INSER DATA'!$F:$F,'[1]INSER DATA'!$B:$B,A25,'[1]INSER DATA'!$R:$R,B25,'[1]INSER DATA'!$T:$T,1)</f>
        <v>67</v>
      </c>
      <c r="D25" s="85">
        <v>-1</v>
      </c>
      <c r="E25" s="14">
        <f t="shared" si="27"/>
        <v>66</v>
      </c>
      <c r="F25" s="85">
        <v>3</v>
      </c>
      <c r="G25" s="14">
        <f t="shared" si="28"/>
        <v>69</v>
      </c>
      <c r="H25" s="12">
        <f>SUMIFS('[1]INSER DATA'!$F:$F,'[1]INSER DATA'!$B:$B,A25,'[1]INSER DATA'!$R:$R,B25,'[1]INSER DATA'!$W:$W,1)</f>
        <v>69</v>
      </c>
      <c r="I25" s="12">
        <f t="shared" si="29"/>
        <v>4</v>
      </c>
      <c r="J25" s="12">
        <f>SUMIFS('[1]INSER DATA'!$X:$X,'[1]INSER DATA'!$B:$B,A25,'[1]INSER DATA'!$R:$R,B25,'[1]INSER DATA'!$W:$W,1)</f>
        <v>73</v>
      </c>
      <c r="K25" s="12"/>
      <c r="L25" s="4">
        <f t="shared" si="30"/>
        <v>6.0909090909090908</v>
      </c>
      <c r="M25" s="4">
        <f t="shared" si="31"/>
        <v>6</v>
      </c>
      <c r="N25" s="4">
        <f t="shared" si="32"/>
        <v>6.2727272727272725</v>
      </c>
      <c r="O25" s="4">
        <f t="shared" si="33"/>
        <v>6.2727272727272725</v>
      </c>
      <c r="P25" s="4">
        <f t="shared" si="34"/>
        <v>6.6363636363636367</v>
      </c>
      <c r="Q25" s="15">
        <f t="shared" si="35"/>
        <v>-2</v>
      </c>
      <c r="R25" s="15">
        <f t="shared" si="36"/>
        <v>-5</v>
      </c>
      <c r="S25" s="15">
        <f t="shared" si="37"/>
        <v>-7</v>
      </c>
      <c r="BS25">
        <f>_xlfn.XLOOKUP(BT25,[1]!Tabella4[nome],[1]!Tabella4[DIFF QUOT])</f>
        <v>-5</v>
      </c>
      <c r="BT25" s="89" t="s">
        <v>304</v>
      </c>
      <c r="BU25" s="1" t="s">
        <v>15</v>
      </c>
    </row>
    <row r="26" spans="1:73" x14ac:dyDescent="0.3">
      <c r="A26">
        <v>5</v>
      </c>
      <c r="B26" t="s">
        <v>21</v>
      </c>
      <c r="C26" s="14">
        <f>SUMIFS('[1]INSER DATA'!$F:$F,'[1]INSER DATA'!$B:$B,A26,'[1]INSER DATA'!$R:$R,B26,'[1]INSER DATA'!$T:$T,1)</f>
        <v>65</v>
      </c>
      <c r="D26" s="85">
        <v>0</v>
      </c>
      <c r="E26" s="14">
        <f t="shared" si="27"/>
        <v>65</v>
      </c>
      <c r="F26" s="85">
        <v>0</v>
      </c>
      <c r="G26" s="14">
        <f t="shared" si="28"/>
        <v>65</v>
      </c>
      <c r="H26" s="12">
        <f>SUMIFS('[1]INSER DATA'!$F:$F,'[1]INSER DATA'!$B:$B,A26,'[1]INSER DATA'!$R:$R,B26,'[1]INSER DATA'!$W:$W,1)</f>
        <v>67</v>
      </c>
      <c r="I26" s="12">
        <f t="shared" si="29"/>
        <v>1</v>
      </c>
      <c r="J26" s="12">
        <f>SUMIFS('[1]INSER DATA'!$X:$X,'[1]INSER DATA'!$B:$B,A26,'[1]INSER DATA'!$R:$R,B26,'[1]INSER DATA'!$W:$W,1)</f>
        <v>68</v>
      </c>
      <c r="K26" s="12"/>
      <c r="L26" s="4">
        <f t="shared" si="30"/>
        <v>5.9090909090909092</v>
      </c>
      <c r="M26" s="4">
        <f t="shared" si="31"/>
        <v>5.9090909090909092</v>
      </c>
      <c r="N26" s="4">
        <f t="shared" si="32"/>
        <v>5.9090909090909092</v>
      </c>
      <c r="O26" s="4">
        <f t="shared" si="33"/>
        <v>6.0909090909090908</v>
      </c>
      <c r="P26" s="4">
        <f t="shared" si="34"/>
        <v>6.1818181818181817</v>
      </c>
      <c r="Q26" s="15">
        <f t="shared" si="35"/>
        <v>-2</v>
      </c>
      <c r="R26" s="15">
        <f t="shared" si="36"/>
        <v>-1</v>
      </c>
      <c r="S26" s="15">
        <f t="shared" si="37"/>
        <v>-3</v>
      </c>
      <c r="BS26">
        <f>_xlfn.XLOOKUP(BT26,[1]!Tabella4[nome],[1]!Tabella4[DIFF QUOT])</f>
        <v>7</v>
      </c>
      <c r="BT26" s="89" t="s">
        <v>261</v>
      </c>
      <c r="BU26" s="1" t="s">
        <v>15</v>
      </c>
    </row>
    <row r="27" spans="1:73" x14ac:dyDescent="0.3">
      <c r="A27">
        <v>5</v>
      </c>
      <c r="B27" t="s">
        <v>41</v>
      </c>
      <c r="C27" s="14">
        <f>SUMIFS('[1]INSER DATA'!$F:$F,'[1]INSER DATA'!$B:$B,A27,'[1]INSER DATA'!$R:$R,B27,'[1]INSER DATA'!$T:$T,1)</f>
        <v>71</v>
      </c>
      <c r="D27" s="85">
        <v>12.5</v>
      </c>
      <c r="E27" s="14">
        <f t="shared" si="27"/>
        <v>83.5</v>
      </c>
      <c r="F27" s="85">
        <v>0</v>
      </c>
      <c r="G27" s="14">
        <f t="shared" si="28"/>
        <v>83.5</v>
      </c>
      <c r="H27" s="12">
        <f>SUMIFS('[1]INSER DATA'!$F:$F,'[1]INSER DATA'!$B:$B,A27,'[1]INSER DATA'!$R:$R,B27,'[1]INSER DATA'!$W:$W,1)</f>
        <v>72.5</v>
      </c>
      <c r="I27" s="12">
        <f t="shared" si="29"/>
        <v>12.5</v>
      </c>
      <c r="J27" s="12">
        <f>SUMIFS('[1]INSER DATA'!$X:$X,'[1]INSER DATA'!$B:$B,A27,'[1]INSER DATA'!$R:$R,B27,'[1]INSER DATA'!$W:$W,1)</f>
        <v>85</v>
      </c>
      <c r="K27" s="12"/>
      <c r="L27" s="4">
        <f t="shared" si="30"/>
        <v>6.4545454545454541</v>
      </c>
      <c r="M27" s="4">
        <f t="shared" si="31"/>
        <v>7.5909090909090908</v>
      </c>
      <c r="N27" s="4">
        <f t="shared" si="32"/>
        <v>7.5909090909090908</v>
      </c>
      <c r="O27" s="4">
        <f t="shared" si="33"/>
        <v>6.5909090909090908</v>
      </c>
      <c r="P27" s="4">
        <f t="shared" si="34"/>
        <v>7.7272727272727275</v>
      </c>
      <c r="Q27" s="15">
        <f t="shared" si="35"/>
        <v>-1.5</v>
      </c>
      <c r="R27" s="15">
        <f t="shared" si="36"/>
        <v>0</v>
      </c>
      <c r="S27" s="15">
        <f t="shared" si="37"/>
        <v>-1.5</v>
      </c>
      <c r="BS27">
        <f>_xlfn.XLOOKUP(BT27,[1]!Tabella4[nome],[1]!Tabella4[DIFF QUOT])</f>
        <v>14</v>
      </c>
      <c r="BT27" s="89" t="s">
        <v>173</v>
      </c>
      <c r="BU27" s="1" t="s">
        <v>15</v>
      </c>
    </row>
    <row r="28" spans="1:73" x14ac:dyDescent="0.3">
      <c r="A28">
        <v>6</v>
      </c>
      <c r="B28" t="s">
        <v>15</v>
      </c>
      <c r="C28" s="14">
        <f>SUMIFS('[1]INSER DATA'!$F:$F,'[1]INSER DATA'!$B:$B,A28,'[1]INSER DATA'!$R:$R,B28,'[1]INSER DATA'!$T:$T,1)</f>
        <v>68.5</v>
      </c>
      <c r="D28" s="85">
        <v>2</v>
      </c>
      <c r="E28" s="14">
        <f t="shared" si="27"/>
        <v>70.5</v>
      </c>
      <c r="F28" s="85">
        <v>3</v>
      </c>
      <c r="G28" s="14">
        <f t="shared" si="28"/>
        <v>73.5</v>
      </c>
      <c r="H28" s="12">
        <f>SUMIFS('[1]INSER DATA'!$F:$F,'[1]INSER DATA'!$B:$B,A28,'[1]INSER DATA'!$R:$R,B28,'[1]INSER DATA'!$W:$W,1)</f>
        <v>68.5</v>
      </c>
      <c r="I28" s="12">
        <f t="shared" ref="I28:I43" si="38">J28-H28</f>
        <v>2.5</v>
      </c>
      <c r="J28" s="12">
        <f>SUMIFS('[1]INSER DATA'!$X:$X,'[1]INSER DATA'!$B:$B,A28,'[1]INSER DATA'!$R:$R,B28,'[1]INSER DATA'!$W:$W,1)</f>
        <v>71</v>
      </c>
      <c r="K28" s="12">
        <v>3</v>
      </c>
      <c r="L28" s="4">
        <f t="shared" ref="L28:L59" si="39">SUM(C28/11)</f>
        <v>6.2272727272727275</v>
      </c>
      <c r="M28" s="4">
        <f t="shared" ref="M28:M59" si="40">SUM(E28/11)</f>
        <v>6.4090909090909092</v>
      </c>
      <c r="N28" s="4">
        <f t="shared" ref="N28:N59" si="41">SUM(G28/11)</f>
        <v>6.6818181818181817</v>
      </c>
      <c r="O28" s="4">
        <f t="shared" ref="O28:O59" si="42">SUM(H28/11)</f>
        <v>6.2272727272727275</v>
      </c>
      <c r="P28" s="4">
        <f t="shared" ref="P28:P59" si="43">SUM(J28/11)</f>
        <v>6.4545454545454541</v>
      </c>
      <c r="Q28" s="15">
        <f t="shared" ref="Q28:Q59" si="44">SUM(C28-H28)</f>
        <v>0</v>
      </c>
      <c r="R28" s="15">
        <f t="shared" ref="R28:R59" si="45">SUM(D28-I28)</f>
        <v>-0.5</v>
      </c>
      <c r="S28" s="15">
        <f t="shared" ref="S28:S59" si="46">SUM(E28-J28)</f>
        <v>-0.5</v>
      </c>
      <c r="BS28">
        <f>_xlfn.XLOOKUP(BT28,[1]!Tabella4[nome],[1]!Tabella4[DIFF QUOT])</f>
        <v>-3</v>
      </c>
      <c r="BT28" s="89" t="s">
        <v>111</v>
      </c>
      <c r="BU28" s="1" t="s">
        <v>15</v>
      </c>
    </row>
    <row r="29" spans="1:73" x14ac:dyDescent="0.3">
      <c r="A29">
        <v>6</v>
      </c>
      <c r="B29" t="s">
        <v>16</v>
      </c>
      <c r="C29" s="14">
        <f>SUMIFS('[1]INSER DATA'!$F:$F,'[1]INSER DATA'!$B:$B,A29,'[1]INSER DATA'!$R:$R,B29,'[1]INSER DATA'!$T:$T,1)</f>
        <v>67</v>
      </c>
      <c r="D29" s="85">
        <v>-2.5</v>
      </c>
      <c r="E29" s="14">
        <f t="shared" si="27"/>
        <v>64.5</v>
      </c>
      <c r="F29" s="85">
        <v>0</v>
      </c>
      <c r="G29" s="14">
        <f t="shared" si="28"/>
        <v>64.5</v>
      </c>
      <c r="H29" s="12">
        <f>SUMIFS('[1]INSER DATA'!$F:$F,'[1]INSER DATA'!$B:$B,A29,'[1]INSER DATA'!$R:$R,B29,'[1]INSER DATA'!$W:$W,1)</f>
        <v>71</v>
      </c>
      <c r="I29" s="12">
        <f t="shared" si="38"/>
        <v>7</v>
      </c>
      <c r="J29" s="12">
        <f>SUMIFS('[1]INSER DATA'!$X:$X,'[1]INSER DATA'!$B:$B,A29,'[1]INSER DATA'!$R:$R,B29,'[1]INSER DATA'!$W:$W,1)</f>
        <v>78</v>
      </c>
      <c r="K29" s="12">
        <v>2</v>
      </c>
      <c r="L29" s="4">
        <f t="shared" si="39"/>
        <v>6.0909090909090908</v>
      </c>
      <c r="M29" s="4">
        <f t="shared" si="40"/>
        <v>5.8636363636363633</v>
      </c>
      <c r="N29" s="4">
        <f t="shared" si="41"/>
        <v>5.8636363636363633</v>
      </c>
      <c r="O29" s="4">
        <f t="shared" si="42"/>
        <v>6.4545454545454541</v>
      </c>
      <c r="P29" s="4">
        <f t="shared" si="43"/>
        <v>7.0909090909090908</v>
      </c>
      <c r="Q29" s="15">
        <f t="shared" si="44"/>
        <v>-4</v>
      </c>
      <c r="R29" s="15">
        <f t="shared" si="45"/>
        <v>-9.5</v>
      </c>
      <c r="S29" s="15">
        <f t="shared" si="46"/>
        <v>-13.5</v>
      </c>
      <c r="BU29" s="1"/>
    </row>
    <row r="30" spans="1:73" x14ac:dyDescent="0.3">
      <c r="A30">
        <v>6</v>
      </c>
      <c r="B30" t="s">
        <v>17</v>
      </c>
      <c r="C30" s="14">
        <f>SUMIFS('[1]INSER DATA'!$F:$F,'[1]INSER DATA'!$B:$B,A30,'[1]INSER DATA'!$R:$R,B30,'[1]INSER DATA'!$T:$T,1)</f>
        <v>63.5</v>
      </c>
      <c r="D30" s="85">
        <v>13</v>
      </c>
      <c r="E30" s="14">
        <f t="shared" si="27"/>
        <v>76.5</v>
      </c>
      <c r="F30" s="85">
        <v>0</v>
      </c>
      <c r="G30" s="14">
        <f t="shared" si="28"/>
        <v>76.5</v>
      </c>
      <c r="H30" s="12">
        <f>SUMIFS('[1]INSER DATA'!$F:$F,'[1]INSER DATA'!$B:$B,A30,'[1]INSER DATA'!$R:$R,B30,'[1]INSER DATA'!$W:$W,1)</f>
        <v>65.5</v>
      </c>
      <c r="I30" s="12">
        <f t="shared" si="38"/>
        <v>14</v>
      </c>
      <c r="J30" s="12">
        <f>SUMIFS('[1]INSER DATA'!$X:$X,'[1]INSER DATA'!$B:$B,A30,'[1]INSER DATA'!$R:$R,B30,'[1]INSER DATA'!$W:$W,1)</f>
        <v>79.5</v>
      </c>
      <c r="K30" s="12">
        <v>0</v>
      </c>
      <c r="L30" s="4">
        <f t="shared" si="39"/>
        <v>5.7727272727272725</v>
      </c>
      <c r="M30" s="4">
        <f t="shared" si="40"/>
        <v>6.9545454545454541</v>
      </c>
      <c r="N30" s="4">
        <f t="shared" si="41"/>
        <v>6.9545454545454541</v>
      </c>
      <c r="O30" s="4">
        <f t="shared" si="42"/>
        <v>5.9545454545454541</v>
      </c>
      <c r="P30" s="4">
        <f t="shared" si="43"/>
        <v>7.2272727272727275</v>
      </c>
      <c r="Q30" s="15">
        <f t="shared" si="44"/>
        <v>-2</v>
      </c>
      <c r="R30" s="15">
        <f t="shared" si="45"/>
        <v>-1</v>
      </c>
      <c r="S30" s="15">
        <f t="shared" si="46"/>
        <v>-3</v>
      </c>
      <c r="BS30">
        <f>_xlfn.XLOOKUP(BT30,[1]!Tabella4[nome],[1]!Tabella4[DIFF QUOT])</f>
        <v>6</v>
      </c>
      <c r="BT30" s="89" t="s">
        <v>69</v>
      </c>
      <c r="BU30" s="1" t="s">
        <v>17</v>
      </c>
    </row>
    <row r="31" spans="1:73" x14ac:dyDescent="0.3">
      <c r="A31">
        <v>6</v>
      </c>
      <c r="B31" t="s">
        <v>18</v>
      </c>
      <c r="C31" s="14">
        <f>SUMIFS('[1]INSER DATA'!$F:$F,'[1]INSER DATA'!$B:$B,A31,'[1]INSER DATA'!$R:$R,B31,'[1]INSER DATA'!$T:$T,1)</f>
        <v>65.5</v>
      </c>
      <c r="D31" s="85">
        <v>5</v>
      </c>
      <c r="E31" s="14">
        <f t="shared" si="27"/>
        <v>70.5</v>
      </c>
      <c r="F31" s="85">
        <v>0</v>
      </c>
      <c r="G31" s="14">
        <f t="shared" si="28"/>
        <v>70.5</v>
      </c>
      <c r="H31" s="12">
        <f>SUMIFS('[1]INSER DATA'!$F:$F,'[1]INSER DATA'!$B:$B,A31,'[1]INSER DATA'!$R:$R,B31,'[1]INSER DATA'!$W:$W,1)</f>
        <v>67</v>
      </c>
      <c r="I31" s="12">
        <f t="shared" si="38"/>
        <v>5</v>
      </c>
      <c r="J31" s="12">
        <f>SUMIFS('[1]INSER DATA'!$X:$X,'[1]INSER DATA'!$B:$B,A31,'[1]INSER DATA'!$R:$R,B31,'[1]INSER DATA'!$W:$W,1)</f>
        <v>72</v>
      </c>
      <c r="K31" s="12">
        <v>0</v>
      </c>
      <c r="L31" s="4">
        <f t="shared" si="39"/>
        <v>5.9545454545454541</v>
      </c>
      <c r="M31" s="4">
        <f t="shared" si="40"/>
        <v>6.4090909090909092</v>
      </c>
      <c r="N31" s="4">
        <f t="shared" si="41"/>
        <v>6.4090909090909092</v>
      </c>
      <c r="O31" s="4">
        <f t="shared" si="42"/>
        <v>6.0909090909090908</v>
      </c>
      <c r="P31" s="4">
        <f t="shared" si="43"/>
        <v>6.5454545454545459</v>
      </c>
      <c r="Q31" s="15">
        <f t="shared" si="44"/>
        <v>-1.5</v>
      </c>
      <c r="R31" s="15">
        <f t="shared" si="45"/>
        <v>0</v>
      </c>
      <c r="S31" s="15">
        <f t="shared" si="46"/>
        <v>-1.5</v>
      </c>
      <c r="BS31">
        <f>_xlfn.XLOOKUP(BT31,[1]!Tabella4[nome],[1]!Tabella4[DIFF QUOT])</f>
        <v>5</v>
      </c>
      <c r="BT31" s="89" t="s">
        <v>486</v>
      </c>
      <c r="BU31" s="1" t="s">
        <v>17</v>
      </c>
    </row>
    <row r="32" spans="1:73" x14ac:dyDescent="0.3">
      <c r="A32">
        <v>6</v>
      </c>
      <c r="B32" t="s">
        <v>19</v>
      </c>
      <c r="C32" s="14">
        <f>SUMIFS('[1]INSER DATA'!$F:$F,'[1]INSER DATA'!$B:$B,A32,'[1]INSER DATA'!$R:$R,B32,'[1]INSER DATA'!$T:$T,1)</f>
        <v>69.5</v>
      </c>
      <c r="D32" s="85">
        <v>11</v>
      </c>
      <c r="E32" s="14">
        <f t="shared" si="27"/>
        <v>80.5</v>
      </c>
      <c r="F32" s="85">
        <v>1</v>
      </c>
      <c r="G32" s="14">
        <f t="shared" si="28"/>
        <v>81.5</v>
      </c>
      <c r="H32" s="12">
        <f>SUMIFS('[1]INSER DATA'!$F:$F,'[1]INSER DATA'!$B:$B,A32,'[1]INSER DATA'!$R:$R,B32,'[1]INSER DATA'!$W:$W,1)</f>
        <v>70</v>
      </c>
      <c r="I32" s="12">
        <f t="shared" si="38"/>
        <v>13</v>
      </c>
      <c r="J32" s="12">
        <f>SUMIFS('[1]INSER DATA'!$X:$X,'[1]INSER DATA'!$B:$B,A32,'[1]INSER DATA'!$R:$R,B32,'[1]INSER DATA'!$W:$W,1)</f>
        <v>83</v>
      </c>
      <c r="K32" s="12">
        <v>1</v>
      </c>
      <c r="L32" s="4">
        <f t="shared" si="39"/>
        <v>6.3181818181818183</v>
      </c>
      <c r="M32" s="4">
        <f t="shared" si="40"/>
        <v>7.3181818181818183</v>
      </c>
      <c r="N32" s="4">
        <f t="shared" si="41"/>
        <v>7.4090909090909092</v>
      </c>
      <c r="O32" s="4">
        <f t="shared" si="42"/>
        <v>6.3636363636363633</v>
      </c>
      <c r="P32" s="4">
        <f t="shared" si="43"/>
        <v>7.5454545454545459</v>
      </c>
      <c r="Q32" s="15">
        <f t="shared" si="44"/>
        <v>-0.5</v>
      </c>
      <c r="R32" s="15">
        <f t="shared" si="45"/>
        <v>-2</v>
      </c>
      <c r="S32" s="15">
        <f t="shared" si="46"/>
        <v>-2.5</v>
      </c>
      <c r="BS32">
        <f>_xlfn.XLOOKUP(BT32,[1]!Tabella4[nome],[1]!Tabella4[DIFF QUOT])</f>
        <v>-8</v>
      </c>
      <c r="BT32" s="89" t="s">
        <v>487</v>
      </c>
      <c r="BU32" s="1" t="s">
        <v>17</v>
      </c>
    </row>
    <row r="33" spans="1:73" x14ac:dyDescent="0.3">
      <c r="A33">
        <v>6</v>
      </c>
      <c r="B33" t="s">
        <v>20</v>
      </c>
      <c r="C33" s="14">
        <f>SUMIFS('[1]INSER DATA'!$F:$F,'[1]INSER DATA'!$B:$B,A33,'[1]INSER DATA'!$R:$R,B33,'[1]INSER DATA'!$T:$T,1)</f>
        <v>69</v>
      </c>
      <c r="D33" s="85">
        <v>5.5</v>
      </c>
      <c r="E33" s="14">
        <f t="shared" si="27"/>
        <v>74.5</v>
      </c>
      <c r="F33" s="85">
        <v>0</v>
      </c>
      <c r="G33" s="14">
        <f t="shared" si="28"/>
        <v>74.5</v>
      </c>
      <c r="H33" s="12">
        <f>SUMIFS('[1]INSER DATA'!$F:$F,'[1]INSER DATA'!$B:$B,A33,'[1]INSER DATA'!$R:$R,B33,'[1]INSER DATA'!$W:$W,1)</f>
        <v>72</v>
      </c>
      <c r="I33" s="12">
        <f t="shared" si="38"/>
        <v>12</v>
      </c>
      <c r="J33" s="12">
        <f>SUMIFS('[1]INSER DATA'!$X:$X,'[1]INSER DATA'!$B:$B,A33,'[1]INSER DATA'!$R:$R,B33,'[1]INSER DATA'!$W:$W,1)</f>
        <v>84</v>
      </c>
      <c r="K33" s="12">
        <v>5</v>
      </c>
      <c r="L33" s="4">
        <f t="shared" si="39"/>
        <v>6.2727272727272725</v>
      </c>
      <c r="M33" s="4">
        <f t="shared" si="40"/>
        <v>6.7727272727272725</v>
      </c>
      <c r="N33" s="4">
        <f t="shared" si="41"/>
        <v>6.7727272727272725</v>
      </c>
      <c r="O33" s="4">
        <f t="shared" si="42"/>
        <v>6.5454545454545459</v>
      </c>
      <c r="P33" s="4">
        <f t="shared" si="43"/>
        <v>7.6363636363636367</v>
      </c>
      <c r="Q33" s="15">
        <f t="shared" si="44"/>
        <v>-3</v>
      </c>
      <c r="R33" s="15">
        <f t="shared" si="45"/>
        <v>-6.5</v>
      </c>
      <c r="S33" s="15">
        <f t="shared" si="46"/>
        <v>-9.5</v>
      </c>
      <c r="BS33">
        <f>_xlfn.XLOOKUP(BT33,[1]!Tabella4[nome],[1]!Tabella4[DIFF QUOT])</f>
        <v>4</v>
      </c>
      <c r="BT33" s="89" t="s">
        <v>196</v>
      </c>
      <c r="BU33" s="1" t="s">
        <v>17</v>
      </c>
    </row>
    <row r="34" spans="1:73" x14ac:dyDescent="0.3">
      <c r="A34">
        <v>6</v>
      </c>
      <c r="B34" t="s">
        <v>21</v>
      </c>
      <c r="C34" s="14">
        <f>SUMIFS('[1]INSER DATA'!$F:$F,'[1]INSER DATA'!$B:$B,A34,'[1]INSER DATA'!$R:$R,B34,'[1]INSER DATA'!$T:$T,1)</f>
        <v>67</v>
      </c>
      <c r="D34" s="85">
        <v>3</v>
      </c>
      <c r="E34" s="14">
        <f t="shared" si="27"/>
        <v>70</v>
      </c>
      <c r="F34" s="85">
        <v>0</v>
      </c>
      <c r="G34" s="14">
        <f t="shared" si="28"/>
        <v>70</v>
      </c>
      <c r="H34" s="12">
        <f>SUMIFS('[1]INSER DATA'!$F:$F,'[1]INSER DATA'!$B:$B,A34,'[1]INSER DATA'!$R:$R,B34,'[1]INSER DATA'!$W:$W,1)</f>
        <v>70</v>
      </c>
      <c r="I34" s="12">
        <f t="shared" si="38"/>
        <v>6.5</v>
      </c>
      <c r="J34" s="12">
        <f>SUMIFS('[1]INSER DATA'!$X:$X,'[1]INSER DATA'!$B:$B,A34,'[1]INSER DATA'!$R:$R,B34,'[1]INSER DATA'!$W:$W,1)</f>
        <v>76.5</v>
      </c>
      <c r="K34" s="12">
        <v>0</v>
      </c>
      <c r="L34" s="4">
        <f t="shared" si="39"/>
        <v>6.0909090909090908</v>
      </c>
      <c r="M34" s="4">
        <f t="shared" si="40"/>
        <v>6.3636363636363633</v>
      </c>
      <c r="N34" s="4">
        <f t="shared" si="41"/>
        <v>6.3636363636363633</v>
      </c>
      <c r="O34" s="4">
        <f t="shared" si="42"/>
        <v>6.3636363636363633</v>
      </c>
      <c r="P34" s="4">
        <f t="shared" si="43"/>
        <v>6.9545454545454541</v>
      </c>
      <c r="Q34" s="15">
        <f t="shared" si="44"/>
        <v>-3</v>
      </c>
      <c r="R34" s="15">
        <f t="shared" si="45"/>
        <v>-3.5</v>
      </c>
      <c r="S34" s="15">
        <f t="shared" si="46"/>
        <v>-6.5</v>
      </c>
      <c r="BS34">
        <f>_xlfn.XLOOKUP(BT34,[1]!Tabella4[nome],[1]!Tabella4[DIFF QUOT])</f>
        <v>5</v>
      </c>
      <c r="BT34" s="89" t="s">
        <v>179</v>
      </c>
      <c r="BU34" s="1" t="s">
        <v>17</v>
      </c>
    </row>
    <row r="35" spans="1:73" x14ac:dyDescent="0.3">
      <c r="A35">
        <v>6</v>
      </c>
      <c r="B35" t="s">
        <v>41</v>
      </c>
      <c r="C35" s="14">
        <f>SUMIFS('[1]INSER DATA'!$F:$F,'[1]INSER DATA'!$B:$B,A35,'[1]INSER DATA'!$R:$R,B35,'[1]INSER DATA'!$T:$T,1)</f>
        <v>65.5</v>
      </c>
      <c r="D35" s="85">
        <v>-3</v>
      </c>
      <c r="E35" s="14">
        <f t="shared" si="27"/>
        <v>62.5</v>
      </c>
      <c r="F35" s="85">
        <v>0</v>
      </c>
      <c r="G35" s="14">
        <f t="shared" si="28"/>
        <v>62.5</v>
      </c>
      <c r="H35" s="12">
        <f>SUMIFS('[1]INSER DATA'!$F:$F,'[1]INSER DATA'!$B:$B,A35,'[1]INSER DATA'!$R:$R,B35,'[1]INSER DATA'!$W:$W,1)</f>
        <v>69</v>
      </c>
      <c r="I35" s="12">
        <f t="shared" si="38"/>
        <v>3.5</v>
      </c>
      <c r="J35" s="12">
        <f>SUMIFS('[1]INSER DATA'!$X:$X,'[1]INSER DATA'!$B:$B,A35,'[1]INSER DATA'!$R:$R,B35,'[1]INSER DATA'!$W:$W,1)</f>
        <v>72.5</v>
      </c>
      <c r="K35" s="12">
        <v>1</v>
      </c>
      <c r="L35" s="4">
        <f t="shared" si="39"/>
        <v>5.9545454545454541</v>
      </c>
      <c r="M35" s="4">
        <f t="shared" si="40"/>
        <v>5.6818181818181817</v>
      </c>
      <c r="N35" s="4">
        <f t="shared" si="41"/>
        <v>5.6818181818181817</v>
      </c>
      <c r="O35" s="4">
        <f t="shared" si="42"/>
        <v>6.2727272727272725</v>
      </c>
      <c r="P35" s="4">
        <f t="shared" si="43"/>
        <v>6.5909090909090908</v>
      </c>
      <c r="Q35" s="15">
        <f t="shared" si="44"/>
        <v>-3.5</v>
      </c>
      <c r="R35" s="15">
        <f t="shared" si="45"/>
        <v>-6.5</v>
      </c>
      <c r="S35" s="15">
        <f t="shared" si="46"/>
        <v>-10</v>
      </c>
      <c r="BS35">
        <f>_xlfn.XLOOKUP(BT35,[1]!Tabella4[nome],[1]!Tabella4[DIFF QUOT])</f>
        <v>2</v>
      </c>
      <c r="BT35" s="89" t="s">
        <v>238</v>
      </c>
      <c r="BU35" s="1" t="s">
        <v>17</v>
      </c>
    </row>
    <row r="36" spans="1:73" x14ac:dyDescent="0.3">
      <c r="A36">
        <v>7</v>
      </c>
      <c r="B36" t="s">
        <v>15</v>
      </c>
      <c r="C36" s="14">
        <f>SUMIFS('[1]INSER DATA'!$F:$F,'[1]INSER DATA'!$B:$B,A36,'[1]INSER DATA'!$R:$R,B36,'[1]INSER DATA'!$T:$T,1)</f>
        <v>64</v>
      </c>
      <c r="D36" s="85">
        <v>1.5</v>
      </c>
      <c r="E36" s="14">
        <f t="shared" si="27"/>
        <v>65.5</v>
      </c>
      <c r="F36" s="85">
        <v>0</v>
      </c>
      <c r="G36" s="14">
        <f t="shared" si="28"/>
        <v>65.5</v>
      </c>
      <c r="H36" s="12">
        <f>SUMIFS('[1]INSER DATA'!$F:$F,'[1]INSER DATA'!$B:$B,A36,'[1]INSER DATA'!$R:$R,B36,'[1]INSER DATA'!$W:$W,1)</f>
        <v>69</v>
      </c>
      <c r="I36" s="88">
        <f t="shared" si="38"/>
        <v>7.5</v>
      </c>
      <c r="J36" s="12">
        <f>SUMIFS('[1]INSER DATA'!$X:$X,'[1]INSER DATA'!$B:$B,A36,'[1]INSER DATA'!$R:$R,B36,'[1]INSER DATA'!$W:$W,1)</f>
        <v>76.5</v>
      </c>
      <c r="L36" s="4">
        <f t="shared" si="39"/>
        <v>5.8181818181818183</v>
      </c>
      <c r="M36" s="4">
        <f t="shared" si="40"/>
        <v>5.9545454545454541</v>
      </c>
      <c r="N36" s="4">
        <f t="shared" si="41"/>
        <v>5.9545454545454541</v>
      </c>
      <c r="O36" s="4">
        <f t="shared" si="42"/>
        <v>6.2727272727272725</v>
      </c>
      <c r="P36" s="4">
        <f t="shared" si="43"/>
        <v>6.9545454545454541</v>
      </c>
      <c r="Q36" s="15">
        <f t="shared" si="44"/>
        <v>-5</v>
      </c>
      <c r="R36" s="15">
        <f t="shared" si="45"/>
        <v>-6</v>
      </c>
      <c r="S36" s="15">
        <f t="shared" si="46"/>
        <v>-11</v>
      </c>
      <c r="BS36">
        <f>_xlfn.XLOOKUP(BT36,[1]!Tabella4[nome],[1]!Tabella4[DIFF QUOT])</f>
        <v>-7</v>
      </c>
      <c r="BT36" s="89" t="s">
        <v>86</v>
      </c>
      <c r="BU36" s="1" t="s">
        <v>17</v>
      </c>
    </row>
    <row r="37" spans="1:73" x14ac:dyDescent="0.3">
      <c r="A37">
        <v>7</v>
      </c>
      <c r="B37" t="s">
        <v>16</v>
      </c>
      <c r="C37" s="14">
        <f>SUMIFS('[1]INSER DATA'!$F:$F,'[1]INSER DATA'!$B:$B,A37,'[1]INSER DATA'!$R:$R,B37,'[1]INSER DATA'!$T:$T,1)</f>
        <v>67.5</v>
      </c>
      <c r="D37" s="85">
        <v>5</v>
      </c>
      <c r="E37" s="14">
        <f t="shared" si="27"/>
        <v>72.5</v>
      </c>
      <c r="F37" s="85">
        <v>0</v>
      </c>
      <c r="G37" s="14">
        <f t="shared" si="28"/>
        <v>72.5</v>
      </c>
      <c r="H37" s="12">
        <f>SUMIFS('[1]INSER DATA'!$F:$F,'[1]INSER DATA'!$B:$B,A37,'[1]INSER DATA'!$R:$R,B37,'[1]INSER DATA'!$W:$W,1)</f>
        <v>73.5</v>
      </c>
      <c r="I37" s="88">
        <f t="shared" si="38"/>
        <v>7.5</v>
      </c>
      <c r="J37" s="12">
        <f>SUMIFS('[1]INSER DATA'!$X:$X,'[1]INSER DATA'!$B:$B,A37,'[1]INSER DATA'!$R:$R,B37,'[1]INSER DATA'!$W:$W,1)</f>
        <v>81</v>
      </c>
      <c r="K37" s="12">
        <v>4</v>
      </c>
      <c r="L37" s="4">
        <f t="shared" si="39"/>
        <v>6.1363636363636367</v>
      </c>
      <c r="M37" s="4">
        <f t="shared" si="40"/>
        <v>6.5909090909090908</v>
      </c>
      <c r="N37" s="4">
        <f t="shared" si="41"/>
        <v>6.5909090909090908</v>
      </c>
      <c r="O37" s="4">
        <f t="shared" si="42"/>
        <v>6.6818181818181817</v>
      </c>
      <c r="P37" s="4">
        <f t="shared" si="43"/>
        <v>7.3636363636363633</v>
      </c>
      <c r="Q37" s="15">
        <f t="shared" si="44"/>
        <v>-6</v>
      </c>
      <c r="R37" s="15">
        <f t="shared" si="45"/>
        <v>-2.5</v>
      </c>
      <c r="S37" s="15">
        <f t="shared" si="46"/>
        <v>-8.5</v>
      </c>
      <c r="BS37">
        <f>_xlfn.XLOOKUP(BT37,[1]!Tabella4[nome],[1]!Tabella4[DIFF QUOT])</f>
        <v>7</v>
      </c>
      <c r="BT37" s="89" t="s">
        <v>488</v>
      </c>
      <c r="BU37" s="1" t="s">
        <v>17</v>
      </c>
    </row>
    <row r="38" spans="1:73" x14ac:dyDescent="0.3">
      <c r="A38">
        <v>7</v>
      </c>
      <c r="B38" t="s">
        <v>17</v>
      </c>
      <c r="C38" s="14">
        <f>SUMIFS('[1]INSER DATA'!$F:$F,'[1]INSER DATA'!$B:$B,A38,'[1]INSER DATA'!$R:$R,B38,'[1]INSER DATA'!$T:$T,1)</f>
        <v>66.5</v>
      </c>
      <c r="D38" s="85">
        <v>3.5</v>
      </c>
      <c r="E38" s="14">
        <f t="shared" si="27"/>
        <v>70</v>
      </c>
      <c r="F38" s="85">
        <v>0</v>
      </c>
      <c r="G38" s="14">
        <f t="shared" si="28"/>
        <v>70</v>
      </c>
      <c r="H38" s="12">
        <f>SUMIFS('[1]INSER DATA'!$F:$F,'[1]INSER DATA'!$B:$B,A38,'[1]INSER DATA'!$R:$R,B38,'[1]INSER DATA'!$W:$W,1)</f>
        <v>69</v>
      </c>
      <c r="I38" s="88">
        <f t="shared" si="38"/>
        <v>4</v>
      </c>
      <c r="J38" s="12">
        <f>SUMIFS('[1]INSER DATA'!$X:$X,'[1]INSER DATA'!$B:$B,A38,'[1]INSER DATA'!$R:$R,B38,'[1]INSER DATA'!$W:$W,1)</f>
        <v>73</v>
      </c>
      <c r="K38" s="12">
        <v>0</v>
      </c>
      <c r="L38" s="4">
        <f t="shared" si="39"/>
        <v>6.0454545454545459</v>
      </c>
      <c r="M38" s="4">
        <f t="shared" si="40"/>
        <v>6.3636363636363633</v>
      </c>
      <c r="N38" s="4">
        <f t="shared" si="41"/>
        <v>6.3636363636363633</v>
      </c>
      <c r="O38" s="4">
        <f t="shared" si="42"/>
        <v>6.2727272727272725</v>
      </c>
      <c r="P38" s="4">
        <f t="shared" si="43"/>
        <v>6.6363636363636367</v>
      </c>
      <c r="Q38" s="15">
        <f t="shared" si="44"/>
        <v>-2.5</v>
      </c>
      <c r="R38" s="15">
        <f t="shared" si="45"/>
        <v>-0.5</v>
      </c>
      <c r="S38" s="15">
        <f t="shared" si="46"/>
        <v>-3</v>
      </c>
      <c r="BS38">
        <f>_xlfn.XLOOKUP(BT38,[1]!Tabella4[nome],[1]!Tabella4[DIFF QUOT])</f>
        <v>1</v>
      </c>
      <c r="BT38" s="89" t="s">
        <v>133</v>
      </c>
      <c r="BU38" s="1" t="s">
        <v>17</v>
      </c>
    </row>
    <row r="39" spans="1:73" x14ac:dyDescent="0.3">
      <c r="A39">
        <v>7</v>
      </c>
      <c r="B39" t="s">
        <v>18</v>
      </c>
      <c r="C39" s="14">
        <f>SUMIFS('[1]INSER DATA'!$F:$F,'[1]INSER DATA'!$B:$B,A39,'[1]INSER DATA'!$R:$R,B39,'[1]INSER DATA'!$T:$T,1)</f>
        <v>63.5</v>
      </c>
      <c r="D39" s="85">
        <v>0.5</v>
      </c>
      <c r="E39" s="14">
        <f t="shared" si="27"/>
        <v>64</v>
      </c>
      <c r="F39" s="85">
        <v>1</v>
      </c>
      <c r="G39" s="14">
        <f t="shared" si="28"/>
        <v>65</v>
      </c>
      <c r="H39" s="12">
        <f>SUMIFS('[1]INSER DATA'!$F:$F,'[1]INSER DATA'!$B:$B,A39,'[1]INSER DATA'!$R:$R,B39,'[1]INSER DATA'!$W:$W,1)</f>
        <v>65</v>
      </c>
      <c r="I39" s="88">
        <f t="shared" si="38"/>
        <v>1</v>
      </c>
      <c r="J39" s="12">
        <f>SUMIFS('[1]INSER DATA'!$X:$X,'[1]INSER DATA'!$B:$B,A39,'[1]INSER DATA'!$R:$R,B39,'[1]INSER DATA'!$W:$W,1)</f>
        <v>66</v>
      </c>
      <c r="L39" s="4">
        <f t="shared" si="39"/>
        <v>5.7727272727272725</v>
      </c>
      <c r="M39" s="4">
        <f t="shared" si="40"/>
        <v>5.8181818181818183</v>
      </c>
      <c r="N39" s="4">
        <f t="shared" si="41"/>
        <v>5.9090909090909092</v>
      </c>
      <c r="O39" s="4">
        <f t="shared" si="42"/>
        <v>5.9090909090909092</v>
      </c>
      <c r="P39" s="4">
        <f t="shared" si="43"/>
        <v>6</v>
      </c>
      <c r="Q39" s="15">
        <f t="shared" si="44"/>
        <v>-1.5</v>
      </c>
      <c r="R39" s="15">
        <f t="shared" si="45"/>
        <v>-0.5</v>
      </c>
      <c r="S39" s="15">
        <f t="shared" si="46"/>
        <v>-2</v>
      </c>
      <c r="BS39">
        <f>_xlfn.XLOOKUP(BT39,[1]!Tabella4[nome],[1]!Tabella4[DIFF QUOT])</f>
        <v>13</v>
      </c>
      <c r="BT39" s="89" t="s">
        <v>256</v>
      </c>
      <c r="BU39" s="1" t="s">
        <v>17</v>
      </c>
    </row>
    <row r="40" spans="1:73" x14ac:dyDescent="0.3">
      <c r="A40">
        <v>7</v>
      </c>
      <c r="B40" t="s">
        <v>19</v>
      </c>
      <c r="C40" s="14">
        <f>SUMIFS('[1]INSER DATA'!$F:$F,'[1]INSER DATA'!$B:$B,A40,'[1]INSER DATA'!$R:$R,B40,'[1]INSER DATA'!$T:$T,1)</f>
        <v>66.5</v>
      </c>
      <c r="D40" s="85">
        <v>1.5</v>
      </c>
      <c r="E40" s="14">
        <f t="shared" si="27"/>
        <v>68</v>
      </c>
      <c r="F40" s="85">
        <v>1</v>
      </c>
      <c r="G40" s="14">
        <f t="shared" si="28"/>
        <v>69</v>
      </c>
      <c r="H40" s="12">
        <f>SUMIFS('[1]INSER DATA'!$F:$F,'[1]INSER DATA'!$B:$B,A40,'[1]INSER DATA'!$R:$R,B40,'[1]INSER DATA'!$W:$W,1)</f>
        <v>68.5</v>
      </c>
      <c r="I40" s="88">
        <f t="shared" si="38"/>
        <v>5</v>
      </c>
      <c r="J40" s="12">
        <f>SUMIFS('[1]INSER DATA'!$X:$X,'[1]INSER DATA'!$B:$B,A40,'[1]INSER DATA'!$R:$R,B40,'[1]INSER DATA'!$W:$W,1)</f>
        <v>73.5</v>
      </c>
      <c r="L40" s="4">
        <f t="shared" si="39"/>
        <v>6.0454545454545459</v>
      </c>
      <c r="M40" s="4">
        <f t="shared" si="40"/>
        <v>6.1818181818181817</v>
      </c>
      <c r="N40" s="4">
        <f t="shared" si="41"/>
        <v>6.2727272727272725</v>
      </c>
      <c r="O40" s="4">
        <f t="shared" si="42"/>
        <v>6.2272727272727275</v>
      </c>
      <c r="P40" s="4">
        <f t="shared" si="43"/>
        <v>6.6818181818181817</v>
      </c>
      <c r="Q40" s="15">
        <f t="shared" si="44"/>
        <v>-2</v>
      </c>
      <c r="R40" s="15">
        <f t="shared" si="45"/>
        <v>-3.5</v>
      </c>
      <c r="S40" s="15">
        <f t="shared" si="46"/>
        <v>-5.5</v>
      </c>
      <c r="BS40">
        <f>_xlfn.XLOOKUP(BT40,[1]!Tabella4[nome],[1]!Tabella4[DIFF QUOT])</f>
        <v>-1</v>
      </c>
      <c r="BT40" s="89" t="s">
        <v>489</v>
      </c>
      <c r="BU40" s="1" t="s">
        <v>17</v>
      </c>
    </row>
    <row r="41" spans="1:73" x14ac:dyDescent="0.3">
      <c r="A41">
        <v>7</v>
      </c>
      <c r="B41" t="s">
        <v>20</v>
      </c>
      <c r="C41" s="14">
        <f>SUMIFS('[1]INSER DATA'!$F:$F,'[1]INSER DATA'!$B:$B,A41,'[1]INSER DATA'!$R:$R,B41,'[1]INSER DATA'!$T:$T,1)</f>
        <v>64.5</v>
      </c>
      <c r="D41" s="85">
        <v>-2</v>
      </c>
      <c r="E41" s="14">
        <f t="shared" si="27"/>
        <v>62.5</v>
      </c>
      <c r="F41" s="85">
        <v>0</v>
      </c>
      <c r="G41" s="14">
        <f t="shared" si="28"/>
        <v>62.5</v>
      </c>
      <c r="H41" s="12">
        <f>SUMIFS('[1]INSER DATA'!$F:$F,'[1]INSER DATA'!$B:$B,A41,'[1]INSER DATA'!$R:$R,B41,'[1]INSER DATA'!$W:$W,1)</f>
        <v>67.5</v>
      </c>
      <c r="I41" s="88">
        <f t="shared" si="38"/>
        <v>-0.5</v>
      </c>
      <c r="J41" s="12">
        <f>SUMIFS('[1]INSER DATA'!$X:$X,'[1]INSER DATA'!$B:$B,A41,'[1]INSER DATA'!$R:$R,B41,'[1]INSER DATA'!$W:$W,1)</f>
        <v>67</v>
      </c>
      <c r="L41" s="4">
        <f t="shared" si="39"/>
        <v>5.8636363636363633</v>
      </c>
      <c r="M41" s="4">
        <f t="shared" si="40"/>
        <v>5.6818181818181817</v>
      </c>
      <c r="N41" s="4">
        <f t="shared" si="41"/>
        <v>5.6818181818181817</v>
      </c>
      <c r="O41" s="4">
        <f t="shared" si="42"/>
        <v>6.1363636363636367</v>
      </c>
      <c r="P41" s="4">
        <f t="shared" si="43"/>
        <v>6.0909090909090908</v>
      </c>
      <c r="Q41" s="15">
        <f t="shared" si="44"/>
        <v>-3</v>
      </c>
      <c r="R41" s="15">
        <f t="shared" si="45"/>
        <v>-1.5</v>
      </c>
      <c r="S41" s="15">
        <f t="shared" si="46"/>
        <v>-4.5</v>
      </c>
      <c r="BS41">
        <f>_xlfn.XLOOKUP(BT41,[1]!Tabella4[nome],[1]!Tabella4[DIFF QUOT])</f>
        <v>1</v>
      </c>
      <c r="BT41" s="89" t="s">
        <v>203</v>
      </c>
      <c r="BU41" s="1" t="s">
        <v>17</v>
      </c>
    </row>
    <row r="42" spans="1:73" x14ac:dyDescent="0.3">
      <c r="A42">
        <v>7</v>
      </c>
      <c r="B42" t="s">
        <v>21</v>
      </c>
      <c r="C42" s="14">
        <f>SUMIFS('[1]INSER DATA'!$F:$F,'[1]INSER DATA'!$B:$B,A42,'[1]INSER DATA'!$R:$R,B42,'[1]INSER DATA'!$T:$T,1)</f>
        <v>68</v>
      </c>
      <c r="D42" s="85">
        <v>6</v>
      </c>
      <c r="E42" s="14">
        <f t="shared" si="27"/>
        <v>74</v>
      </c>
      <c r="F42" s="85">
        <v>0</v>
      </c>
      <c r="G42" s="14">
        <f t="shared" si="28"/>
        <v>74</v>
      </c>
      <c r="H42" s="12">
        <f>SUMIFS('[1]INSER DATA'!$F:$F,'[1]INSER DATA'!$B:$B,A42,'[1]INSER DATA'!$R:$R,B42,'[1]INSER DATA'!$W:$W,1)</f>
        <v>69</v>
      </c>
      <c r="I42" s="88">
        <f t="shared" si="38"/>
        <v>7.5</v>
      </c>
      <c r="J42" s="12">
        <f>SUMIFS('[1]INSER DATA'!$X:$X,'[1]INSER DATA'!$B:$B,A42,'[1]INSER DATA'!$R:$R,B42,'[1]INSER DATA'!$W:$W,1)</f>
        <v>76.5</v>
      </c>
      <c r="L42" s="4">
        <f t="shared" si="39"/>
        <v>6.1818181818181817</v>
      </c>
      <c r="M42" s="4">
        <f t="shared" si="40"/>
        <v>6.7272727272727275</v>
      </c>
      <c r="N42" s="4">
        <f t="shared" si="41"/>
        <v>6.7272727272727275</v>
      </c>
      <c r="O42" s="4">
        <f t="shared" si="42"/>
        <v>6.2727272727272725</v>
      </c>
      <c r="P42" s="4">
        <f t="shared" si="43"/>
        <v>6.9545454545454541</v>
      </c>
      <c r="Q42" s="15">
        <f t="shared" si="44"/>
        <v>-1</v>
      </c>
      <c r="R42" s="15">
        <f t="shared" si="45"/>
        <v>-1.5</v>
      </c>
      <c r="S42" s="15">
        <f t="shared" si="46"/>
        <v>-2.5</v>
      </c>
      <c r="BS42">
        <f>_xlfn.XLOOKUP(BT42,[1]!Tabella4[nome],[1]!Tabella4[DIFF QUOT])</f>
        <v>2</v>
      </c>
      <c r="BT42" s="89" t="s">
        <v>335</v>
      </c>
      <c r="BU42" s="1" t="s">
        <v>17</v>
      </c>
    </row>
    <row r="43" spans="1:73" x14ac:dyDescent="0.3">
      <c r="A43">
        <v>7</v>
      </c>
      <c r="B43" t="s">
        <v>41</v>
      </c>
      <c r="C43" s="14">
        <f>SUMIFS('[1]INSER DATA'!$F:$F,'[1]INSER DATA'!$B:$B,A43,'[1]INSER DATA'!$R:$R,B43,'[1]INSER DATA'!$T:$T,1)</f>
        <v>65</v>
      </c>
      <c r="D43" s="85">
        <v>1</v>
      </c>
      <c r="E43" s="14">
        <f t="shared" si="27"/>
        <v>66</v>
      </c>
      <c r="F43" s="85">
        <v>1</v>
      </c>
      <c r="G43" s="14">
        <f t="shared" si="28"/>
        <v>67</v>
      </c>
      <c r="H43" s="12">
        <f>SUMIFS('[1]INSER DATA'!$F:$F,'[1]INSER DATA'!$B:$B,A43,'[1]INSER DATA'!$R:$R,B43,'[1]INSER DATA'!$W:$W,1)</f>
        <v>67</v>
      </c>
      <c r="I43" s="88">
        <f t="shared" si="38"/>
        <v>1</v>
      </c>
      <c r="J43" s="12">
        <f>SUMIFS('[1]INSER DATA'!$X:$X,'[1]INSER DATA'!$B:$B,A43,'[1]INSER DATA'!$R:$R,B43,'[1]INSER DATA'!$W:$W,1)</f>
        <v>68</v>
      </c>
      <c r="L43" s="4">
        <f t="shared" si="39"/>
        <v>5.9090909090909092</v>
      </c>
      <c r="M43" s="4">
        <f t="shared" si="40"/>
        <v>6</v>
      </c>
      <c r="N43" s="4">
        <f t="shared" si="41"/>
        <v>6.0909090909090908</v>
      </c>
      <c r="O43" s="4">
        <f t="shared" si="42"/>
        <v>6.0909090909090908</v>
      </c>
      <c r="P43" s="4">
        <f t="shared" si="43"/>
        <v>6.1818181818181817</v>
      </c>
      <c r="Q43" s="15">
        <f t="shared" si="44"/>
        <v>-2</v>
      </c>
      <c r="R43" s="15">
        <f t="shared" si="45"/>
        <v>0</v>
      </c>
      <c r="S43" s="15">
        <f t="shared" si="46"/>
        <v>-2</v>
      </c>
      <c r="BS43">
        <f>_xlfn.XLOOKUP(BT43,[1]!Tabella4[nome],[1]!Tabella4[DIFF QUOT])</f>
        <v>-3</v>
      </c>
      <c r="BT43" s="89" t="s">
        <v>269</v>
      </c>
      <c r="BU43" s="1" t="s">
        <v>17</v>
      </c>
    </row>
    <row r="44" spans="1:73" x14ac:dyDescent="0.3">
      <c r="A44">
        <v>8</v>
      </c>
      <c r="B44" t="s">
        <v>15</v>
      </c>
      <c r="C44" s="14">
        <f>SUMIFS('[1]INSER DATA'!$F:$F,'[1]INSER DATA'!$B:$B,A44,'[1]INSER DATA'!$R:$R,B44,'[1]INSER DATA'!$T:$T,1)</f>
        <v>65.5</v>
      </c>
      <c r="D44" s="85">
        <v>2.5</v>
      </c>
      <c r="E44" s="14">
        <f t="shared" si="27"/>
        <v>68</v>
      </c>
      <c r="F44" s="85">
        <v>0</v>
      </c>
      <c r="G44" s="14">
        <f t="shared" si="28"/>
        <v>68</v>
      </c>
      <c r="H44" s="12">
        <f>SUMIFS('[1]INSER DATA'!$F:$F,'[1]INSER DATA'!$B:$B,A44,'[1]INSER DATA'!$R:$R,B44,'[1]INSER DATA'!$W:$W,1)</f>
        <v>67.5</v>
      </c>
      <c r="I44" s="88">
        <v>5.5</v>
      </c>
      <c r="J44" s="12">
        <f>SUMIFS('[1]INSER DATA'!$X:$X,'[1]INSER DATA'!$B:$B,A44,'[1]INSER DATA'!$R:$R,B44,'[1]INSER DATA'!$W:$W,1)</f>
        <v>73</v>
      </c>
      <c r="L44" s="4">
        <f t="shared" si="39"/>
        <v>5.9545454545454541</v>
      </c>
      <c r="M44" s="4">
        <f t="shared" si="40"/>
        <v>6.1818181818181817</v>
      </c>
      <c r="N44" s="4">
        <f t="shared" si="41"/>
        <v>6.1818181818181817</v>
      </c>
      <c r="O44" s="4">
        <f t="shared" si="42"/>
        <v>6.1363636363636367</v>
      </c>
      <c r="P44" s="4">
        <f t="shared" si="43"/>
        <v>6.6363636363636367</v>
      </c>
      <c r="Q44" s="15">
        <f t="shared" si="44"/>
        <v>-2</v>
      </c>
      <c r="R44" s="15">
        <f t="shared" si="45"/>
        <v>-3</v>
      </c>
      <c r="S44" s="15">
        <f t="shared" si="46"/>
        <v>-5</v>
      </c>
      <c r="BS44">
        <f>_xlfn.XLOOKUP(BT44,[1]!Tabella4[nome],[1]!Tabella4[DIFF QUOT])</f>
        <v>1</v>
      </c>
      <c r="BT44" s="89" t="s">
        <v>71</v>
      </c>
      <c r="BU44" s="1" t="s">
        <v>17</v>
      </c>
    </row>
    <row r="45" spans="1:73" x14ac:dyDescent="0.3">
      <c r="A45">
        <v>8</v>
      </c>
      <c r="B45" t="s">
        <v>16</v>
      </c>
      <c r="C45" s="14">
        <f>SUMIFS('[1]INSER DATA'!$F:$F,'[1]INSER DATA'!$B:$B,A45,'[1]INSER DATA'!$R:$R,B45,'[1]INSER DATA'!$T:$T,1)</f>
        <v>66.5</v>
      </c>
      <c r="D45" s="85">
        <v>3</v>
      </c>
      <c r="E45" s="14">
        <f t="shared" si="27"/>
        <v>69.5</v>
      </c>
      <c r="F45" s="85">
        <v>0</v>
      </c>
      <c r="G45" s="14">
        <f t="shared" si="28"/>
        <v>69.5</v>
      </c>
      <c r="H45" s="12">
        <f>SUMIFS('[1]INSER DATA'!$F:$F,'[1]INSER DATA'!$B:$B,A45,'[1]INSER DATA'!$R:$R,B45,'[1]INSER DATA'!$W:$W,1)</f>
        <v>69</v>
      </c>
      <c r="I45" s="88">
        <v>2.5</v>
      </c>
      <c r="J45" s="12">
        <f>SUMIFS('[1]INSER DATA'!$X:$X,'[1]INSER DATA'!$B:$B,A45,'[1]INSER DATA'!$R:$R,B45,'[1]INSER DATA'!$W:$W,1)</f>
        <v>71.5</v>
      </c>
      <c r="L45" s="4">
        <f t="shared" si="39"/>
        <v>6.0454545454545459</v>
      </c>
      <c r="M45" s="4">
        <f t="shared" si="40"/>
        <v>6.3181818181818183</v>
      </c>
      <c r="N45" s="4">
        <f t="shared" si="41"/>
        <v>6.3181818181818183</v>
      </c>
      <c r="O45" s="4">
        <f t="shared" si="42"/>
        <v>6.2727272727272725</v>
      </c>
      <c r="P45" s="4">
        <f t="shared" si="43"/>
        <v>6.5</v>
      </c>
      <c r="Q45" s="15">
        <f t="shared" si="44"/>
        <v>-2.5</v>
      </c>
      <c r="R45" s="15">
        <f t="shared" si="45"/>
        <v>0.5</v>
      </c>
      <c r="S45" s="15">
        <f t="shared" si="46"/>
        <v>-2</v>
      </c>
      <c r="BS45">
        <f>_xlfn.XLOOKUP(BT45,[1]!Tabella4[nome],[1]!Tabella4[DIFF QUOT])</f>
        <v>2</v>
      </c>
      <c r="BT45" s="89" t="s">
        <v>326</v>
      </c>
      <c r="BU45" s="1" t="s">
        <v>17</v>
      </c>
    </row>
    <row r="46" spans="1:73" x14ac:dyDescent="0.3">
      <c r="A46">
        <v>8</v>
      </c>
      <c r="B46" t="s">
        <v>17</v>
      </c>
      <c r="C46" s="14">
        <f>SUMIFS('[1]INSER DATA'!$F:$F,'[1]INSER DATA'!$B:$B,A46,'[1]INSER DATA'!$R:$R,B46,'[1]INSER DATA'!$T:$T,1)</f>
        <v>64.5</v>
      </c>
      <c r="D46" s="85">
        <v>0.5</v>
      </c>
      <c r="E46" s="14">
        <f t="shared" si="27"/>
        <v>65</v>
      </c>
      <c r="F46" s="85">
        <v>0</v>
      </c>
      <c r="G46" s="14">
        <f t="shared" si="28"/>
        <v>65</v>
      </c>
      <c r="H46" s="12">
        <f>SUMIFS('[1]INSER DATA'!$F:$F,'[1]INSER DATA'!$B:$B,A46,'[1]INSER DATA'!$R:$R,B46,'[1]INSER DATA'!$W:$W,1)</f>
        <v>66</v>
      </c>
      <c r="I46" s="88">
        <v>4</v>
      </c>
      <c r="J46" s="12">
        <f>SUMIFS('[1]INSER DATA'!$X:$X,'[1]INSER DATA'!$B:$B,A46,'[1]INSER DATA'!$R:$R,B46,'[1]INSER DATA'!$W:$W,1)</f>
        <v>70</v>
      </c>
      <c r="L46" s="4">
        <f t="shared" si="39"/>
        <v>5.8636363636363633</v>
      </c>
      <c r="M46" s="4">
        <f t="shared" si="40"/>
        <v>5.9090909090909092</v>
      </c>
      <c r="N46" s="4">
        <f t="shared" si="41"/>
        <v>5.9090909090909092</v>
      </c>
      <c r="O46" s="4">
        <f t="shared" si="42"/>
        <v>6</v>
      </c>
      <c r="P46" s="4">
        <f t="shared" si="43"/>
        <v>6.3636363636363633</v>
      </c>
      <c r="Q46" s="15">
        <f t="shared" si="44"/>
        <v>-1.5</v>
      </c>
      <c r="R46" s="15">
        <f t="shared" si="45"/>
        <v>-3.5</v>
      </c>
      <c r="S46" s="15">
        <f t="shared" si="46"/>
        <v>-5</v>
      </c>
      <c r="BS46">
        <f>_xlfn.XLOOKUP(BT46,[1]!Tabella4[nome],[1]!Tabella4[DIFF QUOT])</f>
        <v>-4</v>
      </c>
      <c r="BT46" s="89" t="s">
        <v>280</v>
      </c>
      <c r="BU46" s="1" t="s">
        <v>17</v>
      </c>
    </row>
    <row r="47" spans="1:73" x14ac:dyDescent="0.3">
      <c r="A47">
        <v>8</v>
      </c>
      <c r="B47" t="s">
        <v>18</v>
      </c>
      <c r="C47" s="14">
        <f>SUMIFS('[1]INSER DATA'!$F:$F,'[1]INSER DATA'!$B:$B,A47,'[1]INSER DATA'!$R:$R,B47,'[1]INSER DATA'!$T:$T,1)</f>
        <v>66.5</v>
      </c>
      <c r="D47" s="85">
        <v>4.5</v>
      </c>
      <c r="E47" s="14">
        <f t="shared" si="27"/>
        <v>71</v>
      </c>
      <c r="F47" s="85">
        <v>2</v>
      </c>
      <c r="G47" s="14">
        <f t="shared" si="28"/>
        <v>73</v>
      </c>
      <c r="H47" s="12">
        <f>SUMIFS('[1]INSER DATA'!$F:$F,'[1]INSER DATA'!$B:$B,A47,'[1]INSER DATA'!$R:$R,B47,'[1]INSER DATA'!$W:$W,1)</f>
        <v>69.5</v>
      </c>
      <c r="I47" s="88">
        <v>5</v>
      </c>
      <c r="J47" s="12">
        <f>SUMIFS('[1]INSER DATA'!$X:$X,'[1]INSER DATA'!$B:$B,A47,'[1]INSER DATA'!$R:$R,B47,'[1]INSER DATA'!$W:$W,1)</f>
        <v>74.5</v>
      </c>
      <c r="L47" s="4">
        <f t="shared" si="39"/>
        <v>6.0454545454545459</v>
      </c>
      <c r="M47" s="4">
        <f t="shared" si="40"/>
        <v>6.4545454545454541</v>
      </c>
      <c r="N47" s="4">
        <f t="shared" si="41"/>
        <v>6.6363636363636367</v>
      </c>
      <c r="O47" s="4">
        <f t="shared" si="42"/>
        <v>6.3181818181818183</v>
      </c>
      <c r="P47" s="4">
        <f t="shared" si="43"/>
        <v>6.7727272727272725</v>
      </c>
      <c r="Q47" s="15">
        <f t="shared" si="44"/>
        <v>-3</v>
      </c>
      <c r="R47" s="15">
        <f t="shared" si="45"/>
        <v>-0.5</v>
      </c>
      <c r="S47" s="15">
        <f t="shared" si="46"/>
        <v>-3.5</v>
      </c>
      <c r="BS47">
        <f>_xlfn.XLOOKUP(BT47,[1]!Tabella4[nome],[1]!Tabella4[DIFF QUOT])</f>
        <v>5</v>
      </c>
      <c r="BT47" s="89" t="s">
        <v>94</v>
      </c>
      <c r="BU47" s="1" t="s">
        <v>17</v>
      </c>
    </row>
    <row r="48" spans="1:73" x14ac:dyDescent="0.3">
      <c r="A48">
        <v>8</v>
      </c>
      <c r="B48" t="s">
        <v>19</v>
      </c>
      <c r="C48" s="14">
        <f>SUMIFS('[1]INSER DATA'!$F:$F,'[1]INSER DATA'!$B:$B,A48,'[1]INSER DATA'!$R:$R,B48,'[1]INSER DATA'!$T:$T,1)</f>
        <v>57.5</v>
      </c>
      <c r="D48" s="85">
        <v>-2.5</v>
      </c>
      <c r="E48" s="14">
        <f t="shared" si="27"/>
        <v>55</v>
      </c>
      <c r="F48" s="85">
        <v>0</v>
      </c>
      <c r="G48" s="14">
        <f t="shared" si="28"/>
        <v>55</v>
      </c>
      <c r="H48" s="12">
        <f>SUMIFS('[1]INSER DATA'!$F:$F,'[1]INSER DATA'!$B:$B,A48,'[1]INSER DATA'!$R:$R,B48,'[1]INSER DATA'!$W:$W,1)</f>
        <v>61.5</v>
      </c>
      <c r="I48" s="88">
        <v>0.5</v>
      </c>
      <c r="J48" s="12">
        <f>SUMIFS('[1]INSER DATA'!$X:$X,'[1]INSER DATA'!$B:$B,A48,'[1]INSER DATA'!$R:$R,B48,'[1]INSER DATA'!$W:$W,1)</f>
        <v>62</v>
      </c>
      <c r="L48" s="4">
        <f t="shared" si="39"/>
        <v>5.2272727272727275</v>
      </c>
      <c r="M48" s="4">
        <f t="shared" si="40"/>
        <v>5</v>
      </c>
      <c r="N48" s="4">
        <f t="shared" si="41"/>
        <v>5</v>
      </c>
      <c r="O48" s="4">
        <f t="shared" si="42"/>
        <v>5.5909090909090908</v>
      </c>
      <c r="P48" s="4">
        <f t="shared" si="43"/>
        <v>5.6363636363636367</v>
      </c>
      <c r="Q48" s="15">
        <f t="shared" si="44"/>
        <v>-4</v>
      </c>
      <c r="R48" s="15">
        <f t="shared" si="45"/>
        <v>-3</v>
      </c>
      <c r="S48" s="15">
        <f t="shared" si="46"/>
        <v>-7</v>
      </c>
      <c r="BS48">
        <f>_xlfn.XLOOKUP(BT48,[1]!Tabella4[nome],[1]!Tabella4[DIFF QUOT])</f>
        <v>-3</v>
      </c>
      <c r="BT48" s="89" t="s">
        <v>149</v>
      </c>
      <c r="BU48" s="1" t="s">
        <v>17</v>
      </c>
    </row>
    <row r="49" spans="1:73" x14ac:dyDescent="0.3">
      <c r="A49">
        <v>8</v>
      </c>
      <c r="B49" t="s">
        <v>20</v>
      </c>
      <c r="C49" s="14">
        <f>SUMIFS('[1]INSER DATA'!$F:$F,'[1]INSER DATA'!$B:$B,A49,'[1]INSER DATA'!$R:$R,B49,'[1]INSER DATA'!$T:$T,1)</f>
        <v>67</v>
      </c>
      <c r="D49" s="85">
        <v>2.5</v>
      </c>
      <c r="E49" s="14">
        <f t="shared" si="27"/>
        <v>69.5</v>
      </c>
      <c r="F49" s="85">
        <v>0</v>
      </c>
      <c r="G49" s="14">
        <f t="shared" si="28"/>
        <v>69.5</v>
      </c>
      <c r="H49" s="12">
        <f>SUMIFS('[1]INSER DATA'!$F:$F,'[1]INSER DATA'!$B:$B,A49,'[1]INSER DATA'!$R:$R,B49,'[1]INSER DATA'!$W:$W,1)</f>
        <v>71</v>
      </c>
      <c r="I49" s="88">
        <v>4</v>
      </c>
      <c r="J49" s="12">
        <f>SUMIFS('[1]INSER DATA'!$X:$X,'[1]INSER DATA'!$B:$B,A49,'[1]INSER DATA'!$R:$R,B49,'[1]INSER DATA'!$W:$W,1)</f>
        <v>75.5</v>
      </c>
      <c r="L49" s="4">
        <f t="shared" si="39"/>
        <v>6.0909090909090908</v>
      </c>
      <c r="M49" s="4">
        <f t="shared" si="40"/>
        <v>6.3181818181818183</v>
      </c>
      <c r="N49" s="4">
        <f t="shared" si="41"/>
        <v>6.3181818181818183</v>
      </c>
      <c r="O49" s="4">
        <f t="shared" si="42"/>
        <v>6.4545454545454541</v>
      </c>
      <c r="P49" s="4">
        <f t="shared" si="43"/>
        <v>6.8636363636363633</v>
      </c>
      <c r="Q49" s="15">
        <f t="shared" si="44"/>
        <v>-4</v>
      </c>
      <c r="R49" s="15">
        <f t="shared" si="45"/>
        <v>-1.5</v>
      </c>
      <c r="S49" s="15">
        <f t="shared" si="46"/>
        <v>-6</v>
      </c>
      <c r="BS49">
        <f>_xlfn.XLOOKUP(BT49,[1]!Tabella4[nome],[1]!Tabella4[DIFF QUOT])</f>
        <v>-2</v>
      </c>
      <c r="BT49" s="89" t="s">
        <v>312</v>
      </c>
      <c r="BU49" s="1" t="s">
        <v>17</v>
      </c>
    </row>
    <row r="50" spans="1:73" x14ac:dyDescent="0.3">
      <c r="A50">
        <v>8</v>
      </c>
      <c r="B50" t="s">
        <v>21</v>
      </c>
      <c r="C50" s="14">
        <f>SUMIFS('[1]INSER DATA'!$F:$F,'[1]INSER DATA'!$B:$B,A50,'[1]INSER DATA'!$R:$R,B50,'[1]INSER DATA'!$T:$T,1)</f>
        <v>69.5</v>
      </c>
      <c r="D50" s="85">
        <v>10</v>
      </c>
      <c r="E50" s="14">
        <f t="shared" si="27"/>
        <v>79.5</v>
      </c>
      <c r="F50" s="85">
        <v>0</v>
      </c>
      <c r="G50" s="14">
        <f t="shared" si="28"/>
        <v>79.5</v>
      </c>
      <c r="H50" s="12">
        <f>SUMIFS('[1]INSER DATA'!$F:$F,'[1]INSER DATA'!$B:$B,A50,'[1]INSER DATA'!$R:$R,B50,'[1]INSER DATA'!$W:$W,1)</f>
        <v>71.5</v>
      </c>
      <c r="I50" s="88">
        <v>12.5</v>
      </c>
      <c r="J50" s="12">
        <f>SUMIFS('[1]INSER DATA'!$X:$X,'[1]INSER DATA'!$B:$B,A50,'[1]INSER DATA'!$R:$R,B50,'[1]INSER DATA'!$W:$W,1)</f>
        <v>84</v>
      </c>
      <c r="L50" s="4">
        <f t="shared" si="39"/>
        <v>6.3181818181818183</v>
      </c>
      <c r="M50" s="4">
        <f t="shared" si="40"/>
        <v>7.2272727272727275</v>
      </c>
      <c r="N50" s="4">
        <f t="shared" si="41"/>
        <v>7.2272727272727275</v>
      </c>
      <c r="O50" s="4">
        <f t="shared" si="42"/>
        <v>6.5</v>
      </c>
      <c r="P50" s="4">
        <f t="shared" si="43"/>
        <v>7.6363636363636367</v>
      </c>
      <c r="Q50" s="15">
        <f t="shared" si="44"/>
        <v>-2</v>
      </c>
      <c r="R50" s="15">
        <f t="shared" si="45"/>
        <v>-2.5</v>
      </c>
      <c r="S50" s="15">
        <f t="shared" si="46"/>
        <v>-4.5</v>
      </c>
      <c r="BS50">
        <f>_xlfn.XLOOKUP(BT50,[1]!Tabella4[nome],[1]!Tabella4[DIFF QUOT])</f>
        <v>13</v>
      </c>
      <c r="BT50" s="89" t="s">
        <v>89</v>
      </c>
      <c r="BU50" s="1" t="s">
        <v>17</v>
      </c>
    </row>
    <row r="51" spans="1:73" x14ac:dyDescent="0.3">
      <c r="A51">
        <v>8</v>
      </c>
      <c r="B51" t="s">
        <v>41</v>
      </c>
      <c r="C51" s="14">
        <f>SUMIFS('[1]INSER DATA'!$F:$F,'[1]INSER DATA'!$B:$B,A51,'[1]INSER DATA'!$R:$R,B51,'[1]INSER DATA'!$T:$T,1)</f>
        <v>68</v>
      </c>
      <c r="D51" s="85">
        <v>1.5</v>
      </c>
      <c r="E51" s="14">
        <f t="shared" si="27"/>
        <v>69.5</v>
      </c>
      <c r="F51" s="85">
        <v>0</v>
      </c>
      <c r="G51" s="14">
        <f t="shared" si="28"/>
        <v>69.5</v>
      </c>
      <c r="H51" s="12">
        <f>SUMIFS('[1]INSER DATA'!$F:$F,'[1]INSER DATA'!$B:$B,A51,'[1]INSER DATA'!$R:$R,B51,'[1]INSER DATA'!$W:$W,1)</f>
        <v>70</v>
      </c>
      <c r="I51" s="88">
        <v>2.5</v>
      </c>
      <c r="J51" s="12">
        <f>SUMIFS('[1]INSER DATA'!$X:$X,'[1]INSER DATA'!$B:$B,A51,'[1]INSER DATA'!$R:$R,B51,'[1]INSER DATA'!$W:$W,1)</f>
        <v>72.5</v>
      </c>
      <c r="K51">
        <v>2</v>
      </c>
      <c r="L51" s="4">
        <f t="shared" si="39"/>
        <v>6.1818181818181817</v>
      </c>
      <c r="M51" s="4">
        <f t="shared" si="40"/>
        <v>6.3181818181818183</v>
      </c>
      <c r="N51" s="4">
        <f t="shared" si="41"/>
        <v>6.3181818181818183</v>
      </c>
      <c r="O51" s="4">
        <f t="shared" si="42"/>
        <v>6.3636363636363633</v>
      </c>
      <c r="P51" s="4">
        <f t="shared" si="43"/>
        <v>6.5909090909090908</v>
      </c>
      <c r="Q51" s="15">
        <f t="shared" si="44"/>
        <v>-2</v>
      </c>
      <c r="R51" s="15">
        <f t="shared" si="45"/>
        <v>-1</v>
      </c>
      <c r="S51" s="15">
        <f t="shared" si="46"/>
        <v>-3</v>
      </c>
      <c r="BS51">
        <f>_xlfn.XLOOKUP(BT51,[1]!Tabella4[nome],[1]!Tabella4[DIFF QUOT])</f>
        <v>-15</v>
      </c>
      <c r="BT51" s="89" t="s">
        <v>490</v>
      </c>
      <c r="BU51" s="1" t="s">
        <v>17</v>
      </c>
    </row>
    <row r="52" spans="1:73" x14ac:dyDescent="0.3">
      <c r="A52">
        <v>9</v>
      </c>
      <c r="B52" t="s">
        <v>15</v>
      </c>
      <c r="C52" s="14">
        <f>SUMIFS('[1]INSER DATA'!$F:$F,'[1]INSER DATA'!$B:$B,A52,'[1]INSER DATA'!$R:$R,B52,'[1]INSER DATA'!$T:$T,1)</f>
        <v>67</v>
      </c>
      <c r="D52" s="85">
        <v>2.5</v>
      </c>
      <c r="E52" s="14">
        <f t="shared" si="27"/>
        <v>69.5</v>
      </c>
      <c r="F52" s="85">
        <v>2</v>
      </c>
      <c r="G52" s="14">
        <f t="shared" si="28"/>
        <v>71.5</v>
      </c>
      <c r="H52" s="12">
        <f>SUMIFS('[1]INSER DATA'!$F:$F,'[1]INSER DATA'!$B:$B,A52,'[1]INSER DATA'!$R:$R,B52,'[1]INSER DATA'!$W:$W,1)</f>
        <v>67.5</v>
      </c>
      <c r="I52" s="88">
        <v>3.5</v>
      </c>
      <c r="J52" s="12">
        <f>SUMIFS('[1]INSER DATA'!$X:$X,'[1]INSER DATA'!$B:$B,A52,'[1]INSER DATA'!$R:$R,B52,'[1]INSER DATA'!$W:$W,1)</f>
        <v>71</v>
      </c>
      <c r="K52">
        <v>2</v>
      </c>
      <c r="L52" s="4">
        <f t="shared" si="39"/>
        <v>6.0909090909090908</v>
      </c>
      <c r="M52" s="4">
        <f t="shared" si="40"/>
        <v>6.3181818181818183</v>
      </c>
      <c r="N52" s="4">
        <f t="shared" si="41"/>
        <v>6.5</v>
      </c>
      <c r="O52" s="4">
        <f t="shared" si="42"/>
        <v>6.1363636363636367</v>
      </c>
      <c r="P52" s="4">
        <f t="shared" si="43"/>
        <v>6.4545454545454541</v>
      </c>
      <c r="Q52" s="15">
        <f t="shared" si="44"/>
        <v>-0.5</v>
      </c>
      <c r="R52" s="15">
        <f t="shared" si="45"/>
        <v>-1</v>
      </c>
      <c r="S52" s="15">
        <f t="shared" si="46"/>
        <v>-1.5</v>
      </c>
      <c r="BS52">
        <f>_xlfn.XLOOKUP(BT52,[1]!Tabella4[nome],[1]!Tabella4[DIFF QUOT])</f>
        <v>15</v>
      </c>
      <c r="BT52" s="89" t="s">
        <v>491</v>
      </c>
      <c r="BU52" s="1" t="s">
        <v>17</v>
      </c>
    </row>
    <row r="53" spans="1:73" x14ac:dyDescent="0.3">
      <c r="A53">
        <v>9</v>
      </c>
      <c r="B53" t="s">
        <v>16</v>
      </c>
      <c r="C53" s="14">
        <f>SUMIFS('[1]INSER DATA'!$F:$F,'[1]INSER DATA'!$B:$B,A53,'[1]INSER DATA'!$R:$R,B53,'[1]INSER DATA'!$T:$T,1)</f>
        <v>70.5</v>
      </c>
      <c r="D53" s="85">
        <v>10</v>
      </c>
      <c r="E53" s="14">
        <f t="shared" si="27"/>
        <v>80.5</v>
      </c>
      <c r="F53" s="85">
        <v>3</v>
      </c>
      <c r="G53" s="14">
        <f t="shared" si="28"/>
        <v>83.5</v>
      </c>
      <c r="H53" s="12">
        <f>SUMIFS('[1]INSER DATA'!$F:$F,'[1]INSER DATA'!$B:$B,A53,'[1]INSER DATA'!$R:$R,B53,'[1]INSER DATA'!$W:$W,1)</f>
        <v>72</v>
      </c>
      <c r="I53" s="88">
        <v>14</v>
      </c>
      <c r="J53" s="12">
        <f>SUMIFS('[1]INSER DATA'!$X:$X,'[1]INSER DATA'!$B:$B,A53,'[1]INSER DATA'!$R:$R,B53,'[1]INSER DATA'!$W:$W,1)</f>
        <v>86</v>
      </c>
      <c r="L53" s="4">
        <f t="shared" si="39"/>
        <v>6.4090909090909092</v>
      </c>
      <c r="M53" s="4">
        <f t="shared" si="40"/>
        <v>7.3181818181818183</v>
      </c>
      <c r="N53" s="4">
        <f t="shared" si="41"/>
        <v>7.5909090909090908</v>
      </c>
      <c r="O53" s="4">
        <f t="shared" si="42"/>
        <v>6.5454545454545459</v>
      </c>
      <c r="P53" s="4">
        <f t="shared" si="43"/>
        <v>7.8181818181818183</v>
      </c>
      <c r="Q53" s="15">
        <f t="shared" si="44"/>
        <v>-1.5</v>
      </c>
      <c r="R53" s="15">
        <f t="shared" si="45"/>
        <v>-4</v>
      </c>
      <c r="S53" s="15">
        <f t="shared" si="46"/>
        <v>-5.5</v>
      </c>
      <c r="BS53">
        <f>_xlfn.XLOOKUP(BT53,[1]!Tabella4[nome],[1]!Tabella4[DIFF QUOT])</f>
        <v>6</v>
      </c>
      <c r="BT53" s="89" t="s">
        <v>199</v>
      </c>
      <c r="BU53" s="1" t="s">
        <v>17</v>
      </c>
    </row>
    <row r="54" spans="1:73" x14ac:dyDescent="0.3">
      <c r="A54">
        <v>9</v>
      </c>
      <c r="B54" t="s">
        <v>17</v>
      </c>
      <c r="C54" s="14">
        <f>SUMIFS('[1]INSER DATA'!$F:$F,'[1]INSER DATA'!$B:$B,A54,'[1]INSER DATA'!$R:$R,B54,'[1]INSER DATA'!$T:$T,1)</f>
        <v>70.5</v>
      </c>
      <c r="D54" s="85">
        <v>7.5</v>
      </c>
      <c r="E54" s="14">
        <f t="shared" si="27"/>
        <v>78</v>
      </c>
      <c r="F54" s="85">
        <v>0</v>
      </c>
      <c r="G54" s="14">
        <f t="shared" si="28"/>
        <v>78</v>
      </c>
      <c r="H54" s="12">
        <f>SUMIFS('[1]INSER DATA'!$F:$F,'[1]INSER DATA'!$B:$B,A54,'[1]INSER DATA'!$R:$R,B54,'[1]INSER DATA'!$W:$W,1)</f>
        <v>72.5</v>
      </c>
      <c r="I54" s="88">
        <v>15</v>
      </c>
      <c r="J54" s="12">
        <f>SUMIFS('[1]INSER DATA'!$X:$X,'[1]INSER DATA'!$B:$B,A54,'[1]INSER DATA'!$R:$R,B54,'[1]INSER DATA'!$W:$W,1)</f>
        <v>87.5</v>
      </c>
      <c r="L54" s="4">
        <f t="shared" si="39"/>
        <v>6.4090909090909092</v>
      </c>
      <c r="M54" s="4">
        <f t="shared" si="40"/>
        <v>7.0909090909090908</v>
      </c>
      <c r="N54" s="4">
        <f t="shared" si="41"/>
        <v>7.0909090909090908</v>
      </c>
      <c r="O54" s="4">
        <f t="shared" si="42"/>
        <v>6.5909090909090908</v>
      </c>
      <c r="P54" s="4">
        <f t="shared" si="43"/>
        <v>7.9545454545454541</v>
      </c>
      <c r="Q54" s="15">
        <f t="shared" si="44"/>
        <v>-2</v>
      </c>
      <c r="R54" s="15">
        <f t="shared" si="45"/>
        <v>-7.5</v>
      </c>
      <c r="S54" s="15">
        <f t="shared" si="46"/>
        <v>-9.5</v>
      </c>
      <c r="BS54">
        <f>_xlfn.XLOOKUP(BT54,[1]!Tabella4[nome],[1]!Tabella4[DIFF QUOT])</f>
        <v>-13</v>
      </c>
      <c r="BT54" s="89" t="s">
        <v>492</v>
      </c>
      <c r="BU54" s="1" t="s">
        <v>17</v>
      </c>
    </row>
    <row r="55" spans="1:73" x14ac:dyDescent="0.3">
      <c r="A55">
        <v>9</v>
      </c>
      <c r="B55" t="s">
        <v>18</v>
      </c>
      <c r="C55" s="14">
        <f>SUMIFS('[1]INSER DATA'!$F:$F,'[1]INSER DATA'!$B:$B,A55,'[1]INSER DATA'!$R:$R,B55,'[1]INSER DATA'!$T:$T,1)</f>
        <v>67</v>
      </c>
      <c r="D55" s="85">
        <v>2.5</v>
      </c>
      <c r="E55" s="14">
        <f t="shared" si="27"/>
        <v>69.5</v>
      </c>
      <c r="F55" s="85">
        <v>2</v>
      </c>
      <c r="G55" s="14">
        <f t="shared" si="28"/>
        <v>71.5</v>
      </c>
      <c r="H55" s="12">
        <f>SUMIFS('[1]INSER DATA'!$F:$F,'[1]INSER DATA'!$B:$B,A55,'[1]INSER DATA'!$R:$R,B55,'[1]INSER DATA'!$W:$W,1)</f>
        <v>68.5</v>
      </c>
      <c r="I55" s="88">
        <v>3</v>
      </c>
      <c r="J55" s="12">
        <f>SUMIFS('[1]INSER DATA'!$X:$X,'[1]INSER DATA'!$B:$B,A55,'[1]INSER DATA'!$R:$R,B55,'[1]INSER DATA'!$W:$W,1)</f>
        <v>71.5</v>
      </c>
      <c r="L55" s="4">
        <f t="shared" si="39"/>
        <v>6.0909090909090908</v>
      </c>
      <c r="M55" s="4">
        <f t="shared" si="40"/>
        <v>6.3181818181818183</v>
      </c>
      <c r="N55" s="4">
        <f t="shared" si="41"/>
        <v>6.5</v>
      </c>
      <c r="O55" s="4">
        <f t="shared" si="42"/>
        <v>6.2272727272727275</v>
      </c>
      <c r="P55" s="4">
        <f t="shared" si="43"/>
        <v>6.5</v>
      </c>
      <c r="Q55" s="15">
        <f t="shared" si="44"/>
        <v>-1.5</v>
      </c>
      <c r="R55" s="15">
        <f t="shared" si="45"/>
        <v>-0.5</v>
      </c>
      <c r="S55" s="15">
        <f t="shared" si="46"/>
        <v>-2</v>
      </c>
      <c r="BS55">
        <f>_xlfn.XLOOKUP(BT55,[1]!Tabella4[nome],[1]!Tabella4[DIFF QUOT])</f>
        <v>2</v>
      </c>
      <c r="BT55" s="89" t="s">
        <v>307</v>
      </c>
      <c r="BU55" s="1" t="s">
        <v>18</v>
      </c>
    </row>
    <row r="56" spans="1:73" x14ac:dyDescent="0.3">
      <c r="A56">
        <v>9</v>
      </c>
      <c r="B56" t="s">
        <v>19</v>
      </c>
      <c r="C56" s="14">
        <f>SUMIFS('[1]INSER DATA'!$F:$F,'[1]INSER DATA'!$B:$B,A56,'[1]INSER DATA'!$R:$R,B56,'[1]INSER DATA'!$T:$T,1)</f>
        <v>66</v>
      </c>
      <c r="D56" s="85">
        <v>3</v>
      </c>
      <c r="E56" s="14">
        <f t="shared" si="27"/>
        <v>69</v>
      </c>
      <c r="F56" s="85">
        <v>1</v>
      </c>
      <c r="G56" s="14">
        <f t="shared" si="28"/>
        <v>70</v>
      </c>
      <c r="H56" s="12">
        <f>SUMIFS('[1]INSER DATA'!$F:$F,'[1]INSER DATA'!$B:$B,A56,'[1]INSER DATA'!$R:$R,B56,'[1]INSER DATA'!$W:$W,1)</f>
        <v>69</v>
      </c>
      <c r="I56" s="88">
        <v>5</v>
      </c>
      <c r="J56" s="12">
        <f>SUMIFS('[1]INSER DATA'!$X:$X,'[1]INSER DATA'!$B:$B,A56,'[1]INSER DATA'!$R:$R,B56,'[1]INSER DATA'!$W:$W,1)</f>
        <v>74</v>
      </c>
      <c r="L56" s="4">
        <f t="shared" si="39"/>
        <v>6</v>
      </c>
      <c r="M56" s="4">
        <f t="shared" si="40"/>
        <v>6.2727272727272725</v>
      </c>
      <c r="N56" s="4">
        <f t="shared" si="41"/>
        <v>6.3636363636363633</v>
      </c>
      <c r="O56" s="4">
        <f t="shared" si="42"/>
        <v>6.2727272727272725</v>
      </c>
      <c r="P56" s="4">
        <f t="shared" si="43"/>
        <v>6.7272727272727275</v>
      </c>
      <c r="Q56" s="15">
        <f t="shared" si="44"/>
        <v>-3</v>
      </c>
      <c r="R56" s="15">
        <f t="shared" si="45"/>
        <v>-2</v>
      </c>
      <c r="S56" s="15">
        <f t="shared" si="46"/>
        <v>-5</v>
      </c>
      <c r="BS56">
        <f>_xlfn.XLOOKUP(BT56,[1]!Tabella4[nome],[1]!Tabella4[DIFF QUOT])</f>
        <v>-3</v>
      </c>
      <c r="BT56" s="89" t="s">
        <v>289</v>
      </c>
      <c r="BU56" s="1" t="s">
        <v>18</v>
      </c>
    </row>
    <row r="57" spans="1:73" x14ac:dyDescent="0.3">
      <c r="A57">
        <v>9</v>
      </c>
      <c r="B57" t="s">
        <v>20</v>
      </c>
      <c r="C57" s="14">
        <f>SUMIFS('[1]INSER DATA'!$F:$F,'[1]INSER DATA'!$B:$B,A57,'[1]INSER DATA'!$R:$R,B57,'[1]INSER DATA'!$T:$T,1)</f>
        <v>67</v>
      </c>
      <c r="D57" s="85">
        <v>2</v>
      </c>
      <c r="E57" s="14">
        <f t="shared" si="27"/>
        <v>69</v>
      </c>
      <c r="F57" s="85">
        <v>0</v>
      </c>
      <c r="G57" s="14">
        <f t="shared" si="28"/>
        <v>69</v>
      </c>
      <c r="H57" s="12">
        <f>SUMIFS('[1]INSER DATA'!$F:$F,'[1]INSER DATA'!$B:$B,A57,'[1]INSER DATA'!$R:$R,B57,'[1]INSER DATA'!$W:$W,1)</f>
        <v>71.5</v>
      </c>
      <c r="I57" s="88">
        <v>8</v>
      </c>
      <c r="J57" s="12">
        <f>SUMIFS('[1]INSER DATA'!$X:$X,'[1]INSER DATA'!$B:$B,A57,'[1]INSER DATA'!$R:$R,B57,'[1]INSER DATA'!$W:$W,1)</f>
        <v>79.5</v>
      </c>
      <c r="L57" s="4">
        <f t="shared" si="39"/>
        <v>6.0909090909090908</v>
      </c>
      <c r="M57" s="4">
        <f t="shared" si="40"/>
        <v>6.2727272727272725</v>
      </c>
      <c r="N57" s="4">
        <f t="shared" si="41"/>
        <v>6.2727272727272725</v>
      </c>
      <c r="O57" s="4">
        <f t="shared" si="42"/>
        <v>6.5</v>
      </c>
      <c r="P57" s="4">
        <f t="shared" si="43"/>
        <v>7.2272727272727275</v>
      </c>
      <c r="Q57" s="15">
        <f t="shared" si="44"/>
        <v>-4.5</v>
      </c>
      <c r="R57" s="15">
        <f t="shared" si="45"/>
        <v>-6</v>
      </c>
      <c r="S57" s="15">
        <f t="shared" si="46"/>
        <v>-10.5</v>
      </c>
      <c r="BS57">
        <f>_xlfn.XLOOKUP(BT57,[1]!Tabella4[nome],[1]!Tabella4[DIFF QUOT])</f>
        <v>0</v>
      </c>
      <c r="BT57" s="89" t="s">
        <v>493</v>
      </c>
      <c r="BU57" s="1" t="s">
        <v>18</v>
      </c>
    </row>
    <row r="58" spans="1:73" x14ac:dyDescent="0.3">
      <c r="A58">
        <v>9</v>
      </c>
      <c r="B58" t="s">
        <v>21</v>
      </c>
      <c r="C58" s="14">
        <f>SUMIFS('[1]INSER DATA'!$F:$F,'[1]INSER DATA'!$B:$B,A58,'[1]INSER DATA'!$R:$R,B58,'[1]INSER DATA'!$T:$T,1)</f>
        <v>67.5</v>
      </c>
      <c r="D58" s="85">
        <v>6</v>
      </c>
      <c r="E58" s="14">
        <f t="shared" si="27"/>
        <v>73.5</v>
      </c>
      <c r="F58" s="85">
        <v>0</v>
      </c>
      <c r="G58" s="14">
        <f t="shared" si="28"/>
        <v>73.5</v>
      </c>
      <c r="H58" s="12">
        <f>SUMIFS('[1]INSER DATA'!$F:$F,'[1]INSER DATA'!$B:$B,A58,'[1]INSER DATA'!$R:$R,B58,'[1]INSER DATA'!$W:$W,1)</f>
        <v>69</v>
      </c>
      <c r="I58" s="88">
        <v>6</v>
      </c>
      <c r="J58" s="12">
        <f>SUMIFS('[1]INSER DATA'!$X:$X,'[1]INSER DATA'!$B:$B,A58,'[1]INSER DATA'!$R:$R,B58,'[1]INSER DATA'!$W:$W,1)</f>
        <v>75</v>
      </c>
      <c r="L58" s="4">
        <f t="shared" si="39"/>
        <v>6.1363636363636367</v>
      </c>
      <c r="M58" s="4">
        <f t="shared" si="40"/>
        <v>6.6818181818181817</v>
      </c>
      <c r="N58" s="4">
        <f t="shared" si="41"/>
        <v>6.6818181818181817</v>
      </c>
      <c r="O58" s="4">
        <f t="shared" si="42"/>
        <v>6.2727272727272725</v>
      </c>
      <c r="P58" s="4">
        <f t="shared" si="43"/>
        <v>6.8181818181818183</v>
      </c>
      <c r="Q58" s="15">
        <f t="shared" si="44"/>
        <v>-1.5</v>
      </c>
      <c r="R58" s="15">
        <f t="shared" si="45"/>
        <v>0</v>
      </c>
      <c r="S58" s="15">
        <f t="shared" si="46"/>
        <v>-1.5</v>
      </c>
      <c r="BS58">
        <f>_xlfn.XLOOKUP(BT58,[1]!Tabella4[nome],[1]!Tabella4[DIFF QUOT])</f>
        <v>-9</v>
      </c>
      <c r="BT58" s="89" t="s">
        <v>175</v>
      </c>
      <c r="BU58" s="1" t="s">
        <v>18</v>
      </c>
    </row>
    <row r="59" spans="1:73" x14ac:dyDescent="0.3">
      <c r="A59">
        <v>9</v>
      </c>
      <c r="B59" t="s">
        <v>41</v>
      </c>
      <c r="C59" s="14">
        <f>SUMIFS('[1]INSER DATA'!$F:$F,'[1]INSER DATA'!$B:$B,A59,'[1]INSER DATA'!$R:$R,B59,'[1]INSER DATA'!$T:$T,1)</f>
        <v>69</v>
      </c>
      <c r="D59" s="85">
        <v>7</v>
      </c>
      <c r="E59" s="14">
        <f t="shared" si="27"/>
        <v>76</v>
      </c>
      <c r="F59" s="85">
        <v>0</v>
      </c>
      <c r="G59" s="14">
        <f t="shared" si="28"/>
        <v>76</v>
      </c>
      <c r="H59" s="12">
        <f>SUMIFS('[1]INSER DATA'!$F:$F,'[1]INSER DATA'!$B:$B,A59,'[1]INSER DATA'!$R:$R,B59,'[1]INSER DATA'!$W:$W,1)</f>
        <v>70.5</v>
      </c>
      <c r="I59" s="88">
        <v>8</v>
      </c>
      <c r="J59" s="12">
        <f>SUMIFS('[1]INSER DATA'!$X:$X,'[1]INSER DATA'!$B:$B,A59,'[1]INSER DATA'!$R:$R,B59,'[1]INSER DATA'!$W:$W,1)</f>
        <v>78.5</v>
      </c>
      <c r="L59" s="4">
        <f t="shared" si="39"/>
        <v>6.2727272727272725</v>
      </c>
      <c r="M59" s="4">
        <f t="shared" si="40"/>
        <v>6.9090909090909092</v>
      </c>
      <c r="N59" s="4">
        <f t="shared" si="41"/>
        <v>6.9090909090909092</v>
      </c>
      <c r="O59" s="4">
        <f t="shared" si="42"/>
        <v>6.4090909090909092</v>
      </c>
      <c r="P59" s="4">
        <f t="shared" si="43"/>
        <v>7.1363636363636367</v>
      </c>
      <c r="Q59" s="15">
        <f t="shared" si="44"/>
        <v>-1.5</v>
      </c>
      <c r="R59" s="15">
        <f t="shared" si="45"/>
        <v>-1</v>
      </c>
      <c r="S59" s="15">
        <f t="shared" si="46"/>
        <v>-2.5</v>
      </c>
      <c r="BS59">
        <f>_xlfn.XLOOKUP(BT59,[1]!Tabella4[nome],[1]!Tabella4[DIFF QUOT])</f>
        <v>-6</v>
      </c>
      <c r="BT59" s="89" t="s">
        <v>249</v>
      </c>
      <c r="BU59" s="1" t="s">
        <v>18</v>
      </c>
    </row>
    <row r="60" spans="1:73" x14ac:dyDescent="0.3">
      <c r="A60">
        <v>10</v>
      </c>
      <c r="B60" t="s">
        <v>15</v>
      </c>
      <c r="C60" s="14">
        <f>SUMIFS('[1]INSER DATA'!$F:$F,'[1]INSER DATA'!$B:$B,A60,'[1]INSER DATA'!$R:$R,B60,'[1]INSER DATA'!$T:$T,1)</f>
        <v>68</v>
      </c>
      <c r="D60" s="85">
        <v>13.5</v>
      </c>
      <c r="E60" s="14">
        <f t="shared" si="27"/>
        <v>81.5</v>
      </c>
      <c r="F60" s="85">
        <v>2</v>
      </c>
      <c r="G60" s="14">
        <f t="shared" si="28"/>
        <v>83.5</v>
      </c>
      <c r="H60" s="12">
        <f>SUMIFS('[1]INSER DATA'!$F:$F,'[1]INSER DATA'!$B:$B,A60,'[1]INSER DATA'!$R:$R,B60,'[1]INSER DATA'!$W:$W,1)</f>
        <v>72.5</v>
      </c>
      <c r="I60" s="88">
        <v>18</v>
      </c>
      <c r="J60" s="12">
        <f>SUMIFS('[1]INSER DATA'!$X:$X,'[1]INSER DATA'!$B:$B,A60,'[1]INSER DATA'!$R:$R,B60,'[1]INSER DATA'!$W:$W,1)</f>
        <v>90.5</v>
      </c>
      <c r="K60">
        <v>3</v>
      </c>
      <c r="L60" s="4">
        <f>SUM(C60/11)</f>
        <v>6.1818181818181817</v>
      </c>
      <c r="M60" s="4">
        <f t="shared" ref="M60:M67" si="47">SUM(E60/11)</f>
        <v>7.4090909090909092</v>
      </c>
      <c r="N60" s="4">
        <f t="shared" ref="N60:N67" si="48">SUM(G60/11)</f>
        <v>7.5909090909090908</v>
      </c>
      <c r="O60" s="4">
        <f t="shared" ref="O60:O67" si="49">SUM(H60/11)</f>
        <v>6.5909090909090908</v>
      </c>
      <c r="P60" s="4">
        <f t="shared" ref="P60:P83" si="50">SUM(J60/11)</f>
        <v>8.2272727272727266</v>
      </c>
      <c r="Q60" s="15">
        <f t="shared" ref="Q60:Q67" si="51">SUM(C60-H60)</f>
        <v>-4.5</v>
      </c>
      <c r="R60" s="15">
        <f t="shared" ref="R60:R67" si="52">SUM(D60-I60)</f>
        <v>-4.5</v>
      </c>
      <c r="S60" s="15">
        <f t="shared" ref="S60:S67" si="53">SUM(E60-J60)</f>
        <v>-9</v>
      </c>
      <c r="BS60">
        <f>_xlfn.XLOOKUP(BT60,[1]!Tabella4[nome],[1]!Tabella4[DIFF QUOT])</f>
        <v>-7</v>
      </c>
      <c r="BT60" s="89" t="s">
        <v>77</v>
      </c>
      <c r="BU60" s="1" t="s">
        <v>18</v>
      </c>
    </row>
    <row r="61" spans="1:73" x14ac:dyDescent="0.3">
      <c r="A61">
        <v>10</v>
      </c>
      <c r="B61" t="s">
        <v>16</v>
      </c>
      <c r="C61" s="14">
        <f>SUMIFS('[1]INSER DATA'!$F:$F,'[1]INSER DATA'!$B:$B,A61,'[1]INSER DATA'!$R:$R,B61,'[1]INSER DATA'!$T:$T,1)</f>
        <v>64</v>
      </c>
      <c r="D61" s="85">
        <v>1</v>
      </c>
      <c r="E61" s="14">
        <f t="shared" si="27"/>
        <v>65</v>
      </c>
      <c r="F61" s="85">
        <v>0</v>
      </c>
      <c r="G61" s="14">
        <f t="shared" si="28"/>
        <v>65</v>
      </c>
      <c r="H61" s="12">
        <f>SUMIFS('[1]INSER DATA'!$F:$F,'[1]INSER DATA'!$B:$B,A61,'[1]INSER DATA'!$R:$R,B61,'[1]INSER DATA'!$W:$W,1)</f>
        <v>67.5</v>
      </c>
      <c r="I61" s="88">
        <v>1.5</v>
      </c>
      <c r="J61" s="12">
        <f>SUMIFS('[1]INSER DATA'!$X:$X,'[1]INSER DATA'!$B:$B,A61,'[1]INSER DATA'!$R:$R,B61,'[1]INSER DATA'!$W:$W,1)</f>
        <v>69</v>
      </c>
      <c r="K61">
        <v>1</v>
      </c>
      <c r="L61" s="4">
        <f t="shared" ref="L61:L67" si="54">SUM(C61/11)</f>
        <v>5.8181818181818183</v>
      </c>
      <c r="M61" s="4">
        <f t="shared" si="47"/>
        <v>5.9090909090909092</v>
      </c>
      <c r="N61" s="4">
        <f t="shared" si="48"/>
        <v>5.9090909090909092</v>
      </c>
      <c r="O61" s="4">
        <f t="shared" si="49"/>
        <v>6.1363636363636367</v>
      </c>
      <c r="P61" s="4">
        <f t="shared" si="50"/>
        <v>6.2727272727272725</v>
      </c>
      <c r="Q61" s="15">
        <f t="shared" si="51"/>
        <v>-3.5</v>
      </c>
      <c r="R61" s="15">
        <f t="shared" si="52"/>
        <v>-0.5</v>
      </c>
      <c r="S61" s="15">
        <f t="shared" si="53"/>
        <v>-4</v>
      </c>
      <c r="BS61">
        <f>_xlfn.XLOOKUP(BT61,[1]!Tabella4[nome],[1]!Tabella4[DIFF QUOT])</f>
        <v>4</v>
      </c>
      <c r="BT61" s="89" t="s">
        <v>186</v>
      </c>
      <c r="BU61" s="1" t="s">
        <v>18</v>
      </c>
    </row>
    <row r="62" spans="1:73" x14ac:dyDescent="0.3">
      <c r="A62">
        <v>10</v>
      </c>
      <c r="B62" t="s">
        <v>17</v>
      </c>
      <c r="C62" s="14">
        <f>SUMIFS('[1]INSER DATA'!$F:$F,'[1]INSER DATA'!$B:$B,A62,'[1]INSER DATA'!$R:$R,B62,'[1]INSER DATA'!$T:$T,1)</f>
        <v>63.5</v>
      </c>
      <c r="D62" s="85">
        <v>1</v>
      </c>
      <c r="E62" s="14">
        <f t="shared" si="27"/>
        <v>64.5</v>
      </c>
      <c r="F62" s="85">
        <v>0</v>
      </c>
      <c r="G62" s="14">
        <f t="shared" si="28"/>
        <v>64.5</v>
      </c>
      <c r="H62" s="12">
        <f>SUMIFS('[1]INSER DATA'!$F:$F,'[1]INSER DATA'!$B:$B,A62,'[1]INSER DATA'!$R:$R,B62,'[1]INSER DATA'!$W:$W,1)</f>
        <v>66.5</v>
      </c>
      <c r="I62" s="88">
        <v>0</v>
      </c>
      <c r="J62" s="12">
        <f>SUMIFS('[1]INSER DATA'!$X:$X,'[1]INSER DATA'!$B:$B,A62,'[1]INSER DATA'!$R:$R,B62,'[1]INSER DATA'!$W:$W,1)</f>
        <v>66.5</v>
      </c>
      <c r="L62" s="4">
        <f t="shared" si="54"/>
        <v>5.7727272727272725</v>
      </c>
      <c r="M62" s="4">
        <f t="shared" si="47"/>
        <v>5.8636363636363633</v>
      </c>
      <c r="N62" s="4">
        <f t="shared" si="48"/>
        <v>5.8636363636363633</v>
      </c>
      <c r="O62" s="4">
        <f t="shared" si="49"/>
        <v>6.0454545454545459</v>
      </c>
      <c r="P62" s="4">
        <f t="shared" si="50"/>
        <v>6.0454545454545459</v>
      </c>
      <c r="Q62" s="15">
        <f t="shared" si="51"/>
        <v>-3</v>
      </c>
      <c r="R62" s="15">
        <f t="shared" si="52"/>
        <v>1</v>
      </c>
      <c r="S62" s="15">
        <f t="shared" si="53"/>
        <v>-2</v>
      </c>
      <c r="BS62">
        <f>_xlfn.XLOOKUP(BT62,[1]!Tabella4[nome],[1]!Tabella4[DIFF QUOT])</f>
        <v>1</v>
      </c>
      <c r="BT62" s="89" t="s">
        <v>494</v>
      </c>
      <c r="BU62" s="1" t="s">
        <v>18</v>
      </c>
    </row>
    <row r="63" spans="1:73" x14ac:dyDescent="0.3">
      <c r="A63">
        <v>10</v>
      </c>
      <c r="B63" t="s">
        <v>18</v>
      </c>
      <c r="C63" s="14">
        <f>SUMIFS('[1]INSER DATA'!$F:$F,'[1]INSER DATA'!$B:$B,A63,'[1]INSER DATA'!$R:$R,B63,'[1]INSER DATA'!$T:$T,1)</f>
        <v>67</v>
      </c>
      <c r="D63" s="85">
        <v>5.5</v>
      </c>
      <c r="E63" s="14">
        <f t="shared" si="27"/>
        <v>72.5</v>
      </c>
      <c r="F63" s="85">
        <v>3</v>
      </c>
      <c r="G63" s="14">
        <f t="shared" si="28"/>
        <v>75.5</v>
      </c>
      <c r="H63" s="12">
        <f>SUMIFS('[1]INSER DATA'!$F:$F,'[1]INSER DATA'!$B:$B,A63,'[1]INSER DATA'!$R:$R,B63,'[1]INSER DATA'!$W:$W,1)</f>
        <v>70</v>
      </c>
      <c r="I63" s="88">
        <v>8.5</v>
      </c>
      <c r="J63" s="12">
        <f>SUMIFS('[1]INSER DATA'!$X:$X,'[1]INSER DATA'!$B:$B,A63,'[1]INSER DATA'!$R:$R,B63,'[1]INSER DATA'!$W:$W,1)</f>
        <v>78.5</v>
      </c>
      <c r="L63" s="4">
        <f t="shared" si="54"/>
        <v>6.0909090909090908</v>
      </c>
      <c r="M63" s="4">
        <f t="shared" si="47"/>
        <v>6.5909090909090908</v>
      </c>
      <c r="N63" s="4">
        <f t="shared" si="48"/>
        <v>6.8636363636363633</v>
      </c>
      <c r="O63" s="4">
        <f t="shared" si="49"/>
        <v>6.3636363636363633</v>
      </c>
      <c r="P63" s="4">
        <f t="shared" si="50"/>
        <v>7.1363636363636367</v>
      </c>
      <c r="Q63" s="15">
        <f t="shared" si="51"/>
        <v>-3</v>
      </c>
      <c r="R63" s="15">
        <f t="shared" si="52"/>
        <v>-3</v>
      </c>
      <c r="S63" s="15">
        <f t="shared" si="53"/>
        <v>-6</v>
      </c>
      <c r="BS63">
        <f>_xlfn.XLOOKUP(BT63,[1]!Tabella4[nome],[1]!Tabella4[DIFF QUOT])</f>
        <v>-1</v>
      </c>
      <c r="BT63" s="89" t="s">
        <v>228</v>
      </c>
      <c r="BU63" s="1" t="s">
        <v>18</v>
      </c>
    </row>
    <row r="64" spans="1:73" x14ac:dyDescent="0.3">
      <c r="A64">
        <v>10</v>
      </c>
      <c r="B64" t="s">
        <v>19</v>
      </c>
      <c r="C64" s="14">
        <f>SUMIFS('[1]INSER DATA'!$F:$F,'[1]INSER DATA'!$B:$B,A64,'[1]INSER DATA'!$R:$R,B64,'[1]INSER DATA'!$T:$T,1)</f>
        <v>63.5</v>
      </c>
      <c r="D64" s="85">
        <v>-2.5</v>
      </c>
      <c r="E64" s="14">
        <f t="shared" si="27"/>
        <v>61</v>
      </c>
      <c r="F64" s="85">
        <v>1</v>
      </c>
      <c r="G64" s="14">
        <f t="shared" si="28"/>
        <v>62</v>
      </c>
      <c r="H64" s="12">
        <f>SUMIFS('[1]INSER DATA'!$F:$F,'[1]INSER DATA'!$B:$B,A64,'[1]INSER DATA'!$R:$R,B64,'[1]INSER DATA'!$W:$W,1)</f>
        <v>67</v>
      </c>
      <c r="I64" s="88">
        <v>-1</v>
      </c>
      <c r="J64" s="12">
        <f>SUMIFS('[1]INSER DATA'!$X:$X,'[1]INSER DATA'!$B:$B,A64,'[1]INSER DATA'!$R:$R,B64,'[1]INSER DATA'!$W:$W,1)</f>
        <v>66</v>
      </c>
      <c r="L64" s="4">
        <f t="shared" si="54"/>
        <v>5.7727272727272725</v>
      </c>
      <c r="M64" s="4">
        <f t="shared" si="47"/>
        <v>5.5454545454545459</v>
      </c>
      <c r="N64" s="4">
        <f t="shared" si="48"/>
        <v>5.6363636363636367</v>
      </c>
      <c r="O64" s="4">
        <f t="shared" si="49"/>
        <v>6.0909090909090908</v>
      </c>
      <c r="P64" s="4">
        <f t="shared" si="50"/>
        <v>6</v>
      </c>
      <c r="Q64" s="15">
        <f t="shared" si="51"/>
        <v>-3.5</v>
      </c>
      <c r="R64" s="15">
        <f t="shared" si="52"/>
        <v>-1.5</v>
      </c>
      <c r="S64" s="15">
        <f t="shared" si="53"/>
        <v>-5</v>
      </c>
      <c r="BS64">
        <f>_xlfn.XLOOKUP(BT64,[1]!Tabella4[nome],[1]!Tabella4[DIFF QUOT])</f>
        <v>-2</v>
      </c>
      <c r="BT64" s="89" t="s">
        <v>200</v>
      </c>
      <c r="BU64" s="1" t="s">
        <v>18</v>
      </c>
    </row>
    <row r="65" spans="1:73" x14ac:dyDescent="0.3">
      <c r="A65">
        <v>10</v>
      </c>
      <c r="B65" t="s">
        <v>20</v>
      </c>
      <c r="C65" s="14">
        <f>SUMIFS('[1]INSER DATA'!$F:$F,'[1]INSER DATA'!$B:$B,A65,'[1]INSER DATA'!$R:$R,B65,'[1]INSER DATA'!$T:$T,1)</f>
        <v>68</v>
      </c>
      <c r="D65" s="85">
        <v>7</v>
      </c>
      <c r="E65" s="14">
        <f t="shared" si="27"/>
        <v>75</v>
      </c>
      <c r="F65" s="85">
        <v>0</v>
      </c>
      <c r="G65" s="14">
        <f t="shared" si="28"/>
        <v>75</v>
      </c>
      <c r="H65" s="12">
        <f>SUMIFS('[1]INSER DATA'!$F:$F,'[1]INSER DATA'!$B:$B,A65,'[1]INSER DATA'!$R:$R,B65,'[1]INSER DATA'!$W:$W,1)</f>
        <v>72.5</v>
      </c>
      <c r="I65" s="88">
        <v>18</v>
      </c>
      <c r="J65" s="12">
        <f>SUMIFS('[1]INSER DATA'!$X:$X,'[1]INSER DATA'!$B:$B,A65,'[1]INSER DATA'!$R:$R,B65,'[1]INSER DATA'!$W:$W,1)</f>
        <v>90.5</v>
      </c>
      <c r="L65" s="4">
        <f t="shared" si="54"/>
        <v>6.1818181818181817</v>
      </c>
      <c r="M65" s="4">
        <f t="shared" si="47"/>
        <v>6.8181818181818183</v>
      </c>
      <c r="N65" s="4">
        <f t="shared" si="48"/>
        <v>6.8181818181818183</v>
      </c>
      <c r="O65" s="4">
        <f t="shared" si="49"/>
        <v>6.5909090909090908</v>
      </c>
      <c r="P65" s="4">
        <f t="shared" si="50"/>
        <v>8.2272727272727266</v>
      </c>
      <c r="Q65" s="15">
        <f t="shared" si="51"/>
        <v>-4.5</v>
      </c>
      <c r="R65" s="15">
        <f t="shared" si="52"/>
        <v>-11</v>
      </c>
      <c r="S65" s="15">
        <f t="shared" si="53"/>
        <v>-15.5</v>
      </c>
      <c r="BS65">
        <f>_xlfn.XLOOKUP(BT65,[1]!Tabella4[nome],[1]!Tabella4[DIFF QUOT])</f>
        <v>-2</v>
      </c>
      <c r="BT65" s="89" t="s">
        <v>76</v>
      </c>
      <c r="BU65" s="1" t="s">
        <v>18</v>
      </c>
    </row>
    <row r="66" spans="1:73" x14ac:dyDescent="0.3">
      <c r="A66">
        <v>10</v>
      </c>
      <c r="B66" t="s">
        <v>21</v>
      </c>
      <c r="C66" s="14">
        <f>SUMIFS('[1]INSER DATA'!$F:$F,'[1]INSER DATA'!$B:$B,A66,'[1]INSER DATA'!$R:$R,B66,'[1]INSER DATA'!$T:$T,1)</f>
        <v>68</v>
      </c>
      <c r="D66" s="85">
        <v>-1</v>
      </c>
      <c r="E66" s="14">
        <f t="shared" si="27"/>
        <v>67</v>
      </c>
      <c r="F66" s="85">
        <v>0</v>
      </c>
      <c r="G66" s="14">
        <f t="shared" si="28"/>
        <v>67</v>
      </c>
      <c r="H66" s="12">
        <f>SUMIFS('[1]INSER DATA'!$F:$F,'[1]INSER DATA'!$B:$B,A66,'[1]INSER DATA'!$R:$R,B66,'[1]INSER DATA'!$W:$W,1)</f>
        <v>69</v>
      </c>
      <c r="I66" s="88">
        <v>4</v>
      </c>
      <c r="J66" s="12">
        <f>SUMIFS('[1]INSER DATA'!$X:$X,'[1]INSER DATA'!$B:$B,A66,'[1]INSER DATA'!$R:$R,B66,'[1]INSER DATA'!$W:$W,1)</f>
        <v>73</v>
      </c>
      <c r="K66">
        <v>0</v>
      </c>
      <c r="L66" s="4">
        <f t="shared" si="54"/>
        <v>6.1818181818181817</v>
      </c>
      <c r="M66" s="4">
        <f t="shared" si="47"/>
        <v>6.0909090909090908</v>
      </c>
      <c r="N66" s="4">
        <f t="shared" si="48"/>
        <v>6.0909090909090908</v>
      </c>
      <c r="O66" s="4">
        <f t="shared" si="49"/>
        <v>6.2727272727272725</v>
      </c>
      <c r="P66" s="4">
        <f t="shared" si="50"/>
        <v>6.6363636363636367</v>
      </c>
      <c r="Q66" s="15">
        <f t="shared" si="51"/>
        <v>-1</v>
      </c>
      <c r="R66" s="15">
        <f t="shared" si="52"/>
        <v>-5</v>
      </c>
      <c r="S66" s="15">
        <f t="shared" si="53"/>
        <v>-6</v>
      </c>
      <c r="BS66">
        <f>_xlfn.XLOOKUP(BT66,[1]!Tabella4[nome],[1]!Tabella4[DIFF QUOT])</f>
        <v>1</v>
      </c>
      <c r="BT66" s="89" t="s">
        <v>495</v>
      </c>
      <c r="BU66" s="1" t="s">
        <v>18</v>
      </c>
    </row>
    <row r="67" spans="1:73" x14ac:dyDescent="0.3">
      <c r="A67">
        <v>10</v>
      </c>
      <c r="B67" t="s">
        <v>41</v>
      </c>
      <c r="C67" s="14">
        <f>SUMIFS('[1]INSER DATA'!$F:$F,'[1]INSER DATA'!$B:$B,A67,'[1]INSER DATA'!$R:$R,B67,'[1]INSER DATA'!$T:$T,1)</f>
        <v>68</v>
      </c>
      <c r="D67" s="85">
        <v>5</v>
      </c>
      <c r="E67" s="14">
        <f t="shared" si="27"/>
        <v>73</v>
      </c>
      <c r="F67" s="85">
        <v>0</v>
      </c>
      <c r="G67" s="14">
        <f t="shared" si="28"/>
        <v>73</v>
      </c>
      <c r="H67" s="12">
        <f>SUMIFS('[1]INSER DATA'!$F:$F,'[1]INSER DATA'!$B:$B,A67,'[1]INSER DATA'!$R:$R,B67,'[1]INSER DATA'!$W:$W,1)</f>
        <v>68</v>
      </c>
      <c r="I67" s="88">
        <v>5.5</v>
      </c>
      <c r="J67" s="12">
        <f>SUMIFS('[1]INSER DATA'!$X:$X,'[1]INSER DATA'!$B:$B,A67,'[1]INSER DATA'!$R:$R,B67,'[1]INSER DATA'!$W:$W,1)</f>
        <v>73.5</v>
      </c>
      <c r="L67" s="4">
        <f t="shared" si="54"/>
        <v>6.1818181818181817</v>
      </c>
      <c r="M67" s="4">
        <f t="shared" si="47"/>
        <v>6.6363636363636367</v>
      </c>
      <c r="N67" s="4">
        <f t="shared" si="48"/>
        <v>6.6363636363636367</v>
      </c>
      <c r="O67" s="4">
        <f t="shared" si="49"/>
        <v>6.1818181818181817</v>
      </c>
      <c r="P67" s="4">
        <f t="shared" si="50"/>
        <v>6.6818181818181817</v>
      </c>
      <c r="Q67" s="15">
        <f t="shared" si="51"/>
        <v>0</v>
      </c>
      <c r="R67" s="15">
        <f t="shared" si="52"/>
        <v>-0.5</v>
      </c>
      <c r="S67" s="15">
        <f t="shared" si="53"/>
        <v>-0.5</v>
      </c>
      <c r="BS67">
        <f>_xlfn.XLOOKUP(BT67,[1]!Tabella4[nome],[1]!Tabella4[DIFF QUOT])</f>
        <v>-7</v>
      </c>
      <c r="BT67" s="89" t="s">
        <v>107</v>
      </c>
      <c r="BU67" s="1" t="s">
        <v>18</v>
      </c>
    </row>
    <row r="68" spans="1:73" x14ac:dyDescent="0.3">
      <c r="A68">
        <v>11</v>
      </c>
      <c r="B68" t="s">
        <v>15</v>
      </c>
      <c r="C68" s="14">
        <f>SUMIFS('[1]INSER DATA'!$F:$F,'[1]INSER DATA'!$B:$B,A68,'[1]INSER DATA'!$R:$R,B68,'[1]INSER DATA'!$T:$T,1)</f>
        <v>66.5</v>
      </c>
      <c r="D68" s="85">
        <v>0.5</v>
      </c>
      <c r="E68" s="14">
        <f t="shared" ref="E68:E75" si="55">SUM(C68:D68)</f>
        <v>67</v>
      </c>
      <c r="F68" s="85">
        <v>2</v>
      </c>
      <c r="G68" s="14">
        <f t="shared" ref="G68:G75" si="56">SUM(E68:F68)</f>
        <v>69</v>
      </c>
      <c r="H68" s="12">
        <f>SUMIFS('[1]INSER DATA'!$F:$F,'[1]INSER DATA'!$B:$B,A68,'[1]INSER DATA'!$R:$R,B68,'[1]INSER DATA'!$W:$W,1)</f>
        <v>70.5</v>
      </c>
      <c r="I68" s="88">
        <v>1</v>
      </c>
      <c r="J68" s="12">
        <f>SUMIFS('[1]INSER DATA'!$X:$X,'[1]INSER DATA'!$B:$B,A68,'[1]INSER DATA'!$R:$R,B68,'[1]INSER DATA'!$W:$W,1)</f>
        <v>71.5</v>
      </c>
      <c r="L68" s="4">
        <f t="shared" ref="L68:L83" si="57">SUM(C68/11)</f>
        <v>6.0454545454545459</v>
      </c>
      <c r="M68" s="4">
        <f t="shared" ref="M68:M83" si="58">SUM(E68/11)</f>
        <v>6.0909090909090908</v>
      </c>
      <c r="N68" s="4">
        <f t="shared" ref="N68:N83" si="59">SUM(G68/11)</f>
        <v>6.2727272727272725</v>
      </c>
      <c r="O68" s="4">
        <f t="shared" ref="O68:O83" si="60">SUM(H68/11)</f>
        <v>6.4090909090909092</v>
      </c>
      <c r="P68" s="4">
        <f t="shared" si="50"/>
        <v>6.5</v>
      </c>
      <c r="Q68" s="15">
        <f t="shared" ref="Q68:Q83" si="61">SUM(C68-H68)</f>
        <v>-4</v>
      </c>
      <c r="R68" s="15">
        <f t="shared" ref="R68:R83" si="62">SUM(D68-I68)</f>
        <v>-0.5</v>
      </c>
      <c r="S68" s="15">
        <f t="shared" ref="S68:S83" si="63">SUM(E68-J68)</f>
        <v>-4.5</v>
      </c>
      <c r="BS68">
        <f>_xlfn.XLOOKUP(BT68,[1]!Tabella4[nome],[1]!Tabella4[DIFF QUOT])</f>
        <v>-7</v>
      </c>
      <c r="BT68" s="89" t="s">
        <v>132</v>
      </c>
      <c r="BU68" s="1" t="s">
        <v>18</v>
      </c>
    </row>
    <row r="69" spans="1:73" x14ac:dyDescent="0.3">
      <c r="A69">
        <v>11</v>
      </c>
      <c r="B69" t="s">
        <v>16</v>
      </c>
      <c r="C69" s="14">
        <f>SUMIFS('[1]INSER DATA'!$F:$F,'[1]INSER DATA'!$B:$B,A69,'[1]INSER DATA'!$R:$R,B69,'[1]INSER DATA'!$T:$T,1)</f>
        <v>67.5</v>
      </c>
      <c r="D69" s="85">
        <v>6</v>
      </c>
      <c r="E69" s="14">
        <f t="shared" si="55"/>
        <v>73.5</v>
      </c>
      <c r="F69" s="85">
        <v>1</v>
      </c>
      <c r="G69" s="14">
        <f t="shared" si="56"/>
        <v>74.5</v>
      </c>
      <c r="H69" s="12">
        <f>SUMIFS('[1]INSER DATA'!$F:$F,'[1]INSER DATA'!$B:$B,A69,'[1]INSER DATA'!$R:$R,B69,'[1]INSER DATA'!$W:$W,1)</f>
        <v>70.5</v>
      </c>
      <c r="I69" s="88">
        <v>8</v>
      </c>
      <c r="J69" s="12">
        <f>SUMIFS('[1]INSER DATA'!$X:$X,'[1]INSER DATA'!$B:$B,A69,'[1]INSER DATA'!$R:$R,B69,'[1]INSER DATA'!$W:$W,1)</f>
        <v>78.5</v>
      </c>
      <c r="L69" s="4">
        <f t="shared" si="57"/>
        <v>6.1363636363636367</v>
      </c>
      <c r="M69" s="4">
        <f t="shared" si="58"/>
        <v>6.6818181818181817</v>
      </c>
      <c r="N69" s="4">
        <f t="shared" si="59"/>
        <v>6.7727272727272725</v>
      </c>
      <c r="O69" s="4">
        <f t="shared" si="60"/>
        <v>6.4090909090909092</v>
      </c>
      <c r="P69" s="4">
        <f t="shared" si="50"/>
        <v>7.1363636363636367</v>
      </c>
      <c r="Q69" s="15">
        <f t="shared" si="61"/>
        <v>-3</v>
      </c>
      <c r="R69" s="15">
        <f t="shared" si="62"/>
        <v>-2</v>
      </c>
      <c r="S69" s="15">
        <f t="shared" si="63"/>
        <v>-5</v>
      </c>
      <c r="BS69">
        <f>_xlfn.XLOOKUP(BT69,[1]!Tabella4[nome],[1]!Tabella4[DIFF QUOT])</f>
        <v>5</v>
      </c>
      <c r="BT69" s="89" t="s">
        <v>205</v>
      </c>
      <c r="BU69" s="1" t="s">
        <v>18</v>
      </c>
    </row>
    <row r="70" spans="1:73" x14ac:dyDescent="0.3">
      <c r="A70">
        <v>11</v>
      </c>
      <c r="B70" t="s">
        <v>17</v>
      </c>
      <c r="C70" s="14">
        <f>SUMIFS('[1]INSER DATA'!$F:$F,'[1]INSER DATA'!$B:$B,A70,'[1]INSER DATA'!$R:$R,B70,'[1]INSER DATA'!$T:$T,1)</f>
        <v>66</v>
      </c>
      <c r="D70" s="85">
        <v>2</v>
      </c>
      <c r="E70" s="14">
        <f t="shared" si="55"/>
        <v>68</v>
      </c>
      <c r="F70" s="85">
        <v>0</v>
      </c>
      <c r="G70" s="14">
        <f t="shared" si="56"/>
        <v>68</v>
      </c>
      <c r="H70" s="12">
        <f>SUMIFS('[1]INSER DATA'!$F:$F,'[1]INSER DATA'!$B:$B,A70,'[1]INSER DATA'!$R:$R,B70,'[1]INSER DATA'!$W:$W,1)</f>
        <v>69.5</v>
      </c>
      <c r="I70" s="88">
        <v>5</v>
      </c>
      <c r="J70" s="12">
        <f>SUMIFS('[1]INSER DATA'!$X:$X,'[1]INSER DATA'!$B:$B,A70,'[1]INSER DATA'!$R:$R,B70,'[1]INSER DATA'!$W:$W,1)</f>
        <v>74.5</v>
      </c>
      <c r="L70" s="4">
        <f t="shared" si="57"/>
        <v>6</v>
      </c>
      <c r="M70" s="4">
        <f t="shared" si="58"/>
        <v>6.1818181818181817</v>
      </c>
      <c r="N70" s="4">
        <f t="shared" si="59"/>
        <v>6.1818181818181817</v>
      </c>
      <c r="O70" s="4">
        <f t="shared" si="60"/>
        <v>6.3181818181818183</v>
      </c>
      <c r="P70" s="4">
        <f t="shared" si="50"/>
        <v>6.7727272727272725</v>
      </c>
      <c r="Q70" s="15">
        <f t="shared" si="61"/>
        <v>-3.5</v>
      </c>
      <c r="R70" s="15">
        <f t="shared" si="62"/>
        <v>-3</v>
      </c>
      <c r="S70" s="15">
        <f t="shared" si="63"/>
        <v>-6.5</v>
      </c>
      <c r="BS70">
        <f>_xlfn.XLOOKUP(BT70,[1]!Tabella4[nome],[1]!Tabella4[DIFF QUOT])</f>
        <v>-10</v>
      </c>
      <c r="BT70" s="89" t="s">
        <v>496</v>
      </c>
      <c r="BU70" s="1" t="s">
        <v>18</v>
      </c>
    </row>
    <row r="71" spans="1:73" x14ac:dyDescent="0.3">
      <c r="A71">
        <v>11</v>
      </c>
      <c r="B71" t="s">
        <v>18</v>
      </c>
      <c r="C71" s="14">
        <f>SUMIFS('[1]INSER DATA'!$F:$F,'[1]INSER DATA'!$B:$B,A71,'[1]INSER DATA'!$R:$R,B71,'[1]INSER DATA'!$T:$T,1)</f>
        <v>70.5</v>
      </c>
      <c r="D71" s="85">
        <v>15.5</v>
      </c>
      <c r="E71" s="14">
        <f t="shared" si="55"/>
        <v>86</v>
      </c>
      <c r="F71" s="85">
        <v>2</v>
      </c>
      <c r="G71" s="14">
        <f t="shared" si="56"/>
        <v>88</v>
      </c>
      <c r="H71" s="12">
        <f>SUMIFS('[1]INSER DATA'!$F:$F,'[1]INSER DATA'!$B:$B,A71,'[1]INSER DATA'!$R:$R,B71,'[1]INSER DATA'!$W:$W,1)</f>
        <v>72</v>
      </c>
      <c r="I71" s="88">
        <v>16</v>
      </c>
      <c r="J71" s="12">
        <f>SUMIFS('[1]INSER DATA'!$X:$X,'[1]INSER DATA'!$B:$B,A71,'[1]INSER DATA'!$R:$R,B71,'[1]INSER DATA'!$W:$W,1)</f>
        <v>88</v>
      </c>
      <c r="L71" s="4">
        <f t="shared" si="57"/>
        <v>6.4090909090909092</v>
      </c>
      <c r="M71" s="4">
        <f t="shared" si="58"/>
        <v>7.8181818181818183</v>
      </c>
      <c r="N71" s="4">
        <f t="shared" si="59"/>
        <v>8</v>
      </c>
      <c r="O71" s="4">
        <f t="shared" si="60"/>
        <v>6.5454545454545459</v>
      </c>
      <c r="P71" s="4">
        <f t="shared" si="50"/>
        <v>8</v>
      </c>
      <c r="Q71" s="15">
        <f t="shared" si="61"/>
        <v>-1.5</v>
      </c>
      <c r="R71" s="15">
        <f t="shared" si="62"/>
        <v>-0.5</v>
      </c>
      <c r="S71" s="15">
        <f t="shared" si="63"/>
        <v>-2</v>
      </c>
      <c r="BS71">
        <f>_xlfn.XLOOKUP(BT71,[1]!Tabella4[nome],[1]!Tabella4[DIFF QUOT])</f>
        <v>-10</v>
      </c>
      <c r="BT71" s="89" t="s">
        <v>497</v>
      </c>
      <c r="BU71" s="1" t="s">
        <v>18</v>
      </c>
    </row>
    <row r="72" spans="1:73" x14ac:dyDescent="0.3">
      <c r="A72">
        <v>11</v>
      </c>
      <c r="B72" t="s">
        <v>19</v>
      </c>
      <c r="C72" s="14">
        <f>SUMIFS('[1]INSER DATA'!$F:$F,'[1]INSER DATA'!$B:$B,A72,'[1]INSER DATA'!$R:$R,B72,'[1]INSER DATA'!$T:$T,1)</f>
        <v>64.5</v>
      </c>
      <c r="D72" s="85">
        <v>-3</v>
      </c>
      <c r="E72" s="14">
        <f t="shared" si="55"/>
        <v>61.5</v>
      </c>
      <c r="F72" s="85">
        <v>0</v>
      </c>
      <c r="G72" s="14">
        <f t="shared" si="56"/>
        <v>61.5</v>
      </c>
      <c r="H72" s="12">
        <f>SUMIFS('[1]INSER DATA'!$F:$F,'[1]INSER DATA'!$B:$B,A72,'[1]INSER DATA'!$R:$R,B72,'[1]INSER DATA'!$W:$W,1)</f>
        <v>67</v>
      </c>
      <c r="I72" s="88">
        <v>2</v>
      </c>
      <c r="J72" s="12">
        <f>SUMIFS('[1]INSER DATA'!$X:$X,'[1]INSER DATA'!$B:$B,A72,'[1]INSER DATA'!$R:$R,B72,'[1]INSER DATA'!$W:$W,1)</f>
        <v>69</v>
      </c>
      <c r="L72" s="4">
        <f t="shared" si="57"/>
        <v>5.8636363636363633</v>
      </c>
      <c r="M72" s="4">
        <f t="shared" si="58"/>
        <v>5.5909090909090908</v>
      </c>
      <c r="N72" s="4">
        <f t="shared" si="59"/>
        <v>5.5909090909090908</v>
      </c>
      <c r="O72" s="4">
        <f t="shared" si="60"/>
        <v>6.0909090909090908</v>
      </c>
      <c r="P72" s="4">
        <f t="shared" si="50"/>
        <v>6.2727272727272725</v>
      </c>
      <c r="Q72" s="15">
        <f t="shared" si="61"/>
        <v>-2.5</v>
      </c>
      <c r="R72" s="15">
        <f t="shared" si="62"/>
        <v>-5</v>
      </c>
      <c r="S72" s="15">
        <f t="shared" si="63"/>
        <v>-7.5</v>
      </c>
      <c r="BS72">
        <f>_xlfn.XLOOKUP(BT72,[1]!Tabella4[nome],[1]!Tabella4[DIFF QUOT])</f>
        <v>2</v>
      </c>
      <c r="BT72" s="89" t="s">
        <v>498</v>
      </c>
      <c r="BU72" s="1" t="s">
        <v>18</v>
      </c>
    </row>
    <row r="73" spans="1:73" x14ac:dyDescent="0.3">
      <c r="A73">
        <v>11</v>
      </c>
      <c r="B73" t="s">
        <v>20</v>
      </c>
      <c r="C73" s="14">
        <f>SUMIFS('[1]INSER DATA'!$F:$F,'[1]INSER DATA'!$B:$B,A73,'[1]INSER DATA'!$R:$R,B73,'[1]INSER DATA'!$T:$T,1)</f>
        <v>65</v>
      </c>
      <c r="D73" s="85">
        <v>-1</v>
      </c>
      <c r="E73" s="14">
        <f t="shared" si="55"/>
        <v>64</v>
      </c>
      <c r="F73" s="85">
        <v>1</v>
      </c>
      <c r="G73" s="14">
        <f t="shared" si="56"/>
        <v>65</v>
      </c>
      <c r="H73" s="12">
        <f>SUMIFS('[1]INSER DATA'!$F:$F,'[1]INSER DATA'!$B:$B,A73,'[1]INSER DATA'!$R:$R,B73,'[1]INSER DATA'!$W:$W,1)</f>
        <v>69</v>
      </c>
      <c r="I73" s="88">
        <v>5</v>
      </c>
      <c r="J73" s="12">
        <f>SUMIFS('[1]INSER DATA'!$X:$X,'[1]INSER DATA'!$B:$B,A73,'[1]INSER DATA'!$R:$R,B73,'[1]INSER DATA'!$W:$W,1)</f>
        <v>74</v>
      </c>
      <c r="L73" s="4">
        <f t="shared" si="57"/>
        <v>5.9090909090909092</v>
      </c>
      <c r="M73" s="4">
        <f t="shared" si="58"/>
        <v>5.8181818181818183</v>
      </c>
      <c r="N73" s="4">
        <f t="shared" si="59"/>
        <v>5.9090909090909092</v>
      </c>
      <c r="O73" s="4">
        <f t="shared" si="60"/>
        <v>6.2727272727272725</v>
      </c>
      <c r="P73" s="4">
        <f t="shared" si="50"/>
        <v>6.7272727272727275</v>
      </c>
      <c r="Q73" s="15">
        <f t="shared" si="61"/>
        <v>-4</v>
      </c>
      <c r="R73" s="15">
        <f t="shared" si="62"/>
        <v>-6</v>
      </c>
      <c r="S73" s="15">
        <f t="shared" si="63"/>
        <v>-10</v>
      </c>
      <c r="BS73">
        <f>_xlfn.XLOOKUP(BT73,[1]!Tabella4[nome],[1]!Tabella4[DIFF QUOT])</f>
        <v>-8</v>
      </c>
      <c r="BT73" s="89" t="s">
        <v>499</v>
      </c>
      <c r="BU73" s="1" t="s">
        <v>18</v>
      </c>
    </row>
    <row r="74" spans="1:73" x14ac:dyDescent="0.3">
      <c r="A74">
        <v>11</v>
      </c>
      <c r="B74" t="s">
        <v>21</v>
      </c>
      <c r="C74" s="14">
        <f>SUMIFS('[1]INSER DATA'!$F:$F,'[1]INSER DATA'!$B:$B,A74,'[1]INSER DATA'!$R:$R,B74,'[1]INSER DATA'!$T:$T,1)</f>
        <v>68</v>
      </c>
      <c r="D74" s="85">
        <v>9</v>
      </c>
      <c r="E74" s="14">
        <f t="shared" si="55"/>
        <v>77</v>
      </c>
      <c r="F74" s="85">
        <v>0</v>
      </c>
      <c r="G74" s="14">
        <f t="shared" si="56"/>
        <v>77</v>
      </c>
      <c r="H74" s="12">
        <f>SUMIFS('[1]INSER DATA'!$F:$F,'[1]INSER DATA'!$B:$B,A74,'[1]INSER DATA'!$R:$R,B74,'[1]INSER DATA'!$W:$W,1)</f>
        <v>72</v>
      </c>
      <c r="I74" s="88">
        <v>8.5</v>
      </c>
      <c r="J74" s="12">
        <f>SUMIFS('[1]INSER DATA'!$X:$X,'[1]INSER DATA'!$B:$B,A74,'[1]INSER DATA'!$R:$R,B74,'[1]INSER DATA'!$W:$W,1)</f>
        <v>80.5</v>
      </c>
      <c r="L74" s="4">
        <f t="shared" si="57"/>
        <v>6.1818181818181817</v>
      </c>
      <c r="M74" s="4">
        <f t="shared" si="58"/>
        <v>7</v>
      </c>
      <c r="N74" s="4">
        <f t="shared" si="59"/>
        <v>7</v>
      </c>
      <c r="O74" s="4">
        <f t="shared" si="60"/>
        <v>6.5454545454545459</v>
      </c>
      <c r="P74" s="4">
        <f t="shared" si="50"/>
        <v>7.3181818181818183</v>
      </c>
      <c r="Q74" s="15">
        <f t="shared" si="61"/>
        <v>-4</v>
      </c>
      <c r="R74" s="15">
        <f t="shared" si="62"/>
        <v>0.5</v>
      </c>
      <c r="S74" s="15">
        <f t="shared" si="63"/>
        <v>-3.5</v>
      </c>
      <c r="BS74">
        <f>_xlfn.XLOOKUP(BT74,[1]!Tabella4[nome],[1]!Tabella4[DIFF QUOT])</f>
        <v>5</v>
      </c>
      <c r="BT74" s="89" t="s">
        <v>79</v>
      </c>
      <c r="BU74" s="1" t="s">
        <v>18</v>
      </c>
    </row>
    <row r="75" spans="1:73" x14ac:dyDescent="0.3">
      <c r="A75">
        <v>11</v>
      </c>
      <c r="B75" t="s">
        <v>41</v>
      </c>
      <c r="C75" s="14">
        <f>SUMIFS('[1]INSER DATA'!$F:$F,'[1]INSER DATA'!$B:$B,A75,'[1]INSER DATA'!$R:$R,B75,'[1]INSER DATA'!$T:$T,1)</f>
        <v>65.5</v>
      </c>
      <c r="D75" s="85">
        <v>4</v>
      </c>
      <c r="E75" s="14">
        <f t="shared" si="55"/>
        <v>69.5</v>
      </c>
      <c r="F75" s="85">
        <v>0</v>
      </c>
      <c r="G75" s="14">
        <f t="shared" si="56"/>
        <v>69.5</v>
      </c>
      <c r="H75" s="12">
        <f>SUMIFS('[1]INSER DATA'!$F:$F,'[1]INSER DATA'!$B:$B,A75,'[1]INSER DATA'!$R:$R,B75,'[1]INSER DATA'!$W:$W,1)</f>
        <v>67</v>
      </c>
      <c r="I75" s="88">
        <v>4.5</v>
      </c>
      <c r="J75" s="12">
        <f>SUMIFS('[1]INSER DATA'!$X:$X,'[1]INSER DATA'!$B:$B,A75,'[1]INSER DATA'!$R:$R,B75,'[1]INSER DATA'!$W:$W,1)</f>
        <v>71.5</v>
      </c>
      <c r="L75" s="4">
        <f t="shared" si="57"/>
        <v>5.9545454545454541</v>
      </c>
      <c r="M75" s="4">
        <f t="shared" si="58"/>
        <v>6.3181818181818183</v>
      </c>
      <c r="N75" s="4">
        <f t="shared" si="59"/>
        <v>6.3181818181818183</v>
      </c>
      <c r="O75" s="4">
        <f t="shared" si="60"/>
        <v>6.0909090909090908</v>
      </c>
      <c r="P75" s="4">
        <f t="shared" si="50"/>
        <v>6.5</v>
      </c>
      <c r="Q75" s="15">
        <f t="shared" si="61"/>
        <v>-1.5</v>
      </c>
      <c r="R75" s="15">
        <f t="shared" si="62"/>
        <v>-0.5</v>
      </c>
      <c r="S75" s="15">
        <f t="shared" si="63"/>
        <v>-2</v>
      </c>
      <c r="BS75">
        <f>_xlfn.XLOOKUP(BT75,[1]!Tabella4[nome],[1]!Tabella4[DIFF QUOT])</f>
        <v>-14</v>
      </c>
      <c r="BT75" s="89" t="s">
        <v>189</v>
      </c>
      <c r="BU75" s="1" t="s">
        <v>18</v>
      </c>
    </row>
    <row r="76" spans="1:73" x14ac:dyDescent="0.3">
      <c r="A76">
        <v>12</v>
      </c>
      <c r="B76" t="s">
        <v>15</v>
      </c>
      <c r="C76" s="14">
        <f>SUMIFS('[1]INSER DATA'!$F:$F,'[1]INSER DATA'!$B:$B,A76,'[1]INSER DATA'!$R:$R,B76,'[1]INSER DATA'!$T:$T,1)</f>
        <v>73</v>
      </c>
      <c r="D76" s="85">
        <v>26</v>
      </c>
      <c r="E76" s="14">
        <f t="shared" ref="E76:E140" si="64">SUM(C76:D76)</f>
        <v>99</v>
      </c>
      <c r="F76" s="85">
        <v>5</v>
      </c>
      <c r="G76" s="14">
        <f t="shared" ref="G76:G139" si="65">SUM(E76:F76)</f>
        <v>104</v>
      </c>
      <c r="H76" s="12">
        <f>SUMIFS('[1]INSER DATA'!$F:$F,'[1]INSER DATA'!$B:$B,A76,'[1]INSER DATA'!$R:$R,B76,'[1]INSER DATA'!$W:$W,1)</f>
        <v>74</v>
      </c>
      <c r="I76" s="88">
        <v>27</v>
      </c>
      <c r="J76" s="12">
        <f>SUMIFS('[1]INSER DATA'!$X:$X,'[1]INSER DATA'!$B:$B,A76,'[1]INSER DATA'!$R:$R,B76,'[1]INSER DATA'!$W:$W,1)</f>
        <v>101</v>
      </c>
      <c r="L76" s="4">
        <f t="shared" si="57"/>
        <v>6.6363636363636367</v>
      </c>
      <c r="M76" s="4">
        <f t="shared" si="58"/>
        <v>9</v>
      </c>
      <c r="N76" s="4">
        <f t="shared" si="59"/>
        <v>9.454545454545455</v>
      </c>
      <c r="O76" s="4">
        <f t="shared" si="60"/>
        <v>6.7272727272727275</v>
      </c>
      <c r="P76" s="4">
        <f t="shared" si="50"/>
        <v>9.1818181818181817</v>
      </c>
      <c r="Q76" s="15">
        <f t="shared" si="61"/>
        <v>-1</v>
      </c>
      <c r="R76" s="15">
        <f t="shared" si="62"/>
        <v>-1</v>
      </c>
      <c r="S76" s="15">
        <f t="shared" si="63"/>
        <v>-2</v>
      </c>
      <c r="BS76">
        <f>_xlfn.XLOOKUP(BT76,[1]!Tabella4[nome],[1]!Tabella4[DIFF QUOT])</f>
        <v>-8</v>
      </c>
      <c r="BT76" s="89" t="s">
        <v>264</v>
      </c>
      <c r="BU76" s="1" t="s">
        <v>18</v>
      </c>
    </row>
    <row r="77" spans="1:73" x14ac:dyDescent="0.3">
      <c r="A77">
        <v>12</v>
      </c>
      <c r="B77" t="s">
        <v>16</v>
      </c>
      <c r="C77" s="14">
        <f>SUMIFS('[1]INSER DATA'!$F:$F,'[1]INSER DATA'!$B:$B,A77,'[1]INSER DATA'!$R:$R,B77,'[1]INSER DATA'!$T:$T,1)</f>
        <v>69</v>
      </c>
      <c r="D77" s="85">
        <v>9.5</v>
      </c>
      <c r="E77" s="14">
        <f t="shared" si="64"/>
        <v>78.5</v>
      </c>
      <c r="F77" s="85">
        <v>2</v>
      </c>
      <c r="G77" s="14">
        <f t="shared" si="65"/>
        <v>80.5</v>
      </c>
      <c r="H77" s="12">
        <f>SUMIFS('[1]INSER DATA'!$F:$F,'[1]INSER DATA'!$B:$B,A77,'[1]INSER DATA'!$R:$R,B77,'[1]INSER DATA'!$W:$W,1)</f>
        <v>71.5</v>
      </c>
      <c r="I77" s="88">
        <v>15</v>
      </c>
      <c r="J77" s="12">
        <f>SUMIFS('[1]INSER DATA'!$X:$X,'[1]INSER DATA'!$B:$B,A77,'[1]INSER DATA'!$R:$R,B77,'[1]INSER DATA'!$W:$W,1)</f>
        <v>86.5</v>
      </c>
      <c r="L77" s="4">
        <f t="shared" si="57"/>
        <v>6.2727272727272725</v>
      </c>
      <c r="M77" s="4">
        <f t="shared" si="58"/>
        <v>7.1363636363636367</v>
      </c>
      <c r="N77" s="4">
        <f t="shared" si="59"/>
        <v>7.3181818181818183</v>
      </c>
      <c r="O77" s="4">
        <f t="shared" si="60"/>
        <v>6.5</v>
      </c>
      <c r="P77" s="4">
        <f t="shared" si="50"/>
        <v>7.8636363636363633</v>
      </c>
      <c r="Q77" s="15">
        <f t="shared" si="61"/>
        <v>-2.5</v>
      </c>
      <c r="R77" s="15">
        <f t="shared" si="62"/>
        <v>-5.5</v>
      </c>
      <c r="S77" s="15">
        <f t="shared" si="63"/>
        <v>-8</v>
      </c>
      <c r="BS77">
        <f>_xlfn.XLOOKUP(BT77,[1]!Tabella4[nome],[1]!Tabella4[DIFF QUOT])</f>
        <v>-16</v>
      </c>
      <c r="BT77" s="89" t="s">
        <v>250</v>
      </c>
      <c r="BU77" s="1" t="s">
        <v>18</v>
      </c>
    </row>
    <row r="78" spans="1:73" x14ac:dyDescent="0.3">
      <c r="A78">
        <v>12</v>
      </c>
      <c r="B78" t="s">
        <v>17</v>
      </c>
      <c r="C78" s="14">
        <f>SUMIFS('[1]INSER DATA'!$F:$F,'[1]INSER DATA'!$B:$B,A78,'[1]INSER DATA'!$R:$R,B78,'[1]INSER DATA'!$T:$T,1)</f>
        <v>64.5</v>
      </c>
      <c r="D78" s="85">
        <v>0.5</v>
      </c>
      <c r="E78" s="14">
        <f t="shared" si="64"/>
        <v>65</v>
      </c>
      <c r="F78" s="85">
        <v>1</v>
      </c>
      <c r="G78" s="14">
        <f t="shared" si="65"/>
        <v>66</v>
      </c>
      <c r="H78" s="12">
        <f>SUMIFS('[1]INSER DATA'!$F:$F,'[1]INSER DATA'!$B:$B,A78,'[1]INSER DATA'!$R:$R,B78,'[1]INSER DATA'!$W:$W,1)</f>
        <v>67.5</v>
      </c>
      <c r="I78" s="88">
        <v>3.5</v>
      </c>
      <c r="J78" s="12">
        <f>SUMIFS('[1]INSER DATA'!$X:$X,'[1]INSER DATA'!$B:$B,A78,'[1]INSER DATA'!$R:$R,B78,'[1]INSER DATA'!$W:$W,1)</f>
        <v>71</v>
      </c>
      <c r="L78" s="4">
        <f t="shared" si="57"/>
        <v>5.8636363636363633</v>
      </c>
      <c r="M78" s="4">
        <f t="shared" si="58"/>
        <v>5.9090909090909092</v>
      </c>
      <c r="N78" s="4">
        <f t="shared" si="59"/>
        <v>6</v>
      </c>
      <c r="O78" s="4">
        <f t="shared" si="60"/>
        <v>6.1363636363636367</v>
      </c>
      <c r="P78" s="4">
        <f t="shared" si="50"/>
        <v>6.4545454545454541</v>
      </c>
      <c r="Q78" s="15">
        <f t="shared" si="61"/>
        <v>-3</v>
      </c>
      <c r="R78" s="15">
        <f t="shared" si="62"/>
        <v>-3</v>
      </c>
      <c r="S78" s="15">
        <f t="shared" si="63"/>
        <v>-6</v>
      </c>
      <c r="BS78">
        <f>_xlfn.XLOOKUP(BT78,[1]!Tabella4[nome],[1]!Tabella4[DIFF QUOT])</f>
        <v>-6</v>
      </c>
      <c r="BT78" s="89" t="s">
        <v>500</v>
      </c>
      <c r="BU78" s="1" t="s">
        <v>18</v>
      </c>
    </row>
    <row r="79" spans="1:73" x14ac:dyDescent="0.3">
      <c r="A79">
        <v>12</v>
      </c>
      <c r="B79" t="s">
        <v>18</v>
      </c>
      <c r="C79" s="14">
        <f>SUMIFS('[1]INSER DATA'!$F:$F,'[1]INSER DATA'!$B:$B,A79,'[1]INSER DATA'!$R:$R,B79,'[1]INSER DATA'!$T:$T,1)</f>
        <v>67</v>
      </c>
      <c r="D79" s="85">
        <v>0</v>
      </c>
      <c r="E79" s="14">
        <f t="shared" si="64"/>
        <v>67</v>
      </c>
      <c r="F79" s="85">
        <v>2</v>
      </c>
      <c r="G79" s="14">
        <f t="shared" si="65"/>
        <v>69</v>
      </c>
      <c r="H79" s="12">
        <f>SUMIFS('[1]INSER DATA'!$F:$F,'[1]INSER DATA'!$B:$B,A79,'[1]INSER DATA'!$R:$R,B79,'[1]INSER DATA'!$W:$W,1)</f>
        <v>70</v>
      </c>
      <c r="I79" s="88">
        <v>4</v>
      </c>
      <c r="J79" s="12">
        <f>SUMIFS('[1]INSER DATA'!$X:$X,'[1]INSER DATA'!$B:$B,A79,'[1]INSER DATA'!$R:$R,B79,'[1]INSER DATA'!$W:$W,1)</f>
        <v>74</v>
      </c>
      <c r="L79" s="4">
        <f t="shared" si="57"/>
        <v>6.0909090909090908</v>
      </c>
      <c r="M79" s="4">
        <f t="shared" si="58"/>
        <v>6.0909090909090908</v>
      </c>
      <c r="N79" s="4">
        <f t="shared" si="59"/>
        <v>6.2727272727272725</v>
      </c>
      <c r="O79" s="4">
        <f t="shared" si="60"/>
        <v>6.3636363636363633</v>
      </c>
      <c r="P79" s="4">
        <f t="shared" si="50"/>
        <v>6.7272727272727275</v>
      </c>
      <c r="Q79" s="15">
        <f t="shared" si="61"/>
        <v>-3</v>
      </c>
      <c r="R79" s="15">
        <f t="shared" si="62"/>
        <v>-4</v>
      </c>
      <c r="S79" s="15">
        <f t="shared" si="63"/>
        <v>-7</v>
      </c>
      <c r="BS79">
        <f>_xlfn.XLOOKUP(BT79,[1]!Tabella4[nome],[1]!Tabella4[DIFF QUOT])</f>
        <v>-1</v>
      </c>
      <c r="BT79" s="89" t="s">
        <v>217</v>
      </c>
      <c r="BU79" s="1" t="s">
        <v>18</v>
      </c>
    </row>
    <row r="80" spans="1:73" x14ac:dyDescent="0.3">
      <c r="A80">
        <v>12</v>
      </c>
      <c r="B80" t="s">
        <v>19</v>
      </c>
      <c r="C80" s="14">
        <f>SUMIFS('[1]INSER DATA'!$F:$F,'[1]INSER DATA'!$B:$B,A80,'[1]INSER DATA'!$R:$R,B80,'[1]INSER DATA'!$T:$T,1)</f>
        <v>66.5</v>
      </c>
      <c r="D80" s="85">
        <v>-2</v>
      </c>
      <c r="E80" s="14">
        <f t="shared" si="64"/>
        <v>64.5</v>
      </c>
      <c r="F80" s="85">
        <v>1</v>
      </c>
      <c r="G80" s="14">
        <f t="shared" si="65"/>
        <v>65.5</v>
      </c>
      <c r="H80" s="12">
        <f>SUMIFS('[1]INSER DATA'!$F:$F,'[1]INSER DATA'!$B:$B,A80,'[1]INSER DATA'!$R:$R,B80,'[1]INSER DATA'!$W:$W,1)</f>
        <v>69</v>
      </c>
      <c r="I80" s="88">
        <v>2</v>
      </c>
      <c r="J80" s="12">
        <f>SUMIFS('[1]INSER DATA'!$X:$X,'[1]INSER DATA'!$B:$B,A80,'[1]INSER DATA'!$R:$R,B80,'[1]INSER DATA'!$W:$W,1)</f>
        <v>71</v>
      </c>
      <c r="L80" s="4">
        <f t="shared" si="57"/>
        <v>6.0454545454545459</v>
      </c>
      <c r="M80" s="4">
        <f t="shared" si="58"/>
        <v>5.8636363636363633</v>
      </c>
      <c r="N80" s="4">
        <f t="shared" si="59"/>
        <v>5.9545454545454541</v>
      </c>
      <c r="O80" s="4">
        <f t="shared" si="60"/>
        <v>6.2727272727272725</v>
      </c>
      <c r="P80" s="4">
        <f t="shared" si="50"/>
        <v>6.4545454545454541</v>
      </c>
      <c r="Q80" s="15">
        <f t="shared" si="61"/>
        <v>-2.5</v>
      </c>
      <c r="R80" s="15">
        <f t="shared" si="62"/>
        <v>-4</v>
      </c>
      <c r="S80" s="15">
        <f t="shared" si="63"/>
        <v>-6.5</v>
      </c>
      <c r="BS80">
        <f>_xlfn.XLOOKUP(BT80,[1]!Tabella4[nome],[1]!Tabella4[DIFF QUOT])</f>
        <v>-3</v>
      </c>
      <c r="BT80" s="89" t="s">
        <v>127</v>
      </c>
      <c r="BU80" s="1" t="s">
        <v>19</v>
      </c>
    </row>
    <row r="81" spans="1:73" x14ac:dyDescent="0.3">
      <c r="A81">
        <v>12</v>
      </c>
      <c r="B81" t="s">
        <v>20</v>
      </c>
      <c r="C81" s="14">
        <f>SUMIFS('[1]INSER DATA'!$F:$F,'[1]INSER DATA'!$B:$B,A81,'[1]INSER DATA'!$R:$R,B81,'[1]INSER DATA'!$T:$T,1)</f>
        <v>66</v>
      </c>
      <c r="D81" s="85">
        <v>-1.5</v>
      </c>
      <c r="E81" s="14">
        <f t="shared" si="64"/>
        <v>64.5</v>
      </c>
      <c r="F81" s="85">
        <v>0</v>
      </c>
      <c r="G81" s="14">
        <f t="shared" si="65"/>
        <v>64.5</v>
      </c>
      <c r="H81" s="12">
        <f>SUMIFS('[1]INSER DATA'!$F:$F,'[1]INSER DATA'!$B:$B,A81,'[1]INSER DATA'!$R:$R,B81,'[1]INSER DATA'!$W:$W,1)</f>
        <v>68.5</v>
      </c>
      <c r="I81" s="88">
        <v>0</v>
      </c>
      <c r="J81" s="12">
        <f>SUMIFS('[1]INSER DATA'!$X:$X,'[1]INSER DATA'!$B:$B,A81,'[1]INSER DATA'!$R:$R,B81,'[1]INSER DATA'!$W:$W,1)</f>
        <v>68.5</v>
      </c>
      <c r="L81" s="4">
        <f t="shared" si="57"/>
        <v>6</v>
      </c>
      <c r="M81" s="4">
        <f t="shared" si="58"/>
        <v>5.8636363636363633</v>
      </c>
      <c r="N81" s="4">
        <f t="shared" si="59"/>
        <v>5.8636363636363633</v>
      </c>
      <c r="O81" s="4">
        <f t="shared" si="60"/>
        <v>6.2272727272727275</v>
      </c>
      <c r="P81" s="4">
        <f t="shared" si="50"/>
        <v>6.2272727272727275</v>
      </c>
      <c r="Q81" s="15">
        <f t="shared" si="61"/>
        <v>-2.5</v>
      </c>
      <c r="R81" s="15">
        <f t="shared" si="62"/>
        <v>-1.5</v>
      </c>
      <c r="S81" s="15">
        <f t="shared" si="63"/>
        <v>-4</v>
      </c>
      <c r="BS81">
        <f>_xlfn.XLOOKUP(BT81,[1]!Tabella4[nome],[1]!Tabella4[DIFF QUOT])</f>
        <v>0</v>
      </c>
      <c r="BT81" s="89" t="s">
        <v>201</v>
      </c>
      <c r="BU81" s="1" t="s">
        <v>19</v>
      </c>
    </row>
    <row r="82" spans="1:73" x14ac:dyDescent="0.3">
      <c r="A82">
        <v>12</v>
      </c>
      <c r="B82" t="s">
        <v>21</v>
      </c>
      <c r="C82" s="14">
        <f>SUMIFS('[1]INSER DATA'!$F:$F,'[1]INSER DATA'!$B:$B,A82,'[1]INSER DATA'!$R:$R,B82,'[1]INSER DATA'!$T:$T,1)</f>
        <v>65</v>
      </c>
      <c r="D82" s="85">
        <v>-2</v>
      </c>
      <c r="E82" s="14">
        <f t="shared" si="64"/>
        <v>63</v>
      </c>
      <c r="F82" s="85">
        <v>0</v>
      </c>
      <c r="G82" s="14">
        <f t="shared" si="65"/>
        <v>63</v>
      </c>
      <c r="H82" s="12">
        <f>SUMIFS('[1]INSER DATA'!$F:$F,'[1]INSER DATA'!$B:$B,A82,'[1]INSER DATA'!$R:$R,B82,'[1]INSER DATA'!$W:$W,1)</f>
        <v>68.5</v>
      </c>
      <c r="I82" s="88">
        <v>6</v>
      </c>
      <c r="J82" s="12">
        <f>SUMIFS('[1]INSER DATA'!$X:$X,'[1]INSER DATA'!$B:$B,A82,'[1]INSER DATA'!$R:$R,B82,'[1]INSER DATA'!$W:$W,1)</f>
        <v>74.5</v>
      </c>
      <c r="L82" s="4">
        <f t="shared" si="57"/>
        <v>5.9090909090909092</v>
      </c>
      <c r="M82" s="4">
        <f t="shared" si="58"/>
        <v>5.7272727272727275</v>
      </c>
      <c r="N82" s="4">
        <f t="shared" si="59"/>
        <v>5.7272727272727275</v>
      </c>
      <c r="O82" s="4">
        <f t="shared" si="60"/>
        <v>6.2272727272727275</v>
      </c>
      <c r="P82" s="4">
        <f t="shared" si="50"/>
        <v>6.7727272727272725</v>
      </c>
      <c r="Q82" s="15">
        <f t="shared" si="61"/>
        <v>-3.5</v>
      </c>
      <c r="R82" s="15">
        <f t="shared" si="62"/>
        <v>-8</v>
      </c>
      <c r="S82" s="15">
        <f t="shared" si="63"/>
        <v>-11.5</v>
      </c>
      <c r="BS82">
        <f>_xlfn.XLOOKUP(BT82,[1]!Tabella4[nome],[1]!Tabella4[DIFF QUOT])</f>
        <v>4</v>
      </c>
      <c r="BT82" s="89" t="s">
        <v>296</v>
      </c>
      <c r="BU82" s="1" t="s">
        <v>19</v>
      </c>
    </row>
    <row r="83" spans="1:73" x14ac:dyDescent="0.3">
      <c r="A83">
        <v>12</v>
      </c>
      <c r="B83" t="s">
        <v>41</v>
      </c>
      <c r="C83" s="14">
        <f>SUMIFS('[1]INSER DATA'!$F:$F,'[1]INSER DATA'!$B:$B,A83,'[1]INSER DATA'!$R:$R,B83,'[1]INSER DATA'!$T:$T,1)</f>
        <v>67.5</v>
      </c>
      <c r="D83" s="85">
        <v>9.5</v>
      </c>
      <c r="E83" s="14">
        <f t="shared" si="64"/>
        <v>77</v>
      </c>
      <c r="F83" s="85">
        <v>0</v>
      </c>
      <c r="G83" s="14">
        <f t="shared" si="65"/>
        <v>77</v>
      </c>
      <c r="H83" s="12">
        <f>SUMIFS('[1]INSER DATA'!$F:$F,'[1]INSER DATA'!$B:$B,A83,'[1]INSER DATA'!$R:$R,B83,'[1]INSER DATA'!$W:$W,1)</f>
        <v>70.5</v>
      </c>
      <c r="I83" s="88">
        <v>13</v>
      </c>
      <c r="J83" s="12">
        <f>SUMIFS('[1]INSER DATA'!$X:$X,'[1]INSER DATA'!$B:$B,A83,'[1]INSER DATA'!$R:$R,B83,'[1]INSER DATA'!$W:$W,1)</f>
        <v>83.5</v>
      </c>
      <c r="L83" s="4">
        <f t="shared" si="57"/>
        <v>6.1363636363636367</v>
      </c>
      <c r="M83" s="4">
        <f t="shared" si="58"/>
        <v>7</v>
      </c>
      <c r="N83" s="4">
        <f t="shared" si="59"/>
        <v>7</v>
      </c>
      <c r="O83" s="4">
        <f t="shared" si="60"/>
        <v>6.4090909090909092</v>
      </c>
      <c r="P83" s="4">
        <f t="shared" si="50"/>
        <v>7.5909090909090908</v>
      </c>
      <c r="Q83" s="15">
        <f t="shared" si="61"/>
        <v>-3</v>
      </c>
      <c r="R83" s="15">
        <f t="shared" si="62"/>
        <v>-3.5</v>
      </c>
      <c r="S83" s="15">
        <f t="shared" si="63"/>
        <v>-6.5</v>
      </c>
      <c r="BS83">
        <f>_xlfn.XLOOKUP(BT83,[1]!Tabella4[nome],[1]!Tabella4[DIFF QUOT])</f>
        <v>4</v>
      </c>
      <c r="BT83" s="89" t="s">
        <v>66</v>
      </c>
      <c r="BU83" s="1" t="s">
        <v>19</v>
      </c>
    </row>
    <row r="84" spans="1:73" x14ac:dyDescent="0.3">
      <c r="A84">
        <v>13</v>
      </c>
      <c r="B84" t="s">
        <v>15</v>
      </c>
      <c r="C84" s="14">
        <f>SUMIFS('[1]INSER DATA'!$F:$F,'[1]INSER DATA'!$B:$B,A84,'[1]INSER DATA'!$R:$R,B84,'[1]INSER DATA'!$T:$T,1)</f>
        <v>66.5</v>
      </c>
      <c r="D84" s="85">
        <v>0</v>
      </c>
      <c r="E84" s="14">
        <f t="shared" si="64"/>
        <v>66.5</v>
      </c>
      <c r="F84" s="85">
        <v>3</v>
      </c>
      <c r="G84" s="14">
        <f t="shared" si="65"/>
        <v>69.5</v>
      </c>
      <c r="H84" s="12">
        <f>SUMIFS('[1]INSER DATA'!$F:$F,'[1]INSER DATA'!$B:$B,A84,'[1]INSER DATA'!$R:$R,B84,'[1]INSER DATA'!$W:$W,1)</f>
        <v>69.5</v>
      </c>
      <c r="I84" s="88">
        <v>5</v>
      </c>
      <c r="J84" s="12">
        <f>SUMIFS('[1]INSER DATA'!$X:$X,'[1]INSER DATA'!$B:$B,A84,'[1]INSER DATA'!$R:$R,B84,'[1]INSER DATA'!$W:$W,1)</f>
        <v>74.5</v>
      </c>
      <c r="L84" s="4">
        <f t="shared" ref="L84:L99" si="66">SUM(C84/11)</f>
        <v>6.0454545454545459</v>
      </c>
      <c r="M84" s="4">
        <f t="shared" ref="M84:M99" si="67">SUM(E84/11)</f>
        <v>6.0454545454545459</v>
      </c>
      <c r="N84" s="4">
        <f t="shared" ref="N84:N99" si="68">SUM(G84/11)</f>
        <v>6.3181818181818183</v>
      </c>
      <c r="O84" s="4">
        <f t="shared" ref="O84:O99" si="69">SUM(H84/11)</f>
        <v>6.3181818181818183</v>
      </c>
      <c r="P84" s="4">
        <f t="shared" ref="P84:P99" si="70">SUM(J84/11)</f>
        <v>6.7727272727272725</v>
      </c>
      <c r="Q84" s="15">
        <f t="shared" ref="Q84:Q99" si="71">SUM(C84-H84)</f>
        <v>-3</v>
      </c>
      <c r="R84" s="15">
        <f t="shared" ref="R84:R99" si="72">SUM(D84-I84)</f>
        <v>-5</v>
      </c>
      <c r="S84" s="15">
        <f t="shared" ref="S84:S99" si="73">SUM(E84-J84)</f>
        <v>-8</v>
      </c>
      <c r="BS84">
        <f>_xlfn.XLOOKUP(BT84,[1]!Tabella4[nome],[1]!Tabella4[DIFF QUOT])</f>
        <v>2</v>
      </c>
      <c r="BT84" s="89" t="s">
        <v>108</v>
      </c>
      <c r="BU84" s="1" t="s">
        <v>19</v>
      </c>
    </row>
    <row r="85" spans="1:73" x14ac:dyDescent="0.3">
      <c r="A85">
        <v>13</v>
      </c>
      <c r="B85" t="s">
        <v>16</v>
      </c>
      <c r="C85" s="14">
        <f>SUMIFS('[1]INSER DATA'!$F:$F,'[1]INSER DATA'!$B:$B,A85,'[1]INSER DATA'!$R:$R,B85,'[1]INSER DATA'!$T:$T,1)</f>
        <v>68.5</v>
      </c>
      <c r="D85" s="85">
        <v>7</v>
      </c>
      <c r="E85" s="14">
        <f t="shared" si="64"/>
        <v>75.5</v>
      </c>
      <c r="F85" s="85">
        <v>3</v>
      </c>
      <c r="G85" s="14">
        <f t="shared" si="65"/>
        <v>78.5</v>
      </c>
      <c r="H85" s="12">
        <f>SUMIFS('[1]INSER DATA'!$F:$F,'[1]INSER DATA'!$B:$B,A85,'[1]INSER DATA'!$R:$R,B85,'[1]INSER DATA'!$W:$W,1)</f>
        <v>71</v>
      </c>
      <c r="I85" s="88">
        <v>7</v>
      </c>
      <c r="J85" s="12">
        <f>SUMIFS('[1]INSER DATA'!$X:$X,'[1]INSER DATA'!$B:$B,A85,'[1]INSER DATA'!$R:$R,B85,'[1]INSER DATA'!$W:$W,1)</f>
        <v>78</v>
      </c>
      <c r="L85" s="4">
        <f t="shared" si="66"/>
        <v>6.2272727272727275</v>
      </c>
      <c r="M85" s="4">
        <f t="shared" si="67"/>
        <v>6.8636363636363633</v>
      </c>
      <c r="N85" s="4">
        <f t="shared" si="68"/>
        <v>7.1363636363636367</v>
      </c>
      <c r="O85" s="4">
        <f t="shared" si="69"/>
        <v>6.4545454545454541</v>
      </c>
      <c r="P85" s="4">
        <f t="shared" si="70"/>
        <v>7.0909090909090908</v>
      </c>
      <c r="Q85" s="15">
        <f t="shared" si="71"/>
        <v>-2.5</v>
      </c>
      <c r="R85" s="15">
        <f t="shared" si="72"/>
        <v>0</v>
      </c>
      <c r="S85" s="15">
        <f t="shared" si="73"/>
        <v>-2.5</v>
      </c>
      <c r="BS85">
        <f>_xlfn.XLOOKUP(BT85,[1]!Tabella4[nome],[1]!Tabella4[DIFF QUOT])</f>
        <v>-10</v>
      </c>
      <c r="BT85" s="89" t="s">
        <v>141</v>
      </c>
      <c r="BU85" s="1" t="s">
        <v>19</v>
      </c>
    </row>
    <row r="86" spans="1:73" x14ac:dyDescent="0.3">
      <c r="A86">
        <v>13</v>
      </c>
      <c r="B86" t="s">
        <v>17</v>
      </c>
      <c r="C86" s="14">
        <f>SUMIFS('[1]INSER DATA'!$F:$F,'[1]INSER DATA'!$B:$B,A86,'[1]INSER DATA'!$R:$R,B86,'[1]INSER DATA'!$T:$T,1)</f>
        <v>66.5</v>
      </c>
      <c r="D86" s="85">
        <v>5</v>
      </c>
      <c r="E86" s="14">
        <f t="shared" si="64"/>
        <v>71.5</v>
      </c>
      <c r="F86" s="85">
        <v>1</v>
      </c>
      <c r="G86" s="14">
        <f t="shared" si="65"/>
        <v>72.5</v>
      </c>
      <c r="H86" s="12">
        <f>SUMIFS('[1]INSER DATA'!$F:$F,'[1]INSER DATA'!$B:$B,A86,'[1]INSER DATA'!$R:$R,B86,'[1]INSER DATA'!$W:$W,1)</f>
        <v>69</v>
      </c>
      <c r="I86" s="88">
        <v>8</v>
      </c>
      <c r="J86" s="12">
        <f>SUMIFS('[1]INSER DATA'!$X:$X,'[1]INSER DATA'!$B:$B,A86,'[1]INSER DATA'!$R:$R,B86,'[1]INSER DATA'!$W:$W,1)</f>
        <v>77</v>
      </c>
      <c r="L86" s="4">
        <f t="shared" si="66"/>
        <v>6.0454545454545459</v>
      </c>
      <c r="M86" s="4">
        <f t="shared" si="67"/>
        <v>6.5</v>
      </c>
      <c r="N86" s="4">
        <f t="shared" si="68"/>
        <v>6.5909090909090908</v>
      </c>
      <c r="O86" s="4">
        <f t="shared" si="69"/>
        <v>6.2727272727272725</v>
      </c>
      <c r="P86" s="4">
        <f t="shared" si="70"/>
        <v>7</v>
      </c>
      <c r="Q86" s="15">
        <f t="shared" si="71"/>
        <v>-2.5</v>
      </c>
      <c r="R86" s="15">
        <f t="shared" si="72"/>
        <v>-3</v>
      </c>
      <c r="S86" s="15">
        <f t="shared" si="73"/>
        <v>-5.5</v>
      </c>
      <c r="BS86">
        <f>_xlfn.XLOOKUP(BT86,[1]!Tabella4[nome],[1]!Tabella4[DIFF QUOT])</f>
        <v>-2</v>
      </c>
      <c r="BT86" s="89" t="s">
        <v>501</v>
      </c>
      <c r="BU86" s="1" t="s">
        <v>19</v>
      </c>
    </row>
    <row r="87" spans="1:73" x14ac:dyDescent="0.3">
      <c r="A87">
        <v>13</v>
      </c>
      <c r="B87" t="s">
        <v>18</v>
      </c>
      <c r="C87" s="14">
        <f>SUMIFS('[1]INSER DATA'!$F:$F,'[1]INSER DATA'!$B:$B,A87,'[1]INSER DATA'!$R:$R,B87,'[1]INSER DATA'!$T:$T,1)</f>
        <v>66.5</v>
      </c>
      <c r="D87" s="85">
        <v>5.5</v>
      </c>
      <c r="E87" s="14">
        <f t="shared" si="64"/>
        <v>72</v>
      </c>
      <c r="F87" s="85">
        <v>1</v>
      </c>
      <c r="G87" s="14">
        <f t="shared" si="65"/>
        <v>73</v>
      </c>
      <c r="H87" s="12">
        <f>SUMIFS('[1]INSER DATA'!$F:$F,'[1]INSER DATA'!$B:$B,A87,'[1]INSER DATA'!$R:$R,B87,'[1]INSER DATA'!$W:$W,1)</f>
        <v>68</v>
      </c>
      <c r="I87" s="88">
        <v>6.5</v>
      </c>
      <c r="J87" s="12">
        <f>SUMIFS('[1]INSER DATA'!$X:$X,'[1]INSER DATA'!$B:$B,A87,'[1]INSER DATA'!$R:$R,B87,'[1]INSER DATA'!$W:$W,1)</f>
        <v>74.5</v>
      </c>
      <c r="L87" s="4">
        <f t="shared" si="66"/>
        <v>6.0454545454545459</v>
      </c>
      <c r="M87" s="4">
        <f t="shared" si="67"/>
        <v>6.5454545454545459</v>
      </c>
      <c r="N87" s="4">
        <f t="shared" si="68"/>
        <v>6.6363636363636367</v>
      </c>
      <c r="O87" s="4">
        <f t="shared" si="69"/>
        <v>6.1818181818181817</v>
      </c>
      <c r="P87" s="4">
        <f t="shared" si="70"/>
        <v>6.7727272727272725</v>
      </c>
      <c r="Q87" s="15">
        <f t="shared" si="71"/>
        <v>-1.5</v>
      </c>
      <c r="R87" s="15">
        <f t="shared" si="72"/>
        <v>-1</v>
      </c>
      <c r="S87" s="15">
        <f t="shared" si="73"/>
        <v>-2.5</v>
      </c>
      <c r="BS87">
        <f>_xlfn.XLOOKUP(BT87,[1]!Tabella4[nome],[1]!Tabella4[DIFF QUOT])</f>
        <v>1</v>
      </c>
      <c r="BT87" s="89" t="s">
        <v>298</v>
      </c>
      <c r="BU87" s="1" t="s">
        <v>19</v>
      </c>
    </row>
    <row r="88" spans="1:73" x14ac:dyDescent="0.3">
      <c r="A88">
        <v>13</v>
      </c>
      <c r="B88" t="s">
        <v>19</v>
      </c>
      <c r="C88" s="14">
        <f>SUMIFS('[1]INSER DATA'!$F:$F,'[1]INSER DATA'!$B:$B,A88,'[1]INSER DATA'!$R:$R,B88,'[1]INSER DATA'!$T:$T,1)</f>
        <v>68</v>
      </c>
      <c r="D88" s="85">
        <v>5.5</v>
      </c>
      <c r="E88" s="14">
        <f t="shared" si="64"/>
        <v>73.5</v>
      </c>
      <c r="F88" s="85">
        <v>2</v>
      </c>
      <c r="G88" s="14">
        <f t="shared" si="65"/>
        <v>75.5</v>
      </c>
      <c r="H88" s="12">
        <f>SUMIFS('[1]INSER DATA'!$F:$F,'[1]INSER DATA'!$B:$B,A88,'[1]INSER DATA'!$R:$R,B88,'[1]INSER DATA'!$W:$W,1)</f>
        <v>72</v>
      </c>
      <c r="I88" s="88">
        <v>5.5</v>
      </c>
      <c r="J88" s="12">
        <f>SUMIFS('[1]INSER DATA'!$X:$X,'[1]INSER DATA'!$B:$B,A88,'[1]INSER DATA'!$R:$R,B88,'[1]INSER DATA'!$W:$W,1)</f>
        <v>77.5</v>
      </c>
      <c r="L88" s="4">
        <f t="shared" si="66"/>
        <v>6.1818181818181817</v>
      </c>
      <c r="M88" s="4">
        <f t="shared" si="67"/>
        <v>6.6818181818181817</v>
      </c>
      <c r="N88" s="4">
        <f t="shared" si="68"/>
        <v>6.8636363636363633</v>
      </c>
      <c r="O88" s="4">
        <f t="shared" si="69"/>
        <v>6.5454545454545459</v>
      </c>
      <c r="P88" s="4">
        <f t="shared" si="70"/>
        <v>7.0454545454545459</v>
      </c>
      <c r="Q88" s="15">
        <f t="shared" si="71"/>
        <v>-4</v>
      </c>
      <c r="R88" s="15">
        <f t="shared" si="72"/>
        <v>0</v>
      </c>
      <c r="S88" s="15">
        <f t="shared" si="73"/>
        <v>-4</v>
      </c>
      <c r="BS88">
        <f>_xlfn.XLOOKUP(BT88,[1]!Tabella4[nome],[1]!Tabella4[DIFF QUOT])</f>
        <v>0</v>
      </c>
      <c r="BT88" s="89" t="s">
        <v>318</v>
      </c>
      <c r="BU88" s="1" t="s">
        <v>19</v>
      </c>
    </row>
    <row r="89" spans="1:73" x14ac:dyDescent="0.3">
      <c r="A89">
        <v>13</v>
      </c>
      <c r="B89" t="s">
        <v>20</v>
      </c>
      <c r="C89" s="14">
        <f>SUMIFS('[1]INSER DATA'!$F:$F,'[1]INSER DATA'!$B:$B,A89,'[1]INSER DATA'!$R:$R,B89,'[1]INSER DATA'!$T:$T,1)</f>
        <v>69</v>
      </c>
      <c r="D89" s="85">
        <v>7.5</v>
      </c>
      <c r="E89" s="14">
        <f t="shared" si="64"/>
        <v>76.5</v>
      </c>
      <c r="F89" s="85">
        <v>0</v>
      </c>
      <c r="G89" s="14">
        <f t="shared" si="65"/>
        <v>76.5</v>
      </c>
      <c r="H89" s="12">
        <f>SUMIFS('[1]INSER DATA'!$F:$F,'[1]INSER DATA'!$B:$B,A89,'[1]INSER DATA'!$R:$R,B89,'[1]INSER DATA'!$W:$W,1)</f>
        <v>70.5</v>
      </c>
      <c r="I89" s="88">
        <v>7.5</v>
      </c>
      <c r="J89" s="12">
        <f>SUMIFS('[1]INSER DATA'!$X:$X,'[1]INSER DATA'!$B:$B,A89,'[1]INSER DATA'!$R:$R,B89,'[1]INSER DATA'!$W:$W,1)</f>
        <v>78</v>
      </c>
      <c r="L89" s="4">
        <f t="shared" si="66"/>
        <v>6.2727272727272725</v>
      </c>
      <c r="M89" s="4">
        <f t="shared" si="67"/>
        <v>6.9545454545454541</v>
      </c>
      <c r="N89" s="4">
        <f t="shared" si="68"/>
        <v>6.9545454545454541</v>
      </c>
      <c r="O89" s="4">
        <f t="shared" si="69"/>
        <v>6.4090909090909092</v>
      </c>
      <c r="P89" s="4">
        <f t="shared" si="70"/>
        <v>7.0909090909090908</v>
      </c>
      <c r="Q89" s="15">
        <f t="shared" si="71"/>
        <v>-1.5</v>
      </c>
      <c r="R89" s="15">
        <f t="shared" si="72"/>
        <v>0</v>
      </c>
      <c r="S89" s="15">
        <f t="shared" si="73"/>
        <v>-1.5</v>
      </c>
      <c r="BS89">
        <f>_xlfn.XLOOKUP(BT89,[1]!Tabella4[nome],[1]!Tabella4[DIFF QUOT])</f>
        <v>-2</v>
      </c>
      <c r="BT89" s="89" t="s">
        <v>502</v>
      </c>
      <c r="BU89" s="1" t="s">
        <v>19</v>
      </c>
    </row>
    <row r="90" spans="1:73" x14ac:dyDescent="0.3">
      <c r="A90">
        <v>13</v>
      </c>
      <c r="B90" t="s">
        <v>21</v>
      </c>
      <c r="C90" s="14">
        <f>SUMIFS('[1]INSER DATA'!$F:$F,'[1]INSER DATA'!$B:$B,A90,'[1]INSER DATA'!$R:$R,B90,'[1]INSER DATA'!$T:$T,1)</f>
        <v>71</v>
      </c>
      <c r="D90" s="85">
        <v>8.5</v>
      </c>
      <c r="E90" s="14">
        <f t="shared" si="64"/>
        <v>79.5</v>
      </c>
      <c r="F90" s="85">
        <v>0</v>
      </c>
      <c r="G90" s="14">
        <f t="shared" si="65"/>
        <v>79.5</v>
      </c>
      <c r="H90" s="12">
        <f>SUMIFS('[1]INSER DATA'!$F:$F,'[1]INSER DATA'!$B:$B,A90,'[1]INSER DATA'!$R:$R,B90,'[1]INSER DATA'!$W:$W,1)</f>
        <v>72</v>
      </c>
      <c r="I90" s="88">
        <v>9</v>
      </c>
      <c r="J90" s="12">
        <f>SUMIFS('[1]INSER DATA'!$X:$X,'[1]INSER DATA'!$B:$B,A90,'[1]INSER DATA'!$R:$R,B90,'[1]INSER DATA'!$W:$W,1)</f>
        <v>81</v>
      </c>
      <c r="L90" s="4">
        <f t="shared" si="66"/>
        <v>6.4545454545454541</v>
      </c>
      <c r="M90" s="4">
        <f t="shared" si="67"/>
        <v>7.2272727272727275</v>
      </c>
      <c r="N90" s="4">
        <f t="shared" si="68"/>
        <v>7.2272727272727275</v>
      </c>
      <c r="O90" s="4">
        <f t="shared" si="69"/>
        <v>6.5454545454545459</v>
      </c>
      <c r="P90" s="4">
        <f t="shared" si="70"/>
        <v>7.3636363636363633</v>
      </c>
      <c r="Q90" s="15">
        <f t="shared" si="71"/>
        <v>-1</v>
      </c>
      <c r="R90" s="15">
        <f t="shared" si="72"/>
        <v>-0.5</v>
      </c>
      <c r="S90" s="15">
        <f t="shared" si="73"/>
        <v>-1.5</v>
      </c>
      <c r="BS90">
        <f>_xlfn.XLOOKUP(BT90,[1]!Tabella4[nome],[1]!Tabella4[DIFF QUOT])</f>
        <v>-8</v>
      </c>
      <c r="BT90" s="89" t="s">
        <v>342</v>
      </c>
      <c r="BU90" s="1" t="s">
        <v>19</v>
      </c>
    </row>
    <row r="91" spans="1:73" x14ac:dyDescent="0.3">
      <c r="A91">
        <v>13</v>
      </c>
      <c r="B91" t="s">
        <v>41</v>
      </c>
      <c r="C91" s="14">
        <f>SUMIFS('[1]INSER DATA'!$F:$F,'[1]INSER DATA'!$B:$B,A91,'[1]INSER DATA'!$R:$R,B91,'[1]INSER DATA'!$T:$T,1)</f>
        <v>69.5</v>
      </c>
      <c r="D91" s="85">
        <v>11</v>
      </c>
      <c r="E91" s="14">
        <f t="shared" si="64"/>
        <v>80.5</v>
      </c>
      <c r="F91" s="85">
        <v>2</v>
      </c>
      <c r="G91" s="14">
        <f t="shared" si="65"/>
        <v>82.5</v>
      </c>
      <c r="H91" s="12">
        <f>SUMIFS('[1]INSER DATA'!$F:$F,'[1]INSER DATA'!$B:$B,A91,'[1]INSER DATA'!$R:$R,B91,'[1]INSER DATA'!$W:$W,1)</f>
        <v>71</v>
      </c>
      <c r="I91" s="88">
        <v>11.5</v>
      </c>
      <c r="J91" s="12">
        <f>SUMIFS('[1]INSER DATA'!$X:$X,'[1]INSER DATA'!$B:$B,A91,'[1]INSER DATA'!$R:$R,B91,'[1]INSER DATA'!$W:$W,1)</f>
        <v>82.5</v>
      </c>
      <c r="L91" s="4">
        <f t="shared" si="66"/>
        <v>6.3181818181818183</v>
      </c>
      <c r="M91" s="4">
        <f t="shared" si="67"/>
        <v>7.3181818181818183</v>
      </c>
      <c r="N91" s="4">
        <f t="shared" si="68"/>
        <v>7.5</v>
      </c>
      <c r="O91" s="4">
        <f t="shared" si="69"/>
        <v>6.4545454545454541</v>
      </c>
      <c r="P91" s="4">
        <f t="shared" si="70"/>
        <v>7.5</v>
      </c>
      <c r="Q91" s="15">
        <f t="shared" si="71"/>
        <v>-1.5</v>
      </c>
      <c r="R91" s="15">
        <f t="shared" si="72"/>
        <v>-0.5</v>
      </c>
      <c r="S91" s="15">
        <f t="shared" si="73"/>
        <v>-2</v>
      </c>
      <c r="BS91">
        <f>_xlfn.XLOOKUP(BT91,[1]!Tabella4[nome],[1]!Tabella4[DIFF QUOT])</f>
        <v>-1</v>
      </c>
      <c r="BT91" s="89" t="s">
        <v>110</v>
      </c>
      <c r="BU91" s="1" t="s">
        <v>19</v>
      </c>
    </row>
    <row r="92" spans="1:73" x14ac:dyDescent="0.3">
      <c r="A92">
        <v>14</v>
      </c>
      <c r="B92" t="s">
        <v>15</v>
      </c>
      <c r="C92" s="14">
        <f>SUMIFS('[1]INSER DATA'!$F:$F,'[1]INSER DATA'!$B:$B,A92,'[1]INSER DATA'!$R:$R,B92,'[1]INSER DATA'!$T:$T,1)</f>
        <v>63.5</v>
      </c>
      <c r="D92" s="85">
        <v>-3</v>
      </c>
      <c r="E92" s="14">
        <f t="shared" si="64"/>
        <v>60.5</v>
      </c>
      <c r="F92" s="85">
        <v>1</v>
      </c>
      <c r="G92" s="14">
        <f t="shared" si="65"/>
        <v>61.5</v>
      </c>
      <c r="H92" s="12">
        <f>SUMIFS('[1]INSER DATA'!$F:$F,'[1]INSER DATA'!$B:$B,A92,'[1]INSER DATA'!$R:$R,B92,'[1]INSER DATA'!$W:$W,1)</f>
        <v>66</v>
      </c>
      <c r="I92" s="88">
        <v>2.5</v>
      </c>
      <c r="J92" s="12">
        <f>SUMIFS('[1]INSER DATA'!$X:$X,'[1]INSER DATA'!$B:$B,A92,'[1]INSER DATA'!$R:$R,B92,'[1]INSER DATA'!$W:$W,1)</f>
        <v>68.5</v>
      </c>
      <c r="L92" s="4">
        <f t="shared" si="66"/>
        <v>5.7727272727272725</v>
      </c>
      <c r="M92" s="4">
        <f t="shared" si="67"/>
        <v>5.5</v>
      </c>
      <c r="N92" s="4">
        <f t="shared" si="68"/>
        <v>5.5909090909090908</v>
      </c>
      <c r="O92" s="4">
        <f t="shared" si="69"/>
        <v>6</v>
      </c>
      <c r="P92" s="4">
        <f t="shared" si="70"/>
        <v>6.2272727272727275</v>
      </c>
      <c r="Q92" s="15">
        <f t="shared" si="71"/>
        <v>-2.5</v>
      </c>
      <c r="R92" s="15">
        <f t="shared" si="72"/>
        <v>-5.5</v>
      </c>
      <c r="S92" s="15">
        <f t="shared" si="73"/>
        <v>-8</v>
      </c>
      <c r="BS92">
        <f>_xlfn.XLOOKUP(BT92,[1]!Tabella4[nome],[1]!Tabella4[DIFF QUOT])</f>
        <v>4</v>
      </c>
      <c r="BT92" s="89" t="s">
        <v>123</v>
      </c>
      <c r="BU92" s="1" t="s">
        <v>19</v>
      </c>
    </row>
    <row r="93" spans="1:73" x14ac:dyDescent="0.3">
      <c r="A93">
        <v>14</v>
      </c>
      <c r="B93" t="s">
        <v>16</v>
      </c>
      <c r="C93" s="14">
        <f>SUMIFS('[1]INSER DATA'!$F:$F,'[1]INSER DATA'!$B:$B,A93,'[1]INSER DATA'!$R:$R,B93,'[1]INSER DATA'!$T:$T,1)</f>
        <v>64.5</v>
      </c>
      <c r="D93" s="85">
        <v>1</v>
      </c>
      <c r="E93" s="14">
        <f t="shared" si="64"/>
        <v>65.5</v>
      </c>
      <c r="F93" s="85">
        <v>0</v>
      </c>
      <c r="G93" s="14">
        <f t="shared" si="65"/>
        <v>65.5</v>
      </c>
      <c r="H93" s="12">
        <f>SUMIFS('[1]INSER DATA'!$F:$F,'[1]INSER DATA'!$B:$B,A93,'[1]INSER DATA'!$R:$R,B93,'[1]INSER DATA'!$W:$W,1)</f>
        <v>67</v>
      </c>
      <c r="I93" s="88">
        <v>1.5</v>
      </c>
      <c r="J93" s="12">
        <f>SUMIFS('[1]INSER DATA'!$X:$X,'[1]INSER DATA'!$B:$B,A93,'[1]INSER DATA'!$R:$R,B93,'[1]INSER DATA'!$W:$W,1)</f>
        <v>68.5</v>
      </c>
      <c r="L93" s="4">
        <f t="shared" si="66"/>
        <v>5.8636363636363633</v>
      </c>
      <c r="M93" s="4">
        <f t="shared" si="67"/>
        <v>5.9545454545454541</v>
      </c>
      <c r="N93" s="4">
        <f t="shared" si="68"/>
        <v>5.9545454545454541</v>
      </c>
      <c r="O93" s="4">
        <f t="shared" si="69"/>
        <v>6.0909090909090908</v>
      </c>
      <c r="P93" s="4">
        <f t="shared" si="70"/>
        <v>6.2272727272727275</v>
      </c>
      <c r="Q93" s="15">
        <f t="shared" si="71"/>
        <v>-2.5</v>
      </c>
      <c r="R93" s="15">
        <f t="shared" si="72"/>
        <v>-0.5</v>
      </c>
      <c r="S93" s="15">
        <f t="shared" si="73"/>
        <v>-3</v>
      </c>
      <c r="BS93">
        <f>_xlfn.XLOOKUP(BT93,[1]!Tabella4[nome],[1]!Tabella4[DIFF QUOT])</f>
        <v>2</v>
      </c>
      <c r="BT93" s="89" t="s">
        <v>154</v>
      </c>
      <c r="BU93" s="1" t="s">
        <v>19</v>
      </c>
    </row>
    <row r="94" spans="1:73" x14ac:dyDescent="0.3">
      <c r="A94">
        <v>14</v>
      </c>
      <c r="B94" t="s">
        <v>17</v>
      </c>
      <c r="C94" s="14">
        <f>SUMIFS('[1]INSER DATA'!$F:$F,'[1]INSER DATA'!$B:$B,A94,'[1]INSER DATA'!$R:$R,B94,'[1]INSER DATA'!$T:$T,1)</f>
        <v>68</v>
      </c>
      <c r="D94" s="85">
        <v>5.5</v>
      </c>
      <c r="E94" s="14">
        <f t="shared" si="64"/>
        <v>73.5</v>
      </c>
      <c r="F94" s="85">
        <v>1</v>
      </c>
      <c r="G94" s="14">
        <f t="shared" si="65"/>
        <v>74.5</v>
      </c>
      <c r="H94" s="12">
        <f>SUMIFS('[1]INSER DATA'!$F:$F,'[1]INSER DATA'!$B:$B,A94,'[1]INSER DATA'!$R:$R,B94,'[1]INSER DATA'!$W:$W,1)</f>
        <v>69.5</v>
      </c>
      <c r="I94" s="88">
        <v>8.5</v>
      </c>
      <c r="J94" s="12">
        <f>SUMIFS('[1]INSER DATA'!$X:$X,'[1]INSER DATA'!$B:$B,A94,'[1]INSER DATA'!$R:$R,B94,'[1]INSER DATA'!$W:$W,1)</f>
        <v>78</v>
      </c>
      <c r="L94" s="4">
        <f t="shared" si="66"/>
        <v>6.1818181818181817</v>
      </c>
      <c r="M94" s="4">
        <f t="shared" si="67"/>
        <v>6.6818181818181817</v>
      </c>
      <c r="N94" s="4">
        <f t="shared" si="68"/>
        <v>6.7727272727272725</v>
      </c>
      <c r="O94" s="4">
        <f t="shared" si="69"/>
        <v>6.3181818181818183</v>
      </c>
      <c r="P94" s="4">
        <f t="shared" si="70"/>
        <v>7.0909090909090908</v>
      </c>
      <c r="Q94" s="15">
        <f t="shared" si="71"/>
        <v>-1.5</v>
      </c>
      <c r="R94" s="15">
        <f t="shared" si="72"/>
        <v>-3</v>
      </c>
      <c r="S94" s="15">
        <f t="shared" si="73"/>
        <v>-4.5</v>
      </c>
      <c r="BS94">
        <f>_xlfn.XLOOKUP(BT94,[1]!Tabella4[nome],[1]!Tabella4[DIFF QUOT])</f>
        <v>-1</v>
      </c>
      <c r="BT94" s="89" t="s">
        <v>161</v>
      </c>
      <c r="BU94" s="1" t="s">
        <v>19</v>
      </c>
    </row>
    <row r="95" spans="1:73" x14ac:dyDescent="0.3">
      <c r="A95">
        <v>14</v>
      </c>
      <c r="B95" t="s">
        <v>18</v>
      </c>
      <c r="C95" s="14">
        <f>SUMIFS('[1]INSER DATA'!$F:$F,'[1]INSER DATA'!$B:$B,A95,'[1]INSER DATA'!$R:$R,B95,'[1]INSER DATA'!$T:$T,1)</f>
        <v>66.5</v>
      </c>
      <c r="D95" s="85">
        <v>5</v>
      </c>
      <c r="E95" s="14">
        <f t="shared" si="64"/>
        <v>71.5</v>
      </c>
      <c r="F95" s="85">
        <v>1</v>
      </c>
      <c r="G95" s="14">
        <f t="shared" si="65"/>
        <v>72.5</v>
      </c>
      <c r="H95" s="12">
        <f>SUMIFS('[1]INSER DATA'!$F:$F,'[1]INSER DATA'!$B:$B,A95,'[1]INSER DATA'!$R:$R,B95,'[1]INSER DATA'!$W:$W,1)</f>
        <v>68</v>
      </c>
      <c r="I95" s="88">
        <v>4.5</v>
      </c>
      <c r="J95" s="12">
        <f>SUMIFS('[1]INSER DATA'!$X:$X,'[1]INSER DATA'!$B:$B,A95,'[1]INSER DATA'!$R:$R,B95,'[1]INSER DATA'!$W:$W,1)</f>
        <v>72.5</v>
      </c>
      <c r="L95" s="4">
        <f t="shared" si="66"/>
        <v>6.0454545454545459</v>
      </c>
      <c r="M95" s="4">
        <f t="shared" si="67"/>
        <v>6.5</v>
      </c>
      <c r="N95" s="4">
        <f t="shared" si="68"/>
        <v>6.5909090909090908</v>
      </c>
      <c r="O95" s="4">
        <f t="shared" si="69"/>
        <v>6.1818181818181817</v>
      </c>
      <c r="P95" s="4">
        <f t="shared" si="70"/>
        <v>6.5909090909090908</v>
      </c>
      <c r="Q95" s="15">
        <f t="shared" si="71"/>
        <v>-1.5</v>
      </c>
      <c r="R95" s="15">
        <f t="shared" si="72"/>
        <v>0.5</v>
      </c>
      <c r="S95" s="15">
        <f t="shared" si="73"/>
        <v>-1</v>
      </c>
      <c r="BS95">
        <f>_xlfn.XLOOKUP(BT95,[1]!Tabella4[nome],[1]!Tabella4[DIFF QUOT])</f>
        <v>0</v>
      </c>
      <c r="BT95" s="89" t="s">
        <v>248</v>
      </c>
      <c r="BU95" s="1" t="s">
        <v>19</v>
      </c>
    </row>
    <row r="96" spans="1:73" x14ac:dyDescent="0.3">
      <c r="A96">
        <v>14</v>
      </c>
      <c r="B96" t="s">
        <v>19</v>
      </c>
      <c r="C96" s="14">
        <f>SUMIFS('[1]INSER DATA'!$F:$F,'[1]INSER DATA'!$B:$B,A96,'[1]INSER DATA'!$R:$R,B96,'[1]INSER DATA'!$T:$T,1)</f>
        <v>67</v>
      </c>
      <c r="D96" s="85">
        <v>7.5</v>
      </c>
      <c r="E96" s="14">
        <f t="shared" si="64"/>
        <v>74.5</v>
      </c>
      <c r="F96" s="85">
        <v>1</v>
      </c>
      <c r="G96" s="14">
        <f t="shared" si="65"/>
        <v>75.5</v>
      </c>
      <c r="H96" s="12">
        <f>SUMIFS('[1]INSER DATA'!$F:$F,'[1]INSER DATA'!$B:$B,A96,'[1]INSER DATA'!$R:$R,B96,'[1]INSER DATA'!$W:$W,1)</f>
        <v>71</v>
      </c>
      <c r="I96" s="88">
        <v>7.5</v>
      </c>
      <c r="J96" s="12">
        <f>SUMIFS('[1]INSER DATA'!$X:$X,'[1]INSER DATA'!$B:$B,A96,'[1]INSER DATA'!$R:$R,B96,'[1]INSER DATA'!$W:$W,1)</f>
        <v>78.5</v>
      </c>
      <c r="L96" s="4">
        <f t="shared" si="66"/>
        <v>6.0909090909090908</v>
      </c>
      <c r="M96" s="4">
        <f t="shared" si="67"/>
        <v>6.7727272727272725</v>
      </c>
      <c r="N96" s="4">
        <f t="shared" si="68"/>
        <v>6.8636363636363633</v>
      </c>
      <c r="O96" s="4">
        <f t="shared" si="69"/>
        <v>6.4545454545454541</v>
      </c>
      <c r="P96" s="4">
        <f t="shared" si="70"/>
        <v>7.1363636363636367</v>
      </c>
      <c r="Q96" s="15">
        <f t="shared" si="71"/>
        <v>-4</v>
      </c>
      <c r="R96" s="15">
        <f t="shared" si="72"/>
        <v>0</v>
      </c>
      <c r="S96" s="15">
        <f t="shared" si="73"/>
        <v>-4</v>
      </c>
      <c r="BS96">
        <f>_xlfn.XLOOKUP(BT96,[1]!Tabella4[nome],[1]!Tabella4[DIFF QUOT])</f>
        <v>-10</v>
      </c>
      <c r="BT96" s="89" t="s">
        <v>254</v>
      </c>
      <c r="BU96" s="1" t="s">
        <v>19</v>
      </c>
    </row>
    <row r="97" spans="1:73" x14ac:dyDescent="0.3">
      <c r="A97">
        <v>14</v>
      </c>
      <c r="B97" t="s">
        <v>20</v>
      </c>
      <c r="C97" s="14">
        <f>SUMIFS('[1]INSER DATA'!$F:$F,'[1]INSER DATA'!$B:$B,A97,'[1]INSER DATA'!$R:$R,B97,'[1]INSER DATA'!$T:$T,1)</f>
        <v>65.5</v>
      </c>
      <c r="D97" s="85">
        <v>1</v>
      </c>
      <c r="E97" s="14">
        <f t="shared" si="64"/>
        <v>66.5</v>
      </c>
      <c r="F97" s="85">
        <v>0</v>
      </c>
      <c r="G97" s="14">
        <f t="shared" si="65"/>
        <v>66.5</v>
      </c>
      <c r="H97" s="12">
        <f>SUMIFS('[1]INSER DATA'!$F:$F,'[1]INSER DATA'!$B:$B,A97,'[1]INSER DATA'!$R:$R,B97,'[1]INSER DATA'!$W:$W,1)</f>
        <v>68.5</v>
      </c>
      <c r="I97" s="88">
        <v>3</v>
      </c>
      <c r="J97" s="12">
        <f>SUMIFS('[1]INSER DATA'!$X:$X,'[1]INSER DATA'!$B:$B,A97,'[1]INSER DATA'!$R:$R,B97,'[1]INSER DATA'!$W:$W,1)</f>
        <v>71.5</v>
      </c>
      <c r="L97" s="4">
        <f t="shared" si="66"/>
        <v>5.9545454545454541</v>
      </c>
      <c r="M97" s="4">
        <f t="shared" si="67"/>
        <v>6.0454545454545459</v>
      </c>
      <c r="N97" s="4">
        <f t="shared" si="68"/>
        <v>6.0454545454545459</v>
      </c>
      <c r="O97" s="4">
        <f t="shared" si="69"/>
        <v>6.2272727272727275</v>
      </c>
      <c r="P97" s="4">
        <f t="shared" si="70"/>
        <v>6.5</v>
      </c>
      <c r="Q97" s="15">
        <f t="shared" si="71"/>
        <v>-3</v>
      </c>
      <c r="R97" s="15">
        <f t="shared" si="72"/>
        <v>-2</v>
      </c>
      <c r="S97" s="15">
        <f t="shared" si="73"/>
        <v>-5</v>
      </c>
      <c r="BS97">
        <f>_xlfn.XLOOKUP(BT97,[1]!Tabella4[nome],[1]!Tabella4[DIFF QUOT])</f>
        <v>0</v>
      </c>
      <c r="BT97" s="89" t="s">
        <v>274</v>
      </c>
      <c r="BU97" s="1" t="s">
        <v>19</v>
      </c>
    </row>
    <row r="98" spans="1:73" x14ac:dyDescent="0.3">
      <c r="A98">
        <v>14</v>
      </c>
      <c r="B98" t="s">
        <v>21</v>
      </c>
      <c r="C98" s="14">
        <f>SUMIFS('[1]INSER DATA'!$F:$F,'[1]INSER DATA'!$B:$B,A98,'[1]INSER DATA'!$R:$R,B98,'[1]INSER DATA'!$T:$T,1)</f>
        <v>62</v>
      </c>
      <c r="D98" s="85">
        <v>6.5</v>
      </c>
      <c r="E98" s="14">
        <f t="shared" si="64"/>
        <v>68.5</v>
      </c>
      <c r="F98" s="85">
        <v>0</v>
      </c>
      <c r="G98" s="14">
        <f t="shared" si="65"/>
        <v>68.5</v>
      </c>
      <c r="H98" s="12">
        <f>SUMIFS('[1]INSER DATA'!$F:$F,'[1]INSER DATA'!$B:$B,A98,'[1]INSER DATA'!$R:$R,B98,'[1]INSER DATA'!$W:$W,1)</f>
        <v>63</v>
      </c>
      <c r="I98" s="88">
        <v>7.5</v>
      </c>
      <c r="J98" s="12">
        <f>SUMIFS('[1]INSER DATA'!$X:$X,'[1]INSER DATA'!$B:$B,A98,'[1]INSER DATA'!$R:$R,B98,'[1]INSER DATA'!$W:$W,1)</f>
        <v>70.5</v>
      </c>
      <c r="L98" s="4">
        <f t="shared" si="66"/>
        <v>5.6363636363636367</v>
      </c>
      <c r="M98" s="4">
        <f t="shared" si="67"/>
        <v>6.2272727272727275</v>
      </c>
      <c r="N98" s="4">
        <f t="shared" si="68"/>
        <v>6.2272727272727275</v>
      </c>
      <c r="O98" s="4">
        <f t="shared" si="69"/>
        <v>5.7272727272727275</v>
      </c>
      <c r="P98" s="4">
        <f t="shared" si="70"/>
        <v>6.4090909090909092</v>
      </c>
      <c r="Q98" s="15">
        <f t="shared" si="71"/>
        <v>-1</v>
      </c>
      <c r="R98" s="15">
        <f t="shared" si="72"/>
        <v>-1</v>
      </c>
      <c r="S98" s="15">
        <f t="shared" si="73"/>
        <v>-2</v>
      </c>
      <c r="BS98">
        <f>_xlfn.XLOOKUP(BT98,[1]!Tabella4[nome],[1]!Tabella4[DIFF QUOT])</f>
        <v>-2</v>
      </c>
      <c r="BT98" s="89" t="s">
        <v>313</v>
      </c>
      <c r="BU98" s="1" t="s">
        <v>19</v>
      </c>
    </row>
    <row r="99" spans="1:73" x14ac:dyDescent="0.3">
      <c r="A99">
        <v>14</v>
      </c>
      <c r="B99" t="s">
        <v>41</v>
      </c>
      <c r="C99" s="14">
        <f>SUMIFS('[1]INSER DATA'!$F:$F,'[1]INSER DATA'!$B:$B,A99,'[1]INSER DATA'!$R:$R,B99,'[1]INSER DATA'!$T:$T,1)</f>
        <v>69.5</v>
      </c>
      <c r="D99" s="85">
        <v>11.5</v>
      </c>
      <c r="E99" s="14">
        <f t="shared" si="64"/>
        <v>81</v>
      </c>
      <c r="F99" s="85">
        <v>2</v>
      </c>
      <c r="G99" s="14">
        <f t="shared" si="65"/>
        <v>83</v>
      </c>
      <c r="H99" s="12">
        <f>SUMIFS('[1]INSER DATA'!$F:$F,'[1]INSER DATA'!$B:$B,A99,'[1]INSER DATA'!$R:$R,B99,'[1]INSER DATA'!$W:$W,1)</f>
        <v>74.5</v>
      </c>
      <c r="I99" s="88">
        <v>15.5</v>
      </c>
      <c r="J99" s="12">
        <f>SUMIFS('[1]INSER DATA'!$X:$X,'[1]INSER DATA'!$B:$B,A99,'[1]INSER DATA'!$R:$R,B99,'[1]INSER DATA'!$W:$W,1)</f>
        <v>90</v>
      </c>
      <c r="L99" s="4">
        <f t="shared" si="66"/>
        <v>6.3181818181818183</v>
      </c>
      <c r="M99" s="4">
        <f t="shared" si="67"/>
        <v>7.3636363636363633</v>
      </c>
      <c r="N99" s="4">
        <f t="shared" si="68"/>
        <v>7.5454545454545459</v>
      </c>
      <c r="O99" s="4">
        <f t="shared" si="69"/>
        <v>6.7727272727272725</v>
      </c>
      <c r="P99" s="4">
        <f t="shared" si="70"/>
        <v>8.1818181818181817</v>
      </c>
      <c r="Q99" s="15">
        <f t="shared" si="71"/>
        <v>-5</v>
      </c>
      <c r="R99" s="15">
        <f t="shared" si="72"/>
        <v>-4</v>
      </c>
      <c r="S99" s="15">
        <f t="shared" si="73"/>
        <v>-9</v>
      </c>
      <c r="BS99">
        <f>_xlfn.XLOOKUP(BT99,[1]!Tabella4[nome],[1]!Tabella4[DIFF QUOT])</f>
        <v>14</v>
      </c>
      <c r="BT99" s="89" t="s">
        <v>125</v>
      </c>
      <c r="BU99" s="1" t="s">
        <v>19</v>
      </c>
    </row>
    <row r="100" spans="1:73" x14ac:dyDescent="0.3">
      <c r="A100">
        <v>15</v>
      </c>
      <c r="B100" t="s">
        <v>15</v>
      </c>
      <c r="C100" s="14">
        <f>SUMIFS('[1]INSER DATA'!$F:$F,'[1]INSER DATA'!$B:$B,A100,'[1]INSER DATA'!$R:$R,B100,'[1]INSER DATA'!$T:$T,1)</f>
        <v>64.5</v>
      </c>
      <c r="D100" s="85">
        <v>-0.5</v>
      </c>
      <c r="E100" s="14">
        <f t="shared" si="64"/>
        <v>64</v>
      </c>
      <c r="F100" s="85">
        <v>3</v>
      </c>
      <c r="G100" s="14">
        <f t="shared" si="65"/>
        <v>67</v>
      </c>
      <c r="H100" s="12">
        <f>SUMIFS('[1]INSER DATA'!$F:$F,'[1]INSER DATA'!$B:$B,A100,'[1]INSER DATA'!$R:$R,B100,'[1]INSER DATA'!$W:$W,1)</f>
        <v>70</v>
      </c>
      <c r="I100" s="88">
        <v>5</v>
      </c>
      <c r="J100" s="12">
        <f>SUMIFS('[1]INSER DATA'!$X:$X,'[1]INSER DATA'!$B:$B,A100,'[1]INSER DATA'!$R:$R,B100,'[1]INSER DATA'!$W:$W,1)</f>
        <v>75</v>
      </c>
      <c r="L100" s="4">
        <f t="shared" ref="L100:L107" si="74">SUM(C100/11)</f>
        <v>5.8636363636363633</v>
      </c>
      <c r="M100" s="4">
        <f t="shared" ref="M100:M107" si="75">SUM(E100/11)</f>
        <v>5.8181818181818183</v>
      </c>
      <c r="N100" s="4">
        <f t="shared" ref="N100:N107" si="76">SUM(G100/11)</f>
        <v>6.0909090909090908</v>
      </c>
      <c r="O100" s="4">
        <f t="shared" ref="O100:O107" si="77">SUM(H100/11)</f>
        <v>6.3636363636363633</v>
      </c>
      <c r="P100" s="4">
        <f t="shared" ref="P100:P107" si="78">SUM(J100/11)</f>
        <v>6.8181818181818183</v>
      </c>
      <c r="Q100" s="15">
        <f t="shared" ref="Q100:Q107" si="79">SUM(C100-H100)</f>
        <v>-5.5</v>
      </c>
      <c r="R100" s="15">
        <f t="shared" ref="R100:R107" si="80">SUM(D100-I100)</f>
        <v>-5.5</v>
      </c>
      <c r="S100" s="15">
        <f t="shared" ref="S100:S107" si="81">SUM(E100-J100)</f>
        <v>-11</v>
      </c>
      <c r="BS100">
        <f>_xlfn.XLOOKUP(BT100,[1]!Tabella4[nome],[1]!Tabella4[DIFF QUOT])</f>
        <v>-7</v>
      </c>
      <c r="BT100" s="89" t="s">
        <v>128</v>
      </c>
      <c r="BU100" s="1" t="s">
        <v>19</v>
      </c>
    </row>
    <row r="101" spans="1:73" x14ac:dyDescent="0.3">
      <c r="A101">
        <v>15</v>
      </c>
      <c r="B101" t="s">
        <v>16</v>
      </c>
      <c r="C101" s="14">
        <f>SUMIFS('[1]INSER DATA'!$F:$F,'[1]INSER DATA'!$B:$B,A101,'[1]INSER DATA'!$R:$R,B101,'[1]INSER DATA'!$T:$T,1)</f>
        <v>69.5</v>
      </c>
      <c r="D101" s="85">
        <v>9</v>
      </c>
      <c r="E101" s="14">
        <f t="shared" si="64"/>
        <v>78.5</v>
      </c>
      <c r="F101" s="85">
        <v>0</v>
      </c>
      <c r="G101" s="14">
        <f t="shared" si="65"/>
        <v>78.5</v>
      </c>
      <c r="H101" s="12">
        <f>SUMIFS('[1]INSER DATA'!$F:$F,'[1]INSER DATA'!$B:$B,A101,'[1]INSER DATA'!$R:$R,B101,'[1]INSER DATA'!$W:$W,1)</f>
        <v>70</v>
      </c>
      <c r="I101" s="88">
        <v>9.5</v>
      </c>
      <c r="J101" s="12">
        <f>SUMIFS('[1]INSER DATA'!$X:$X,'[1]INSER DATA'!$B:$B,A101,'[1]INSER DATA'!$R:$R,B101,'[1]INSER DATA'!$W:$W,1)</f>
        <v>79.5</v>
      </c>
      <c r="L101" s="4">
        <f t="shared" si="74"/>
        <v>6.3181818181818183</v>
      </c>
      <c r="M101" s="4">
        <f t="shared" si="75"/>
        <v>7.1363636363636367</v>
      </c>
      <c r="N101" s="4">
        <f t="shared" si="76"/>
        <v>7.1363636363636367</v>
      </c>
      <c r="O101" s="4">
        <f t="shared" si="77"/>
        <v>6.3636363636363633</v>
      </c>
      <c r="P101" s="4">
        <f t="shared" si="78"/>
        <v>7.2272727272727275</v>
      </c>
      <c r="Q101" s="15">
        <f t="shared" si="79"/>
        <v>-0.5</v>
      </c>
      <c r="R101" s="15">
        <f t="shared" si="80"/>
        <v>-0.5</v>
      </c>
      <c r="S101" s="15">
        <f t="shared" si="81"/>
        <v>-1</v>
      </c>
      <c r="BS101">
        <f>_xlfn.XLOOKUP(BT101,[1]!Tabella4[nome],[1]!Tabella4[DIFF QUOT])</f>
        <v>-9</v>
      </c>
      <c r="BT101" s="89" t="s">
        <v>503</v>
      </c>
      <c r="BU101" s="1" t="s">
        <v>19</v>
      </c>
    </row>
    <row r="102" spans="1:73" x14ac:dyDescent="0.3">
      <c r="A102">
        <v>15</v>
      </c>
      <c r="B102" t="s">
        <v>17</v>
      </c>
      <c r="C102" s="14">
        <f>SUMIFS('[1]INSER DATA'!$F:$F,'[1]INSER DATA'!$B:$B,A102,'[1]INSER DATA'!$R:$R,B102,'[1]INSER DATA'!$T:$T,1)</f>
        <v>69.5</v>
      </c>
      <c r="D102" s="85">
        <v>8</v>
      </c>
      <c r="E102" s="14">
        <f t="shared" si="64"/>
        <v>77.5</v>
      </c>
      <c r="F102" s="85">
        <v>3</v>
      </c>
      <c r="G102" s="14">
        <f t="shared" si="65"/>
        <v>80.5</v>
      </c>
      <c r="H102" s="12">
        <f>SUMIFS('[1]INSER DATA'!$F:$F,'[1]INSER DATA'!$B:$B,A102,'[1]INSER DATA'!$R:$R,B102,'[1]INSER DATA'!$W:$W,1)</f>
        <v>72</v>
      </c>
      <c r="I102" s="88">
        <v>10</v>
      </c>
      <c r="J102" s="12">
        <f>SUMIFS('[1]INSER DATA'!$X:$X,'[1]INSER DATA'!$B:$B,A102,'[1]INSER DATA'!$R:$R,B102,'[1]INSER DATA'!$W:$W,1)</f>
        <v>82.5</v>
      </c>
      <c r="L102" s="4">
        <f t="shared" si="74"/>
        <v>6.3181818181818183</v>
      </c>
      <c r="M102" s="4">
        <f t="shared" si="75"/>
        <v>7.0454545454545459</v>
      </c>
      <c r="N102" s="4">
        <f t="shared" si="76"/>
        <v>7.3181818181818183</v>
      </c>
      <c r="O102" s="4">
        <f t="shared" si="77"/>
        <v>6.5454545454545459</v>
      </c>
      <c r="P102" s="4">
        <f t="shared" si="78"/>
        <v>7.5</v>
      </c>
      <c r="Q102" s="15">
        <f t="shared" si="79"/>
        <v>-2.5</v>
      </c>
      <c r="R102" s="15">
        <f t="shared" si="80"/>
        <v>-2</v>
      </c>
      <c r="S102" s="15">
        <f t="shared" si="81"/>
        <v>-5</v>
      </c>
      <c r="BS102">
        <f>_xlfn.XLOOKUP(BT102,[1]!Tabella4[nome],[1]!Tabella4[DIFF QUOT])</f>
        <v>5</v>
      </c>
      <c r="BT102" s="89" t="s">
        <v>197</v>
      </c>
      <c r="BU102" s="1" t="s">
        <v>19</v>
      </c>
    </row>
    <row r="103" spans="1:73" x14ac:dyDescent="0.3">
      <c r="A103">
        <v>15</v>
      </c>
      <c r="B103" t="s">
        <v>18</v>
      </c>
      <c r="C103" s="14">
        <f>SUMIFS('[1]INSER DATA'!$F:$F,'[1]INSER DATA'!$B:$B,A103,'[1]INSER DATA'!$R:$R,B103,'[1]INSER DATA'!$T:$T,1)</f>
        <v>68.5</v>
      </c>
      <c r="D103" s="85">
        <v>6</v>
      </c>
      <c r="E103" s="14">
        <f t="shared" si="64"/>
        <v>74.5</v>
      </c>
      <c r="F103" s="85">
        <v>2</v>
      </c>
      <c r="G103" s="14">
        <f t="shared" si="65"/>
        <v>76.5</v>
      </c>
      <c r="H103" s="12">
        <f>SUMIFS('[1]INSER DATA'!$F:$F,'[1]INSER DATA'!$B:$B,A103,'[1]INSER DATA'!$R:$R,B103,'[1]INSER DATA'!$W:$W,1)</f>
        <v>71</v>
      </c>
      <c r="I103" s="88">
        <v>6</v>
      </c>
      <c r="J103" s="12">
        <f>SUMIFS('[1]INSER DATA'!$X:$X,'[1]INSER DATA'!$B:$B,A103,'[1]INSER DATA'!$R:$R,B103,'[1]INSER DATA'!$W:$W,1)</f>
        <v>77</v>
      </c>
      <c r="L103" s="4">
        <f t="shared" si="74"/>
        <v>6.2272727272727275</v>
      </c>
      <c r="M103" s="4">
        <f t="shared" si="75"/>
        <v>6.7727272727272725</v>
      </c>
      <c r="N103" s="4">
        <f t="shared" si="76"/>
        <v>6.9545454545454541</v>
      </c>
      <c r="O103" s="4">
        <f t="shared" si="77"/>
        <v>6.4545454545454541</v>
      </c>
      <c r="P103" s="4">
        <f t="shared" si="78"/>
        <v>7</v>
      </c>
      <c r="Q103" s="15">
        <f t="shared" si="79"/>
        <v>-2.5</v>
      </c>
      <c r="R103" s="15">
        <f t="shared" si="80"/>
        <v>0</v>
      </c>
      <c r="S103" s="15">
        <f t="shared" si="81"/>
        <v>-2.5</v>
      </c>
      <c r="BS103">
        <f>_xlfn.XLOOKUP(BT103,[1]!Tabella4[nome],[1]!Tabella4[DIFF QUOT])</f>
        <v>-2</v>
      </c>
      <c r="BT103" s="89" t="s">
        <v>504</v>
      </c>
      <c r="BU103" s="1" t="s">
        <v>19</v>
      </c>
    </row>
    <row r="104" spans="1:73" x14ac:dyDescent="0.3">
      <c r="A104">
        <v>15</v>
      </c>
      <c r="B104" t="s">
        <v>19</v>
      </c>
      <c r="C104" s="14">
        <f>SUMIFS('[1]INSER DATA'!$F:$F,'[1]INSER DATA'!$B:$B,A104,'[1]INSER DATA'!$R:$R,B104,'[1]INSER DATA'!$T:$T,1)</f>
        <v>64</v>
      </c>
      <c r="D104" s="85">
        <v>0</v>
      </c>
      <c r="E104" s="14">
        <f t="shared" si="64"/>
        <v>64</v>
      </c>
      <c r="F104" s="85">
        <v>0</v>
      </c>
      <c r="G104" s="14">
        <f t="shared" si="65"/>
        <v>64</v>
      </c>
      <c r="H104" s="12">
        <f>SUMIFS('[1]INSER DATA'!$F:$F,'[1]INSER DATA'!$B:$B,A104,'[1]INSER DATA'!$R:$R,B104,'[1]INSER DATA'!$W:$W,1)</f>
        <v>67.5</v>
      </c>
      <c r="I104" s="88">
        <v>1</v>
      </c>
      <c r="J104" s="12">
        <f>SUMIFS('[1]INSER DATA'!$X:$X,'[1]INSER DATA'!$B:$B,A104,'[1]INSER DATA'!$R:$R,B104,'[1]INSER DATA'!$W:$W,1)</f>
        <v>68.5</v>
      </c>
      <c r="L104" s="4">
        <f t="shared" si="74"/>
        <v>5.8181818181818183</v>
      </c>
      <c r="M104" s="4">
        <f t="shared" si="75"/>
        <v>5.8181818181818183</v>
      </c>
      <c r="N104" s="4">
        <f t="shared" si="76"/>
        <v>5.8181818181818183</v>
      </c>
      <c r="O104" s="4">
        <f t="shared" si="77"/>
        <v>6.1363636363636367</v>
      </c>
      <c r="P104" s="4">
        <f t="shared" si="78"/>
        <v>6.2272727272727275</v>
      </c>
      <c r="Q104" s="15">
        <f t="shared" si="79"/>
        <v>-3.5</v>
      </c>
      <c r="R104" s="15">
        <f t="shared" si="80"/>
        <v>-1</v>
      </c>
      <c r="S104" s="15">
        <f t="shared" si="81"/>
        <v>-4.5</v>
      </c>
      <c r="BS104">
        <f>_xlfn.XLOOKUP(BT104,[1]!Tabella4[nome],[1]!Tabella4[DIFF QUOT])</f>
        <v>1</v>
      </c>
      <c r="BT104" s="89" t="s">
        <v>302</v>
      </c>
      <c r="BU104" s="1" t="s">
        <v>19</v>
      </c>
    </row>
    <row r="105" spans="1:73" x14ac:dyDescent="0.3">
      <c r="A105">
        <v>15</v>
      </c>
      <c r="B105" t="s">
        <v>20</v>
      </c>
      <c r="C105" s="14">
        <f>SUMIFS('[1]INSER DATA'!$F:$F,'[1]INSER DATA'!$B:$B,A105,'[1]INSER DATA'!$R:$R,B105,'[1]INSER DATA'!$T:$T,1)</f>
        <v>66.5</v>
      </c>
      <c r="D105" s="85">
        <v>-1.5</v>
      </c>
      <c r="E105" s="14">
        <f t="shared" si="64"/>
        <v>65</v>
      </c>
      <c r="F105" s="85">
        <v>2</v>
      </c>
      <c r="G105" s="14">
        <f t="shared" si="65"/>
        <v>67</v>
      </c>
      <c r="H105" s="12">
        <f>SUMIFS('[1]INSER DATA'!$F:$F,'[1]INSER DATA'!$B:$B,A105,'[1]INSER DATA'!$R:$R,B105,'[1]INSER DATA'!$W:$W,1)</f>
        <v>68</v>
      </c>
      <c r="I105" s="88">
        <v>0.5</v>
      </c>
      <c r="J105" s="12">
        <f>SUMIFS('[1]INSER DATA'!$X:$X,'[1]INSER DATA'!$B:$B,A105,'[1]INSER DATA'!$R:$R,B105,'[1]INSER DATA'!$W:$W,1)</f>
        <v>68.5</v>
      </c>
      <c r="L105" s="4">
        <f t="shared" si="74"/>
        <v>6.0454545454545459</v>
      </c>
      <c r="M105" s="4">
        <f t="shared" si="75"/>
        <v>5.9090909090909092</v>
      </c>
      <c r="N105" s="4">
        <f t="shared" si="76"/>
        <v>6.0909090909090908</v>
      </c>
      <c r="O105" s="4">
        <f t="shared" si="77"/>
        <v>6.1818181818181817</v>
      </c>
      <c r="P105" s="4">
        <f t="shared" si="78"/>
        <v>6.2272727272727275</v>
      </c>
      <c r="Q105" s="15">
        <f t="shared" si="79"/>
        <v>-1.5</v>
      </c>
      <c r="R105" s="15">
        <f t="shared" si="80"/>
        <v>-2</v>
      </c>
      <c r="S105" s="15">
        <f t="shared" si="81"/>
        <v>-3.5</v>
      </c>
      <c r="BS105">
        <f>_xlfn.XLOOKUP(BT105,[1]!Tabella4[nome],[1]!Tabella4[DIFF QUOT])</f>
        <v>3</v>
      </c>
      <c r="BT105" s="89" t="s">
        <v>272</v>
      </c>
      <c r="BU105" s="1" t="s">
        <v>16</v>
      </c>
    </row>
    <row r="106" spans="1:73" x14ac:dyDescent="0.3">
      <c r="A106">
        <v>15</v>
      </c>
      <c r="B106" t="s">
        <v>21</v>
      </c>
      <c r="C106" s="14">
        <f>SUMIFS('[1]INSER DATA'!$F:$F,'[1]INSER DATA'!$B:$B,A106,'[1]INSER DATA'!$R:$R,B106,'[1]INSER DATA'!$T:$T,1)</f>
        <v>63.5</v>
      </c>
      <c r="D106" s="85">
        <v>-1.5</v>
      </c>
      <c r="E106" s="14">
        <f t="shared" si="64"/>
        <v>62</v>
      </c>
      <c r="F106" s="85">
        <v>0</v>
      </c>
      <c r="G106" s="14">
        <f t="shared" si="65"/>
        <v>62</v>
      </c>
      <c r="H106" s="12">
        <f>SUMIFS('[1]INSER DATA'!$F:$F,'[1]INSER DATA'!$B:$B,A106,'[1]INSER DATA'!$R:$R,B106,'[1]INSER DATA'!$W:$W,1)</f>
        <v>66.5</v>
      </c>
      <c r="I106" s="88">
        <v>-1.5</v>
      </c>
      <c r="J106" s="12">
        <f>SUMIFS('[1]INSER DATA'!$X:$X,'[1]INSER DATA'!$B:$B,A106,'[1]INSER DATA'!$R:$R,B106,'[1]INSER DATA'!$W:$W,1)</f>
        <v>65</v>
      </c>
      <c r="L106" s="4">
        <f t="shared" si="74"/>
        <v>5.7727272727272725</v>
      </c>
      <c r="M106" s="4">
        <f t="shared" si="75"/>
        <v>5.6363636363636367</v>
      </c>
      <c r="N106" s="4">
        <f t="shared" si="76"/>
        <v>5.6363636363636367</v>
      </c>
      <c r="O106" s="4">
        <f t="shared" si="77"/>
        <v>6.0454545454545459</v>
      </c>
      <c r="P106" s="4">
        <f t="shared" si="78"/>
        <v>5.9090909090909092</v>
      </c>
      <c r="Q106" s="15">
        <f t="shared" si="79"/>
        <v>-3</v>
      </c>
      <c r="R106" s="15">
        <f t="shared" si="80"/>
        <v>0</v>
      </c>
      <c r="S106" s="15">
        <f t="shared" si="81"/>
        <v>-3</v>
      </c>
      <c r="BS106">
        <f>_xlfn.XLOOKUP(BT106,[1]!Tabella4[nome],[1]!Tabella4[DIFF QUOT])</f>
        <v>-2</v>
      </c>
      <c r="BT106" s="89" t="s">
        <v>306</v>
      </c>
      <c r="BU106" s="1" t="s">
        <v>16</v>
      </c>
    </row>
    <row r="107" spans="1:73" x14ac:dyDescent="0.3">
      <c r="A107">
        <v>15</v>
      </c>
      <c r="B107" t="s">
        <v>41</v>
      </c>
      <c r="C107" s="14">
        <f>SUMIFS('[1]INSER DATA'!$F:$F,'[1]INSER DATA'!$B:$B,A107,'[1]INSER DATA'!$R:$R,B107,'[1]INSER DATA'!$T:$T,1)</f>
        <v>63.5</v>
      </c>
      <c r="D107" s="85">
        <v>0</v>
      </c>
      <c r="E107" s="14">
        <f t="shared" si="64"/>
        <v>63.5</v>
      </c>
      <c r="F107" s="85">
        <v>1</v>
      </c>
      <c r="G107" s="14">
        <f t="shared" si="65"/>
        <v>64.5</v>
      </c>
      <c r="H107" s="12">
        <f>SUMIFS('[1]INSER DATA'!$F:$F,'[1]INSER DATA'!$B:$B,A107,'[1]INSER DATA'!$R:$R,B107,'[1]INSER DATA'!$W:$W,1)</f>
        <v>69</v>
      </c>
      <c r="I107" s="88">
        <v>1</v>
      </c>
      <c r="J107" s="12">
        <f>SUMIFS('[1]INSER DATA'!$X:$X,'[1]INSER DATA'!$B:$B,A107,'[1]INSER DATA'!$R:$R,B107,'[1]INSER DATA'!$W:$W,1)</f>
        <v>70</v>
      </c>
      <c r="L107" s="4">
        <f t="shared" si="74"/>
        <v>5.7727272727272725</v>
      </c>
      <c r="M107" s="4">
        <f t="shared" si="75"/>
        <v>5.7727272727272725</v>
      </c>
      <c r="N107" s="4">
        <f t="shared" si="76"/>
        <v>5.8636363636363633</v>
      </c>
      <c r="O107" s="4">
        <f t="shared" si="77"/>
        <v>6.2727272727272725</v>
      </c>
      <c r="P107" s="4">
        <f t="shared" si="78"/>
        <v>6.3636363636363633</v>
      </c>
      <c r="Q107" s="15">
        <f t="shared" si="79"/>
        <v>-5.5</v>
      </c>
      <c r="R107" s="15">
        <f t="shared" si="80"/>
        <v>-1</v>
      </c>
      <c r="S107" s="15">
        <f t="shared" si="81"/>
        <v>-6.5</v>
      </c>
      <c r="BS107">
        <f>_xlfn.XLOOKUP(BT107,[1]!Tabella4[nome],[1]!Tabella4[DIFF QUOT])</f>
        <v>9</v>
      </c>
      <c r="BT107" s="89" t="s">
        <v>155</v>
      </c>
      <c r="BU107" s="1" t="s">
        <v>16</v>
      </c>
    </row>
    <row r="108" spans="1:73" x14ac:dyDescent="0.3">
      <c r="A108">
        <v>16</v>
      </c>
      <c r="B108" t="s">
        <v>15</v>
      </c>
      <c r="C108" s="14">
        <f>SUMIFS('[1]INSER DATA'!$F:$F,'[1]INSER DATA'!$B:$B,A108,'[1]INSER DATA'!$R:$R,B108,'[1]INSER DATA'!$T:$T,1)</f>
        <v>68.5</v>
      </c>
      <c r="D108" s="85">
        <v>3</v>
      </c>
      <c r="E108" s="14">
        <f t="shared" si="64"/>
        <v>71.5</v>
      </c>
      <c r="F108" s="85">
        <v>3</v>
      </c>
      <c r="G108" s="14">
        <f t="shared" si="65"/>
        <v>74.5</v>
      </c>
      <c r="H108" s="12">
        <f>SUMIFS('[1]INSER DATA'!$F:$F,'[1]INSER DATA'!$B:$B,A108,'[1]INSER DATA'!$R:$R,B108,'[1]INSER DATA'!$W:$W,1)</f>
        <v>70.5</v>
      </c>
      <c r="I108" s="88">
        <v>3</v>
      </c>
      <c r="J108" s="12">
        <f>SUMIFS('[1]INSER DATA'!$X:$X,'[1]INSER DATA'!$B:$B,A108,'[1]INSER DATA'!$R:$R,B108,'[1]INSER DATA'!$W:$W,1)</f>
        <v>73.5</v>
      </c>
      <c r="L108" s="4">
        <f t="shared" ref="L108:L124" si="82">SUM(C108/11)</f>
        <v>6.2272727272727275</v>
      </c>
      <c r="M108" s="4">
        <f t="shared" ref="M108:M124" si="83">SUM(E108/11)</f>
        <v>6.5</v>
      </c>
      <c r="N108" s="4">
        <f t="shared" ref="N108:N124" si="84">SUM(G108/11)</f>
        <v>6.7727272727272725</v>
      </c>
      <c r="O108" s="4">
        <f t="shared" ref="O108:O124" si="85">SUM(H108/11)</f>
        <v>6.4090909090909092</v>
      </c>
      <c r="P108" s="4">
        <f t="shared" ref="P108:P124" si="86">SUM(J108/11)</f>
        <v>6.6818181818181817</v>
      </c>
      <c r="Q108" s="15">
        <f t="shared" ref="Q108:Q124" si="87">SUM(C108-H108)</f>
        <v>-2</v>
      </c>
      <c r="R108" s="15">
        <f t="shared" ref="R108:R124" si="88">SUM(D108-I108)</f>
        <v>0</v>
      </c>
      <c r="S108" s="15">
        <f t="shared" ref="S108:S124" si="89">SUM(E108-J108)</f>
        <v>-2</v>
      </c>
      <c r="BS108">
        <f>_xlfn.XLOOKUP(BT108,[1]!Tabella4[nome],[1]!Tabella4[DIFF QUOT])</f>
        <v>-4</v>
      </c>
      <c r="BT108" s="89" t="s">
        <v>135</v>
      </c>
      <c r="BU108" s="1" t="s">
        <v>16</v>
      </c>
    </row>
    <row r="109" spans="1:73" x14ac:dyDescent="0.3">
      <c r="A109">
        <v>16</v>
      </c>
      <c r="B109" t="s">
        <v>16</v>
      </c>
      <c r="C109" s="14">
        <f>SUMIFS('[1]INSER DATA'!$F:$F,'[1]INSER DATA'!$B:$B,A109,'[1]INSER DATA'!$R:$R,B109,'[1]INSER DATA'!$T:$T,1)</f>
        <v>66</v>
      </c>
      <c r="D109" s="85">
        <v>0</v>
      </c>
      <c r="E109" s="14">
        <f t="shared" si="64"/>
        <v>66</v>
      </c>
      <c r="F109" s="85">
        <v>2</v>
      </c>
      <c r="G109" s="14">
        <f t="shared" si="65"/>
        <v>68</v>
      </c>
      <c r="H109" s="12">
        <f>SUMIFS('[1]INSER DATA'!$F:$F,'[1]INSER DATA'!$B:$B,A109,'[1]INSER DATA'!$R:$R,B109,'[1]INSER DATA'!$W:$W,1)</f>
        <v>68</v>
      </c>
      <c r="I109" s="88">
        <v>4.5</v>
      </c>
      <c r="J109" s="12">
        <f>SUMIFS('[1]INSER DATA'!$X:$X,'[1]INSER DATA'!$B:$B,A109,'[1]INSER DATA'!$R:$R,B109,'[1]INSER DATA'!$W:$W,1)</f>
        <v>72.5</v>
      </c>
      <c r="L109" s="4">
        <f t="shared" si="82"/>
        <v>6</v>
      </c>
      <c r="M109" s="4">
        <f t="shared" si="83"/>
        <v>6</v>
      </c>
      <c r="N109" s="4">
        <f t="shared" si="84"/>
        <v>6.1818181818181817</v>
      </c>
      <c r="O109" s="4">
        <f t="shared" si="85"/>
        <v>6.1818181818181817</v>
      </c>
      <c r="P109" s="4">
        <f t="shared" si="86"/>
        <v>6.5909090909090908</v>
      </c>
      <c r="Q109" s="15">
        <f t="shared" si="87"/>
        <v>-2</v>
      </c>
      <c r="R109" s="15">
        <f t="shared" si="88"/>
        <v>-4.5</v>
      </c>
      <c r="S109" s="15">
        <f t="shared" si="89"/>
        <v>-6.5</v>
      </c>
      <c r="BS109">
        <f>_xlfn.XLOOKUP(BT109,[1]!Tabella4[nome],[1]!Tabella4[DIFF QUOT])</f>
        <v>-2</v>
      </c>
      <c r="BT109" s="89" t="s">
        <v>138</v>
      </c>
      <c r="BU109" s="1" t="s">
        <v>16</v>
      </c>
    </row>
    <row r="110" spans="1:73" x14ac:dyDescent="0.3">
      <c r="A110">
        <v>16</v>
      </c>
      <c r="B110" t="s">
        <v>17</v>
      </c>
      <c r="C110" s="14">
        <f>SUMIFS('[1]INSER DATA'!$F:$F,'[1]INSER DATA'!$B:$B,A110,'[1]INSER DATA'!$R:$R,B110,'[1]INSER DATA'!$T:$T,1)</f>
        <v>64</v>
      </c>
      <c r="D110" s="85">
        <v>7.5</v>
      </c>
      <c r="E110" s="14">
        <f t="shared" si="64"/>
        <v>71.5</v>
      </c>
      <c r="F110" s="85">
        <v>0</v>
      </c>
      <c r="G110" s="14">
        <f t="shared" si="65"/>
        <v>71.5</v>
      </c>
      <c r="H110" s="12">
        <f>SUMIFS('[1]INSER DATA'!$F:$F,'[1]INSER DATA'!$B:$B,A110,'[1]INSER DATA'!$R:$R,B110,'[1]INSER DATA'!$W:$W,1)</f>
        <v>65.5</v>
      </c>
      <c r="I110" s="88">
        <v>9</v>
      </c>
      <c r="J110" s="12">
        <f>SUMIFS('[1]INSER DATA'!$X:$X,'[1]INSER DATA'!$B:$B,A110,'[1]INSER DATA'!$R:$R,B110,'[1]INSER DATA'!$W:$W,1)</f>
        <v>74.5</v>
      </c>
      <c r="L110" s="4">
        <f t="shared" si="82"/>
        <v>5.8181818181818183</v>
      </c>
      <c r="M110" s="4">
        <f t="shared" si="83"/>
        <v>6.5</v>
      </c>
      <c r="N110" s="4">
        <f t="shared" si="84"/>
        <v>6.5</v>
      </c>
      <c r="O110" s="4">
        <f t="shared" si="85"/>
        <v>5.9545454545454541</v>
      </c>
      <c r="P110" s="4">
        <f t="shared" si="86"/>
        <v>6.7727272727272725</v>
      </c>
      <c r="Q110" s="15">
        <f t="shared" si="87"/>
        <v>-1.5</v>
      </c>
      <c r="R110" s="15">
        <f t="shared" si="88"/>
        <v>-1.5</v>
      </c>
      <c r="S110" s="15">
        <f t="shared" si="89"/>
        <v>-3</v>
      </c>
      <c r="BS110">
        <f>_xlfn.XLOOKUP(BT110,[1]!Tabella4[nome],[1]!Tabella4[DIFF QUOT])</f>
        <v>-1</v>
      </c>
      <c r="BT110" s="89" t="s">
        <v>170</v>
      </c>
      <c r="BU110" s="1" t="s">
        <v>16</v>
      </c>
    </row>
    <row r="111" spans="1:73" x14ac:dyDescent="0.3">
      <c r="A111">
        <v>16</v>
      </c>
      <c r="B111" t="s">
        <v>18</v>
      </c>
      <c r="C111" s="14">
        <f>SUMIFS('[1]INSER DATA'!$F:$F,'[1]INSER DATA'!$B:$B,A111,'[1]INSER DATA'!$R:$R,B111,'[1]INSER DATA'!$T:$T,1)</f>
        <v>68</v>
      </c>
      <c r="D111" s="85">
        <v>4</v>
      </c>
      <c r="E111" s="14">
        <f t="shared" si="64"/>
        <v>72</v>
      </c>
      <c r="F111" s="85">
        <v>2</v>
      </c>
      <c r="G111" s="14">
        <f t="shared" si="65"/>
        <v>74</v>
      </c>
      <c r="H111" s="12">
        <f>SUMIFS('[1]INSER DATA'!$F:$F,'[1]INSER DATA'!$B:$B,A111,'[1]INSER DATA'!$R:$R,B111,'[1]INSER DATA'!$W:$W,1)</f>
        <v>69.5</v>
      </c>
      <c r="I111" s="88">
        <v>8</v>
      </c>
      <c r="J111" s="12">
        <f>SUMIFS('[1]INSER DATA'!$X:$X,'[1]INSER DATA'!$B:$B,A111,'[1]INSER DATA'!$R:$R,B111,'[1]INSER DATA'!$W:$W,1)</f>
        <v>77.5</v>
      </c>
      <c r="L111" s="4">
        <f t="shared" si="82"/>
        <v>6.1818181818181817</v>
      </c>
      <c r="M111" s="4">
        <f t="shared" si="83"/>
        <v>6.5454545454545459</v>
      </c>
      <c r="N111" s="4">
        <f t="shared" si="84"/>
        <v>6.7272727272727275</v>
      </c>
      <c r="O111" s="4">
        <f t="shared" si="85"/>
        <v>6.3181818181818183</v>
      </c>
      <c r="P111" s="4">
        <f t="shared" si="86"/>
        <v>7.0454545454545459</v>
      </c>
      <c r="Q111" s="15">
        <f t="shared" si="87"/>
        <v>-1.5</v>
      </c>
      <c r="R111" s="15">
        <f t="shared" si="88"/>
        <v>-4</v>
      </c>
      <c r="S111" s="15">
        <f t="shared" si="89"/>
        <v>-5.5</v>
      </c>
      <c r="BS111">
        <f>_xlfn.XLOOKUP(BT111,[1]!Tabella4[nome],[1]!Tabella4[DIFF QUOT])</f>
        <v>2</v>
      </c>
      <c r="BT111" s="89" t="s">
        <v>322</v>
      </c>
      <c r="BU111" s="1" t="s">
        <v>16</v>
      </c>
    </row>
    <row r="112" spans="1:73" x14ac:dyDescent="0.3">
      <c r="A112">
        <v>16</v>
      </c>
      <c r="B112" t="s">
        <v>19</v>
      </c>
      <c r="C112" s="14">
        <f>SUMIFS('[1]INSER DATA'!$F:$F,'[1]INSER DATA'!$B:$B,A112,'[1]INSER DATA'!$R:$R,B112,'[1]INSER DATA'!$T:$T,1)</f>
        <v>66.5</v>
      </c>
      <c r="D112" s="85">
        <v>15</v>
      </c>
      <c r="E112" s="14">
        <f t="shared" si="64"/>
        <v>81.5</v>
      </c>
      <c r="F112" s="85">
        <v>0</v>
      </c>
      <c r="G112" s="14">
        <f t="shared" si="65"/>
        <v>81.5</v>
      </c>
      <c r="H112" s="12">
        <f>SUMIFS('[1]INSER DATA'!$F:$F,'[1]INSER DATA'!$B:$B,A112,'[1]INSER DATA'!$R:$R,B112,'[1]INSER DATA'!$W:$W,1)</f>
        <v>73.5</v>
      </c>
      <c r="I112" s="88">
        <v>22.5</v>
      </c>
      <c r="J112" s="12">
        <f>SUMIFS('[1]INSER DATA'!$X:$X,'[1]INSER DATA'!$B:$B,A112,'[1]INSER DATA'!$R:$R,B112,'[1]INSER DATA'!$W:$W,1)</f>
        <v>96</v>
      </c>
      <c r="L112" s="4">
        <f t="shared" si="82"/>
        <v>6.0454545454545459</v>
      </c>
      <c r="M112" s="4">
        <f t="shared" si="83"/>
        <v>7.4090909090909092</v>
      </c>
      <c r="N112" s="4">
        <f t="shared" si="84"/>
        <v>7.4090909090909092</v>
      </c>
      <c r="O112" s="4">
        <f t="shared" si="85"/>
        <v>6.6818181818181817</v>
      </c>
      <c r="P112" s="4">
        <f t="shared" si="86"/>
        <v>8.7272727272727266</v>
      </c>
      <c r="Q112" s="15">
        <f t="shared" si="87"/>
        <v>-7</v>
      </c>
      <c r="R112" s="15">
        <f t="shared" si="88"/>
        <v>-7.5</v>
      </c>
      <c r="S112" s="15">
        <f t="shared" si="89"/>
        <v>-14.5</v>
      </c>
      <c r="BS112">
        <f>_xlfn.XLOOKUP(BT112,[1]!Tabella4[nome],[1]!Tabella4[DIFF QUOT])</f>
        <v>-2</v>
      </c>
      <c r="BT112" s="89" t="s">
        <v>277</v>
      </c>
      <c r="BU112" s="1" t="s">
        <v>16</v>
      </c>
    </row>
    <row r="113" spans="1:73" x14ac:dyDescent="0.3">
      <c r="A113">
        <v>16</v>
      </c>
      <c r="B113" t="s">
        <v>20</v>
      </c>
      <c r="C113" s="14">
        <f>SUMIFS('[1]INSER DATA'!$F:$F,'[1]INSER DATA'!$B:$B,A113,'[1]INSER DATA'!$R:$R,B113,'[1]INSER DATA'!$T:$T,1)</f>
        <v>66</v>
      </c>
      <c r="D113" s="85">
        <v>3</v>
      </c>
      <c r="E113" s="14">
        <f t="shared" si="64"/>
        <v>69</v>
      </c>
      <c r="F113" s="85">
        <v>0</v>
      </c>
      <c r="G113" s="14">
        <f t="shared" si="65"/>
        <v>69</v>
      </c>
      <c r="H113" s="12">
        <f>SUMIFS('[1]INSER DATA'!$F:$F,'[1]INSER DATA'!$B:$B,A113,'[1]INSER DATA'!$R:$R,B113,'[1]INSER DATA'!$W:$W,1)</f>
        <v>70.5</v>
      </c>
      <c r="I113" s="88">
        <v>8.5</v>
      </c>
      <c r="J113" s="12">
        <f>SUMIFS('[1]INSER DATA'!$X:$X,'[1]INSER DATA'!$B:$B,A113,'[1]INSER DATA'!$R:$R,B113,'[1]INSER DATA'!$W:$W,1)</f>
        <v>79</v>
      </c>
      <c r="L113" s="4">
        <f t="shared" si="82"/>
        <v>6</v>
      </c>
      <c r="M113" s="4">
        <f t="shared" si="83"/>
        <v>6.2727272727272725</v>
      </c>
      <c r="N113" s="4">
        <f t="shared" si="84"/>
        <v>6.2727272727272725</v>
      </c>
      <c r="O113" s="4">
        <f t="shared" si="85"/>
        <v>6.4090909090909092</v>
      </c>
      <c r="P113" s="4">
        <f t="shared" si="86"/>
        <v>7.1818181818181817</v>
      </c>
      <c r="Q113" s="15">
        <f t="shared" si="87"/>
        <v>-4.5</v>
      </c>
      <c r="R113" s="15">
        <f t="shared" si="88"/>
        <v>-5.5</v>
      </c>
      <c r="S113" s="15">
        <f t="shared" si="89"/>
        <v>-10</v>
      </c>
      <c r="BS113">
        <f>_xlfn.XLOOKUP(BT113,[1]!Tabella4[nome],[1]!Tabella4[DIFF QUOT])</f>
        <v>7</v>
      </c>
      <c r="BT113" s="89" t="s">
        <v>327</v>
      </c>
      <c r="BU113" s="1" t="s">
        <v>16</v>
      </c>
    </row>
    <row r="114" spans="1:73" x14ac:dyDescent="0.3">
      <c r="A114">
        <v>16</v>
      </c>
      <c r="B114" t="s">
        <v>21</v>
      </c>
      <c r="C114" s="14">
        <f>SUMIFS('[1]INSER DATA'!$F:$F,'[1]INSER DATA'!$B:$B,A114,'[1]INSER DATA'!$R:$R,B114,'[1]INSER DATA'!$T:$T,1)</f>
        <v>63</v>
      </c>
      <c r="D114" s="85">
        <v>-3</v>
      </c>
      <c r="E114" s="14">
        <f t="shared" si="64"/>
        <v>60</v>
      </c>
      <c r="F114" s="85">
        <v>0</v>
      </c>
      <c r="G114" s="14">
        <f t="shared" si="65"/>
        <v>60</v>
      </c>
      <c r="H114" s="12">
        <f>SUMIFS('[1]INSER DATA'!$F:$F,'[1]INSER DATA'!$B:$B,A114,'[1]INSER DATA'!$R:$R,B114,'[1]INSER DATA'!$W:$W,1)</f>
        <v>66</v>
      </c>
      <c r="I114" s="88">
        <v>3</v>
      </c>
      <c r="J114" s="12">
        <f>SUMIFS('[1]INSER DATA'!$X:$X,'[1]INSER DATA'!$B:$B,A114,'[1]INSER DATA'!$R:$R,B114,'[1]INSER DATA'!$W:$W,1)</f>
        <v>69</v>
      </c>
      <c r="L114" s="4">
        <f t="shared" si="82"/>
        <v>5.7272727272727275</v>
      </c>
      <c r="M114" s="4">
        <f t="shared" si="83"/>
        <v>5.4545454545454541</v>
      </c>
      <c r="N114" s="4">
        <f t="shared" si="84"/>
        <v>5.4545454545454541</v>
      </c>
      <c r="O114" s="4">
        <f t="shared" si="85"/>
        <v>6</v>
      </c>
      <c r="P114" s="4">
        <f t="shared" si="86"/>
        <v>6.2727272727272725</v>
      </c>
      <c r="Q114" s="15">
        <f t="shared" si="87"/>
        <v>-3</v>
      </c>
      <c r="R114" s="15">
        <f t="shared" si="88"/>
        <v>-6</v>
      </c>
      <c r="S114" s="15">
        <f t="shared" si="89"/>
        <v>-9</v>
      </c>
      <c r="BS114">
        <f>_xlfn.XLOOKUP(BT114,[1]!Tabella4[nome],[1]!Tabella4[DIFF QUOT])</f>
        <v>0</v>
      </c>
      <c r="BT114" s="89" t="s">
        <v>213</v>
      </c>
      <c r="BU114" s="1" t="s">
        <v>16</v>
      </c>
    </row>
    <row r="115" spans="1:73" x14ac:dyDescent="0.3">
      <c r="A115">
        <v>16</v>
      </c>
      <c r="B115" t="s">
        <v>41</v>
      </c>
      <c r="C115" s="14">
        <f>SUMIFS('[1]INSER DATA'!$F:$F,'[1]INSER DATA'!$B:$B,A115,'[1]INSER DATA'!$R:$R,B115,'[1]INSER DATA'!$T:$T,1)</f>
        <v>68</v>
      </c>
      <c r="D115" s="85">
        <v>4.5</v>
      </c>
      <c r="E115" s="14">
        <f t="shared" si="64"/>
        <v>72.5</v>
      </c>
      <c r="F115" s="85">
        <v>2</v>
      </c>
      <c r="G115" s="14">
        <f t="shared" si="65"/>
        <v>74.5</v>
      </c>
      <c r="H115" s="12">
        <f>SUMIFS('[1]INSER DATA'!$F:$F,'[1]INSER DATA'!$B:$B,A115,'[1]INSER DATA'!$R:$R,B115,'[1]INSER DATA'!$W:$W,1)</f>
        <v>68.5</v>
      </c>
      <c r="I115" s="88">
        <v>5</v>
      </c>
      <c r="J115" s="12">
        <f>SUMIFS('[1]INSER DATA'!$X:$X,'[1]INSER DATA'!$B:$B,A115,'[1]INSER DATA'!$R:$R,B115,'[1]INSER DATA'!$W:$W,1)</f>
        <v>73.5</v>
      </c>
      <c r="L115" s="4">
        <f t="shared" si="82"/>
        <v>6.1818181818181817</v>
      </c>
      <c r="M115" s="4">
        <f t="shared" si="83"/>
        <v>6.5909090909090908</v>
      </c>
      <c r="N115" s="4">
        <f t="shared" si="84"/>
        <v>6.7727272727272725</v>
      </c>
      <c r="O115" s="4">
        <f t="shared" si="85"/>
        <v>6.2272727272727275</v>
      </c>
      <c r="P115" s="4">
        <f t="shared" si="86"/>
        <v>6.6818181818181817</v>
      </c>
      <c r="Q115" s="15">
        <f t="shared" si="87"/>
        <v>-0.5</v>
      </c>
      <c r="R115" s="15">
        <f t="shared" si="88"/>
        <v>-0.5</v>
      </c>
      <c r="S115" s="15">
        <f t="shared" si="89"/>
        <v>-1</v>
      </c>
      <c r="BS115">
        <f>_xlfn.XLOOKUP(BT115,[1]!Tabella4[nome],[1]!Tabella4[DIFF QUOT])</f>
        <v>-8</v>
      </c>
      <c r="BT115" s="89" t="s">
        <v>65</v>
      </c>
      <c r="BU115" s="1" t="s">
        <v>16</v>
      </c>
    </row>
    <row r="116" spans="1:73" x14ac:dyDescent="0.3">
      <c r="A116">
        <v>17</v>
      </c>
      <c r="B116" t="s">
        <v>15</v>
      </c>
      <c r="C116" s="14">
        <f>SUMIFS('[1]INSER DATA'!$F:$F,'[1]INSER DATA'!$B:$B,A116,'[1]INSER DATA'!$R:$R,B116,'[1]INSER DATA'!$T:$T,1)</f>
        <v>68</v>
      </c>
      <c r="D116" s="85">
        <v>7.5</v>
      </c>
      <c r="E116" s="14">
        <f t="shared" si="64"/>
        <v>75.5</v>
      </c>
      <c r="F116" s="85">
        <v>2</v>
      </c>
      <c r="G116" s="14">
        <f t="shared" si="65"/>
        <v>77.5</v>
      </c>
      <c r="H116" s="12">
        <f>SUMIFS('[1]INSER DATA'!$F:$F,'[1]INSER DATA'!$B:$B,A116,'[1]INSER DATA'!$R:$R,B116,'[1]INSER DATA'!$W:$W,1)</f>
        <v>69.5</v>
      </c>
      <c r="I116" s="88">
        <v>7.5</v>
      </c>
      <c r="J116" s="12">
        <f>SUMIFS('[1]INSER DATA'!$X:$X,'[1]INSER DATA'!$B:$B,A116,'[1]INSER DATA'!$R:$R,B116,'[1]INSER DATA'!$W:$W,1)</f>
        <v>77</v>
      </c>
      <c r="L116" s="4">
        <f t="shared" si="82"/>
        <v>6.1818181818181817</v>
      </c>
      <c r="M116" s="4">
        <f t="shared" si="83"/>
        <v>6.8636363636363633</v>
      </c>
      <c r="N116" s="4">
        <f t="shared" si="84"/>
        <v>7.0454545454545459</v>
      </c>
      <c r="O116" s="4">
        <f t="shared" si="85"/>
        <v>6.3181818181818183</v>
      </c>
      <c r="P116" s="4">
        <f t="shared" si="86"/>
        <v>7</v>
      </c>
      <c r="Q116" s="15">
        <f t="shared" si="87"/>
        <v>-1.5</v>
      </c>
      <c r="R116" s="15">
        <f t="shared" si="88"/>
        <v>0</v>
      </c>
      <c r="S116" s="15">
        <f t="shared" si="89"/>
        <v>-1.5</v>
      </c>
      <c r="BS116">
        <f>_xlfn.XLOOKUP(BT116,[1]!Tabella4[nome],[1]!Tabella4[DIFF QUOT])</f>
        <v>-4</v>
      </c>
      <c r="BT116" s="89" t="s">
        <v>164</v>
      </c>
      <c r="BU116" s="1" t="s">
        <v>16</v>
      </c>
    </row>
    <row r="117" spans="1:73" x14ac:dyDescent="0.3">
      <c r="A117">
        <v>17</v>
      </c>
      <c r="B117" t="s">
        <v>16</v>
      </c>
      <c r="C117" s="14">
        <f>SUMIFS('[1]INSER DATA'!$F:$F,'[1]INSER DATA'!$B:$B,A117,'[1]INSER DATA'!$R:$R,B117,'[1]INSER DATA'!$T:$T,1)</f>
        <v>67.5</v>
      </c>
      <c r="D117" s="85">
        <v>8</v>
      </c>
      <c r="E117" s="14">
        <f t="shared" si="64"/>
        <v>75.5</v>
      </c>
      <c r="F117" s="85">
        <v>0</v>
      </c>
      <c r="G117" s="14">
        <f t="shared" si="65"/>
        <v>75.5</v>
      </c>
      <c r="H117" s="12">
        <f>SUMIFS('[1]INSER DATA'!$F:$F,'[1]INSER DATA'!$B:$B,A117,'[1]INSER DATA'!$R:$R,B117,'[1]INSER DATA'!$W:$W,1)</f>
        <v>71</v>
      </c>
      <c r="I117" s="88">
        <v>12</v>
      </c>
      <c r="J117" s="12">
        <f>SUMIFS('[1]INSER DATA'!$X:$X,'[1]INSER DATA'!$B:$B,A117,'[1]INSER DATA'!$R:$R,B117,'[1]INSER DATA'!$W:$W,1)</f>
        <v>83</v>
      </c>
      <c r="L117" s="4">
        <f t="shared" si="82"/>
        <v>6.1363636363636367</v>
      </c>
      <c r="M117" s="4">
        <f t="shared" si="83"/>
        <v>6.8636363636363633</v>
      </c>
      <c r="N117" s="4">
        <f t="shared" si="84"/>
        <v>6.8636363636363633</v>
      </c>
      <c r="O117" s="4">
        <f t="shared" si="85"/>
        <v>6.4545454545454541</v>
      </c>
      <c r="P117" s="4">
        <f t="shared" si="86"/>
        <v>7.5454545454545459</v>
      </c>
      <c r="Q117" s="15">
        <f t="shared" si="87"/>
        <v>-3.5</v>
      </c>
      <c r="R117" s="15">
        <f t="shared" si="88"/>
        <v>-4</v>
      </c>
      <c r="S117" s="15">
        <f t="shared" si="89"/>
        <v>-7.5</v>
      </c>
      <c r="BS117">
        <f>_xlfn.XLOOKUP(BT117,[1]!Tabella4[nome],[1]!Tabella4[DIFF QUOT])</f>
        <v>-4</v>
      </c>
      <c r="BT117" s="89" t="s">
        <v>129</v>
      </c>
      <c r="BU117" s="1" t="s">
        <v>16</v>
      </c>
    </row>
    <row r="118" spans="1:73" x14ac:dyDescent="0.3">
      <c r="A118">
        <v>17</v>
      </c>
      <c r="B118" t="s">
        <v>17</v>
      </c>
      <c r="C118" s="14">
        <f>SUMIFS('[1]INSER DATA'!$F:$F,'[1]INSER DATA'!$B:$B,A118,'[1]INSER DATA'!$R:$R,B118,'[1]INSER DATA'!$T:$T,1)</f>
        <v>69</v>
      </c>
      <c r="D118" s="85">
        <v>2</v>
      </c>
      <c r="E118" s="14">
        <f t="shared" si="64"/>
        <v>71</v>
      </c>
      <c r="F118" s="85">
        <v>3</v>
      </c>
      <c r="G118" s="14">
        <f t="shared" si="65"/>
        <v>74</v>
      </c>
      <c r="H118" s="12">
        <f>SUMIFS('[1]INSER DATA'!$F:$F,'[1]INSER DATA'!$B:$B,A118,'[1]INSER DATA'!$R:$R,B118,'[1]INSER DATA'!$W:$W,1)</f>
        <v>70</v>
      </c>
      <c r="I118" s="88">
        <v>2</v>
      </c>
      <c r="J118" s="12">
        <f>SUMIFS('[1]INSER DATA'!$X:$X,'[1]INSER DATA'!$B:$B,A118,'[1]INSER DATA'!$R:$R,B118,'[1]INSER DATA'!$W:$W,1)</f>
        <v>72</v>
      </c>
      <c r="L118" s="4">
        <f t="shared" si="82"/>
        <v>6.2727272727272725</v>
      </c>
      <c r="M118" s="4">
        <f t="shared" si="83"/>
        <v>6.4545454545454541</v>
      </c>
      <c r="N118" s="4">
        <f t="shared" si="84"/>
        <v>6.7272727272727275</v>
      </c>
      <c r="O118" s="4">
        <f t="shared" si="85"/>
        <v>6.3636363636363633</v>
      </c>
      <c r="P118" s="4">
        <f t="shared" si="86"/>
        <v>6.5454545454545459</v>
      </c>
      <c r="Q118" s="15">
        <f t="shared" si="87"/>
        <v>-1</v>
      </c>
      <c r="R118" s="15">
        <f t="shared" si="88"/>
        <v>0</v>
      </c>
      <c r="S118" s="15">
        <f t="shared" si="89"/>
        <v>-1</v>
      </c>
      <c r="BS118">
        <f>_xlfn.XLOOKUP(BT118,[1]!Tabella4[nome],[1]!Tabella4[DIFF QUOT])</f>
        <v>6</v>
      </c>
      <c r="BT118" s="89" t="s">
        <v>259</v>
      </c>
      <c r="BU118" s="1" t="s">
        <v>16</v>
      </c>
    </row>
    <row r="119" spans="1:73" x14ac:dyDescent="0.3">
      <c r="A119">
        <v>17</v>
      </c>
      <c r="B119" t="s">
        <v>18</v>
      </c>
      <c r="C119" s="14">
        <f>SUMIFS('[1]INSER DATA'!$F:$F,'[1]INSER DATA'!$B:$B,A119,'[1]INSER DATA'!$R:$R,B119,'[1]INSER DATA'!$T:$T,1)</f>
        <v>60.5</v>
      </c>
      <c r="D119" s="85">
        <v>7</v>
      </c>
      <c r="E119" s="14">
        <f t="shared" si="64"/>
        <v>67.5</v>
      </c>
      <c r="F119" s="85">
        <v>2</v>
      </c>
      <c r="G119" s="14">
        <f t="shared" si="65"/>
        <v>69.5</v>
      </c>
      <c r="H119" s="12">
        <f>SUMIFS('[1]INSER DATA'!$F:$F,'[1]INSER DATA'!$B:$B,A119,'[1]INSER DATA'!$R:$R,B119,'[1]INSER DATA'!$W:$W,1)</f>
        <v>62.5</v>
      </c>
      <c r="I119" s="88">
        <v>7</v>
      </c>
      <c r="J119" s="12">
        <f>SUMIFS('[1]INSER DATA'!$X:$X,'[1]INSER DATA'!$B:$B,A119,'[1]INSER DATA'!$R:$R,B119,'[1]INSER DATA'!$W:$W,1)</f>
        <v>69.5</v>
      </c>
      <c r="L119" s="4">
        <f t="shared" si="82"/>
        <v>5.5</v>
      </c>
      <c r="M119" s="4">
        <f t="shared" si="83"/>
        <v>6.1363636363636367</v>
      </c>
      <c r="N119" s="4">
        <f t="shared" si="84"/>
        <v>6.3181818181818183</v>
      </c>
      <c r="O119" s="4">
        <f t="shared" si="85"/>
        <v>5.6818181818181817</v>
      </c>
      <c r="P119" s="4">
        <f t="shared" si="86"/>
        <v>6.3181818181818183</v>
      </c>
      <c r="Q119" s="15">
        <f t="shared" si="87"/>
        <v>-2</v>
      </c>
      <c r="R119" s="15">
        <f t="shared" si="88"/>
        <v>0</v>
      </c>
      <c r="S119" s="15">
        <f t="shared" si="89"/>
        <v>-2</v>
      </c>
      <c r="BS119">
        <f>_xlfn.XLOOKUP(BT119,[1]!Tabella4[nome],[1]!Tabella4[DIFF QUOT])</f>
        <v>1</v>
      </c>
      <c r="BT119" s="89" t="s">
        <v>193</v>
      </c>
      <c r="BU119" s="1" t="s">
        <v>16</v>
      </c>
    </row>
    <row r="120" spans="1:73" x14ac:dyDescent="0.3">
      <c r="A120">
        <v>17</v>
      </c>
      <c r="B120" t="s">
        <v>19</v>
      </c>
      <c r="C120" s="14">
        <f>SUMIFS('[1]INSER DATA'!$F:$F,'[1]INSER DATA'!$B:$B,A120,'[1]INSER DATA'!$R:$R,B120,'[1]INSER DATA'!$T:$T,1)</f>
        <v>69</v>
      </c>
      <c r="D120" s="85">
        <v>8</v>
      </c>
      <c r="E120" s="14">
        <f t="shared" si="64"/>
        <v>77</v>
      </c>
      <c r="F120" s="85">
        <v>1</v>
      </c>
      <c r="G120" s="14">
        <f t="shared" si="65"/>
        <v>78</v>
      </c>
      <c r="H120" s="12">
        <f>SUMIFS('[1]INSER DATA'!$F:$F,'[1]INSER DATA'!$B:$B,A120,'[1]INSER DATA'!$R:$R,B120,'[1]INSER DATA'!$W:$W,1)</f>
        <v>72</v>
      </c>
      <c r="I120" s="88">
        <v>13</v>
      </c>
      <c r="J120" s="12">
        <f>SUMIFS('[1]INSER DATA'!$X:$X,'[1]INSER DATA'!$B:$B,A120,'[1]INSER DATA'!$R:$R,B120,'[1]INSER DATA'!$W:$W,1)</f>
        <v>85</v>
      </c>
      <c r="L120" s="4">
        <f t="shared" si="82"/>
        <v>6.2727272727272725</v>
      </c>
      <c r="M120" s="4">
        <f t="shared" si="83"/>
        <v>7</v>
      </c>
      <c r="N120" s="4">
        <f t="shared" si="84"/>
        <v>7.0909090909090908</v>
      </c>
      <c r="O120" s="4">
        <f t="shared" si="85"/>
        <v>6.5454545454545459</v>
      </c>
      <c r="P120" s="4">
        <f t="shared" si="86"/>
        <v>7.7272727272727275</v>
      </c>
      <c r="Q120" s="15">
        <f t="shared" si="87"/>
        <v>-3</v>
      </c>
      <c r="R120" s="15">
        <f t="shared" si="88"/>
        <v>-5</v>
      </c>
      <c r="S120" s="15">
        <f t="shared" si="89"/>
        <v>-8</v>
      </c>
      <c r="BS120">
        <f>_xlfn.XLOOKUP(BT120,[1]!Tabella4[nome],[1]!Tabella4[DIFF QUOT])</f>
        <v>-6</v>
      </c>
      <c r="BT120" s="89" t="s">
        <v>116</v>
      </c>
      <c r="BU120" s="1" t="s">
        <v>16</v>
      </c>
    </row>
    <row r="121" spans="1:73" x14ac:dyDescent="0.3">
      <c r="A121">
        <v>17</v>
      </c>
      <c r="B121" t="s">
        <v>20</v>
      </c>
      <c r="C121" s="14">
        <f>SUMIFS('[1]INSER DATA'!$F:$F,'[1]INSER DATA'!$B:$B,A121,'[1]INSER DATA'!$R:$R,B121,'[1]INSER DATA'!$T:$T,1)</f>
        <v>67</v>
      </c>
      <c r="D121" s="85">
        <v>-0.5</v>
      </c>
      <c r="E121" s="14">
        <f t="shared" si="64"/>
        <v>66.5</v>
      </c>
      <c r="F121" s="85">
        <v>0</v>
      </c>
      <c r="G121" s="14">
        <f t="shared" si="65"/>
        <v>66.5</v>
      </c>
      <c r="H121" s="12">
        <f>SUMIFS('[1]INSER DATA'!$F:$F,'[1]INSER DATA'!$B:$B,A121,'[1]INSER DATA'!$R:$R,B121,'[1]INSER DATA'!$W:$W,1)</f>
        <v>70</v>
      </c>
      <c r="I121" s="88">
        <v>-0.5</v>
      </c>
      <c r="J121" s="12">
        <f>SUMIFS('[1]INSER DATA'!$X:$X,'[1]INSER DATA'!$B:$B,A121,'[1]INSER DATA'!$R:$R,B121,'[1]INSER DATA'!$W:$W,1)</f>
        <v>69.5</v>
      </c>
      <c r="L121" s="4">
        <f t="shared" si="82"/>
        <v>6.0909090909090908</v>
      </c>
      <c r="M121" s="4">
        <f t="shared" si="83"/>
        <v>6.0454545454545459</v>
      </c>
      <c r="N121" s="4">
        <f t="shared" si="84"/>
        <v>6.0454545454545459</v>
      </c>
      <c r="O121" s="4">
        <f t="shared" si="85"/>
        <v>6.3636363636363633</v>
      </c>
      <c r="P121" s="4">
        <f t="shared" si="86"/>
        <v>6.3181818181818183</v>
      </c>
      <c r="Q121" s="15">
        <f t="shared" si="87"/>
        <v>-3</v>
      </c>
      <c r="R121" s="15">
        <f t="shared" si="88"/>
        <v>0</v>
      </c>
      <c r="S121" s="15">
        <f t="shared" si="89"/>
        <v>-3</v>
      </c>
      <c r="BS121">
        <f>_xlfn.XLOOKUP(BT121,[1]!Tabella4[nome],[1]!Tabella4[DIFF QUOT])</f>
        <v>2</v>
      </c>
      <c r="BT121" s="89" t="s">
        <v>177</v>
      </c>
      <c r="BU121" s="1" t="s">
        <v>16</v>
      </c>
    </row>
    <row r="122" spans="1:73" x14ac:dyDescent="0.3">
      <c r="A122">
        <v>17</v>
      </c>
      <c r="B122" t="s">
        <v>21</v>
      </c>
      <c r="C122" s="14">
        <f>SUMIFS('[1]INSER DATA'!$F:$F,'[1]INSER DATA'!$B:$B,A122,'[1]INSER DATA'!$R:$R,B122,'[1]INSER DATA'!$T:$T,1)</f>
        <v>69.5</v>
      </c>
      <c r="D122" s="85">
        <v>7</v>
      </c>
      <c r="E122" s="14">
        <f t="shared" si="64"/>
        <v>76.5</v>
      </c>
      <c r="F122" s="85">
        <v>3</v>
      </c>
      <c r="G122" s="14">
        <f t="shared" si="65"/>
        <v>79.5</v>
      </c>
      <c r="H122" s="12">
        <f>SUMIFS('[1]INSER DATA'!$F:$F,'[1]INSER DATA'!$B:$B,A122,'[1]INSER DATA'!$R:$R,B122,'[1]INSER DATA'!$W:$W,1)</f>
        <v>70.5</v>
      </c>
      <c r="I122" s="88">
        <v>7</v>
      </c>
      <c r="J122" s="12">
        <f>SUMIFS('[1]INSER DATA'!$X:$X,'[1]INSER DATA'!$B:$B,A122,'[1]INSER DATA'!$R:$R,B122,'[1]INSER DATA'!$W:$W,1)</f>
        <v>77.5</v>
      </c>
      <c r="L122" s="4">
        <f t="shared" si="82"/>
        <v>6.3181818181818183</v>
      </c>
      <c r="M122" s="4">
        <f t="shared" si="83"/>
        <v>6.9545454545454541</v>
      </c>
      <c r="N122" s="4">
        <f t="shared" si="84"/>
        <v>7.2272727272727275</v>
      </c>
      <c r="O122" s="4">
        <f t="shared" si="85"/>
        <v>6.4090909090909092</v>
      </c>
      <c r="P122" s="4">
        <f t="shared" si="86"/>
        <v>7.0454545454545459</v>
      </c>
      <c r="Q122" s="15">
        <f t="shared" si="87"/>
        <v>-1</v>
      </c>
      <c r="R122" s="15">
        <f t="shared" si="88"/>
        <v>0</v>
      </c>
      <c r="S122" s="15">
        <f t="shared" si="89"/>
        <v>-1</v>
      </c>
      <c r="BS122">
        <f>_xlfn.XLOOKUP(BT122,[1]!Tabella4[nome],[1]!Tabella4[DIFF QUOT])</f>
        <v>-4</v>
      </c>
      <c r="BT122" s="89" t="s">
        <v>316</v>
      </c>
      <c r="BU122" s="1" t="s">
        <v>16</v>
      </c>
    </row>
    <row r="123" spans="1:73" x14ac:dyDescent="0.3">
      <c r="A123">
        <v>17</v>
      </c>
      <c r="B123" t="s">
        <v>41</v>
      </c>
      <c r="C123" s="14">
        <f>SUMIFS('[1]INSER DATA'!$F:$F,'[1]INSER DATA'!$B:$B,A123,'[1]INSER DATA'!$R:$R,B123,'[1]INSER DATA'!$T:$T,1)</f>
        <v>67</v>
      </c>
      <c r="D123" s="85">
        <v>7</v>
      </c>
      <c r="E123" s="14">
        <f t="shared" si="64"/>
        <v>74</v>
      </c>
      <c r="F123" s="85">
        <v>1</v>
      </c>
      <c r="G123" s="14">
        <f t="shared" si="65"/>
        <v>75</v>
      </c>
      <c r="H123" s="12">
        <f>SUMIFS('[1]INSER DATA'!$F:$F,'[1]INSER DATA'!$B:$B,A123,'[1]INSER DATA'!$R:$R,B123,'[1]INSER DATA'!$W:$W,1)</f>
        <v>68.5</v>
      </c>
      <c r="I123" s="88">
        <v>7</v>
      </c>
      <c r="J123" s="12">
        <f>SUMIFS('[1]INSER DATA'!$X:$X,'[1]INSER DATA'!$B:$B,A123,'[1]INSER DATA'!$R:$R,B123,'[1]INSER DATA'!$W:$W,1)</f>
        <v>75.5</v>
      </c>
      <c r="L123" s="4">
        <f t="shared" si="82"/>
        <v>6.0909090909090908</v>
      </c>
      <c r="M123" s="4">
        <f t="shared" si="83"/>
        <v>6.7272727272727275</v>
      </c>
      <c r="N123" s="4">
        <f t="shared" si="84"/>
        <v>6.8181818181818183</v>
      </c>
      <c r="O123" s="4">
        <f t="shared" si="85"/>
        <v>6.2272727272727275</v>
      </c>
      <c r="P123" s="4">
        <f t="shared" si="86"/>
        <v>6.8636363636363633</v>
      </c>
      <c r="Q123" s="15">
        <f t="shared" si="87"/>
        <v>-1.5</v>
      </c>
      <c r="R123" s="15">
        <f t="shared" si="88"/>
        <v>0</v>
      </c>
      <c r="S123" s="15">
        <f t="shared" si="89"/>
        <v>-1.5</v>
      </c>
      <c r="BS123">
        <f>_xlfn.XLOOKUP(BT123,[1]!Tabella4[nome],[1]!Tabella4[DIFF QUOT])</f>
        <v>6</v>
      </c>
      <c r="BT123" s="89" t="s">
        <v>505</v>
      </c>
      <c r="BU123" s="1" t="s">
        <v>16</v>
      </c>
    </row>
    <row r="124" spans="1:73" x14ac:dyDescent="0.3">
      <c r="A124">
        <v>18</v>
      </c>
      <c r="B124" t="s">
        <v>15</v>
      </c>
      <c r="C124" s="14">
        <f>SUMIFS('[1]INSER DATA'!$F:$F,'[1]INSER DATA'!$B:$B,A124,'[1]INSER DATA'!$R:$R,B124,'[1]INSER DATA'!$T:$T,1)</f>
        <v>66</v>
      </c>
      <c r="D124" s="85">
        <v>5.5</v>
      </c>
      <c r="E124" s="14">
        <f t="shared" si="64"/>
        <v>71.5</v>
      </c>
      <c r="F124" s="85">
        <v>0</v>
      </c>
      <c r="G124" s="14">
        <f t="shared" si="65"/>
        <v>71.5</v>
      </c>
      <c r="H124" s="12">
        <f>SUMIFS('[1]INSER DATA'!$F:$F,'[1]INSER DATA'!$B:$B,A124,'[1]INSER DATA'!$R:$R,B124,'[1]INSER DATA'!$W:$W,1)</f>
        <v>70</v>
      </c>
      <c r="I124" s="88">
        <v>9</v>
      </c>
      <c r="J124" s="12">
        <f>SUMIFS('[1]INSER DATA'!$X:$X,'[1]INSER DATA'!$B:$B,A124,'[1]INSER DATA'!$R:$R,B124,'[1]INSER DATA'!$W:$W,1)</f>
        <v>79</v>
      </c>
      <c r="L124" s="4">
        <f t="shared" si="82"/>
        <v>6</v>
      </c>
      <c r="M124" s="4">
        <f t="shared" si="83"/>
        <v>6.5</v>
      </c>
      <c r="N124" s="4">
        <f t="shared" si="84"/>
        <v>6.5</v>
      </c>
      <c r="O124" s="4">
        <f t="shared" si="85"/>
        <v>6.3636363636363633</v>
      </c>
      <c r="P124" s="4">
        <f t="shared" si="86"/>
        <v>7.1818181818181817</v>
      </c>
      <c r="Q124" s="15">
        <f t="shared" si="87"/>
        <v>-4</v>
      </c>
      <c r="R124" s="15">
        <f t="shared" si="88"/>
        <v>-3.5</v>
      </c>
      <c r="S124" s="15">
        <f t="shared" si="89"/>
        <v>-7.5</v>
      </c>
      <c r="BS124">
        <f>_xlfn.XLOOKUP(BT124,[1]!Tabella4[nome],[1]!Tabella4[DIFF QUOT])</f>
        <v>-2</v>
      </c>
      <c r="BT124" s="89" t="s">
        <v>266</v>
      </c>
      <c r="BU124" s="1" t="s">
        <v>16</v>
      </c>
    </row>
    <row r="125" spans="1:73" x14ac:dyDescent="0.3">
      <c r="A125">
        <v>18</v>
      </c>
      <c r="B125" t="s">
        <v>16</v>
      </c>
      <c r="C125" s="14">
        <f>SUMIFS('[1]INSER DATA'!$F:$F,'[1]INSER DATA'!$B:$B,A125,'[1]INSER DATA'!$R:$R,B125,'[1]INSER DATA'!$T:$T,1)</f>
        <v>64.5</v>
      </c>
      <c r="D125" s="85">
        <v>-3</v>
      </c>
      <c r="E125" s="14">
        <f t="shared" si="64"/>
        <v>61.5</v>
      </c>
      <c r="F125" s="85">
        <v>0</v>
      </c>
      <c r="G125" s="14">
        <f t="shared" si="65"/>
        <v>61.5</v>
      </c>
      <c r="H125" s="12">
        <f>SUMIFS('[1]INSER DATA'!$F:$F,'[1]INSER DATA'!$B:$B,A125,'[1]INSER DATA'!$R:$R,B125,'[1]INSER DATA'!$W:$W,1)</f>
        <v>69</v>
      </c>
      <c r="I125" s="88">
        <v>4</v>
      </c>
      <c r="J125" s="12">
        <f>SUMIFS('[1]INSER DATA'!$X:$X,'[1]INSER DATA'!$B:$B,A125,'[1]INSER DATA'!$R:$R,B125,'[1]INSER DATA'!$W:$W,1)</f>
        <v>73</v>
      </c>
      <c r="L125" s="4">
        <f t="shared" ref="L125:L147" si="90">SUM(C125/11)</f>
        <v>5.8636363636363633</v>
      </c>
      <c r="M125" s="4">
        <f t="shared" ref="M125:M147" si="91">SUM(E125/11)</f>
        <v>5.5909090909090908</v>
      </c>
      <c r="N125" s="4">
        <f t="shared" ref="N125:N147" si="92">SUM(G125/11)</f>
        <v>5.5909090909090908</v>
      </c>
      <c r="O125" s="4">
        <f t="shared" ref="O125:O147" si="93">SUM(H125/11)</f>
        <v>6.2727272727272725</v>
      </c>
      <c r="P125" s="4">
        <f t="shared" ref="P125:P147" si="94">SUM(J125/11)</f>
        <v>6.6363636363636367</v>
      </c>
      <c r="Q125" s="15">
        <f t="shared" ref="Q125:Q147" si="95">SUM(C125-H125)</f>
        <v>-4.5</v>
      </c>
      <c r="R125" s="15">
        <f t="shared" ref="R125:R147" si="96">SUM(D125-I125)</f>
        <v>-7</v>
      </c>
      <c r="S125" s="15">
        <f t="shared" ref="S125:S147" si="97">SUM(E125-J125)</f>
        <v>-11.5</v>
      </c>
      <c r="BS125">
        <f>_xlfn.XLOOKUP(BT125,[1]!Tabella4[nome],[1]!Tabella4[DIFF QUOT])</f>
        <v>4</v>
      </c>
      <c r="BT125" s="89" t="s">
        <v>101</v>
      </c>
      <c r="BU125" s="1" t="s">
        <v>16</v>
      </c>
    </row>
    <row r="126" spans="1:73" x14ac:dyDescent="0.3">
      <c r="A126">
        <v>18</v>
      </c>
      <c r="B126" t="s">
        <v>17</v>
      </c>
      <c r="C126" s="14">
        <f>SUMIFS('[1]INSER DATA'!$F:$F,'[1]INSER DATA'!$B:$B,A126,'[1]INSER DATA'!$R:$R,B126,'[1]INSER DATA'!$T:$T,1)</f>
        <v>69</v>
      </c>
      <c r="D126" s="85">
        <v>0.5</v>
      </c>
      <c r="E126" s="14">
        <f t="shared" si="64"/>
        <v>69.5</v>
      </c>
      <c r="F126" s="85">
        <v>2</v>
      </c>
      <c r="G126" s="14">
        <f t="shared" si="65"/>
        <v>71.5</v>
      </c>
      <c r="H126" s="12">
        <f>SUMIFS('[1]INSER DATA'!$F:$F,'[1]INSER DATA'!$B:$B,A126,'[1]INSER DATA'!$R:$R,B126,'[1]INSER DATA'!$W:$W,1)</f>
        <v>71</v>
      </c>
      <c r="I126" s="88">
        <v>3.5</v>
      </c>
      <c r="J126" s="12">
        <f>SUMIFS('[1]INSER DATA'!$X:$X,'[1]INSER DATA'!$B:$B,A126,'[1]INSER DATA'!$R:$R,B126,'[1]INSER DATA'!$W:$W,1)</f>
        <v>74.5</v>
      </c>
      <c r="L126" s="4">
        <f t="shared" si="90"/>
        <v>6.2727272727272725</v>
      </c>
      <c r="M126" s="4">
        <f t="shared" si="91"/>
        <v>6.3181818181818183</v>
      </c>
      <c r="N126" s="4">
        <f t="shared" si="92"/>
        <v>6.5</v>
      </c>
      <c r="O126" s="4">
        <f t="shared" si="93"/>
        <v>6.4545454545454541</v>
      </c>
      <c r="P126" s="4">
        <f t="shared" si="94"/>
        <v>6.7727272727272725</v>
      </c>
      <c r="Q126" s="15">
        <f t="shared" si="95"/>
        <v>-2</v>
      </c>
      <c r="R126" s="15">
        <f t="shared" si="96"/>
        <v>-3</v>
      </c>
      <c r="S126" s="15">
        <f t="shared" si="97"/>
        <v>-5</v>
      </c>
      <c r="BS126">
        <f>_xlfn.XLOOKUP(BT126,[1]!Tabella4[nome],[1]!Tabella4[DIFF QUOT])</f>
        <v>17</v>
      </c>
      <c r="BT126" s="89" t="s">
        <v>140</v>
      </c>
      <c r="BU126" s="1" t="s">
        <v>16</v>
      </c>
    </row>
    <row r="127" spans="1:73" x14ac:dyDescent="0.3">
      <c r="A127">
        <v>18</v>
      </c>
      <c r="B127" t="s">
        <v>18</v>
      </c>
      <c r="C127" s="14">
        <f>SUMIFS('[1]INSER DATA'!$F:$F,'[1]INSER DATA'!$B:$B,A127,'[1]INSER DATA'!$R:$R,B127,'[1]INSER DATA'!$T:$T,1)</f>
        <v>65</v>
      </c>
      <c r="D127" s="85">
        <v>8</v>
      </c>
      <c r="E127" s="14">
        <f t="shared" si="64"/>
        <v>73</v>
      </c>
      <c r="F127" s="85">
        <v>0</v>
      </c>
      <c r="G127" s="14">
        <f t="shared" si="65"/>
        <v>73</v>
      </c>
      <c r="H127" s="12">
        <f>SUMIFS('[1]INSER DATA'!$F:$F,'[1]INSER DATA'!$B:$B,A127,'[1]INSER DATA'!$R:$R,B127,'[1]INSER DATA'!$W:$W,1)</f>
        <v>66</v>
      </c>
      <c r="I127" s="88">
        <v>8</v>
      </c>
      <c r="J127" s="12">
        <f>SUMIFS('[1]INSER DATA'!$X:$X,'[1]INSER DATA'!$B:$B,A127,'[1]INSER DATA'!$R:$R,B127,'[1]INSER DATA'!$W:$W,1)</f>
        <v>74</v>
      </c>
      <c r="L127" s="4">
        <f t="shared" si="90"/>
        <v>5.9090909090909092</v>
      </c>
      <c r="M127" s="4">
        <f t="shared" si="91"/>
        <v>6.6363636363636367</v>
      </c>
      <c r="N127" s="4">
        <f t="shared" si="92"/>
        <v>6.6363636363636367</v>
      </c>
      <c r="O127" s="4">
        <f t="shared" si="93"/>
        <v>6</v>
      </c>
      <c r="P127" s="4">
        <f t="shared" si="94"/>
        <v>6.7272727272727275</v>
      </c>
      <c r="Q127" s="15">
        <f t="shared" si="95"/>
        <v>-1</v>
      </c>
      <c r="R127" s="15">
        <f t="shared" si="96"/>
        <v>0</v>
      </c>
      <c r="S127" s="15">
        <f t="shared" si="97"/>
        <v>-1</v>
      </c>
      <c r="BS127">
        <f>_xlfn.XLOOKUP(BT127,[1]!Tabella4[nome],[1]!Tabella4[DIFF QUOT])</f>
        <v>-9</v>
      </c>
      <c r="BT127" s="89" t="s">
        <v>100</v>
      </c>
      <c r="BU127" s="1" t="s">
        <v>16</v>
      </c>
    </row>
    <row r="128" spans="1:73" x14ac:dyDescent="0.3">
      <c r="A128">
        <v>18</v>
      </c>
      <c r="B128" t="s">
        <v>19</v>
      </c>
      <c r="C128" s="14">
        <f>SUMIFS('[1]INSER DATA'!$F:$F,'[1]INSER DATA'!$B:$B,A128,'[1]INSER DATA'!$R:$R,B128,'[1]INSER DATA'!$T:$T,1)</f>
        <v>65</v>
      </c>
      <c r="D128" s="85">
        <v>2.5</v>
      </c>
      <c r="E128" s="14">
        <f t="shared" si="64"/>
        <v>67.5</v>
      </c>
      <c r="F128" s="85">
        <v>1</v>
      </c>
      <c r="G128" s="14">
        <f t="shared" si="65"/>
        <v>68.5</v>
      </c>
      <c r="H128" s="12">
        <f>SUMIFS('[1]INSER DATA'!$F:$F,'[1]INSER DATA'!$B:$B,A128,'[1]INSER DATA'!$R:$R,B128,'[1]INSER DATA'!$W:$W,1)</f>
        <v>71.5</v>
      </c>
      <c r="I128" s="88">
        <v>11.5</v>
      </c>
      <c r="J128" s="12">
        <f>SUMIFS('[1]INSER DATA'!$X:$X,'[1]INSER DATA'!$B:$B,A128,'[1]INSER DATA'!$R:$R,B128,'[1]INSER DATA'!$W:$W,1)</f>
        <v>83</v>
      </c>
      <c r="L128" s="4">
        <f t="shared" si="90"/>
        <v>5.9090909090909092</v>
      </c>
      <c r="M128" s="4">
        <f t="shared" si="91"/>
        <v>6.1363636363636367</v>
      </c>
      <c r="N128" s="4">
        <f t="shared" si="92"/>
        <v>6.2272727272727275</v>
      </c>
      <c r="O128" s="4">
        <f t="shared" si="93"/>
        <v>6.5</v>
      </c>
      <c r="P128" s="4">
        <f t="shared" si="94"/>
        <v>7.5454545454545459</v>
      </c>
      <c r="Q128" s="15">
        <f t="shared" si="95"/>
        <v>-6.5</v>
      </c>
      <c r="R128" s="15">
        <f t="shared" si="96"/>
        <v>-9</v>
      </c>
      <c r="S128" s="15">
        <f t="shared" si="97"/>
        <v>-15.5</v>
      </c>
      <c r="BS128">
        <f>_xlfn.XLOOKUP(BT128,[1]!Tabella4[nome],[1]!Tabella4[DIFF QUOT])</f>
        <v>-14</v>
      </c>
      <c r="BT128" s="89" t="s">
        <v>124</v>
      </c>
      <c r="BU128" s="1" t="s">
        <v>16</v>
      </c>
    </row>
    <row r="129" spans="1:73" x14ac:dyDescent="0.3">
      <c r="A129">
        <v>18</v>
      </c>
      <c r="B129" t="s">
        <v>20</v>
      </c>
      <c r="C129" s="14">
        <f>SUMIFS('[1]INSER DATA'!$F:$F,'[1]INSER DATA'!$B:$B,A129,'[1]INSER DATA'!$R:$R,B129,'[1]INSER DATA'!$T:$T,1)</f>
        <v>63.5</v>
      </c>
      <c r="D129" s="85">
        <v>0</v>
      </c>
      <c r="E129" s="14">
        <f t="shared" si="64"/>
        <v>63.5</v>
      </c>
      <c r="F129" s="85">
        <v>0</v>
      </c>
      <c r="G129" s="14">
        <f t="shared" si="65"/>
        <v>63.5</v>
      </c>
      <c r="H129" s="12">
        <f>SUMIFS('[1]INSER DATA'!$F:$F,'[1]INSER DATA'!$B:$B,A129,'[1]INSER DATA'!$R:$R,B129,'[1]INSER DATA'!$W:$W,1)</f>
        <v>65.5</v>
      </c>
      <c r="I129" s="88">
        <v>2</v>
      </c>
      <c r="J129" s="12">
        <f>SUMIFS('[1]INSER DATA'!$X:$X,'[1]INSER DATA'!$B:$B,A129,'[1]INSER DATA'!$R:$R,B129,'[1]INSER DATA'!$W:$W,1)</f>
        <v>67.5</v>
      </c>
      <c r="L129" s="4">
        <f t="shared" si="90"/>
        <v>5.7727272727272725</v>
      </c>
      <c r="M129" s="4">
        <f t="shared" si="91"/>
        <v>5.7727272727272725</v>
      </c>
      <c r="N129" s="4">
        <f t="shared" si="92"/>
        <v>5.7727272727272725</v>
      </c>
      <c r="O129" s="4">
        <f t="shared" si="93"/>
        <v>5.9545454545454541</v>
      </c>
      <c r="P129" s="4">
        <f t="shared" si="94"/>
        <v>6.1363636363636367</v>
      </c>
      <c r="Q129" s="15">
        <f t="shared" si="95"/>
        <v>-2</v>
      </c>
      <c r="R129" s="15">
        <f t="shared" si="96"/>
        <v>-2</v>
      </c>
      <c r="S129" s="15">
        <f t="shared" si="97"/>
        <v>-4</v>
      </c>
      <c r="BS129">
        <f>_xlfn.XLOOKUP(BT129,[1]!Tabella4[nome],[1]!Tabella4[DIFF QUOT])</f>
        <v>5</v>
      </c>
      <c r="BT129" s="89" t="s">
        <v>506</v>
      </c>
      <c r="BU129" s="1" t="s">
        <v>16</v>
      </c>
    </row>
    <row r="130" spans="1:73" x14ac:dyDescent="0.3">
      <c r="A130">
        <v>18</v>
      </c>
      <c r="B130" t="s">
        <v>21</v>
      </c>
      <c r="C130" s="14">
        <f>SUMIFS('[1]INSER DATA'!$F:$F,'[1]INSER DATA'!$B:$B,A130,'[1]INSER DATA'!$R:$R,B130,'[1]INSER DATA'!$T:$T,1)</f>
        <v>67.5</v>
      </c>
      <c r="D130" s="85">
        <v>8.5</v>
      </c>
      <c r="E130" s="14">
        <f t="shared" si="64"/>
        <v>76</v>
      </c>
      <c r="F130" s="85">
        <v>1</v>
      </c>
      <c r="G130" s="14">
        <f t="shared" si="65"/>
        <v>77</v>
      </c>
      <c r="H130" s="12">
        <f>SUMIFS('[1]INSER DATA'!$F:$F,'[1]INSER DATA'!$B:$B,A130,'[1]INSER DATA'!$R:$R,B130,'[1]INSER DATA'!$W:$W,1)</f>
        <v>72</v>
      </c>
      <c r="I130" s="88">
        <v>13.5</v>
      </c>
      <c r="J130" s="12">
        <f>SUMIFS('[1]INSER DATA'!$X:$X,'[1]INSER DATA'!$B:$B,A130,'[1]INSER DATA'!$R:$R,B130,'[1]INSER DATA'!$W:$W,1)</f>
        <v>85.5</v>
      </c>
      <c r="L130" s="4">
        <f t="shared" si="90"/>
        <v>6.1363636363636367</v>
      </c>
      <c r="M130" s="4">
        <f t="shared" si="91"/>
        <v>6.9090909090909092</v>
      </c>
      <c r="N130" s="4">
        <f t="shared" si="92"/>
        <v>7</v>
      </c>
      <c r="O130" s="4">
        <f t="shared" si="93"/>
        <v>6.5454545454545459</v>
      </c>
      <c r="P130" s="4">
        <f t="shared" si="94"/>
        <v>7.7727272727272725</v>
      </c>
      <c r="Q130" s="15">
        <f t="shared" si="95"/>
        <v>-4.5</v>
      </c>
      <c r="R130" s="15">
        <f t="shared" si="96"/>
        <v>-5</v>
      </c>
      <c r="S130" s="15">
        <f t="shared" si="97"/>
        <v>-9.5</v>
      </c>
      <c r="BS130">
        <f>_xlfn.XLOOKUP(BT130,[1]!Tabella4[nome],[1]!Tabella4[DIFF QUOT])</f>
        <v>6</v>
      </c>
      <c r="BT130" s="89" t="s">
        <v>97</v>
      </c>
      <c r="BU130" s="1" t="s">
        <v>21</v>
      </c>
    </row>
    <row r="131" spans="1:73" x14ac:dyDescent="0.3">
      <c r="A131">
        <v>18</v>
      </c>
      <c r="B131" t="s">
        <v>41</v>
      </c>
      <c r="C131" s="14">
        <f>SUMIFS('[1]INSER DATA'!$F:$F,'[1]INSER DATA'!$B:$B,A131,'[1]INSER DATA'!$R:$R,B131,'[1]INSER DATA'!$T:$T,1)</f>
        <v>68.5</v>
      </c>
      <c r="D131" s="85">
        <v>0.5</v>
      </c>
      <c r="E131" s="14">
        <f t="shared" si="64"/>
        <v>69</v>
      </c>
      <c r="F131" s="85">
        <v>0</v>
      </c>
      <c r="G131" s="14">
        <f t="shared" si="65"/>
        <v>69</v>
      </c>
      <c r="H131" s="12">
        <f>SUMIFS('[1]INSER DATA'!$F:$F,'[1]INSER DATA'!$B:$B,A131,'[1]INSER DATA'!$R:$R,B131,'[1]INSER DATA'!$W:$W,1)</f>
        <v>69.5</v>
      </c>
      <c r="I131" s="88"/>
      <c r="J131" s="12">
        <f>SUMIFS('[1]INSER DATA'!$X:$X,'[1]INSER DATA'!$B:$B,A131,'[1]INSER DATA'!$R:$R,B131,'[1]INSER DATA'!$W:$W,1)</f>
        <v>70.5</v>
      </c>
      <c r="L131" s="4">
        <f t="shared" si="90"/>
        <v>6.2272727272727275</v>
      </c>
      <c r="M131" s="4">
        <f t="shared" si="91"/>
        <v>6.2727272727272725</v>
      </c>
      <c r="N131" s="4">
        <f t="shared" si="92"/>
        <v>6.2727272727272725</v>
      </c>
      <c r="O131" s="4">
        <f t="shared" si="93"/>
        <v>6.3181818181818183</v>
      </c>
      <c r="P131" s="4">
        <f t="shared" si="94"/>
        <v>6.4090909090909092</v>
      </c>
      <c r="Q131" s="15">
        <f t="shared" si="95"/>
        <v>-1</v>
      </c>
      <c r="R131" s="15">
        <f t="shared" si="96"/>
        <v>0.5</v>
      </c>
      <c r="S131" s="15">
        <f t="shared" si="97"/>
        <v>-1.5</v>
      </c>
      <c r="BS131">
        <f>_xlfn.XLOOKUP(BT131,[1]!Tabella4[nome],[1]!Tabella4[DIFF QUOT])</f>
        <v>4</v>
      </c>
      <c r="BT131" s="89" t="s">
        <v>109</v>
      </c>
      <c r="BU131" s="1" t="s">
        <v>21</v>
      </c>
    </row>
    <row r="132" spans="1:73" x14ac:dyDescent="0.3">
      <c r="A132">
        <v>19</v>
      </c>
      <c r="B132" t="s">
        <v>15</v>
      </c>
      <c r="C132" s="14">
        <f>SUMIFS('[1]INSER DATA'!$F:$F,'[1]INSER DATA'!$B:$B,A132,'[1]INSER DATA'!$R:$R,B132,'[1]INSER DATA'!$T:$T,1)</f>
        <v>69</v>
      </c>
      <c r="D132" s="85">
        <v>7.5</v>
      </c>
      <c r="E132" s="14">
        <f t="shared" si="64"/>
        <v>76.5</v>
      </c>
      <c r="F132" s="85">
        <v>1</v>
      </c>
      <c r="G132" s="14">
        <f t="shared" si="65"/>
        <v>77.5</v>
      </c>
      <c r="H132" s="12">
        <f>SUMIFS('[1]INSER DATA'!$F:$F,'[1]INSER DATA'!$B:$B,A132,'[1]INSER DATA'!$R:$R,B132,'[1]INSER DATA'!$W:$W,1)</f>
        <v>70</v>
      </c>
      <c r="I132" s="88">
        <v>8</v>
      </c>
      <c r="J132" s="12">
        <f>SUMIFS('[1]INSER DATA'!$X:$X,'[1]INSER DATA'!$B:$B,A132,'[1]INSER DATA'!$R:$R,B132,'[1]INSER DATA'!$W:$W,1)</f>
        <v>78</v>
      </c>
      <c r="L132" s="4">
        <f t="shared" si="90"/>
        <v>6.2727272727272725</v>
      </c>
      <c r="M132" s="4">
        <f t="shared" si="91"/>
        <v>6.9545454545454541</v>
      </c>
      <c r="N132" s="4">
        <f t="shared" si="92"/>
        <v>7.0454545454545459</v>
      </c>
      <c r="O132" s="4">
        <f t="shared" si="93"/>
        <v>6.3636363636363633</v>
      </c>
      <c r="P132" s="4">
        <f t="shared" si="94"/>
        <v>7.0909090909090908</v>
      </c>
      <c r="Q132" s="15">
        <f t="shared" si="95"/>
        <v>-1</v>
      </c>
      <c r="R132" s="15">
        <f t="shared" si="96"/>
        <v>-0.5</v>
      </c>
      <c r="S132" s="15">
        <f t="shared" si="97"/>
        <v>-1.5</v>
      </c>
      <c r="BS132">
        <f>_xlfn.XLOOKUP(BT132,[1]!Tabella4[nome],[1]!Tabella4[DIFF QUOT])</f>
        <v>0</v>
      </c>
      <c r="BT132" s="89" t="s">
        <v>507</v>
      </c>
      <c r="BU132" s="1" t="s">
        <v>21</v>
      </c>
    </row>
    <row r="133" spans="1:73" x14ac:dyDescent="0.3">
      <c r="A133">
        <v>19</v>
      </c>
      <c r="B133" t="s">
        <v>16</v>
      </c>
      <c r="C133" s="14">
        <f>SUMIFS('[1]INSER DATA'!$F:$F,'[1]INSER DATA'!$B:$B,A133,'[1]INSER DATA'!$R:$R,B133,'[1]INSER DATA'!$T:$T,1)</f>
        <v>70</v>
      </c>
      <c r="D133" s="85">
        <v>12</v>
      </c>
      <c r="E133" s="14">
        <f t="shared" si="64"/>
        <v>82</v>
      </c>
      <c r="F133" s="85">
        <v>0</v>
      </c>
      <c r="G133" s="14">
        <f t="shared" si="65"/>
        <v>82</v>
      </c>
      <c r="H133" s="12">
        <f>SUMIFS('[1]INSER DATA'!$F:$F,'[1]INSER DATA'!$B:$B,A133,'[1]INSER DATA'!$R:$R,B133,'[1]INSER DATA'!$W:$W,1)</f>
        <v>71.5</v>
      </c>
      <c r="I133" s="88">
        <v>12</v>
      </c>
      <c r="J133" s="12">
        <f>SUMIFS('[1]INSER DATA'!$X:$X,'[1]INSER DATA'!$B:$B,A133,'[1]INSER DATA'!$R:$R,B133,'[1]INSER DATA'!$W:$W,1)</f>
        <v>83.5</v>
      </c>
      <c r="L133" s="4">
        <f t="shared" si="90"/>
        <v>6.3636363636363633</v>
      </c>
      <c r="M133" s="4">
        <f t="shared" si="91"/>
        <v>7.4545454545454541</v>
      </c>
      <c r="N133" s="4">
        <f t="shared" si="92"/>
        <v>7.4545454545454541</v>
      </c>
      <c r="O133" s="4">
        <f t="shared" si="93"/>
        <v>6.5</v>
      </c>
      <c r="P133" s="4">
        <f t="shared" si="94"/>
        <v>7.5909090909090908</v>
      </c>
      <c r="Q133" s="15">
        <f t="shared" si="95"/>
        <v>-1.5</v>
      </c>
      <c r="R133" s="15">
        <f t="shared" si="96"/>
        <v>0</v>
      </c>
      <c r="S133" s="15">
        <f t="shared" si="97"/>
        <v>-1.5</v>
      </c>
      <c r="BS133">
        <f>_xlfn.XLOOKUP(BT133,[1]!Tabella4[nome],[1]!Tabella4[DIFF QUOT])</f>
        <v>5</v>
      </c>
      <c r="BT133" s="89" t="s">
        <v>61</v>
      </c>
      <c r="BU133" s="1" t="s">
        <v>21</v>
      </c>
    </row>
    <row r="134" spans="1:73" x14ac:dyDescent="0.3">
      <c r="A134">
        <v>19</v>
      </c>
      <c r="B134" t="s">
        <v>17</v>
      </c>
      <c r="C134" s="14">
        <f>SUMIFS('[1]INSER DATA'!$F:$F,'[1]INSER DATA'!$B:$B,A134,'[1]INSER DATA'!$R:$R,B134,'[1]INSER DATA'!$T:$T,1)</f>
        <v>66.5</v>
      </c>
      <c r="D134" s="85">
        <v>2</v>
      </c>
      <c r="E134" s="14">
        <f t="shared" si="64"/>
        <v>68.5</v>
      </c>
      <c r="F134" s="85">
        <v>2</v>
      </c>
      <c r="G134" s="14">
        <f t="shared" si="65"/>
        <v>70.5</v>
      </c>
      <c r="H134" s="12">
        <f>SUMIFS('[1]INSER DATA'!$F:$F,'[1]INSER DATA'!$B:$B,A134,'[1]INSER DATA'!$R:$R,B134,'[1]INSER DATA'!$W:$W,1)</f>
        <v>67.5</v>
      </c>
      <c r="I134" s="88">
        <v>2</v>
      </c>
      <c r="J134" s="12">
        <f>SUMIFS('[1]INSER DATA'!$X:$X,'[1]INSER DATA'!$B:$B,A134,'[1]INSER DATA'!$R:$R,B134,'[1]INSER DATA'!$W:$W,1)</f>
        <v>69.5</v>
      </c>
      <c r="L134" s="4">
        <f t="shared" si="90"/>
        <v>6.0454545454545459</v>
      </c>
      <c r="M134" s="4">
        <f t="shared" si="91"/>
        <v>6.2272727272727275</v>
      </c>
      <c r="N134" s="4">
        <f t="shared" si="92"/>
        <v>6.4090909090909092</v>
      </c>
      <c r="O134" s="4">
        <f t="shared" si="93"/>
        <v>6.1363636363636367</v>
      </c>
      <c r="P134" s="4">
        <f t="shared" si="94"/>
        <v>6.3181818181818183</v>
      </c>
      <c r="Q134" s="15">
        <f t="shared" si="95"/>
        <v>-1</v>
      </c>
      <c r="R134" s="15">
        <f t="shared" si="96"/>
        <v>0</v>
      </c>
      <c r="S134" s="15">
        <f t="shared" si="97"/>
        <v>-1</v>
      </c>
      <c r="BS134">
        <f>_xlfn.XLOOKUP(BT134,[1]!Tabella4[nome],[1]!Tabella4[DIFF QUOT])</f>
        <v>7</v>
      </c>
      <c r="BT134" s="89" t="s">
        <v>93</v>
      </c>
      <c r="BU134" s="1" t="s">
        <v>21</v>
      </c>
    </row>
    <row r="135" spans="1:73" x14ac:dyDescent="0.3">
      <c r="A135">
        <v>19</v>
      </c>
      <c r="B135" t="s">
        <v>18</v>
      </c>
      <c r="C135" s="14">
        <f>SUMIFS('[1]INSER DATA'!$F:$F,'[1]INSER DATA'!$B:$B,A135,'[1]INSER DATA'!$R:$R,B135,'[1]INSER DATA'!$T:$T,1)</f>
        <v>66</v>
      </c>
      <c r="D135" s="85">
        <v>5.5</v>
      </c>
      <c r="E135" s="14">
        <f t="shared" si="64"/>
        <v>71.5</v>
      </c>
      <c r="F135" s="85">
        <v>2</v>
      </c>
      <c r="G135" s="14">
        <f t="shared" si="65"/>
        <v>73.5</v>
      </c>
      <c r="H135" s="12">
        <f>SUMIFS('[1]INSER DATA'!$F:$F,'[1]INSER DATA'!$B:$B,A135,'[1]INSER DATA'!$R:$R,B135,'[1]INSER DATA'!$W:$W,1)</f>
        <v>66.5</v>
      </c>
      <c r="I135" s="88">
        <v>5.5</v>
      </c>
      <c r="J135" s="12">
        <f>SUMIFS('[1]INSER DATA'!$X:$X,'[1]INSER DATA'!$B:$B,A135,'[1]INSER DATA'!$R:$R,B135,'[1]INSER DATA'!$W:$W,1)</f>
        <v>72</v>
      </c>
      <c r="L135" s="4">
        <f t="shared" si="90"/>
        <v>6</v>
      </c>
      <c r="M135" s="4">
        <f t="shared" si="91"/>
        <v>6.5</v>
      </c>
      <c r="N135" s="4">
        <f t="shared" si="92"/>
        <v>6.6818181818181817</v>
      </c>
      <c r="O135" s="4">
        <f t="shared" si="93"/>
        <v>6.0454545454545459</v>
      </c>
      <c r="P135" s="4">
        <f t="shared" si="94"/>
        <v>6.5454545454545459</v>
      </c>
      <c r="Q135" s="15">
        <f t="shared" si="95"/>
        <v>-0.5</v>
      </c>
      <c r="R135" s="15">
        <f t="shared" si="96"/>
        <v>0</v>
      </c>
      <c r="S135" s="15">
        <f t="shared" si="97"/>
        <v>-0.5</v>
      </c>
      <c r="BS135">
        <f>_xlfn.XLOOKUP(BT135,[1]!Tabella4[nome],[1]!Tabella4[DIFF QUOT])</f>
        <v>-1</v>
      </c>
      <c r="BT135" s="89" t="s">
        <v>184</v>
      </c>
      <c r="BU135" s="1" t="s">
        <v>21</v>
      </c>
    </row>
    <row r="136" spans="1:73" x14ac:dyDescent="0.3">
      <c r="A136">
        <v>19</v>
      </c>
      <c r="B136" t="s">
        <v>19</v>
      </c>
      <c r="C136" s="14">
        <f>SUMIFS('[1]INSER DATA'!$F:$F,'[1]INSER DATA'!$B:$B,A136,'[1]INSER DATA'!$R:$R,B136,'[1]INSER DATA'!$T:$T,1)</f>
        <v>69</v>
      </c>
      <c r="D136" s="85">
        <v>2.5</v>
      </c>
      <c r="E136" s="14">
        <f t="shared" si="64"/>
        <v>71.5</v>
      </c>
      <c r="F136" s="85">
        <v>2</v>
      </c>
      <c r="G136" s="14">
        <f t="shared" si="65"/>
        <v>73.5</v>
      </c>
      <c r="H136" s="12">
        <f>SUMIFS('[1]INSER DATA'!$F:$F,'[1]INSER DATA'!$B:$B,A136,'[1]INSER DATA'!$R:$R,B136,'[1]INSER DATA'!$W:$W,1)</f>
        <v>74.5</v>
      </c>
      <c r="I136" s="88">
        <v>12</v>
      </c>
      <c r="J136" s="12">
        <f>SUMIFS('[1]INSER DATA'!$X:$X,'[1]INSER DATA'!$B:$B,A136,'[1]INSER DATA'!$R:$R,B136,'[1]INSER DATA'!$W:$W,1)</f>
        <v>86.5</v>
      </c>
      <c r="L136" s="4">
        <f t="shared" si="90"/>
        <v>6.2727272727272725</v>
      </c>
      <c r="M136" s="4">
        <f t="shared" si="91"/>
        <v>6.5</v>
      </c>
      <c r="N136" s="4">
        <f t="shared" si="92"/>
        <v>6.6818181818181817</v>
      </c>
      <c r="O136" s="4">
        <f t="shared" si="93"/>
        <v>6.7727272727272725</v>
      </c>
      <c r="P136" s="4">
        <f t="shared" si="94"/>
        <v>7.8636363636363633</v>
      </c>
      <c r="Q136" s="15">
        <f t="shared" si="95"/>
        <v>-5.5</v>
      </c>
      <c r="R136" s="15">
        <f t="shared" si="96"/>
        <v>-9.5</v>
      </c>
      <c r="S136" s="15">
        <f t="shared" si="97"/>
        <v>-15</v>
      </c>
      <c r="BS136">
        <f>_xlfn.XLOOKUP(BT136,[1]!Tabella4[nome],[1]!Tabella4[DIFF QUOT])</f>
        <v>-5</v>
      </c>
      <c r="BT136" s="89" t="s">
        <v>508</v>
      </c>
      <c r="BU136" s="1" t="s">
        <v>21</v>
      </c>
    </row>
    <row r="137" spans="1:73" x14ac:dyDescent="0.3">
      <c r="A137">
        <v>19</v>
      </c>
      <c r="B137" t="s">
        <v>20</v>
      </c>
      <c r="C137" s="14">
        <f>SUMIFS('[1]INSER DATA'!$F:$F,'[1]INSER DATA'!$B:$B,A137,'[1]INSER DATA'!$R:$R,B137,'[1]INSER DATA'!$T:$T,1)</f>
        <v>70.5</v>
      </c>
      <c r="D137" s="85">
        <v>9</v>
      </c>
      <c r="E137" s="14">
        <f t="shared" si="64"/>
        <v>79.5</v>
      </c>
      <c r="F137" s="85">
        <v>0</v>
      </c>
      <c r="G137" s="14">
        <f t="shared" si="65"/>
        <v>79.5</v>
      </c>
      <c r="H137" s="12">
        <f>SUMIFS('[1]INSER DATA'!$F:$F,'[1]INSER DATA'!$B:$B,A137,'[1]INSER DATA'!$R:$R,B137,'[1]INSER DATA'!$W:$W,1)</f>
        <v>71.5</v>
      </c>
      <c r="I137" s="88">
        <v>10</v>
      </c>
      <c r="J137" s="12">
        <f>SUMIFS('[1]INSER DATA'!$X:$X,'[1]INSER DATA'!$B:$B,A137,'[1]INSER DATA'!$R:$R,B137,'[1]INSER DATA'!$W:$W,1)</f>
        <v>81.5</v>
      </c>
      <c r="L137" s="4">
        <f t="shared" si="90"/>
        <v>6.4090909090909092</v>
      </c>
      <c r="M137" s="4">
        <f t="shared" si="91"/>
        <v>7.2272727272727275</v>
      </c>
      <c r="N137" s="4">
        <f t="shared" si="92"/>
        <v>7.2272727272727275</v>
      </c>
      <c r="O137" s="4">
        <f t="shared" si="93"/>
        <v>6.5</v>
      </c>
      <c r="P137" s="4">
        <f t="shared" si="94"/>
        <v>7.4090909090909092</v>
      </c>
      <c r="Q137" s="15">
        <f t="shared" si="95"/>
        <v>-1</v>
      </c>
      <c r="R137" s="15">
        <f t="shared" si="96"/>
        <v>-1</v>
      </c>
      <c r="S137" s="15">
        <f t="shared" si="97"/>
        <v>-2</v>
      </c>
      <c r="BS137">
        <f>_xlfn.XLOOKUP(BT137,[1]!Tabella4[nome],[1]!Tabella4[DIFF QUOT])</f>
        <v>-2</v>
      </c>
      <c r="BT137" s="89" t="s">
        <v>207</v>
      </c>
      <c r="BU137" s="1" t="s">
        <v>21</v>
      </c>
    </row>
    <row r="138" spans="1:73" x14ac:dyDescent="0.3">
      <c r="A138">
        <v>19</v>
      </c>
      <c r="B138" t="s">
        <v>21</v>
      </c>
      <c r="C138" s="14">
        <f>SUMIFS('[1]INSER DATA'!$F:$F,'[1]INSER DATA'!$B:$B,A138,'[1]INSER DATA'!$R:$R,B138,'[1]INSER DATA'!$T:$T,1)</f>
        <v>71</v>
      </c>
      <c r="D138" s="85">
        <v>11.5</v>
      </c>
      <c r="E138" s="14">
        <f t="shared" si="64"/>
        <v>82.5</v>
      </c>
      <c r="F138" s="85">
        <v>3</v>
      </c>
      <c r="G138" s="14">
        <f t="shared" si="65"/>
        <v>85.5</v>
      </c>
      <c r="H138" s="12">
        <f>SUMIFS('[1]INSER DATA'!$F:$F,'[1]INSER DATA'!$B:$B,A138,'[1]INSER DATA'!$R:$R,B138,'[1]INSER DATA'!$W:$W,1)</f>
        <v>73</v>
      </c>
      <c r="I138" s="88">
        <v>12</v>
      </c>
      <c r="J138" s="12">
        <f>SUMIFS('[1]INSER DATA'!$X:$X,'[1]INSER DATA'!$B:$B,A138,'[1]INSER DATA'!$R:$R,B138,'[1]INSER DATA'!$W:$W,1)</f>
        <v>85</v>
      </c>
      <c r="L138" s="4">
        <f t="shared" si="90"/>
        <v>6.4545454545454541</v>
      </c>
      <c r="M138" s="4">
        <f t="shared" si="91"/>
        <v>7.5</v>
      </c>
      <c r="N138" s="4">
        <f t="shared" si="92"/>
        <v>7.7727272727272725</v>
      </c>
      <c r="O138" s="4">
        <f t="shared" si="93"/>
        <v>6.6363636363636367</v>
      </c>
      <c r="P138" s="4">
        <f t="shared" si="94"/>
        <v>7.7272727272727275</v>
      </c>
      <c r="Q138" s="15">
        <f t="shared" si="95"/>
        <v>-2</v>
      </c>
      <c r="R138" s="15">
        <f t="shared" si="96"/>
        <v>-0.5</v>
      </c>
      <c r="S138" s="15">
        <f t="shared" si="97"/>
        <v>-2.5</v>
      </c>
      <c r="BS138">
        <f>_xlfn.XLOOKUP(BT138,[1]!Tabella4[nome],[1]!Tabella4[DIFF QUOT])</f>
        <v>-2</v>
      </c>
      <c r="BT138" s="89" t="s">
        <v>263</v>
      </c>
      <c r="BU138" s="1" t="s">
        <v>21</v>
      </c>
    </row>
    <row r="139" spans="1:73" x14ac:dyDescent="0.3">
      <c r="A139">
        <v>19</v>
      </c>
      <c r="B139" t="s">
        <v>41</v>
      </c>
      <c r="C139" s="14">
        <f>SUMIFS('[1]INSER DATA'!$F:$F,'[1]INSER DATA'!$B:$B,A139,'[1]INSER DATA'!$R:$R,B139,'[1]INSER DATA'!$T:$T,1)</f>
        <v>63.5</v>
      </c>
      <c r="D139" s="85">
        <v>3.5</v>
      </c>
      <c r="E139" s="14">
        <f t="shared" si="64"/>
        <v>67</v>
      </c>
      <c r="F139" s="85">
        <v>0</v>
      </c>
      <c r="G139" s="14">
        <f t="shared" si="65"/>
        <v>67</v>
      </c>
      <c r="H139" s="12">
        <f>SUMIFS('[1]INSER DATA'!$F:$F,'[1]INSER DATA'!$B:$B,A139,'[1]INSER DATA'!$R:$R,B139,'[1]INSER DATA'!$W:$W,1)</f>
        <v>66.5</v>
      </c>
      <c r="I139" s="88">
        <v>7</v>
      </c>
      <c r="J139" s="12">
        <f>SUMIFS('[1]INSER DATA'!$X:$X,'[1]INSER DATA'!$B:$B,A139,'[1]INSER DATA'!$R:$R,B139,'[1]INSER DATA'!$W:$W,1)</f>
        <v>73.5</v>
      </c>
      <c r="L139" s="4">
        <f t="shared" si="90"/>
        <v>5.7727272727272725</v>
      </c>
      <c r="M139" s="4">
        <f t="shared" si="91"/>
        <v>6.0909090909090908</v>
      </c>
      <c r="N139" s="4">
        <f t="shared" si="92"/>
        <v>6.0909090909090908</v>
      </c>
      <c r="O139" s="4">
        <f t="shared" si="93"/>
        <v>6.0454545454545459</v>
      </c>
      <c r="P139" s="4">
        <f t="shared" si="94"/>
        <v>6.6818181818181817</v>
      </c>
      <c r="Q139" s="15">
        <f t="shared" si="95"/>
        <v>-3</v>
      </c>
      <c r="R139" s="15">
        <f t="shared" si="96"/>
        <v>-3.5</v>
      </c>
      <c r="S139" s="15">
        <f t="shared" si="97"/>
        <v>-6.5</v>
      </c>
      <c r="BS139">
        <f>_xlfn.XLOOKUP(BT139,[1]!Tabella4[nome],[1]!Tabella4[DIFF QUOT])</f>
        <v>6</v>
      </c>
      <c r="BT139" s="89" t="s">
        <v>290</v>
      </c>
      <c r="BU139" s="1" t="s">
        <v>21</v>
      </c>
    </row>
    <row r="140" spans="1:73" x14ac:dyDescent="0.3">
      <c r="A140">
        <v>20</v>
      </c>
      <c r="B140" t="s">
        <v>15</v>
      </c>
      <c r="C140" s="14">
        <f>SUMIFS('[1]INSER DATA'!$F:$F,'[1]INSER DATA'!$B:$B,A140,'[1]INSER DATA'!$R:$R,B140,'[1]INSER DATA'!$T:$T,1)</f>
        <v>68</v>
      </c>
      <c r="D140" s="85">
        <v>5</v>
      </c>
      <c r="E140" s="14">
        <f t="shared" si="64"/>
        <v>73</v>
      </c>
      <c r="F140" s="85">
        <v>2</v>
      </c>
      <c r="G140" s="14">
        <f t="shared" ref="G140:G147" si="98">SUM(E140:F140)</f>
        <v>75</v>
      </c>
      <c r="H140" s="12">
        <f>SUMIFS('[1]INSER DATA'!$F:$F,'[1]INSER DATA'!$B:$B,A140,'[1]INSER DATA'!$R:$R,B140,'[1]INSER DATA'!$W:$W,1)</f>
        <v>72</v>
      </c>
      <c r="I140" s="88">
        <v>8.5</v>
      </c>
      <c r="J140" s="12">
        <f>SUMIFS('[1]INSER DATA'!$X:$X,'[1]INSER DATA'!$B:$B,A140,'[1]INSER DATA'!$R:$R,B140,'[1]INSER DATA'!$W:$W,1)</f>
        <v>80.5</v>
      </c>
      <c r="L140" s="4">
        <f t="shared" si="90"/>
        <v>6.1818181818181817</v>
      </c>
      <c r="M140" s="4">
        <f t="shared" si="91"/>
        <v>6.6363636363636367</v>
      </c>
      <c r="N140" s="4">
        <f t="shared" si="92"/>
        <v>6.8181818181818183</v>
      </c>
      <c r="O140" s="4">
        <f t="shared" si="93"/>
        <v>6.5454545454545459</v>
      </c>
      <c r="P140" s="4">
        <f t="shared" si="94"/>
        <v>7.3181818181818183</v>
      </c>
      <c r="Q140" s="15">
        <f t="shared" si="95"/>
        <v>-4</v>
      </c>
      <c r="R140" s="15">
        <f t="shared" si="96"/>
        <v>-3.5</v>
      </c>
      <c r="S140" s="15">
        <f t="shared" si="97"/>
        <v>-7.5</v>
      </c>
      <c r="BS140">
        <f>_xlfn.XLOOKUP(BT140,[1]!Tabella4[nome],[1]!Tabella4[DIFF QUOT])</f>
        <v>1</v>
      </c>
      <c r="BT140" s="89" t="s">
        <v>314</v>
      </c>
      <c r="BU140" s="1" t="s">
        <v>21</v>
      </c>
    </row>
    <row r="141" spans="1:73" x14ac:dyDescent="0.3">
      <c r="A141">
        <v>20</v>
      </c>
      <c r="B141" t="s">
        <v>16</v>
      </c>
      <c r="C141" s="14">
        <f>SUMIFS('[1]INSER DATA'!$F:$F,'[1]INSER DATA'!$B:$B,A141,'[1]INSER DATA'!$R:$R,B141,'[1]INSER DATA'!$T:$T,1)</f>
        <v>68</v>
      </c>
      <c r="D141" s="85">
        <v>4.5</v>
      </c>
      <c r="E141" s="14">
        <f t="shared" ref="E141:E171" si="99">SUM(C141:D141)</f>
        <v>72.5</v>
      </c>
      <c r="F141" s="85">
        <v>0</v>
      </c>
      <c r="G141" s="14">
        <f t="shared" si="98"/>
        <v>72.5</v>
      </c>
      <c r="H141" s="12">
        <f>SUMIFS('[1]INSER DATA'!$F:$F,'[1]INSER DATA'!$B:$B,A141,'[1]INSER DATA'!$R:$R,B141,'[1]INSER DATA'!$W:$W,1)</f>
        <v>73</v>
      </c>
      <c r="I141" s="88">
        <v>13</v>
      </c>
      <c r="J141" s="12">
        <f>SUMIFS('[1]INSER DATA'!$X:$X,'[1]INSER DATA'!$B:$B,A141,'[1]INSER DATA'!$R:$R,B141,'[1]INSER DATA'!$W:$W,1)</f>
        <v>86</v>
      </c>
      <c r="L141" s="4">
        <f t="shared" si="90"/>
        <v>6.1818181818181817</v>
      </c>
      <c r="M141" s="4">
        <f t="shared" si="91"/>
        <v>6.5909090909090908</v>
      </c>
      <c r="N141" s="4">
        <f t="shared" si="92"/>
        <v>6.5909090909090908</v>
      </c>
      <c r="O141" s="4">
        <f t="shared" si="93"/>
        <v>6.6363636363636367</v>
      </c>
      <c r="P141" s="4">
        <f t="shared" si="94"/>
        <v>7.8181818181818183</v>
      </c>
      <c r="Q141" s="15">
        <f t="shared" si="95"/>
        <v>-5</v>
      </c>
      <c r="R141" s="15">
        <f t="shared" si="96"/>
        <v>-8.5</v>
      </c>
      <c r="S141" s="15">
        <f t="shared" si="97"/>
        <v>-13.5</v>
      </c>
      <c r="BS141">
        <f>_xlfn.XLOOKUP(BT141,[1]!Tabella4[nome],[1]!Tabella4[DIFF QUOT])</f>
        <v>11</v>
      </c>
      <c r="BT141" s="89" t="s">
        <v>68</v>
      </c>
      <c r="BU141" s="1" t="s">
        <v>21</v>
      </c>
    </row>
    <row r="142" spans="1:73" x14ac:dyDescent="0.3">
      <c r="A142">
        <v>20</v>
      </c>
      <c r="B142" t="s">
        <v>17</v>
      </c>
      <c r="C142" s="14">
        <f>SUMIFS('[1]INSER DATA'!$F:$F,'[1]INSER DATA'!$B:$B,A142,'[1]INSER DATA'!$R:$R,B142,'[1]INSER DATA'!$T:$T,1)</f>
        <v>63.5</v>
      </c>
      <c r="D142" s="85">
        <v>-2</v>
      </c>
      <c r="E142" s="14">
        <f t="shared" si="99"/>
        <v>61.5</v>
      </c>
      <c r="F142" s="85">
        <v>0</v>
      </c>
      <c r="G142" s="14">
        <f t="shared" si="98"/>
        <v>61.5</v>
      </c>
      <c r="H142" s="12">
        <f>SUMIFS('[1]INSER DATA'!$F:$F,'[1]INSER DATA'!$B:$B,A142,'[1]INSER DATA'!$R:$R,B142,'[1]INSER DATA'!$W:$W,1)</f>
        <v>66</v>
      </c>
      <c r="I142" s="88"/>
      <c r="J142" s="12">
        <f>SUMIFS('[1]INSER DATA'!$X:$X,'[1]INSER DATA'!$B:$B,A142,'[1]INSER DATA'!$R:$R,B142,'[1]INSER DATA'!$W:$W,1)</f>
        <v>65</v>
      </c>
      <c r="L142" s="4">
        <f t="shared" si="90"/>
        <v>5.7727272727272725</v>
      </c>
      <c r="M142" s="4">
        <f t="shared" si="91"/>
        <v>5.5909090909090908</v>
      </c>
      <c r="N142" s="4">
        <f t="shared" si="92"/>
        <v>5.5909090909090908</v>
      </c>
      <c r="O142" s="4">
        <f t="shared" si="93"/>
        <v>6</v>
      </c>
      <c r="P142" s="4">
        <f t="shared" si="94"/>
        <v>5.9090909090909092</v>
      </c>
      <c r="Q142" s="15">
        <f t="shared" si="95"/>
        <v>-2.5</v>
      </c>
      <c r="R142" s="15">
        <f t="shared" si="96"/>
        <v>-2</v>
      </c>
      <c r="S142" s="15">
        <f t="shared" si="97"/>
        <v>-3.5</v>
      </c>
      <c r="BS142">
        <f>_xlfn.XLOOKUP(BT142,[1]!Tabella4[nome],[1]!Tabella4[DIFF QUOT])</f>
        <v>12</v>
      </c>
      <c r="BT142" s="89" t="s">
        <v>509</v>
      </c>
      <c r="BU142" s="1" t="s">
        <v>21</v>
      </c>
    </row>
    <row r="143" spans="1:73" x14ac:dyDescent="0.3">
      <c r="A143">
        <v>20</v>
      </c>
      <c r="B143" t="s">
        <v>18</v>
      </c>
      <c r="C143" s="14">
        <f>SUMIFS('[1]INSER DATA'!$F:$F,'[1]INSER DATA'!$B:$B,A143,'[1]INSER DATA'!$R:$R,B143,'[1]INSER DATA'!$T:$T,1)</f>
        <v>68</v>
      </c>
      <c r="D143" s="85">
        <v>2</v>
      </c>
      <c r="E143" s="14">
        <f t="shared" si="99"/>
        <v>70</v>
      </c>
      <c r="F143" s="85">
        <v>3</v>
      </c>
      <c r="G143" s="14">
        <f t="shared" si="98"/>
        <v>73</v>
      </c>
      <c r="H143" s="12">
        <f>SUMIFS('[1]INSER DATA'!$F:$F,'[1]INSER DATA'!$B:$B,A143,'[1]INSER DATA'!$R:$R,B143,'[1]INSER DATA'!$W:$W,1)</f>
        <v>68</v>
      </c>
      <c r="I143" s="88">
        <v>2.5</v>
      </c>
      <c r="J143" s="12">
        <f>SUMIFS('[1]INSER DATA'!$X:$X,'[1]INSER DATA'!$B:$B,A143,'[1]INSER DATA'!$R:$R,B143,'[1]INSER DATA'!$W:$W,1)</f>
        <v>70.5</v>
      </c>
      <c r="L143" s="4">
        <f t="shared" si="90"/>
        <v>6.1818181818181817</v>
      </c>
      <c r="M143" s="4">
        <f t="shared" si="91"/>
        <v>6.3636363636363633</v>
      </c>
      <c r="N143" s="4">
        <f t="shared" si="92"/>
        <v>6.6363636363636367</v>
      </c>
      <c r="O143" s="4">
        <f t="shared" si="93"/>
        <v>6.1818181818181817</v>
      </c>
      <c r="P143" s="4">
        <f t="shared" si="94"/>
        <v>6.4090909090909092</v>
      </c>
      <c r="Q143" s="15">
        <f t="shared" si="95"/>
        <v>0</v>
      </c>
      <c r="R143" s="15">
        <f t="shared" si="96"/>
        <v>-0.5</v>
      </c>
      <c r="S143" s="15">
        <f t="shared" si="97"/>
        <v>-0.5</v>
      </c>
      <c r="BS143">
        <f>_xlfn.XLOOKUP(BT143,[1]!Tabella4[nome],[1]!Tabella4[DIFF QUOT])</f>
        <v>2</v>
      </c>
      <c r="BT143" s="89" t="s">
        <v>99</v>
      </c>
      <c r="BU143" s="1" t="s">
        <v>21</v>
      </c>
    </row>
    <row r="144" spans="1:73" x14ac:dyDescent="0.3">
      <c r="A144">
        <v>20</v>
      </c>
      <c r="B144" t="s">
        <v>19</v>
      </c>
      <c r="C144" s="14">
        <f>SUMIFS('[1]INSER DATA'!$F:$F,'[1]INSER DATA'!$B:$B,A144,'[1]INSER DATA'!$R:$R,B144,'[1]INSER DATA'!$T:$T,1)</f>
        <v>68</v>
      </c>
      <c r="D144" s="85">
        <v>6.5</v>
      </c>
      <c r="E144" s="14">
        <f t="shared" si="99"/>
        <v>74.5</v>
      </c>
      <c r="F144" s="85">
        <v>2</v>
      </c>
      <c r="G144" s="14">
        <f t="shared" si="98"/>
        <v>76.5</v>
      </c>
      <c r="H144" s="12">
        <f>SUMIFS('[1]INSER DATA'!$F:$F,'[1]INSER DATA'!$B:$B,A144,'[1]INSER DATA'!$R:$R,B144,'[1]INSER DATA'!$W:$W,1)</f>
        <v>72</v>
      </c>
      <c r="I144" s="88">
        <v>12</v>
      </c>
      <c r="J144" s="12">
        <f>SUMIFS('[1]INSER DATA'!$X:$X,'[1]INSER DATA'!$B:$B,A144,'[1]INSER DATA'!$R:$R,B144,'[1]INSER DATA'!$W:$W,1)</f>
        <v>84</v>
      </c>
      <c r="L144" s="4">
        <f t="shared" si="90"/>
        <v>6.1818181818181817</v>
      </c>
      <c r="M144" s="4">
        <f t="shared" si="91"/>
        <v>6.7727272727272725</v>
      </c>
      <c r="N144" s="4">
        <f t="shared" si="92"/>
        <v>6.9545454545454541</v>
      </c>
      <c r="O144" s="4">
        <f t="shared" si="93"/>
        <v>6.5454545454545459</v>
      </c>
      <c r="P144" s="4">
        <f t="shared" si="94"/>
        <v>7.6363636363636367</v>
      </c>
      <c r="Q144" s="15">
        <f t="shared" si="95"/>
        <v>-4</v>
      </c>
      <c r="R144" s="15">
        <f t="shared" si="96"/>
        <v>-5.5</v>
      </c>
      <c r="S144" s="15">
        <f t="shared" si="97"/>
        <v>-9.5</v>
      </c>
      <c r="BS144">
        <f>_xlfn.XLOOKUP(BT144,[1]!Tabella4[nome],[1]!Tabella4[DIFF QUOT])</f>
        <v>4</v>
      </c>
      <c r="BT144" s="89" t="s">
        <v>121</v>
      </c>
      <c r="BU144" s="1" t="s">
        <v>21</v>
      </c>
    </row>
    <row r="145" spans="1:73" x14ac:dyDescent="0.3">
      <c r="A145">
        <v>20</v>
      </c>
      <c r="B145" t="s">
        <v>20</v>
      </c>
      <c r="C145" s="14">
        <f>SUMIFS('[1]INSER DATA'!$F:$F,'[1]INSER DATA'!$B:$B,A145,'[1]INSER DATA'!$R:$R,B145,'[1]INSER DATA'!$T:$T,1)</f>
        <v>70</v>
      </c>
      <c r="D145" s="85">
        <v>7.5</v>
      </c>
      <c r="E145" s="14">
        <f t="shared" si="99"/>
        <v>77.5</v>
      </c>
      <c r="F145" s="85">
        <v>0</v>
      </c>
      <c r="G145" s="14">
        <f t="shared" si="98"/>
        <v>77.5</v>
      </c>
      <c r="H145" s="12">
        <f>SUMIFS('[1]INSER DATA'!$F:$F,'[1]INSER DATA'!$B:$B,A145,'[1]INSER DATA'!$R:$R,B145,'[1]INSER DATA'!$W:$W,1)</f>
        <v>72.5</v>
      </c>
      <c r="I145" s="88">
        <v>10</v>
      </c>
      <c r="J145" s="12">
        <f>SUMIFS('[1]INSER DATA'!$X:$X,'[1]INSER DATA'!$B:$B,A145,'[1]INSER DATA'!$R:$R,B145,'[1]INSER DATA'!$W:$W,1)</f>
        <v>82.5</v>
      </c>
      <c r="L145" s="4">
        <f t="shared" si="90"/>
        <v>6.3636363636363633</v>
      </c>
      <c r="M145" s="4">
        <f t="shared" si="91"/>
        <v>7.0454545454545459</v>
      </c>
      <c r="N145" s="4">
        <f t="shared" si="92"/>
        <v>7.0454545454545459</v>
      </c>
      <c r="O145" s="4">
        <f t="shared" si="93"/>
        <v>6.5909090909090908</v>
      </c>
      <c r="P145" s="4">
        <f t="shared" si="94"/>
        <v>7.5</v>
      </c>
      <c r="Q145" s="15">
        <f t="shared" si="95"/>
        <v>-2.5</v>
      </c>
      <c r="R145" s="15">
        <f t="shared" si="96"/>
        <v>-2.5</v>
      </c>
      <c r="S145" s="15">
        <f t="shared" si="97"/>
        <v>-5</v>
      </c>
      <c r="BS145">
        <f>_xlfn.XLOOKUP(BT145,[1]!Tabella4[nome],[1]!Tabella4[DIFF QUOT])</f>
        <v>-2</v>
      </c>
      <c r="BT145" s="89" t="s">
        <v>223</v>
      </c>
      <c r="BU145" s="1" t="s">
        <v>21</v>
      </c>
    </row>
    <row r="146" spans="1:73" x14ac:dyDescent="0.3">
      <c r="A146">
        <v>20</v>
      </c>
      <c r="B146" t="s">
        <v>21</v>
      </c>
      <c r="C146" s="14">
        <f>SUMIFS('[1]INSER DATA'!$F:$F,'[1]INSER DATA'!$B:$B,A146,'[1]INSER DATA'!$R:$R,B146,'[1]INSER DATA'!$T:$T,1)</f>
        <v>71</v>
      </c>
      <c r="D146" s="85">
        <v>18</v>
      </c>
      <c r="E146" s="14">
        <f t="shared" si="99"/>
        <v>89</v>
      </c>
      <c r="F146" s="85">
        <v>3</v>
      </c>
      <c r="G146" s="14">
        <f t="shared" si="98"/>
        <v>92</v>
      </c>
      <c r="H146" s="12">
        <f>SUMIFS('[1]INSER DATA'!$F:$F,'[1]INSER DATA'!$B:$B,A146,'[1]INSER DATA'!$R:$R,B146,'[1]INSER DATA'!$W:$W,1)</f>
        <v>73</v>
      </c>
      <c r="I146" s="88">
        <v>21</v>
      </c>
      <c r="J146" s="12">
        <f>SUMIFS('[1]INSER DATA'!$X:$X,'[1]INSER DATA'!$B:$B,A146,'[1]INSER DATA'!$R:$R,B146,'[1]INSER DATA'!$W:$W,1)</f>
        <v>94</v>
      </c>
      <c r="L146" s="4">
        <f t="shared" si="90"/>
        <v>6.4545454545454541</v>
      </c>
      <c r="M146" s="4">
        <f t="shared" si="91"/>
        <v>8.0909090909090917</v>
      </c>
      <c r="N146" s="4">
        <f t="shared" si="92"/>
        <v>8.3636363636363633</v>
      </c>
      <c r="O146" s="4">
        <f t="shared" si="93"/>
        <v>6.6363636363636367</v>
      </c>
      <c r="P146" s="4">
        <f t="shared" si="94"/>
        <v>8.545454545454545</v>
      </c>
      <c r="Q146" s="15">
        <f t="shared" si="95"/>
        <v>-2</v>
      </c>
      <c r="R146" s="15">
        <f t="shared" si="96"/>
        <v>-3</v>
      </c>
      <c r="S146" s="15">
        <f t="shared" si="97"/>
        <v>-5</v>
      </c>
      <c r="BS146">
        <f>_xlfn.XLOOKUP(BT146,[1]!Tabella4[nome],[1]!Tabella4[DIFF QUOT])</f>
        <v>3</v>
      </c>
      <c r="BT146" s="89" t="s">
        <v>510</v>
      </c>
      <c r="BU146" s="1" t="s">
        <v>21</v>
      </c>
    </row>
    <row r="147" spans="1:73" x14ac:dyDescent="0.3">
      <c r="A147">
        <v>20</v>
      </c>
      <c r="B147" t="s">
        <v>41</v>
      </c>
      <c r="C147" s="14">
        <f>SUMIFS('[1]INSER DATA'!$F:$F,'[1]INSER DATA'!$B:$B,A147,'[1]INSER DATA'!$R:$R,B147,'[1]INSER DATA'!$T:$T,1)</f>
        <v>65.5</v>
      </c>
      <c r="D147" s="85">
        <v>-2.5</v>
      </c>
      <c r="E147" s="14">
        <f t="shared" si="99"/>
        <v>63</v>
      </c>
      <c r="F147" s="85">
        <v>0</v>
      </c>
      <c r="G147" s="14">
        <f t="shared" si="98"/>
        <v>63</v>
      </c>
      <c r="H147" s="12">
        <f>SUMIFS('[1]INSER DATA'!$F:$F,'[1]INSER DATA'!$B:$B,A147,'[1]INSER DATA'!$R:$R,B147,'[1]INSER DATA'!$W:$W,1)</f>
        <v>68</v>
      </c>
      <c r="I147" s="88">
        <v>-2.5</v>
      </c>
      <c r="J147" s="12">
        <f>SUMIFS('[1]INSER DATA'!$X:$X,'[1]INSER DATA'!$B:$B,A147,'[1]INSER DATA'!$R:$R,B147,'[1]INSER DATA'!$W:$W,1)</f>
        <v>65.5</v>
      </c>
      <c r="L147" s="4">
        <f t="shared" si="90"/>
        <v>5.9545454545454541</v>
      </c>
      <c r="M147" s="4">
        <f t="shared" si="91"/>
        <v>5.7272727272727275</v>
      </c>
      <c r="N147" s="4">
        <f t="shared" si="92"/>
        <v>5.7272727272727275</v>
      </c>
      <c r="O147" s="4">
        <f t="shared" si="93"/>
        <v>6.1818181818181817</v>
      </c>
      <c r="P147" s="4">
        <f t="shared" si="94"/>
        <v>5.9545454545454541</v>
      </c>
      <c r="Q147" s="15">
        <f t="shared" si="95"/>
        <v>-2.5</v>
      </c>
      <c r="R147" s="15">
        <f t="shared" si="96"/>
        <v>0</v>
      </c>
      <c r="S147" s="15">
        <f t="shared" si="97"/>
        <v>-2.5</v>
      </c>
      <c r="BS147">
        <f>_xlfn.XLOOKUP(BT147,[1]!Tabella4[nome],[1]!Tabella4[DIFF QUOT])</f>
        <v>3</v>
      </c>
      <c r="BT147" s="89" t="s">
        <v>323</v>
      </c>
      <c r="BU147" s="1" t="s">
        <v>21</v>
      </c>
    </row>
    <row r="148" spans="1:73" x14ac:dyDescent="0.3">
      <c r="A148">
        <v>21</v>
      </c>
      <c r="B148" t="s">
        <v>15</v>
      </c>
      <c r="C148" s="14">
        <f>SUMIFS('[1]INSER DATA'!$F:$F,'[1]INSER DATA'!$B:$B,A148,'[1]INSER DATA'!$R:$R,B148,'[1]INSER DATA'!$T:$T,1)</f>
        <v>67.5</v>
      </c>
      <c r="D148" s="85">
        <v>2</v>
      </c>
      <c r="E148" s="14">
        <f t="shared" si="99"/>
        <v>69.5</v>
      </c>
      <c r="F148" s="85">
        <v>3</v>
      </c>
      <c r="G148" s="14">
        <f t="shared" ref="G148:G172" si="100">SUM(E148:F148)</f>
        <v>72.5</v>
      </c>
      <c r="H148" s="12">
        <f>SUMIFS('[1]INSER DATA'!$F:$F,'[1]INSER DATA'!$B:$B,A148,'[1]INSER DATA'!$R:$R,B148,'[1]INSER DATA'!$W:$W,1)</f>
        <v>68.5</v>
      </c>
      <c r="I148" s="88">
        <v>2.5</v>
      </c>
      <c r="J148" s="12">
        <f>SUMIFS('[1]INSER DATA'!$X:$X,'[1]INSER DATA'!$B:$B,A148,'[1]INSER DATA'!$R:$R,B148,'[1]INSER DATA'!$W:$W,1)</f>
        <v>71</v>
      </c>
      <c r="L148" s="4">
        <f t="shared" ref="L148:L165" si="101">SUM(C148/11)</f>
        <v>6.1363636363636367</v>
      </c>
      <c r="M148" s="4">
        <f t="shared" ref="M148:M165" si="102">SUM(E148/11)</f>
        <v>6.3181818181818183</v>
      </c>
      <c r="N148" s="4">
        <f t="shared" ref="N148:N165" si="103">SUM(G148/11)</f>
        <v>6.5909090909090908</v>
      </c>
      <c r="O148" s="4">
        <f t="shared" ref="O148:O165" si="104">SUM(H148/11)</f>
        <v>6.2272727272727275</v>
      </c>
      <c r="P148" s="4">
        <f t="shared" ref="P148:P165" si="105">SUM(J148/11)</f>
        <v>6.4545454545454541</v>
      </c>
      <c r="Q148" s="15">
        <f t="shared" ref="Q148:Q165" si="106">SUM(C148-H148)</f>
        <v>-1</v>
      </c>
      <c r="R148" s="15">
        <f t="shared" ref="R148:R165" si="107">SUM(D148-I148)</f>
        <v>-0.5</v>
      </c>
      <c r="S148" s="15">
        <f t="shared" ref="S148:S165" si="108">SUM(E148-J148)</f>
        <v>-1.5</v>
      </c>
      <c r="BS148">
        <f>_xlfn.XLOOKUP(BT148,[1]!Tabella4[nome],[1]!Tabella4[DIFF QUOT])</f>
        <v>3</v>
      </c>
      <c r="BT148" s="89" t="s">
        <v>340</v>
      </c>
      <c r="BU148" s="1" t="s">
        <v>21</v>
      </c>
    </row>
    <row r="149" spans="1:73" x14ac:dyDescent="0.3">
      <c r="A149">
        <v>21</v>
      </c>
      <c r="B149" t="s">
        <v>16</v>
      </c>
      <c r="C149" s="14">
        <f>SUMIFS('[1]INSER DATA'!$F:$F,'[1]INSER DATA'!$B:$B,A149,'[1]INSER DATA'!$R:$R,B149,'[1]INSER DATA'!$T:$T,1)</f>
        <v>67.5</v>
      </c>
      <c r="D149" s="85">
        <v>2.5</v>
      </c>
      <c r="E149" s="14">
        <f t="shared" si="99"/>
        <v>70</v>
      </c>
      <c r="F149" s="85">
        <v>0</v>
      </c>
      <c r="G149" s="14">
        <f t="shared" si="100"/>
        <v>70</v>
      </c>
      <c r="H149" s="12">
        <f>SUMIFS('[1]INSER DATA'!$F:$F,'[1]INSER DATA'!$B:$B,A149,'[1]INSER DATA'!$R:$R,B149,'[1]INSER DATA'!$W:$W,1)</f>
        <v>71</v>
      </c>
      <c r="I149" s="88">
        <v>2</v>
      </c>
      <c r="J149" s="12">
        <f>SUMIFS('[1]INSER DATA'!$X:$X,'[1]INSER DATA'!$B:$B,A149,'[1]INSER DATA'!$R:$R,B149,'[1]INSER DATA'!$W:$W,1)</f>
        <v>73.5</v>
      </c>
      <c r="L149" s="4">
        <f t="shared" si="101"/>
        <v>6.1363636363636367</v>
      </c>
      <c r="M149" s="4">
        <f t="shared" si="102"/>
        <v>6.3636363636363633</v>
      </c>
      <c r="N149" s="4">
        <f t="shared" si="103"/>
        <v>6.3636363636363633</v>
      </c>
      <c r="O149" s="4">
        <f t="shared" si="104"/>
        <v>6.4545454545454541</v>
      </c>
      <c r="P149" s="4">
        <f t="shared" si="105"/>
        <v>6.6818181818181817</v>
      </c>
      <c r="Q149" s="15">
        <f t="shared" si="106"/>
        <v>-3.5</v>
      </c>
      <c r="R149" s="15">
        <f t="shared" si="107"/>
        <v>0.5</v>
      </c>
      <c r="S149" s="15">
        <f t="shared" si="108"/>
        <v>-3.5</v>
      </c>
      <c r="BS149">
        <f>_xlfn.XLOOKUP(BT149,[1]!Tabella4[nome],[1]!Tabella4[DIFF QUOT])</f>
        <v>3</v>
      </c>
      <c r="BT149" s="89" t="s">
        <v>117</v>
      </c>
      <c r="BU149" s="1" t="s">
        <v>21</v>
      </c>
    </row>
    <row r="150" spans="1:73" x14ac:dyDescent="0.3">
      <c r="A150">
        <v>21</v>
      </c>
      <c r="B150" t="s">
        <v>17</v>
      </c>
      <c r="C150" s="14">
        <f>SUMIFS('[1]INSER DATA'!$F:$F,'[1]INSER DATA'!$B:$B,A150,'[1]INSER DATA'!$R:$R,B150,'[1]INSER DATA'!$T:$T,1)</f>
        <v>67.5</v>
      </c>
      <c r="D150" s="85">
        <v>3.5</v>
      </c>
      <c r="E150" s="14">
        <f t="shared" si="99"/>
        <v>71</v>
      </c>
      <c r="F150" s="85">
        <v>0</v>
      </c>
      <c r="G150" s="14">
        <f t="shared" si="100"/>
        <v>71</v>
      </c>
      <c r="H150" s="12">
        <f>SUMIFS('[1]INSER DATA'!$F:$F,'[1]INSER DATA'!$B:$B,A150,'[1]INSER DATA'!$R:$R,B150,'[1]INSER DATA'!$W:$W,1)</f>
        <v>70</v>
      </c>
      <c r="I150" s="88">
        <v>6</v>
      </c>
      <c r="J150" s="12">
        <f>SUMIFS('[1]INSER DATA'!$X:$X,'[1]INSER DATA'!$B:$B,A150,'[1]INSER DATA'!$R:$R,B150,'[1]INSER DATA'!$W:$W,1)</f>
        <v>76</v>
      </c>
      <c r="L150" s="4">
        <f t="shared" si="101"/>
        <v>6.1363636363636367</v>
      </c>
      <c r="M150" s="4">
        <f t="shared" si="102"/>
        <v>6.4545454545454541</v>
      </c>
      <c r="N150" s="4">
        <f t="shared" si="103"/>
        <v>6.4545454545454541</v>
      </c>
      <c r="O150" s="4">
        <f t="shared" si="104"/>
        <v>6.3636363636363633</v>
      </c>
      <c r="P150" s="4">
        <f t="shared" si="105"/>
        <v>6.9090909090909092</v>
      </c>
      <c r="Q150" s="15">
        <f t="shared" si="106"/>
        <v>-2.5</v>
      </c>
      <c r="R150" s="15">
        <f t="shared" si="107"/>
        <v>-2.5</v>
      </c>
      <c r="S150" s="15">
        <f t="shared" si="108"/>
        <v>-5</v>
      </c>
      <c r="BS150">
        <f>_xlfn.XLOOKUP(BT150,[1]!Tabella4[nome],[1]!Tabella4[DIFF QUOT])</f>
        <v>-12</v>
      </c>
      <c r="BT150" s="89" t="s">
        <v>143</v>
      </c>
      <c r="BU150" s="1" t="s">
        <v>21</v>
      </c>
    </row>
    <row r="151" spans="1:73" x14ac:dyDescent="0.3">
      <c r="A151">
        <v>21</v>
      </c>
      <c r="B151" t="s">
        <v>18</v>
      </c>
      <c r="C151" s="14">
        <f>SUMIFS('[1]INSER DATA'!$F:$F,'[1]INSER DATA'!$B:$B,A151,'[1]INSER DATA'!$R:$R,B151,'[1]INSER DATA'!$T:$T,1)</f>
        <v>62.5</v>
      </c>
      <c r="D151" s="85">
        <v>4.5</v>
      </c>
      <c r="E151" s="14">
        <f t="shared" si="99"/>
        <v>67</v>
      </c>
      <c r="F151" s="85">
        <v>0</v>
      </c>
      <c r="G151" s="14">
        <f t="shared" si="100"/>
        <v>67</v>
      </c>
      <c r="H151" s="12">
        <f>SUMIFS('[1]INSER DATA'!$F:$F,'[1]INSER DATA'!$B:$B,A151,'[1]INSER DATA'!$R:$R,B151,'[1]INSER DATA'!$W:$W,1)</f>
        <v>64</v>
      </c>
      <c r="I151" s="88">
        <v>8.5</v>
      </c>
      <c r="J151" s="12">
        <f>SUMIFS('[1]INSER DATA'!$X:$X,'[1]INSER DATA'!$B:$B,A151,'[1]INSER DATA'!$R:$R,B151,'[1]INSER DATA'!$W:$W,1)</f>
        <v>72.5</v>
      </c>
      <c r="L151" s="4">
        <f t="shared" si="101"/>
        <v>5.6818181818181817</v>
      </c>
      <c r="M151" s="4">
        <f t="shared" si="102"/>
        <v>6.0909090909090908</v>
      </c>
      <c r="N151" s="4">
        <f t="shared" si="103"/>
        <v>6.0909090909090908</v>
      </c>
      <c r="O151" s="4">
        <f t="shared" si="104"/>
        <v>5.8181818181818183</v>
      </c>
      <c r="P151" s="4">
        <f t="shared" si="105"/>
        <v>6.5909090909090908</v>
      </c>
      <c r="Q151" s="15">
        <f t="shared" si="106"/>
        <v>-1.5</v>
      </c>
      <c r="R151" s="15">
        <f t="shared" si="107"/>
        <v>-4</v>
      </c>
      <c r="S151" s="15">
        <f t="shared" si="108"/>
        <v>-5.5</v>
      </c>
      <c r="BS151">
        <f>_xlfn.XLOOKUP(BT151,[1]!Tabella4[nome],[1]!Tabella4[DIFF QUOT])</f>
        <v>3</v>
      </c>
      <c r="BT151" s="89" t="s">
        <v>181</v>
      </c>
      <c r="BU151" s="1" t="s">
        <v>21</v>
      </c>
    </row>
    <row r="152" spans="1:73" x14ac:dyDescent="0.3">
      <c r="A152">
        <v>21</v>
      </c>
      <c r="B152" t="s">
        <v>19</v>
      </c>
      <c r="C152" s="14">
        <f>SUMIFS('[1]INSER DATA'!$F:$F,'[1]INSER DATA'!$B:$B,A152,'[1]INSER DATA'!$R:$R,B152,'[1]INSER DATA'!$T:$T,1)</f>
        <v>66.5</v>
      </c>
      <c r="D152" s="85">
        <v>3.5</v>
      </c>
      <c r="E152" s="14">
        <f t="shared" si="99"/>
        <v>70</v>
      </c>
      <c r="F152" s="85">
        <v>2</v>
      </c>
      <c r="G152" s="14">
        <f t="shared" si="100"/>
        <v>72</v>
      </c>
      <c r="H152" s="12">
        <f>SUMIFS('[1]INSER DATA'!$F:$F,'[1]INSER DATA'!$B:$B,A152,'[1]INSER DATA'!$R:$R,B152,'[1]INSER DATA'!$W:$W,1)</f>
        <v>69.5</v>
      </c>
      <c r="I152" s="88">
        <v>4</v>
      </c>
      <c r="J152" s="12">
        <f>SUMIFS('[1]INSER DATA'!$X:$X,'[1]INSER DATA'!$B:$B,A152,'[1]INSER DATA'!$R:$R,B152,'[1]INSER DATA'!$W:$W,1)</f>
        <v>73.5</v>
      </c>
      <c r="L152" s="4">
        <f t="shared" si="101"/>
        <v>6.0454545454545459</v>
      </c>
      <c r="M152" s="4">
        <f t="shared" si="102"/>
        <v>6.3636363636363633</v>
      </c>
      <c r="N152" s="4">
        <f t="shared" si="103"/>
        <v>6.5454545454545459</v>
      </c>
      <c r="O152" s="4">
        <f t="shared" si="104"/>
        <v>6.3181818181818183</v>
      </c>
      <c r="P152" s="4">
        <f t="shared" si="105"/>
        <v>6.6818181818181817</v>
      </c>
      <c r="Q152" s="15">
        <f t="shared" si="106"/>
        <v>-3</v>
      </c>
      <c r="R152" s="15">
        <f t="shared" si="107"/>
        <v>-0.5</v>
      </c>
      <c r="S152" s="15">
        <f t="shared" si="108"/>
        <v>-3.5</v>
      </c>
      <c r="BS152">
        <f>_xlfn.XLOOKUP(BT152,[1]!Tabella4[nome],[1]!Tabella4[DIFF QUOT])</f>
        <v>3</v>
      </c>
      <c r="BT152" s="89" t="s">
        <v>511</v>
      </c>
      <c r="BU152" s="1" t="s">
        <v>21</v>
      </c>
    </row>
    <row r="153" spans="1:73" x14ac:dyDescent="0.3">
      <c r="A153">
        <v>21</v>
      </c>
      <c r="B153" t="s">
        <v>20</v>
      </c>
      <c r="C153" s="14">
        <f>SUMIFS('[1]INSER DATA'!$F:$F,'[1]INSER DATA'!$B:$B,A153,'[1]INSER DATA'!$R:$R,B153,'[1]INSER DATA'!$T:$T,1)</f>
        <v>66</v>
      </c>
      <c r="D153" s="85">
        <v>3.5</v>
      </c>
      <c r="E153" s="14">
        <f t="shared" si="99"/>
        <v>69.5</v>
      </c>
      <c r="F153" s="85">
        <v>0</v>
      </c>
      <c r="G153" s="14">
        <f t="shared" si="100"/>
        <v>69.5</v>
      </c>
      <c r="H153" s="12">
        <f>SUMIFS('[1]INSER DATA'!$F:$F,'[1]INSER DATA'!$B:$B,A153,'[1]INSER DATA'!$R:$R,B153,'[1]INSER DATA'!$W:$W,1)</f>
        <v>68.5</v>
      </c>
      <c r="I153" s="88">
        <v>4</v>
      </c>
      <c r="J153" s="12">
        <f>SUMIFS('[1]INSER DATA'!$X:$X,'[1]INSER DATA'!$B:$B,A153,'[1]INSER DATA'!$R:$R,B153,'[1]INSER DATA'!$W:$W,1)</f>
        <v>72.5</v>
      </c>
      <c r="L153" s="4">
        <f t="shared" si="101"/>
        <v>6</v>
      </c>
      <c r="M153" s="4">
        <f t="shared" si="102"/>
        <v>6.3181818181818183</v>
      </c>
      <c r="N153" s="4">
        <f t="shared" si="103"/>
        <v>6.3181818181818183</v>
      </c>
      <c r="O153" s="4">
        <f t="shared" si="104"/>
        <v>6.2272727272727275</v>
      </c>
      <c r="P153" s="4">
        <f t="shared" si="105"/>
        <v>6.5909090909090908</v>
      </c>
      <c r="Q153" s="15">
        <f t="shared" si="106"/>
        <v>-2.5</v>
      </c>
      <c r="R153" s="15">
        <f t="shared" si="107"/>
        <v>-0.5</v>
      </c>
      <c r="S153" s="15">
        <f t="shared" si="108"/>
        <v>-3</v>
      </c>
      <c r="BS153">
        <f>_xlfn.XLOOKUP(BT153,[1]!Tabella4[nome],[1]!Tabella4[DIFF QUOT])</f>
        <v>-16</v>
      </c>
      <c r="BT153" s="89" t="s">
        <v>512</v>
      </c>
      <c r="BU153" s="1" t="s">
        <v>21</v>
      </c>
    </row>
    <row r="154" spans="1:73" x14ac:dyDescent="0.3">
      <c r="A154">
        <v>21</v>
      </c>
      <c r="B154" t="s">
        <v>21</v>
      </c>
      <c r="C154" s="14">
        <f>SUMIFS('[1]INSER DATA'!$F:$F,'[1]INSER DATA'!$B:$B,A154,'[1]INSER DATA'!$R:$R,B154,'[1]INSER DATA'!$T:$T,1)</f>
        <v>67.5</v>
      </c>
      <c r="D154" s="85">
        <v>3</v>
      </c>
      <c r="E154" s="14">
        <f t="shared" si="99"/>
        <v>70.5</v>
      </c>
      <c r="F154" s="85">
        <v>2</v>
      </c>
      <c r="G154" s="14">
        <f t="shared" si="100"/>
        <v>72.5</v>
      </c>
      <c r="H154" s="12">
        <f>SUMIFS('[1]INSER DATA'!$F:$F,'[1]INSER DATA'!$B:$B,A154,'[1]INSER DATA'!$R:$R,B154,'[1]INSER DATA'!$W:$W,1)</f>
        <v>69</v>
      </c>
      <c r="I154" s="88">
        <v>5.5</v>
      </c>
      <c r="J154" s="12">
        <f>SUMIFS('[1]INSER DATA'!$X:$X,'[1]INSER DATA'!$B:$B,A154,'[1]INSER DATA'!$R:$R,B154,'[1]INSER DATA'!$W:$W,1)</f>
        <v>74.5</v>
      </c>
      <c r="L154" s="4">
        <f t="shared" si="101"/>
        <v>6.1363636363636367</v>
      </c>
      <c r="M154" s="4">
        <f t="shared" si="102"/>
        <v>6.4090909090909092</v>
      </c>
      <c r="N154" s="4">
        <f t="shared" si="103"/>
        <v>6.5909090909090908</v>
      </c>
      <c r="O154" s="4">
        <f t="shared" si="104"/>
        <v>6.2727272727272725</v>
      </c>
      <c r="P154" s="4">
        <f t="shared" si="105"/>
        <v>6.7727272727272725</v>
      </c>
      <c r="Q154" s="15">
        <f t="shared" si="106"/>
        <v>-1.5</v>
      </c>
      <c r="R154" s="15">
        <f t="shared" si="107"/>
        <v>-2.5</v>
      </c>
      <c r="S154" s="15">
        <f t="shared" si="108"/>
        <v>-4</v>
      </c>
      <c r="BS154">
        <f>_xlfn.XLOOKUP(BT154,[1]!Tabella4[nome],[1]!Tabella4[DIFF QUOT])</f>
        <v>-15</v>
      </c>
      <c r="BT154" s="89" t="s">
        <v>232</v>
      </c>
      <c r="BU154" s="1" t="s">
        <v>21</v>
      </c>
    </row>
    <row r="155" spans="1:73" x14ac:dyDescent="0.3">
      <c r="A155">
        <v>21</v>
      </c>
      <c r="B155" t="s">
        <v>41</v>
      </c>
      <c r="C155" s="14">
        <f>SUMIFS('[1]INSER DATA'!$F:$F,'[1]INSER DATA'!$B:$B,A155,'[1]INSER DATA'!$R:$R,B155,'[1]INSER DATA'!$T:$T,1)</f>
        <v>67.5</v>
      </c>
      <c r="D155" s="85">
        <v>1</v>
      </c>
      <c r="E155" s="14">
        <f t="shared" si="99"/>
        <v>68.5</v>
      </c>
      <c r="F155" s="85">
        <v>2</v>
      </c>
      <c r="G155" s="14">
        <f t="shared" si="100"/>
        <v>70.5</v>
      </c>
      <c r="H155" s="12">
        <f>SUMIFS('[1]INSER DATA'!$F:$F,'[1]INSER DATA'!$B:$B,A155,'[1]INSER DATA'!$R:$R,B155,'[1]INSER DATA'!$W:$W,1)</f>
        <v>68.5</v>
      </c>
      <c r="I155" s="88">
        <v>1.5</v>
      </c>
      <c r="J155" s="12">
        <f>SUMIFS('[1]INSER DATA'!$X:$X,'[1]INSER DATA'!$B:$B,A155,'[1]INSER DATA'!$R:$R,B155,'[1]INSER DATA'!$W:$W,1)</f>
        <v>70</v>
      </c>
      <c r="L155" s="4">
        <f t="shared" si="101"/>
        <v>6.1363636363636367</v>
      </c>
      <c r="M155" s="4">
        <f t="shared" si="102"/>
        <v>6.2272727272727275</v>
      </c>
      <c r="N155" s="4">
        <f t="shared" si="103"/>
        <v>6.4090909090909092</v>
      </c>
      <c r="O155" s="4">
        <f t="shared" si="104"/>
        <v>6.2272727272727275</v>
      </c>
      <c r="P155" s="4">
        <f t="shared" si="105"/>
        <v>6.3636363636363633</v>
      </c>
      <c r="Q155" s="15">
        <f t="shared" si="106"/>
        <v>-1</v>
      </c>
      <c r="R155" s="15">
        <f t="shared" si="107"/>
        <v>-0.5</v>
      </c>
      <c r="S155" s="15">
        <f t="shared" si="108"/>
        <v>-1.5</v>
      </c>
      <c r="BS155">
        <f>_xlfn.XLOOKUP(BT155,[1]!Tabella4[nome],[1]!Tabella4[DIFF QUOT])</f>
        <v>4</v>
      </c>
      <c r="BT155" s="89" t="s">
        <v>104</v>
      </c>
      <c r="BU155" s="1" t="s">
        <v>20</v>
      </c>
    </row>
    <row r="156" spans="1:73" x14ac:dyDescent="0.3">
      <c r="A156">
        <v>22</v>
      </c>
      <c r="B156" t="s">
        <v>15</v>
      </c>
      <c r="C156" s="14">
        <f>SUMIFS('[1]INSER DATA'!$F:$F,'[1]INSER DATA'!$B:$B,A156,'[1]INSER DATA'!$R:$R,B156,'[1]INSER DATA'!$T:$T,1)</f>
        <v>65.5</v>
      </c>
      <c r="D156" s="85">
        <v>-1.5</v>
      </c>
      <c r="E156" s="14">
        <f t="shared" si="99"/>
        <v>64</v>
      </c>
      <c r="F156" s="85">
        <v>3</v>
      </c>
      <c r="G156" s="14">
        <f t="shared" si="100"/>
        <v>67</v>
      </c>
      <c r="H156" s="12">
        <f>SUMIFS('[1]INSER DATA'!$F:$F,'[1]INSER DATA'!$B:$B,A156,'[1]INSER DATA'!$R:$R,B156,'[1]INSER DATA'!$W:$W,1)</f>
        <v>67.5</v>
      </c>
      <c r="I156" s="88">
        <v>-1.5</v>
      </c>
      <c r="J156" s="12">
        <f>SUMIFS('[1]INSER DATA'!$X:$X,'[1]INSER DATA'!$B:$B,A156,'[1]INSER DATA'!$R:$R,B156,'[1]INSER DATA'!$W:$W,1)</f>
        <v>66</v>
      </c>
      <c r="L156" s="4">
        <f t="shared" si="101"/>
        <v>5.9545454545454541</v>
      </c>
      <c r="M156" s="4">
        <f t="shared" si="102"/>
        <v>5.8181818181818183</v>
      </c>
      <c r="N156" s="4">
        <f t="shared" si="103"/>
        <v>6.0909090909090908</v>
      </c>
      <c r="O156" s="4">
        <f t="shared" si="104"/>
        <v>6.1363636363636367</v>
      </c>
      <c r="P156" s="4">
        <f t="shared" si="105"/>
        <v>6</v>
      </c>
      <c r="Q156" s="15">
        <f t="shared" si="106"/>
        <v>-2</v>
      </c>
      <c r="R156" s="15">
        <f t="shared" si="107"/>
        <v>0</v>
      </c>
      <c r="S156" s="15">
        <f t="shared" si="108"/>
        <v>-2</v>
      </c>
      <c r="BS156">
        <f>_xlfn.XLOOKUP(BT156,[1]!Tabella4[nome],[1]!Tabella4[DIFF QUOT])</f>
        <v>-4</v>
      </c>
      <c r="BT156" s="89" t="s">
        <v>134</v>
      </c>
      <c r="BU156" s="1" t="s">
        <v>20</v>
      </c>
    </row>
    <row r="157" spans="1:73" x14ac:dyDescent="0.3">
      <c r="A157">
        <v>22</v>
      </c>
      <c r="B157" t="s">
        <v>16</v>
      </c>
      <c r="C157" s="14">
        <f>SUMIFS('[1]INSER DATA'!$F:$F,'[1]INSER DATA'!$B:$B,A157,'[1]INSER DATA'!$R:$R,B157,'[1]INSER DATA'!$T:$T,1)</f>
        <v>71</v>
      </c>
      <c r="D157" s="85">
        <v>15.5</v>
      </c>
      <c r="E157" s="14">
        <f t="shared" si="99"/>
        <v>86.5</v>
      </c>
      <c r="F157" s="85">
        <v>0</v>
      </c>
      <c r="G157" s="14">
        <f t="shared" si="100"/>
        <v>86.5</v>
      </c>
      <c r="H157" s="12">
        <f>SUMIFS('[1]INSER DATA'!$F:$F,'[1]INSER DATA'!$B:$B,A157,'[1]INSER DATA'!$R:$R,B157,'[1]INSER DATA'!$W:$W,1)</f>
        <v>73</v>
      </c>
      <c r="I157" s="88">
        <v>20.5</v>
      </c>
      <c r="J157" s="12">
        <f>SUMIFS('[1]INSER DATA'!$X:$X,'[1]INSER DATA'!$B:$B,A157,'[1]INSER DATA'!$R:$R,B157,'[1]INSER DATA'!$W:$W,1)</f>
        <v>93.5</v>
      </c>
      <c r="L157" s="4">
        <f t="shared" si="101"/>
        <v>6.4545454545454541</v>
      </c>
      <c r="M157" s="4">
        <f t="shared" si="102"/>
        <v>7.8636363636363633</v>
      </c>
      <c r="N157" s="4">
        <f t="shared" si="103"/>
        <v>7.8636363636363633</v>
      </c>
      <c r="O157" s="4">
        <f t="shared" si="104"/>
        <v>6.6363636363636367</v>
      </c>
      <c r="P157" s="4">
        <f t="shared" si="105"/>
        <v>8.5</v>
      </c>
      <c r="Q157" s="15">
        <f t="shared" si="106"/>
        <v>-2</v>
      </c>
      <c r="R157" s="15">
        <f t="shared" si="107"/>
        <v>-5</v>
      </c>
      <c r="S157" s="15">
        <f t="shared" si="108"/>
        <v>-7</v>
      </c>
      <c r="BS157">
        <f>_xlfn.XLOOKUP(BT157,[1]!Tabella4[nome],[1]!Tabella4[DIFF QUOT])</f>
        <v>12</v>
      </c>
      <c r="BT157" s="89" t="s">
        <v>226</v>
      </c>
      <c r="BU157" s="1" t="s">
        <v>20</v>
      </c>
    </row>
    <row r="158" spans="1:73" x14ac:dyDescent="0.3">
      <c r="A158">
        <v>22</v>
      </c>
      <c r="B158" t="s">
        <v>17</v>
      </c>
      <c r="C158" s="14">
        <f>SUMIFS('[1]INSER DATA'!$F:$F,'[1]INSER DATA'!$B:$B,A158,'[1]INSER DATA'!$R:$R,B158,'[1]INSER DATA'!$T:$T,1)</f>
        <v>66.5</v>
      </c>
      <c r="D158" s="85">
        <v>8</v>
      </c>
      <c r="E158" s="14">
        <f t="shared" si="99"/>
        <v>74.5</v>
      </c>
      <c r="F158" s="85">
        <v>0</v>
      </c>
      <c r="G158" s="14">
        <f t="shared" si="100"/>
        <v>74.5</v>
      </c>
      <c r="H158" s="12">
        <f>SUMIFS('[1]INSER DATA'!$F:$F,'[1]INSER DATA'!$B:$B,A158,'[1]INSER DATA'!$R:$R,B158,'[1]INSER DATA'!$W:$W,1)</f>
        <v>70</v>
      </c>
      <c r="I158" s="88">
        <v>5.5</v>
      </c>
      <c r="J158" s="12">
        <f>SUMIFS('[1]INSER DATA'!$X:$X,'[1]INSER DATA'!$B:$B,A158,'[1]INSER DATA'!$R:$R,B158,'[1]INSER DATA'!$W:$W,1)</f>
        <v>85.5</v>
      </c>
      <c r="L158" s="4">
        <f t="shared" si="101"/>
        <v>6.0454545454545459</v>
      </c>
      <c r="M158" s="4">
        <f t="shared" si="102"/>
        <v>6.7727272727272725</v>
      </c>
      <c r="N158" s="4">
        <f t="shared" si="103"/>
        <v>6.7727272727272725</v>
      </c>
      <c r="O158" s="4">
        <f t="shared" si="104"/>
        <v>6.3636363636363633</v>
      </c>
      <c r="P158" s="4">
        <f t="shared" si="105"/>
        <v>7.7727272727272725</v>
      </c>
      <c r="Q158" s="15">
        <f t="shared" si="106"/>
        <v>-3.5</v>
      </c>
      <c r="R158" s="15">
        <f t="shared" si="107"/>
        <v>2.5</v>
      </c>
      <c r="S158" s="15">
        <f t="shared" si="108"/>
        <v>-11</v>
      </c>
      <c r="BS158">
        <f>_xlfn.XLOOKUP(BT158,[1]!Tabella4[nome],[1]!Tabella4[DIFF QUOT])</f>
        <v>-5</v>
      </c>
      <c r="BT158" s="89" t="s">
        <v>55</v>
      </c>
      <c r="BU158" s="1" t="s">
        <v>20</v>
      </c>
    </row>
    <row r="159" spans="1:73" x14ac:dyDescent="0.3">
      <c r="A159">
        <v>22</v>
      </c>
      <c r="B159" t="s">
        <v>18</v>
      </c>
      <c r="C159" s="14">
        <f>SUMIFS('[1]INSER DATA'!$F:$F,'[1]INSER DATA'!$B:$B,A159,'[1]INSER DATA'!$R:$R,B159,'[1]INSER DATA'!$T:$T,1)</f>
        <v>58</v>
      </c>
      <c r="D159" s="85">
        <v>1.5</v>
      </c>
      <c r="E159" s="14">
        <f t="shared" si="99"/>
        <v>59.5</v>
      </c>
      <c r="F159" s="85">
        <v>0</v>
      </c>
      <c r="G159" s="14">
        <f t="shared" si="100"/>
        <v>59.5</v>
      </c>
      <c r="H159" s="12">
        <f>SUMIFS('[1]INSER DATA'!$F:$F,'[1]INSER DATA'!$B:$B,A159,'[1]INSER DATA'!$R:$R,B159,'[1]INSER DATA'!$W:$W,1)</f>
        <v>58</v>
      </c>
      <c r="I159" s="88">
        <v>1.5</v>
      </c>
      <c r="J159" s="12">
        <f>SUMIFS('[1]INSER DATA'!$X:$X,'[1]INSER DATA'!$B:$B,A159,'[1]INSER DATA'!$R:$R,B159,'[1]INSER DATA'!$W:$W,1)</f>
        <v>59.5</v>
      </c>
      <c r="L159" s="4">
        <f t="shared" si="101"/>
        <v>5.2727272727272725</v>
      </c>
      <c r="M159" s="4">
        <f t="shared" si="102"/>
        <v>5.4090909090909092</v>
      </c>
      <c r="N159" s="4">
        <f t="shared" si="103"/>
        <v>5.4090909090909092</v>
      </c>
      <c r="O159" s="4">
        <f t="shared" si="104"/>
        <v>5.2727272727272725</v>
      </c>
      <c r="P159" s="4">
        <f t="shared" si="105"/>
        <v>5.4090909090909092</v>
      </c>
      <c r="Q159" s="15">
        <f t="shared" si="106"/>
        <v>0</v>
      </c>
      <c r="R159" s="15">
        <f t="shared" si="107"/>
        <v>0</v>
      </c>
      <c r="S159" s="15">
        <f t="shared" si="108"/>
        <v>0</v>
      </c>
      <c r="BS159">
        <f>_xlfn.XLOOKUP(BT159,[1]!Tabella4[nome],[1]!Tabella4[DIFF QUOT])</f>
        <v>-5</v>
      </c>
      <c r="BT159" s="89" t="s">
        <v>513</v>
      </c>
      <c r="BU159" s="1" t="s">
        <v>20</v>
      </c>
    </row>
    <row r="160" spans="1:73" x14ac:dyDescent="0.3">
      <c r="A160">
        <v>22</v>
      </c>
      <c r="B160" t="s">
        <v>19</v>
      </c>
      <c r="C160" s="14">
        <f>SUMIFS('[1]INSER DATA'!$F:$F,'[1]INSER DATA'!$B:$B,A160,'[1]INSER DATA'!$R:$R,B160,'[1]INSER DATA'!$T:$T,1)</f>
        <v>70</v>
      </c>
      <c r="D160" s="85">
        <v>5.5</v>
      </c>
      <c r="E160" s="14">
        <f t="shared" si="99"/>
        <v>75.5</v>
      </c>
      <c r="F160" s="85">
        <v>1</v>
      </c>
      <c r="G160" s="14">
        <f t="shared" si="100"/>
        <v>76.5</v>
      </c>
      <c r="H160" s="12">
        <f>SUMIFS('[1]INSER DATA'!$F:$F,'[1]INSER DATA'!$B:$B,A160,'[1]INSER DATA'!$R:$R,B160,'[1]INSER DATA'!$W:$W,1)</f>
        <v>73</v>
      </c>
      <c r="I160" s="88">
        <v>11.5</v>
      </c>
      <c r="J160" s="12">
        <f>SUMIFS('[1]INSER DATA'!$X:$X,'[1]INSER DATA'!$B:$B,A160,'[1]INSER DATA'!$R:$R,B160,'[1]INSER DATA'!$W:$W,1)</f>
        <v>84.5</v>
      </c>
      <c r="L160" s="4">
        <f t="shared" si="101"/>
        <v>6.3636363636363633</v>
      </c>
      <c r="M160" s="4">
        <f t="shared" si="102"/>
        <v>6.8636363636363633</v>
      </c>
      <c r="N160" s="4">
        <f t="shared" si="103"/>
        <v>6.9545454545454541</v>
      </c>
      <c r="O160" s="4">
        <f t="shared" si="104"/>
        <v>6.6363636363636367</v>
      </c>
      <c r="P160" s="4">
        <f t="shared" si="105"/>
        <v>7.6818181818181817</v>
      </c>
      <c r="Q160" s="15">
        <f t="shared" si="106"/>
        <v>-3</v>
      </c>
      <c r="R160" s="15">
        <f t="shared" si="107"/>
        <v>-6</v>
      </c>
      <c r="S160" s="15">
        <f t="shared" si="108"/>
        <v>-9</v>
      </c>
      <c r="BS160">
        <f>_xlfn.XLOOKUP(BT160,[1]!Tabella4[nome],[1]!Tabella4[DIFF QUOT])</f>
        <v>13</v>
      </c>
      <c r="BT160" s="89" t="s">
        <v>137</v>
      </c>
      <c r="BU160" s="1" t="s">
        <v>20</v>
      </c>
    </row>
    <row r="161" spans="1:73" x14ac:dyDescent="0.3">
      <c r="A161">
        <v>22</v>
      </c>
      <c r="B161" t="s">
        <v>20</v>
      </c>
      <c r="C161" s="14">
        <f>SUMIFS('[1]INSER DATA'!$F:$F,'[1]INSER DATA'!$B:$B,A161,'[1]INSER DATA'!$R:$R,B161,'[1]INSER DATA'!$T:$T,1)</f>
        <v>66</v>
      </c>
      <c r="D161" s="85">
        <v>5</v>
      </c>
      <c r="E161" s="14">
        <f t="shared" si="99"/>
        <v>71</v>
      </c>
      <c r="F161" s="85">
        <v>0</v>
      </c>
      <c r="G161" s="14">
        <f t="shared" si="100"/>
        <v>71</v>
      </c>
      <c r="H161" s="12">
        <f>SUMIFS('[1]INSER DATA'!$F:$F,'[1]INSER DATA'!$B:$B,A161,'[1]INSER DATA'!$R:$R,B161,'[1]INSER DATA'!$W:$W,1)</f>
        <v>69.5</v>
      </c>
      <c r="I161" s="88">
        <v>6</v>
      </c>
      <c r="J161" s="12">
        <f>SUMIFS('[1]INSER DATA'!$X:$X,'[1]INSER DATA'!$B:$B,A161,'[1]INSER DATA'!$R:$R,B161,'[1]INSER DATA'!$W:$W,1)</f>
        <v>75.5</v>
      </c>
      <c r="L161" s="4">
        <f t="shared" si="101"/>
        <v>6</v>
      </c>
      <c r="M161" s="4">
        <f t="shared" si="102"/>
        <v>6.4545454545454541</v>
      </c>
      <c r="N161" s="4">
        <f t="shared" si="103"/>
        <v>6.4545454545454541</v>
      </c>
      <c r="O161" s="4">
        <f t="shared" si="104"/>
        <v>6.3181818181818183</v>
      </c>
      <c r="P161" s="4">
        <f t="shared" si="105"/>
        <v>6.8636363636363633</v>
      </c>
      <c r="Q161" s="15">
        <f t="shared" si="106"/>
        <v>-3.5</v>
      </c>
      <c r="R161" s="15">
        <f t="shared" si="107"/>
        <v>-1</v>
      </c>
      <c r="S161" s="15">
        <f t="shared" si="108"/>
        <v>-4.5</v>
      </c>
      <c r="BS161">
        <f>_xlfn.XLOOKUP(BT161,[1]!Tabella4[nome],[1]!Tabella4[DIFF QUOT])</f>
        <v>-4</v>
      </c>
      <c r="BT161" s="89" t="s">
        <v>180</v>
      </c>
      <c r="BU161" s="1" t="s">
        <v>20</v>
      </c>
    </row>
    <row r="162" spans="1:73" x14ac:dyDescent="0.3">
      <c r="A162">
        <v>22</v>
      </c>
      <c r="B162" t="s">
        <v>21</v>
      </c>
      <c r="C162" s="14">
        <f>SUMIFS('[1]INSER DATA'!$F:$F,'[1]INSER DATA'!$B:$B,A162,'[1]INSER DATA'!$R:$R,B162,'[1]INSER DATA'!$T:$T,1)</f>
        <v>69</v>
      </c>
      <c r="D162" s="85">
        <v>8.5</v>
      </c>
      <c r="E162" s="14">
        <f t="shared" si="99"/>
        <v>77.5</v>
      </c>
      <c r="F162" s="85">
        <v>0</v>
      </c>
      <c r="G162" s="14">
        <f t="shared" si="100"/>
        <v>77.5</v>
      </c>
      <c r="H162" s="12">
        <f>SUMIFS('[1]INSER DATA'!$F:$F,'[1]INSER DATA'!$B:$B,A162,'[1]INSER DATA'!$R:$R,B162,'[1]INSER DATA'!$W:$W,1)</f>
        <v>73</v>
      </c>
      <c r="I162" s="88">
        <v>11.5</v>
      </c>
      <c r="J162" s="12">
        <f>SUMIFS('[1]INSER DATA'!$X:$X,'[1]INSER DATA'!$B:$B,A162,'[1]INSER DATA'!$R:$R,B162,'[1]INSER DATA'!$W:$W,1)</f>
        <v>84.5</v>
      </c>
      <c r="L162" s="4">
        <f t="shared" si="101"/>
        <v>6.2727272727272725</v>
      </c>
      <c r="M162" s="4">
        <f t="shared" si="102"/>
        <v>7.0454545454545459</v>
      </c>
      <c r="N162" s="4">
        <f t="shared" si="103"/>
        <v>7.0454545454545459</v>
      </c>
      <c r="O162" s="4">
        <f t="shared" si="104"/>
        <v>6.6363636363636367</v>
      </c>
      <c r="P162" s="4">
        <f t="shared" si="105"/>
        <v>7.6818181818181817</v>
      </c>
      <c r="Q162" s="15">
        <f t="shared" si="106"/>
        <v>-4</v>
      </c>
      <c r="R162" s="15">
        <f t="shared" si="107"/>
        <v>-3</v>
      </c>
      <c r="S162" s="15">
        <f t="shared" si="108"/>
        <v>-7</v>
      </c>
      <c r="BS162">
        <f>_xlfn.XLOOKUP(BT162,[1]!Tabella4[nome],[1]!Tabella4[DIFF QUOT])</f>
        <v>9</v>
      </c>
      <c r="BT162" s="89" t="s">
        <v>258</v>
      </c>
      <c r="BU162" s="1" t="s">
        <v>20</v>
      </c>
    </row>
    <row r="163" spans="1:73" x14ac:dyDescent="0.3">
      <c r="A163">
        <v>22</v>
      </c>
      <c r="B163" t="s">
        <v>41</v>
      </c>
      <c r="C163" s="14">
        <f>SUMIFS('[1]INSER DATA'!$F:$F,'[1]INSER DATA'!$B:$B,A163,'[1]INSER DATA'!$R:$R,B163,'[1]INSER DATA'!$T:$T,1)</f>
        <v>63</v>
      </c>
      <c r="D163" s="85">
        <v>1</v>
      </c>
      <c r="E163" s="14">
        <f t="shared" si="99"/>
        <v>64</v>
      </c>
      <c r="F163" s="85">
        <v>0</v>
      </c>
      <c r="G163" s="14">
        <f t="shared" si="100"/>
        <v>64</v>
      </c>
      <c r="H163" s="12">
        <f>SUMIFS('[1]INSER DATA'!$F:$F,'[1]INSER DATA'!$B:$B,A163,'[1]INSER DATA'!$R:$R,B163,'[1]INSER DATA'!$W:$W,1)</f>
        <v>66.5</v>
      </c>
      <c r="I163" s="88">
        <v>2</v>
      </c>
      <c r="J163" s="12">
        <f>SUMIFS('[1]INSER DATA'!$X:$X,'[1]INSER DATA'!$B:$B,A163,'[1]INSER DATA'!$R:$R,B163,'[1]INSER DATA'!$W:$W,1)</f>
        <v>68.5</v>
      </c>
      <c r="L163" s="4">
        <f t="shared" si="101"/>
        <v>5.7272727272727275</v>
      </c>
      <c r="M163" s="4">
        <f t="shared" si="102"/>
        <v>5.8181818181818183</v>
      </c>
      <c r="N163" s="4">
        <f t="shared" si="103"/>
        <v>5.8181818181818183</v>
      </c>
      <c r="O163" s="4">
        <f t="shared" si="104"/>
        <v>6.0454545454545459</v>
      </c>
      <c r="P163" s="4">
        <f t="shared" si="105"/>
        <v>6.2272727272727275</v>
      </c>
      <c r="Q163" s="15">
        <f t="shared" si="106"/>
        <v>-3.5</v>
      </c>
      <c r="R163" s="15">
        <f t="shared" si="107"/>
        <v>-1</v>
      </c>
      <c r="S163" s="15">
        <f t="shared" si="108"/>
        <v>-4.5</v>
      </c>
      <c r="BS163">
        <f>_xlfn.XLOOKUP(BT163,[1]!Tabella4[nome],[1]!Tabella4[DIFF QUOT])</f>
        <v>0</v>
      </c>
      <c r="BT163" s="89" t="s">
        <v>279</v>
      </c>
      <c r="BU163" s="1" t="s">
        <v>20</v>
      </c>
    </row>
    <row r="164" spans="1:73" x14ac:dyDescent="0.3">
      <c r="A164">
        <v>23</v>
      </c>
      <c r="B164" t="s">
        <v>15</v>
      </c>
      <c r="C164" s="14">
        <f>SUMIFS('[1]INSER DATA'!$F:$F,'[1]INSER DATA'!$B:$B,A164,'[1]INSER DATA'!$R:$R,B164,'[1]INSER DATA'!$T:$T,1)</f>
        <v>56</v>
      </c>
      <c r="D164" s="85">
        <v>1</v>
      </c>
      <c r="E164" s="14">
        <f t="shared" si="99"/>
        <v>57</v>
      </c>
      <c r="F164" s="85">
        <v>2</v>
      </c>
      <c r="G164" s="14">
        <f t="shared" si="100"/>
        <v>59</v>
      </c>
      <c r="H164" s="12">
        <f>SUMIFS('[1]INSER DATA'!$F:$F,'[1]INSER DATA'!$B:$B,A164,'[1]INSER DATA'!$R:$R,B164,'[1]INSER DATA'!$W:$W,1)</f>
        <v>59</v>
      </c>
      <c r="I164" s="88">
        <v>1</v>
      </c>
      <c r="J164" s="12">
        <f>SUMIFS('[1]INSER DATA'!$X:$X,'[1]INSER DATA'!$B:$B,A164,'[1]INSER DATA'!$R:$R,B164,'[1]INSER DATA'!$W:$W,1)</f>
        <v>60</v>
      </c>
      <c r="L164" s="4">
        <f t="shared" si="101"/>
        <v>5.0909090909090908</v>
      </c>
      <c r="M164" s="4">
        <f t="shared" si="102"/>
        <v>5.1818181818181817</v>
      </c>
      <c r="N164" s="4">
        <f t="shared" si="103"/>
        <v>5.3636363636363633</v>
      </c>
      <c r="O164" s="4">
        <f t="shared" si="104"/>
        <v>5.3636363636363633</v>
      </c>
      <c r="P164" s="4">
        <f t="shared" si="105"/>
        <v>5.4545454545454541</v>
      </c>
      <c r="Q164" s="15">
        <f t="shared" si="106"/>
        <v>-3</v>
      </c>
      <c r="R164" s="15">
        <f t="shared" si="107"/>
        <v>0</v>
      </c>
      <c r="S164" s="15">
        <f t="shared" si="108"/>
        <v>-3</v>
      </c>
      <c r="BS164">
        <f>_xlfn.XLOOKUP(BT164,[1]!Tabella4[nome],[1]!Tabella4[DIFF QUOT])</f>
        <v>-2</v>
      </c>
      <c r="BT164" s="89" t="s">
        <v>282</v>
      </c>
      <c r="BU164" s="1" t="s">
        <v>20</v>
      </c>
    </row>
    <row r="165" spans="1:73" x14ac:dyDescent="0.3">
      <c r="A165">
        <v>23</v>
      </c>
      <c r="B165" t="s">
        <v>16</v>
      </c>
      <c r="C165" s="14">
        <f>SUMIFS('[1]INSER DATA'!$F:$F,'[1]INSER DATA'!$B:$B,A165,'[1]INSER DATA'!$R:$R,B165,'[1]INSER DATA'!$T:$T,1)</f>
        <v>67</v>
      </c>
      <c r="D165" s="85">
        <v>-3</v>
      </c>
      <c r="E165" s="14">
        <f t="shared" si="99"/>
        <v>64</v>
      </c>
      <c r="F165" s="85">
        <v>0</v>
      </c>
      <c r="G165" s="14">
        <f t="shared" si="100"/>
        <v>64</v>
      </c>
      <c r="H165" s="12">
        <f>SUMIFS('[1]INSER DATA'!$F:$F,'[1]INSER DATA'!$B:$B,A165,'[1]INSER DATA'!$R:$R,B165,'[1]INSER DATA'!$W:$W,1)</f>
        <v>70</v>
      </c>
      <c r="I165" s="88">
        <v>0</v>
      </c>
      <c r="J165" s="12">
        <f>SUMIFS('[1]INSER DATA'!$X:$X,'[1]INSER DATA'!$B:$B,A165,'[1]INSER DATA'!$R:$R,B165,'[1]INSER DATA'!$W:$W,1)</f>
        <v>70</v>
      </c>
      <c r="K165">
        <v>2</v>
      </c>
      <c r="L165" s="4">
        <f t="shared" si="101"/>
        <v>6.0909090909090908</v>
      </c>
      <c r="M165" s="4">
        <f t="shared" si="102"/>
        <v>5.8181818181818183</v>
      </c>
      <c r="N165" s="4">
        <f t="shared" si="103"/>
        <v>5.8181818181818183</v>
      </c>
      <c r="O165" s="4">
        <f t="shared" si="104"/>
        <v>6.3636363636363633</v>
      </c>
      <c r="P165" s="4">
        <f t="shared" si="105"/>
        <v>6.3636363636363633</v>
      </c>
      <c r="Q165" s="15">
        <f t="shared" si="106"/>
        <v>-3</v>
      </c>
      <c r="R165" s="15">
        <f t="shared" si="107"/>
        <v>-3</v>
      </c>
      <c r="S165" s="15">
        <f t="shared" si="108"/>
        <v>-6</v>
      </c>
      <c r="BS165">
        <f>_xlfn.XLOOKUP(BT165,[1]!Tabella4[nome],[1]!Tabella4[DIFF QUOT])</f>
        <v>1</v>
      </c>
      <c r="BT165" s="89" t="s">
        <v>337</v>
      </c>
      <c r="BU165" s="1" t="s">
        <v>20</v>
      </c>
    </row>
    <row r="166" spans="1:73" x14ac:dyDescent="0.3">
      <c r="A166">
        <v>23</v>
      </c>
      <c r="B166" t="s">
        <v>17</v>
      </c>
      <c r="C166" s="14">
        <f>SUMIFS('[1]INSER DATA'!$F:$F,'[1]INSER DATA'!$B:$B,A166,'[1]INSER DATA'!$R:$R,B166,'[1]INSER DATA'!$T:$T,1)</f>
        <v>68.5</v>
      </c>
      <c r="D166" s="85">
        <v>1</v>
      </c>
      <c r="E166" s="14">
        <f t="shared" si="99"/>
        <v>69.5</v>
      </c>
      <c r="F166" s="85">
        <v>0</v>
      </c>
      <c r="G166" s="14">
        <f t="shared" si="100"/>
        <v>69.5</v>
      </c>
      <c r="H166" s="12">
        <f>SUMIFS('[1]INSER DATA'!$F:$F,'[1]INSER DATA'!$B:$B,A166,'[1]INSER DATA'!$R:$R,B166,'[1]INSER DATA'!$W:$W,1)</f>
        <v>69.5</v>
      </c>
      <c r="I166" s="88">
        <v>1</v>
      </c>
      <c r="J166" s="12">
        <f>SUMIFS('[1]INSER DATA'!$X:$X,'[1]INSER DATA'!$B:$B,A166,'[1]INSER DATA'!$R:$R,B166,'[1]INSER DATA'!$W:$W,1)</f>
        <v>70.5</v>
      </c>
      <c r="K166">
        <v>3</v>
      </c>
      <c r="L166" s="4">
        <f t="shared" ref="L166:L171" si="109">SUM(C166/11)</f>
        <v>6.2272727272727275</v>
      </c>
      <c r="M166" s="4">
        <f t="shared" ref="M166:M171" si="110">SUM(E166/11)</f>
        <v>6.3181818181818183</v>
      </c>
      <c r="N166" s="4">
        <f t="shared" ref="N166:N171" si="111">SUM(G166/11)</f>
        <v>6.3181818181818183</v>
      </c>
      <c r="O166" s="4">
        <f t="shared" ref="O166:O171" si="112">SUM(H166/11)</f>
        <v>6.3181818181818183</v>
      </c>
      <c r="P166" s="4">
        <f t="shared" ref="P166:P171" si="113">SUM(J166/11)</f>
        <v>6.4090909090909092</v>
      </c>
      <c r="Q166" s="15">
        <f t="shared" ref="Q166:Q171" si="114">SUM(C166-H166)</f>
        <v>-1</v>
      </c>
      <c r="R166" s="15">
        <f t="shared" ref="R166:R171" si="115">SUM(D166-I166)</f>
        <v>0</v>
      </c>
      <c r="S166" s="15">
        <f t="shared" ref="S166:S171" si="116">SUM(E166-J166)</f>
        <v>-1</v>
      </c>
      <c r="BS166">
        <f>_xlfn.XLOOKUP(BT166,[1]!Tabella4[nome],[1]!Tabella4[DIFF QUOT])</f>
        <v>5</v>
      </c>
      <c r="BT166" s="89" t="s">
        <v>80</v>
      </c>
      <c r="BU166" s="1" t="s">
        <v>20</v>
      </c>
    </row>
    <row r="167" spans="1:73" x14ac:dyDescent="0.3">
      <c r="A167">
        <v>23</v>
      </c>
      <c r="B167" t="s">
        <v>18</v>
      </c>
      <c r="C167" s="14">
        <f>SUMIFS('[1]INSER DATA'!$F:$F,'[1]INSER DATA'!$B:$B,A167,'[1]INSER DATA'!$R:$R,B167,'[1]INSER DATA'!$T:$T,1)</f>
        <v>71</v>
      </c>
      <c r="D167" s="85">
        <v>12</v>
      </c>
      <c r="E167" s="14">
        <f t="shared" si="99"/>
        <v>83</v>
      </c>
      <c r="F167" s="85">
        <v>2</v>
      </c>
      <c r="G167" s="14">
        <f t="shared" si="100"/>
        <v>85</v>
      </c>
      <c r="H167" s="12">
        <f>SUMIFS('[1]INSER DATA'!$F:$F,'[1]INSER DATA'!$B:$B,A167,'[1]INSER DATA'!$R:$R,B167,'[1]INSER DATA'!$W:$W,1)</f>
        <v>73</v>
      </c>
      <c r="I167" s="88">
        <v>16</v>
      </c>
      <c r="J167" s="12">
        <f>SUMIFS('[1]INSER DATA'!$X:$X,'[1]INSER DATA'!$B:$B,A167,'[1]INSER DATA'!$R:$R,B167,'[1]INSER DATA'!$W:$W,1)</f>
        <v>89</v>
      </c>
      <c r="L167" s="4">
        <f t="shared" si="109"/>
        <v>6.4545454545454541</v>
      </c>
      <c r="M167" s="4">
        <f t="shared" si="110"/>
        <v>7.5454545454545459</v>
      </c>
      <c r="N167" s="4">
        <f t="shared" si="111"/>
        <v>7.7272727272727275</v>
      </c>
      <c r="O167" s="4">
        <f t="shared" si="112"/>
        <v>6.6363636363636367</v>
      </c>
      <c r="P167" s="4">
        <f t="shared" si="113"/>
        <v>8.0909090909090917</v>
      </c>
      <c r="Q167" s="15">
        <f t="shared" si="114"/>
        <v>-2</v>
      </c>
      <c r="R167" s="15">
        <f t="shared" si="115"/>
        <v>-4</v>
      </c>
      <c r="S167" s="15">
        <f t="shared" si="116"/>
        <v>-6</v>
      </c>
      <c r="BS167">
        <f>_xlfn.XLOOKUP(BT167,[1]!Tabella4[nome],[1]!Tabella4[DIFF QUOT])</f>
        <v>-2</v>
      </c>
      <c r="BT167" s="89" t="s">
        <v>437</v>
      </c>
      <c r="BU167" s="1" t="s">
        <v>20</v>
      </c>
    </row>
    <row r="168" spans="1:73" x14ac:dyDescent="0.3">
      <c r="A168">
        <v>23</v>
      </c>
      <c r="B168" t="s">
        <v>19</v>
      </c>
      <c r="C168" s="14">
        <f>SUMIFS('[1]INSER DATA'!$F:$F,'[1]INSER DATA'!$B:$B,A168,'[1]INSER DATA'!$R:$R,B168,'[1]INSER DATA'!$T:$T,1)</f>
        <v>69</v>
      </c>
      <c r="D168" s="85">
        <v>5.5</v>
      </c>
      <c r="E168" s="14">
        <f t="shared" si="99"/>
        <v>74.5</v>
      </c>
      <c r="F168" s="85">
        <v>0</v>
      </c>
      <c r="G168" s="14">
        <f t="shared" si="100"/>
        <v>74.5</v>
      </c>
      <c r="H168" s="12">
        <f>SUMIFS('[1]INSER DATA'!$F:$F,'[1]INSER DATA'!$B:$B,A168,'[1]INSER DATA'!$R:$R,B168,'[1]INSER DATA'!$W:$W,1)</f>
        <v>70</v>
      </c>
      <c r="I168" s="88">
        <v>4.5</v>
      </c>
      <c r="J168" s="12">
        <f>SUMIFS('[1]INSER DATA'!$X:$X,'[1]INSER DATA'!$B:$B,A168,'[1]INSER DATA'!$R:$R,B168,'[1]INSER DATA'!$W:$W,1)</f>
        <v>74.5</v>
      </c>
      <c r="L168" s="4">
        <f t="shared" si="109"/>
        <v>6.2727272727272725</v>
      </c>
      <c r="M168" s="4">
        <f t="shared" si="110"/>
        <v>6.7727272727272725</v>
      </c>
      <c r="N168" s="4">
        <f t="shared" si="111"/>
        <v>6.7727272727272725</v>
      </c>
      <c r="O168" s="4">
        <f t="shared" si="112"/>
        <v>6.3636363636363633</v>
      </c>
      <c r="P168" s="4">
        <f t="shared" si="113"/>
        <v>6.7727272727272725</v>
      </c>
      <c r="Q168" s="15">
        <f t="shared" si="114"/>
        <v>-1</v>
      </c>
      <c r="R168" s="15">
        <f t="shared" si="115"/>
        <v>1</v>
      </c>
      <c r="S168" s="15">
        <f t="shared" si="116"/>
        <v>0</v>
      </c>
      <c r="BS168">
        <f>_xlfn.XLOOKUP(BT168,[1]!Tabella4[nome],[1]!Tabella4[DIFF QUOT])</f>
        <v>2</v>
      </c>
      <c r="BT168" s="89" t="s">
        <v>162</v>
      </c>
      <c r="BU168" s="1" t="s">
        <v>20</v>
      </c>
    </row>
    <row r="169" spans="1:73" x14ac:dyDescent="0.3">
      <c r="A169">
        <v>23</v>
      </c>
      <c r="B169" t="s">
        <v>20</v>
      </c>
      <c r="C169" s="14">
        <f>SUMIFS('[1]INSER DATA'!$F:$F,'[1]INSER DATA'!$B:$B,A169,'[1]INSER DATA'!$R:$R,B169,'[1]INSER DATA'!$T:$T,1)</f>
        <v>68</v>
      </c>
      <c r="D169" s="85">
        <v>-2</v>
      </c>
      <c r="E169" s="14">
        <f t="shared" si="99"/>
        <v>66</v>
      </c>
      <c r="F169" s="85">
        <v>3</v>
      </c>
      <c r="G169" s="14">
        <f t="shared" si="100"/>
        <v>69</v>
      </c>
      <c r="H169" s="12">
        <f>SUMIFS('[1]INSER DATA'!$F:$F,'[1]INSER DATA'!$B:$B,A169,'[1]INSER DATA'!$R:$R,B169,'[1]INSER DATA'!$W:$W,1)</f>
        <v>67.5</v>
      </c>
      <c r="I169" s="88">
        <v>1</v>
      </c>
      <c r="J169" s="12">
        <f>SUMIFS('[1]INSER DATA'!$X:$X,'[1]INSER DATA'!$B:$B,A169,'[1]INSER DATA'!$R:$R,B169,'[1]INSER DATA'!$W:$W,1)</f>
        <v>68.5</v>
      </c>
      <c r="L169" s="4">
        <f t="shared" si="109"/>
        <v>6.1818181818181817</v>
      </c>
      <c r="M169" s="4">
        <f t="shared" si="110"/>
        <v>6</v>
      </c>
      <c r="N169" s="4">
        <f t="shared" si="111"/>
        <v>6.2727272727272725</v>
      </c>
      <c r="O169" s="4">
        <f t="shared" si="112"/>
        <v>6.1363636363636367</v>
      </c>
      <c r="P169" s="4">
        <f t="shared" si="113"/>
        <v>6.2272727272727275</v>
      </c>
      <c r="Q169" s="15">
        <f t="shared" si="114"/>
        <v>0.5</v>
      </c>
      <c r="R169" s="15">
        <f t="shared" si="115"/>
        <v>-3</v>
      </c>
      <c r="S169" s="15">
        <f t="shared" si="116"/>
        <v>-2.5</v>
      </c>
      <c r="BS169">
        <f>_xlfn.XLOOKUP(BT169,[1]!Tabella4[nome],[1]!Tabella4[DIFF QUOT])</f>
        <v>3</v>
      </c>
      <c r="BT169" s="89" t="s">
        <v>204</v>
      </c>
      <c r="BU169" s="1" t="s">
        <v>20</v>
      </c>
    </row>
    <row r="170" spans="1:73" x14ac:dyDescent="0.3">
      <c r="A170">
        <v>23</v>
      </c>
      <c r="B170" t="s">
        <v>21</v>
      </c>
      <c r="C170" s="14">
        <f>SUMIFS('[1]INSER DATA'!$F:$F,'[1]INSER DATA'!$B:$B,A170,'[1]INSER DATA'!$R:$R,B170,'[1]INSER DATA'!$T:$T,1)</f>
        <v>65.5</v>
      </c>
      <c r="D170" s="85">
        <v>0</v>
      </c>
      <c r="E170" s="14">
        <f t="shared" si="99"/>
        <v>65.5</v>
      </c>
      <c r="F170" s="85">
        <v>0</v>
      </c>
      <c r="G170" s="14">
        <f t="shared" si="100"/>
        <v>65.5</v>
      </c>
      <c r="H170" s="12">
        <f>SUMIFS('[1]INSER DATA'!$F:$F,'[1]INSER DATA'!$B:$B,A170,'[1]INSER DATA'!$R:$R,B170,'[1]INSER DATA'!$W:$W,1)</f>
        <v>71</v>
      </c>
      <c r="I170" s="88">
        <v>9.5</v>
      </c>
      <c r="J170" s="12">
        <f>SUMIFS('[1]INSER DATA'!$X:$X,'[1]INSER DATA'!$B:$B,A170,'[1]INSER DATA'!$R:$R,B170,'[1]INSER DATA'!$W:$W,1)</f>
        <v>80.5</v>
      </c>
      <c r="L170" s="4">
        <f t="shared" si="109"/>
        <v>5.9545454545454541</v>
      </c>
      <c r="M170" s="4">
        <f t="shared" si="110"/>
        <v>5.9545454545454541</v>
      </c>
      <c r="N170" s="4">
        <f t="shared" si="111"/>
        <v>5.9545454545454541</v>
      </c>
      <c r="O170" s="4">
        <f t="shared" si="112"/>
        <v>6.4545454545454541</v>
      </c>
      <c r="P170" s="4">
        <f t="shared" si="113"/>
        <v>7.3181818181818183</v>
      </c>
      <c r="Q170" s="15">
        <f t="shared" si="114"/>
        <v>-5.5</v>
      </c>
      <c r="R170" s="15">
        <f t="shared" si="115"/>
        <v>-9.5</v>
      </c>
      <c r="S170" s="15">
        <f t="shared" si="116"/>
        <v>-15</v>
      </c>
      <c r="BS170">
        <f>_xlfn.XLOOKUP(BT170,[1]!Tabella4[nome],[1]!Tabella4[DIFF QUOT])</f>
        <v>4</v>
      </c>
      <c r="BT170" s="89" t="s">
        <v>257</v>
      </c>
      <c r="BU170" s="1" t="s">
        <v>20</v>
      </c>
    </row>
    <row r="171" spans="1:73" x14ac:dyDescent="0.3">
      <c r="A171">
        <v>23</v>
      </c>
      <c r="B171" t="s">
        <v>41</v>
      </c>
      <c r="C171" s="14">
        <f>SUMIFS('[1]INSER DATA'!$F:$F,'[1]INSER DATA'!$B:$B,A171,'[1]INSER DATA'!$R:$R,B171,'[1]INSER DATA'!$T:$T,1)</f>
        <v>68.5</v>
      </c>
      <c r="D171" s="85">
        <v>3.5</v>
      </c>
      <c r="E171" s="14">
        <f t="shared" si="99"/>
        <v>72</v>
      </c>
      <c r="F171" s="85">
        <v>0</v>
      </c>
      <c r="G171" s="14">
        <f t="shared" si="100"/>
        <v>72</v>
      </c>
      <c r="H171" s="12">
        <f>SUMIFS('[1]INSER DATA'!$F:$F,'[1]INSER DATA'!$B:$B,A171,'[1]INSER DATA'!$R:$R,B171,'[1]INSER DATA'!$W:$W,1)</f>
        <v>71</v>
      </c>
      <c r="I171" s="88">
        <v>8</v>
      </c>
      <c r="J171" s="12">
        <f>SUMIFS('[1]INSER DATA'!$X:$X,'[1]INSER DATA'!$B:$B,A171,'[1]INSER DATA'!$R:$R,B171,'[1]INSER DATA'!$W:$W,1)</f>
        <v>79</v>
      </c>
      <c r="L171" s="4">
        <f t="shared" si="109"/>
        <v>6.2272727272727275</v>
      </c>
      <c r="M171" s="4">
        <f t="shared" si="110"/>
        <v>6.5454545454545459</v>
      </c>
      <c r="N171" s="4">
        <f t="shared" si="111"/>
        <v>6.5454545454545459</v>
      </c>
      <c r="O171" s="4">
        <f t="shared" si="112"/>
        <v>6.4545454545454541</v>
      </c>
      <c r="P171" s="4">
        <f t="shared" si="113"/>
        <v>7.1818181818181817</v>
      </c>
      <c r="Q171" s="15">
        <f t="shared" si="114"/>
        <v>-2.5</v>
      </c>
      <c r="R171" s="15">
        <f t="shared" si="115"/>
        <v>-4.5</v>
      </c>
      <c r="S171" s="15">
        <f t="shared" si="116"/>
        <v>-7</v>
      </c>
      <c r="BS171">
        <f>_xlfn.XLOOKUP(BT171,[1]!Tabella4[nome],[1]!Tabella4[DIFF QUOT])</f>
        <v>-7</v>
      </c>
      <c r="BT171" s="89" t="s">
        <v>514</v>
      </c>
      <c r="BU171" s="1" t="s">
        <v>20</v>
      </c>
    </row>
    <row r="172" spans="1:73" x14ac:dyDescent="0.3">
      <c r="A172">
        <v>24</v>
      </c>
      <c r="B172" t="s">
        <v>15</v>
      </c>
      <c r="C172" s="14">
        <f>SUMIFS('[1]INSER DATA'!$F:$F,'[1]INSER DATA'!$B:$B,A172,'[1]INSER DATA'!$R:$R,B172,'[1]INSER DATA'!$T:$T,1)</f>
        <v>66.5</v>
      </c>
      <c r="D172" s="85">
        <v>9</v>
      </c>
      <c r="E172" s="14">
        <f>SUM(C172:D172)</f>
        <v>75.5</v>
      </c>
      <c r="F172" s="85">
        <v>0</v>
      </c>
      <c r="G172" s="14">
        <f t="shared" si="100"/>
        <v>75.5</v>
      </c>
      <c r="H172" s="12">
        <f>SUMIFS('[1]INSER DATA'!$F:$F,'[1]INSER DATA'!$B:$B,A172,'[1]INSER DATA'!$R:$R,B172,'[1]INSER DATA'!$W:$W,1)</f>
        <v>67.5</v>
      </c>
      <c r="I172" s="88">
        <v>9</v>
      </c>
      <c r="J172" s="12">
        <f>SUMIFS('[1]INSER DATA'!$X:$X,'[1]INSER DATA'!$B:$B,A172,'[1]INSER DATA'!$R:$R,B172,'[1]INSER DATA'!$W:$W,1)</f>
        <v>76.5</v>
      </c>
      <c r="L172" s="4">
        <f t="shared" ref="L172" si="117">SUM(C172/11)</f>
        <v>6.0454545454545459</v>
      </c>
      <c r="M172" s="4">
        <f t="shared" ref="M172" si="118">SUM(E172/11)</f>
        <v>6.8636363636363633</v>
      </c>
      <c r="N172" s="4">
        <f t="shared" ref="N172" si="119">SUM(G172/11)</f>
        <v>6.8636363636363633</v>
      </c>
      <c r="O172" s="4">
        <f t="shared" ref="O172" si="120">SUM(H172/11)</f>
        <v>6.1363636363636367</v>
      </c>
      <c r="P172" s="4">
        <f t="shared" ref="P172" si="121">SUM(J172/11)</f>
        <v>6.9545454545454541</v>
      </c>
      <c r="Q172" s="15">
        <f t="shared" ref="Q172" si="122">SUM(C172-H172)</f>
        <v>-1</v>
      </c>
      <c r="R172" s="15">
        <f t="shared" ref="R172" si="123">SUM(D172-I172)</f>
        <v>0</v>
      </c>
      <c r="S172" s="15">
        <f t="shared" ref="S172" si="124">SUM(E172-J172)</f>
        <v>-1</v>
      </c>
      <c r="BS172">
        <f>_xlfn.XLOOKUP(BT172,[1]!Tabella4[nome],[1]!Tabella4[DIFF QUOT])</f>
        <v>0</v>
      </c>
      <c r="BT172" s="89" t="s">
        <v>320</v>
      </c>
      <c r="BU172" s="1" t="s">
        <v>20</v>
      </c>
    </row>
    <row r="173" spans="1:73" x14ac:dyDescent="0.3">
      <c r="A173">
        <v>24</v>
      </c>
      <c r="B173" t="s">
        <v>16</v>
      </c>
      <c r="C173" s="14">
        <f>SUMIFS('[1]INSER DATA'!$F:$F,'[1]INSER DATA'!$B:$B,A173,'[1]INSER DATA'!$R:$R,B173,'[1]INSER DATA'!$T:$T,1)</f>
        <v>65</v>
      </c>
      <c r="D173" s="85">
        <v>2</v>
      </c>
      <c r="E173" s="14">
        <f t="shared" ref="E173:E211" si="125">SUM(C173:D173)</f>
        <v>67</v>
      </c>
      <c r="F173" s="85">
        <v>0</v>
      </c>
      <c r="G173" s="14">
        <f t="shared" ref="G173:G203" si="126">SUM(E173:F173)</f>
        <v>67</v>
      </c>
      <c r="H173" s="12">
        <f>SUMIFS('[1]INSER DATA'!$F:$F,'[1]INSER DATA'!$B:$B,A173,'[1]INSER DATA'!$R:$R,B173,'[1]INSER DATA'!$W:$W,1)</f>
        <v>68.5</v>
      </c>
      <c r="I173" s="88">
        <v>4</v>
      </c>
      <c r="J173" s="12">
        <f>SUMIFS('[1]INSER DATA'!$X:$X,'[1]INSER DATA'!$B:$B,A173,'[1]INSER DATA'!$R:$R,B173,'[1]INSER DATA'!$W:$W,1)</f>
        <v>72.5</v>
      </c>
      <c r="L173" s="4">
        <f t="shared" ref="L173:L203" si="127">SUM(C173/11)</f>
        <v>5.9090909090909092</v>
      </c>
      <c r="M173" s="4">
        <f t="shared" ref="M173:M203" si="128">SUM(E173/11)</f>
        <v>6.0909090909090908</v>
      </c>
      <c r="N173" s="4">
        <f t="shared" ref="N173:N203" si="129">SUM(G173/11)</f>
        <v>6.0909090909090908</v>
      </c>
      <c r="O173" s="4">
        <f t="shared" ref="O173:O203" si="130">SUM(H173/11)</f>
        <v>6.2272727272727275</v>
      </c>
      <c r="P173" s="4">
        <f t="shared" ref="P173:P203" si="131">SUM(J173/11)</f>
        <v>6.5909090909090908</v>
      </c>
      <c r="Q173" s="15">
        <f t="shared" ref="Q173:Q203" si="132">SUM(C173-H173)</f>
        <v>-3.5</v>
      </c>
      <c r="R173" s="15">
        <f t="shared" ref="R173:R203" si="133">SUM(D173-I173)</f>
        <v>-2</v>
      </c>
      <c r="S173" s="15">
        <f t="shared" ref="S173:S203" si="134">SUM(E173-J173)</f>
        <v>-5.5</v>
      </c>
      <c r="BS173">
        <f>_xlfn.XLOOKUP(BT173,[1]!Tabella4[nome],[1]!Tabella4[DIFF QUOT])</f>
        <v>0</v>
      </c>
      <c r="BT173" s="89" t="s">
        <v>515</v>
      </c>
      <c r="BU173" s="1" t="s">
        <v>20</v>
      </c>
    </row>
    <row r="174" spans="1:73" x14ac:dyDescent="0.3">
      <c r="A174">
        <v>24</v>
      </c>
      <c r="B174" t="s">
        <v>17</v>
      </c>
      <c r="C174" s="14">
        <f>SUMIFS('[1]INSER DATA'!$F:$F,'[1]INSER DATA'!$B:$B,A174,'[1]INSER DATA'!$R:$R,B174,'[1]INSER DATA'!$T:$T,1)</f>
        <v>69</v>
      </c>
      <c r="D174" s="85">
        <v>4</v>
      </c>
      <c r="E174" s="14">
        <f t="shared" si="125"/>
        <v>73</v>
      </c>
      <c r="F174" s="85">
        <v>0</v>
      </c>
      <c r="G174" s="14">
        <f t="shared" si="126"/>
        <v>73</v>
      </c>
      <c r="H174" s="12">
        <f>SUMIFS('[1]INSER DATA'!$F:$F,'[1]INSER DATA'!$B:$B,A174,'[1]INSER DATA'!$R:$R,B174,'[1]INSER DATA'!$W:$W,1)</f>
        <v>72</v>
      </c>
      <c r="I174" s="88">
        <v>5</v>
      </c>
      <c r="J174" s="12">
        <f>SUMIFS('[1]INSER DATA'!$X:$X,'[1]INSER DATA'!$B:$B,A174,'[1]INSER DATA'!$R:$R,B174,'[1]INSER DATA'!$W:$W,1)</f>
        <v>77</v>
      </c>
      <c r="L174" s="4">
        <f t="shared" si="127"/>
        <v>6.2727272727272725</v>
      </c>
      <c r="M174" s="4">
        <f t="shared" si="128"/>
        <v>6.6363636363636367</v>
      </c>
      <c r="N174" s="4">
        <f t="shared" si="129"/>
        <v>6.6363636363636367</v>
      </c>
      <c r="O174" s="4">
        <f t="shared" si="130"/>
        <v>6.5454545454545459</v>
      </c>
      <c r="P174" s="4">
        <f t="shared" si="131"/>
        <v>7</v>
      </c>
      <c r="Q174" s="15">
        <f t="shared" si="132"/>
        <v>-3</v>
      </c>
      <c r="R174" s="15">
        <f t="shared" si="133"/>
        <v>-1</v>
      </c>
      <c r="S174" s="15">
        <f t="shared" si="134"/>
        <v>-4</v>
      </c>
      <c r="BS174">
        <f>_xlfn.XLOOKUP(BT174,[1]!Tabella4[nome],[1]!Tabella4[DIFF QUOT])</f>
        <v>9</v>
      </c>
      <c r="BT174" s="89" t="s">
        <v>516</v>
      </c>
      <c r="BU174" s="1" t="s">
        <v>20</v>
      </c>
    </row>
    <row r="175" spans="1:73" x14ac:dyDescent="0.3">
      <c r="A175">
        <v>24</v>
      </c>
      <c r="B175" t="s">
        <v>18</v>
      </c>
      <c r="C175" s="14">
        <f>SUMIFS('[1]INSER DATA'!$F:$F,'[1]INSER DATA'!$B:$B,A175,'[1]INSER DATA'!$R:$R,B175,'[1]INSER DATA'!$T:$T,1)</f>
        <v>69</v>
      </c>
      <c r="D175" s="85">
        <v>10.5</v>
      </c>
      <c r="E175" s="14">
        <f t="shared" si="125"/>
        <v>79.5</v>
      </c>
      <c r="F175" s="85">
        <v>2</v>
      </c>
      <c r="G175" s="14">
        <f t="shared" si="126"/>
        <v>81.5</v>
      </c>
      <c r="H175" s="12">
        <f>SUMIFS('[1]INSER DATA'!$F:$F,'[1]INSER DATA'!$B:$B,A175,'[1]INSER DATA'!$R:$R,B175,'[1]INSER DATA'!$W:$W,1)</f>
        <v>72</v>
      </c>
      <c r="I175" s="88">
        <v>17</v>
      </c>
      <c r="J175" s="12">
        <f>SUMIFS('[1]INSER DATA'!$X:$X,'[1]INSER DATA'!$B:$B,A175,'[1]INSER DATA'!$R:$R,B175,'[1]INSER DATA'!$W:$W,1)</f>
        <v>89</v>
      </c>
      <c r="L175" s="4">
        <f t="shared" si="127"/>
        <v>6.2727272727272725</v>
      </c>
      <c r="M175" s="4">
        <f t="shared" si="128"/>
        <v>7.2272727272727275</v>
      </c>
      <c r="N175" s="4">
        <f t="shared" si="129"/>
        <v>7.4090909090909092</v>
      </c>
      <c r="O175" s="4">
        <f t="shared" si="130"/>
        <v>6.5454545454545459</v>
      </c>
      <c r="P175" s="4">
        <f t="shared" si="131"/>
        <v>8.0909090909090917</v>
      </c>
      <c r="Q175" s="15">
        <f t="shared" si="132"/>
        <v>-3</v>
      </c>
      <c r="R175" s="15">
        <f t="shared" si="133"/>
        <v>-6.5</v>
      </c>
      <c r="S175" s="15">
        <f t="shared" si="134"/>
        <v>-9.5</v>
      </c>
      <c r="BS175">
        <f>_xlfn.XLOOKUP(BT175,[1]!Tabella4[nome],[1]!Tabella4[DIFF QUOT])</f>
        <v>-16</v>
      </c>
      <c r="BT175" s="89" t="s">
        <v>136</v>
      </c>
      <c r="BU175" s="1" t="s">
        <v>20</v>
      </c>
    </row>
    <row r="176" spans="1:73" x14ac:dyDescent="0.3">
      <c r="A176">
        <v>24</v>
      </c>
      <c r="B176" t="s">
        <v>19</v>
      </c>
      <c r="C176" s="14">
        <f>SUMIFS('[1]INSER DATA'!$F:$F,'[1]INSER DATA'!$B:$B,A176,'[1]INSER DATA'!$R:$R,B176,'[1]INSER DATA'!$T:$T,1)</f>
        <v>70.5</v>
      </c>
      <c r="D176" s="85">
        <v>9.5</v>
      </c>
      <c r="E176" s="14">
        <f t="shared" si="125"/>
        <v>80</v>
      </c>
      <c r="F176" s="85">
        <v>3</v>
      </c>
      <c r="G176" s="14">
        <f t="shared" si="126"/>
        <v>83</v>
      </c>
      <c r="H176" s="12">
        <f>SUMIFS('[1]INSER DATA'!$F:$F,'[1]INSER DATA'!$B:$B,A176,'[1]INSER DATA'!$R:$R,B176,'[1]INSER DATA'!$W:$W,1)</f>
        <v>73.5</v>
      </c>
      <c r="I176" s="88">
        <v>11.5</v>
      </c>
      <c r="J176" s="12">
        <f>SUMIFS('[1]INSER DATA'!$X:$X,'[1]INSER DATA'!$B:$B,A176,'[1]INSER DATA'!$R:$R,B176,'[1]INSER DATA'!$W:$W,1)</f>
        <v>85</v>
      </c>
      <c r="L176" s="4">
        <f t="shared" si="127"/>
        <v>6.4090909090909092</v>
      </c>
      <c r="M176" s="4">
        <f t="shared" si="128"/>
        <v>7.2727272727272725</v>
      </c>
      <c r="N176" s="4">
        <f t="shared" si="129"/>
        <v>7.5454545454545459</v>
      </c>
      <c r="O176" s="4">
        <f t="shared" si="130"/>
        <v>6.6818181818181817</v>
      </c>
      <c r="P176" s="4">
        <f t="shared" si="131"/>
        <v>7.7272727272727275</v>
      </c>
      <c r="Q176" s="15">
        <f t="shared" si="132"/>
        <v>-3</v>
      </c>
      <c r="R176" s="15">
        <f t="shared" si="133"/>
        <v>-2</v>
      </c>
      <c r="S176" s="15">
        <f t="shared" si="134"/>
        <v>-5</v>
      </c>
      <c r="BS176">
        <f>_xlfn.XLOOKUP(BT176,[1]!Tabella4[nome],[1]!Tabella4[DIFF QUOT])</f>
        <v>-13</v>
      </c>
      <c r="BT176" s="89" t="s">
        <v>142</v>
      </c>
      <c r="BU176" s="1" t="s">
        <v>20</v>
      </c>
    </row>
    <row r="177" spans="1:73" x14ac:dyDescent="0.3">
      <c r="A177">
        <v>24</v>
      </c>
      <c r="B177" t="s">
        <v>20</v>
      </c>
      <c r="C177" s="14">
        <f>SUMIFS('[1]INSER DATA'!$F:$F,'[1]INSER DATA'!$B:$B,A177,'[1]INSER DATA'!$R:$R,B177,'[1]INSER DATA'!$T:$T,1)</f>
        <v>67.5</v>
      </c>
      <c r="D177" s="85">
        <v>1</v>
      </c>
      <c r="E177" s="14">
        <f t="shared" si="125"/>
        <v>68.5</v>
      </c>
      <c r="F177" s="85">
        <v>0</v>
      </c>
      <c r="G177" s="14">
        <f t="shared" si="126"/>
        <v>68.5</v>
      </c>
      <c r="H177" s="12">
        <f>SUMIFS('[1]INSER DATA'!$F:$F,'[1]INSER DATA'!$B:$B,A177,'[1]INSER DATA'!$R:$R,B177,'[1]INSER DATA'!$W:$W,1)</f>
        <v>67.5</v>
      </c>
      <c r="I177" s="88">
        <v>2.5</v>
      </c>
      <c r="J177" s="12">
        <f>SUMIFS('[1]INSER DATA'!$X:$X,'[1]INSER DATA'!$B:$B,A177,'[1]INSER DATA'!$R:$R,B177,'[1]INSER DATA'!$W:$W,1)</f>
        <v>70</v>
      </c>
      <c r="L177" s="4">
        <f t="shared" si="127"/>
        <v>6.1363636363636367</v>
      </c>
      <c r="M177" s="4">
        <f t="shared" si="128"/>
        <v>6.2272727272727275</v>
      </c>
      <c r="N177" s="4">
        <f t="shared" si="129"/>
        <v>6.2272727272727275</v>
      </c>
      <c r="O177" s="4">
        <f t="shared" si="130"/>
        <v>6.1363636363636367</v>
      </c>
      <c r="P177" s="4">
        <f t="shared" si="131"/>
        <v>6.3636363636363633</v>
      </c>
      <c r="Q177" s="15">
        <f t="shared" si="132"/>
        <v>0</v>
      </c>
      <c r="R177" s="15">
        <f t="shared" si="133"/>
        <v>-1.5</v>
      </c>
      <c r="S177" s="15">
        <f t="shared" si="134"/>
        <v>-1.5</v>
      </c>
      <c r="BS177">
        <f>_xlfn.XLOOKUP(BT177,[1]!Tabella4[nome],[1]!Tabella4[DIFF QUOT])</f>
        <v>-13</v>
      </c>
      <c r="BT177" s="89" t="s">
        <v>172</v>
      </c>
      <c r="BU177" s="1" t="s">
        <v>20</v>
      </c>
    </row>
    <row r="178" spans="1:73" x14ac:dyDescent="0.3">
      <c r="A178">
        <v>24</v>
      </c>
      <c r="B178" t="s">
        <v>21</v>
      </c>
      <c r="C178" s="14">
        <f>SUMIFS('[1]INSER DATA'!$F:$F,'[1]INSER DATA'!$B:$B,A178,'[1]INSER DATA'!$R:$R,B178,'[1]INSER DATA'!$T:$T,1)</f>
        <v>71</v>
      </c>
      <c r="D178" s="85">
        <v>14</v>
      </c>
      <c r="E178" s="14">
        <f t="shared" si="125"/>
        <v>85</v>
      </c>
      <c r="F178" s="85">
        <v>0</v>
      </c>
      <c r="G178" s="14">
        <f t="shared" si="126"/>
        <v>85</v>
      </c>
      <c r="H178" s="12">
        <f>SUMIFS('[1]INSER DATA'!$F:$F,'[1]INSER DATA'!$B:$B,A178,'[1]INSER DATA'!$R:$R,B178,'[1]INSER DATA'!$W:$W,1)</f>
        <v>74.5</v>
      </c>
      <c r="I178" s="88">
        <v>17.5</v>
      </c>
      <c r="J178" s="12">
        <f>SUMIFS('[1]INSER DATA'!$X:$X,'[1]INSER DATA'!$B:$B,A178,'[1]INSER DATA'!$R:$R,B178,'[1]INSER DATA'!$W:$W,1)</f>
        <v>92</v>
      </c>
      <c r="L178" s="4">
        <f t="shared" si="127"/>
        <v>6.4545454545454541</v>
      </c>
      <c r="M178" s="4">
        <f t="shared" si="128"/>
        <v>7.7272727272727275</v>
      </c>
      <c r="N178" s="4">
        <f t="shared" si="129"/>
        <v>7.7272727272727275</v>
      </c>
      <c r="O178" s="4">
        <f t="shared" si="130"/>
        <v>6.7727272727272725</v>
      </c>
      <c r="P178" s="4">
        <f t="shared" si="131"/>
        <v>8.3636363636363633</v>
      </c>
      <c r="Q178" s="15">
        <f t="shared" si="132"/>
        <v>-3.5</v>
      </c>
      <c r="R178" s="15">
        <f t="shared" si="133"/>
        <v>-3.5</v>
      </c>
      <c r="S178" s="15">
        <f t="shared" si="134"/>
        <v>-7</v>
      </c>
      <c r="BS178">
        <f>_xlfn.XLOOKUP(BT178,[1]!Tabella4[nome],[1]!Tabella4[DIFF QUOT])</f>
        <v>-10</v>
      </c>
      <c r="BT178" s="89" t="s">
        <v>206</v>
      </c>
      <c r="BU178" s="1" t="s">
        <v>20</v>
      </c>
    </row>
    <row r="179" spans="1:73" x14ac:dyDescent="0.3">
      <c r="A179">
        <v>24</v>
      </c>
      <c r="B179" t="s">
        <v>41</v>
      </c>
      <c r="C179" s="14">
        <f>SUMIFS('[1]INSER DATA'!$F:$F,'[1]INSER DATA'!$B:$B,A179,'[1]INSER DATA'!$R:$R,B179,'[1]INSER DATA'!$T:$T,1)</f>
        <v>67</v>
      </c>
      <c r="D179" s="85">
        <v>0.5</v>
      </c>
      <c r="E179" s="14">
        <f t="shared" si="125"/>
        <v>67.5</v>
      </c>
      <c r="F179" s="85">
        <v>0</v>
      </c>
      <c r="G179" s="14">
        <f t="shared" si="126"/>
        <v>67.5</v>
      </c>
      <c r="H179" s="12">
        <f>SUMIFS('[1]INSER DATA'!$F:$F,'[1]INSER DATA'!$B:$B,A179,'[1]INSER DATA'!$R:$R,B179,'[1]INSER DATA'!$W:$W,1)</f>
        <v>70.5</v>
      </c>
      <c r="I179" s="88">
        <v>5</v>
      </c>
      <c r="J179" s="12">
        <f>SUMIFS('[1]INSER DATA'!$X:$X,'[1]INSER DATA'!$B:$B,A179,'[1]INSER DATA'!$R:$R,B179,'[1]INSER DATA'!$W:$W,1)</f>
        <v>75.5</v>
      </c>
      <c r="L179" s="4">
        <f t="shared" si="127"/>
        <v>6.0909090909090908</v>
      </c>
      <c r="M179" s="4">
        <f t="shared" si="128"/>
        <v>6.1363636363636367</v>
      </c>
      <c r="N179" s="4">
        <f t="shared" si="129"/>
        <v>6.1363636363636367</v>
      </c>
      <c r="O179" s="4">
        <f t="shared" si="130"/>
        <v>6.4090909090909092</v>
      </c>
      <c r="P179" s="4">
        <f t="shared" si="131"/>
        <v>6.8636363636363633</v>
      </c>
      <c r="Q179" s="15">
        <f t="shared" si="132"/>
        <v>-3.5</v>
      </c>
      <c r="R179" s="15">
        <f t="shared" si="133"/>
        <v>-4.5</v>
      </c>
      <c r="S179" s="15">
        <f t="shared" si="134"/>
        <v>-8</v>
      </c>
      <c r="BS179">
        <f>_xlfn.XLOOKUP(BT179,[1]!Tabella4[nome],[1]!Tabella4[DIFF QUOT])</f>
        <v>1</v>
      </c>
      <c r="BT179" s="89" t="s">
        <v>321</v>
      </c>
      <c r="BU179" s="1" t="s">
        <v>20</v>
      </c>
    </row>
    <row r="180" spans="1:73" x14ac:dyDescent="0.3">
      <c r="A180">
        <v>25</v>
      </c>
      <c r="B180" t="s">
        <v>15</v>
      </c>
      <c r="C180" s="14">
        <f>SUMIFS('[1]INSER DATA'!$F:$F,'[1]INSER DATA'!$B:$B,A180,'[1]INSER DATA'!$R:$R,B180,'[1]INSER DATA'!$T:$T,1)</f>
        <v>69.5</v>
      </c>
      <c r="D180" s="85">
        <v>11</v>
      </c>
      <c r="E180" s="14">
        <f t="shared" si="125"/>
        <v>80.5</v>
      </c>
      <c r="F180" s="85">
        <v>1</v>
      </c>
      <c r="G180" s="14">
        <f t="shared" si="126"/>
        <v>81.5</v>
      </c>
      <c r="H180" s="12">
        <f>SUMIFS('[1]INSER DATA'!$F:$F,'[1]INSER DATA'!$B:$B,A180,'[1]INSER DATA'!$R:$R,B180,'[1]INSER DATA'!$W:$W,1)</f>
        <v>72.5</v>
      </c>
      <c r="I180" s="88">
        <v>16</v>
      </c>
      <c r="J180" s="12">
        <f>SUMIFS('[1]INSER DATA'!$X:$X,'[1]INSER DATA'!$B:$B,A180,'[1]INSER DATA'!$R:$R,B180,'[1]INSER DATA'!$W:$W,1)</f>
        <v>88.5</v>
      </c>
      <c r="L180" s="4">
        <f t="shared" si="127"/>
        <v>6.3181818181818183</v>
      </c>
      <c r="M180" s="4">
        <f t="shared" si="128"/>
        <v>7.3181818181818183</v>
      </c>
      <c r="N180" s="4">
        <f t="shared" si="129"/>
        <v>7.4090909090909092</v>
      </c>
      <c r="O180" s="4">
        <f t="shared" si="130"/>
        <v>6.5909090909090908</v>
      </c>
      <c r="P180" s="4">
        <f t="shared" si="131"/>
        <v>8.045454545454545</v>
      </c>
      <c r="Q180" s="15">
        <f t="shared" si="132"/>
        <v>-3</v>
      </c>
      <c r="R180" s="15">
        <f t="shared" si="133"/>
        <v>-5</v>
      </c>
      <c r="S180" s="15">
        <f t="shared" si="134"/>
        <v>-8</v>
      </c>
      <c r="BS180">
        <f>_xlfn.XLOOKUP(BT180,[1]!Tabella4[nome],[1]!Tabella4[DIFF QUOT])</f>
        <v>-2</v>
      </c>
      <c r="BT180" s="89" t="s">
        <v>299</v>
      </c>
      <c r="BU180" s="1" t="s">
        <v>41</v>
      </c>
    </row>
    <row r="181" spans="1:73" x14ac:dyDescent="0.3">
      <c r="A181">
        <v>25</v>
      </c>
      <c r="B181" t="s">
        <v>16</v>
      </c>
      <c r="C181" s="14">
        <f>SUMIFS('[1]INSER DATA'!$F:$F,'[1]INSER DATA'!$B:$B,A181,'[1]INSER DATA'!$R:$R,B181,'[1]INSER DATA'!$T:$T,1)</f>
        <v>66.5</v>
      </c>
      <c r="D181" s="85">
        <v>4.5</v>
      </c>
      <c r="E181" s="14">
        <f t="shared" si="125"/>
        <v>71</v>
      </c>
      <c r="F181" s="85">
        <v>0</v>
      </c>
      <c r="G181" s="14">
        <f t="shared" si="126"/>
        <v>71</v>
      </c>
      <c r="H181" s="12">
        <f>SUMIFS('[1]INSER DATA'!$F:$F,'[1]INSER DATA'!$B:$B,A181,'[1]INSER DATA'!$R:$R,B181,'[1]INSER DATA'!$W:$W,1)</f>
        <v>68.5</v>
      </c>
      <c r="I181" s="88">
        <v>5</v>
      </c>
      <c r="J181" s="12">
        <f>SUMIFS('[1]INSER DATA'!$X:$X,'[1]INSER DATA'!$B:$B,A181,'[1]INSER DATA'!$R:$R,B181,'[1]INSER DATA'!$W:$W,1)</f>
        <v>73.5</v>
      </c>
      <c r="L181" s="4">
        <f t="shared" si="127"/>
        <v>6.0454545454545459</v>
      </c>
      <c r="M181" s="4">
        <f t="shared" si="128"/>
        <v>6.4545454545454541</v>
      </c>
      <c r="N181" s="4">
        <f t="shared" si="129"/>
        <v>6.4545454545454541</v>
      </c>
      <c r="O181" s="4">
        <f t="shared" si="130"/>
        <v>6.2272727272727275</v>
      </c>
      <c r="P181" s="4">
        <f t="shared" si="131"/>
        <v>6.6818181818181817</v>
      </c>
      <c r="Q181" s="15">
        <f t="shared" si="132"/>
        <v>-2</v>
      </c>
      <c r="R181" s="15">
        <f t="shared" si="133"/>
        <v>-0.5</v>
      </c>
      <c r="S181" s="15">
        <f t="shared" si="134"/>
        <v>-2.5</v>
      </c>
      <c r="BS181">
        <f>_xlfn.XLOOKUP(BT181,[1]!Tabella4[nome],[1]!Tabella4[DIFF QUOT])</f>
        <v>-1</v>
      </c>
      <c r="BT181" s="89" t="s">
        <v>517</v>
      </c>
      <c r="BU181" s="1" t="s">
        <v>41</v>
      </c>
    </row>
    <row r="182" spans="1:73" x14ac:dyDescent="0.3">
      <c r="A182">
        <v>25</v>
      </c>
      <c r="B182" t="s">
        <v>17</v>
      </c>
      <c r="C182" s="14">
        <f>SUMIFS('[1]INSER DATA'!$F:$F,'[1]INSER DATA'!$B:$B,A182,'[1]INSER DATA'!$R:$R,B182,'[1]INSER DATA'!$T:$T,1)</f>
        <v>69</v>
      </c>
      <c r="D182" s="85">
        <v>5.5</v>
      </c>
      <c r="E182" s="14">
        <f t="shared" si="125"/>
        <v>74.5</v>
      </c>
      <c r="F182" s="85">
        <v>0</v>
      </c>
      <c r="G182" s="14">
        <f t="shared" si="126"/>
        <v>74.5</v>
      </c>
      <c r="H182" s="12">
        <f>SUMIFS('[1]INSER DATA'!$F:$F,'[1]INSER DATA'!$B:$B,A182,'[1]INSER DATA'!$R:$R,B182,'[1]INSER DATA'!$W:$W,1)</f>
        <v>72</v>
      </c>
      <c r="I182" s="88">
        <v>12</v>
      </c>
      <c r="J182" s="12">
        <f>SUMIFS('[1]INSER DATA'!$X:$X,'[1]INSER DATA'!$B:$B,A182,'[1]INSER DATA'!$R:$R,B182,'[1]INSER DATA'!$W:$W,1)</f>
        <v>84</v>
      </c>
      <c r="L182" s="4">
        <f t="shared" si="127"/>
        <v>6.2727272727272725</v>
      </c>
      <c r="M182" s="4">
        <f t="shared" si="128"/>
        <v>6.7727272727272725</v>
      </c>
      <c r="N182" s="4">
        <f t="shared" si="129"/>
        <v>6.7727272727272725</v>
      </c>
      <c r="O182" s="4">
        <f t="shared" si="130"/>
        <v>6.5454545454545459</v>
      </c>
      <c r="P182" s="4">
        <f t="shared" si="131"/>
        <v>7.6363636363636367</v>
      </c>
      <c r="Q182" s="15">
        <f t="shared" si="132"/>
        <v>-3</v>
      </c>
      <c r="R182" s="15">
        <f t="shared" si="133"/>
        <v>-6.5</v>
      </c>
      <c r="S182" s="15">
        <f t="shared" si="134"/>
        <v>-9.5</v>
      </c>
      <c r="BS182">
        <f>_xlfn.XLOOKUP(BT182,[1]!Tabella4[nome],[1]!Tabella4[DIFF QUOT])</f>
        <v>-2</v>
      </c>
      <c r="BT182" s="89" t="s">
        <v>518</v>
      </c>
      <c r="BU182" s="1" t="s">
        <v>41</v>
      </c>
    </row>
    <row r="183" spans="1:73" x14ac:dyDescent="0.3">
      <c r="A183">
        <v>25</v>
      </c>
      <c r="B183" t="s">
        <v>18</v>
      </c>
      <c r="C183" s="14">
        <f>SUMIFS('[1]INSER DATA'!$F:$F,'[1]INSER DATA'!$B:$B,A183,'[1]INSER DATA'!$R:$R,B183,'[1]INSER DATA'!$T:$T,1)</f>
        <v>61</v>
      </c>
      <c r="D183" s="85">
        <v>-3</v>
      </c>
      <c r="E183" s="14">
        <f t="shared" si="125"/>
        <v>58</v>
      </c>
      <c r="F183" s="85">
        <v>0</v>
      </c>
      <c r="G183" s="14">
        <f t="shared" si="126"/>
        <v>58</v>
      </c>
      <c r="H183" s="12">
        <f>SUMIFS('[1]INSER DATA'!$F:$F,'[1]INSER DATA'!$B:$B,A183,'[1]INSER DATA'!$R:$R,B183,'[1]INSER DATA'!$W:$W,1)</f>
        <v>67.5</v>
      </c>
      <c r="I183" s="88">
        <v>6</v>
      </c>
      <c r="J183" s="12">
        <f>SUMIFS('[1]INSER DATA'!$X:$X,'[1]INSER DATA'!$B:$B,A183,'[1]INSER DATA'!$R:$R,B183,'[1]INSER DATA'!$W:$W,1)</f>
        <v>73.5</v>
      </c>
      <c r="L183" s="4">
        <f t="shared" si="127"/>
        <v>5.5454545454545459</v>
      </c>
      <c r="M183" s="4">
        <f t="shared" si="128"/>
        <v>5.2727272727272725</v>
      </c>
      <c r="N183" s="4">
        <f t="shared" si="129"/>
        <v>5.2727272727272725</v>
      </c>
      <c r="O183" s="4">
        <f t="shared" si="130"/>
        <v>6.1363636363636367</v>
      </c>
      <c r="P183" s="4">
        <f t="shared" si="131"/>
        <v>6.6818181818181817</v>
      </c>
      <c r="Q183" s="15">
        <f t="shared" si="132"/>
        <v>-6.5</v>
      </c>
      <c r="R183" s="15">
        <f t="shared" si="133"/>
        <v>-9</v>
      </c>
      <c r="S183" s="15">
        <f t="shared" si="134"/>
        <v>-15.5</v>
      </c>
      <c r="BS183">
        <f>_xlfn.XLOOKUP(BT183,[1]!Tabella4[nome],[1]!Tabella4[DIFF QUOT])</f>
        <v>-6</v>
      </c>
      <c r="BT183" s="89" t="s">
        <v>308</v>
      </c>
      <c r="BU183" s="1" t="s">
        <v>41</v>
      </c>
    </row>
    <row r="184" spans="1:73" x14ac:dyDescent="0.3">
      <c r="A184">
        <v>25</v>
      </c>
      <c r="B184" t="s">
        <v>19</v>
      </c>
      <c r="C184" s="14">
        <f>SUMIFS('[1]INSER DATA'!$F:$F,'[1]INSER DATA'!$B:$B,A184,'[1]INSER DATA'!$R:$R,B184,'[1]INSER DATA'!$T:$T,1)</f>
        <v>63</v>
      </c>
      <c r="D184" s="85">
        <v>-0.5</v>
      </c>
      <c r="E184" s="14">
        <f t="shared" si="125"/>
        <v>62.5</v>
      </c>
      <c r="F184" s="85">
        <v>1</v>
      </c>
      <c r="G184" s="14">
        <f t="shared" si="126"/>
        <v>63.5</v>
      </c>
      <c r="H184" s="12">
        <f>SUMIFS('[1]INSER DATA'!$F:$F,'[1]INSER DATA'!$B:$B,A184,'[1]INSER DATA'!$R:$R,B184,'[1]INSER DATA'!$W:$W,1)</f>
        <v>68</v>
      </c>
      <c r="I184" s="88">
        <v>4.5</v>
      </c>
      <c r="J184" s="12">
        <f>SUMIFS('[1]INSER DATA'!$X:$X,'[1]INSER DATA'!$B:$B,A184,'[1]INSER DATA'!$R:$R,B184,'[1]INSER DATA'!$W:$W,1)</f>
        <v>72.5</v>
      </c>
      <c r="L184" s="4">
        <f t="shared" si="127"/>
        <v>5.7272727272727275</v>
      </c>
      <c r="M184" s="4">
        <f t="shared" si="128"/>
        <v>5.6818181818181817</v>
      </c>
      <c r="N184" s="4">
        <f t="shared" si="129"/>
        <v>5.7727272727272725</v>
      </c>
      <c r="O184" s="4">
        <f t="shared" si="130"/>
        <v>6.1818181818181817</v>
      </c>
      <c r="P184" s="4">
        <f t="shared" si="131"/>
        <v>6.5909090909090908</v>
      </c>
      <c r="Q184" s="15">
        <f t="shared" si="132"/>
        <v>-5</v>
      </c>
      <c r="R184" s="15">
        <f t="shared" si="133"/>
        <v>-5</v>
      </c>
      <c r="S184" s="15">
        <f t="shared" si="134"/>
        <v>-10</v>
      </c>
      <c r="BS184">
        <f>_xlfn.XLOOKUP(BT184,[1]!Tabella4[nome],[1]!Tabella4[DIFF QUOT])</f>
        <v>1</v>
      </c>
      <c r="BT184" s="89" t="s">
        <v>165</v>
      </c>
      <c r="BU184" s="1" t="s">
        <v>41</v>
      </c>
    </row>
    <row r="185" spans="1:73" x14ac:dyDescent="0.3">
      <c r="A185">
        <v>25</v>
      </c>
      <c r="B185" t="s">
        <v>20</v>
      </c>
      <c r="C185" s="14">
        <f>SUMIFS('[1]INSER DATA'!$F:$F,'[1]INSER DATA'!$B:$B,A185,'[1]INSER DATA'!$R:$R,B185,'[1]INSER DATA'!$T:$T,1)</f>
        <v>67.5</v>
      </c>
      <c r="D185" s="85">
        <v>4</v>
      </c>
      <c r="E185" s="14">
        <f t="shared" si="125"/>
        <v>71.5</v>
      </c>
      <c r="F185" s="85">
        <v>0</v>
      </c>
      <c r="G185" s="14">
        <f t="shared" si="126"/>
        <v>71.5</v>
      </c>
      <c r="H185" s="12">
        <f>SUMIFS('[1]INSER DATA'!$F:$F,'[1]INSER DATA'!$B:$B,A185,'[1]INSER DATA'!$R:$R,B185,'[1]INSER DATA'!$W:$W,1)</f>
        <v>70</v>
      </c>
      <c r="I185" s="88">
        <v>8</v>
      </c>
      <c r="J185" s="12">
        <f>SUMIFS('[1]INSER DATA'!$X:$X,'[1]INSER DATA'!$B:$B,A185,'[1]INSER DATA'!$R:$R,B185,'[1]INSER DATA'!$W:$W,1)</f>
        <v>78</v>
      </c>
      <c r="L185" s="4">
        <f t="shared" si="127"/>
        <v>6.1363636363636367</v>
      </c>
      <c r="M185" s="4">
        <f t="shared" si="128"/>
        <v>6.5</v>
      </c>
      <c r="N185" s="4">
        <f t="shared" si="129"/>
        <v>6.5</v>
      </c>
      <c r="O185" s="4">
        <f t="shared" si="130"/>
        <v>6.3636363636363633</v>
      </c>
      <c r="P185" s="4">
        <f t="shared" si="131"/>
        <v>7.0909090909090908</v>
      </c>
      <c r="Q185" s="15">
        <f t="shared" si="132"/>
        <v>-2.5</v>
      </c>
      <c r="R185" s="15">
        <f t="shared" si="133"/>
        <v>-4</v>
      </c>
      <c r="S185" s="15">
        <f t="shared" si="134"/>
        <v>-6.5</v>
      </c>
      <c r="BS185">
        <f>_xlfn.XLOOKUP(BT185,[1]!Tabella4[nome],[1]!Tabella4[DIFF QUOT])</f>
        <v>-1</v>
      </c>
      <c r="BT185" s="89" t="s">
        <v>84</v>
      </c>
      <c r="BU185" s="1" t="s">
        <v>41</v>
      </c>
    </row>
    <row r="186" spans="1:73" x14ac:dyDescent="0.3">
      <c r="A186">
        <v>25</v>
      </c>
      <c r="B186" t="s">
        <v>21</v>
      </c>
      <c r="C186" s="14">
        <f>SUMIFS('[1]INSER DATA'!$F:$F,'[1]INSER DATA'!$B:$B,A186,'[1]INSER DATA'!$R:$R,B186,'[1]INSER DATA'!$T:$T,1)</f>
        <v>65</v>
      </c>
      <c r="D186" s="85">
        <v>-3.5</v>
      </c>
      <c r="E186" s="14">
        <f t="shared" si="125"/>
        <v>61.5</v>
      </c>
      <c r="F186" s="85">
        <v>0</v>
      </c>
      <c r="G186" s="14">
        <f t="shared" si="126"/>
        <v>61.5</v>
      </c>
      <c r="H186" s="12">
        <f>SUMIFS('[1]INSER DATA'!$F:$F,'[1]INSER DATA'!$B:$B,A186,'[1]INSER DATA'!$R:$R,B186,'[1]INSER DATA'!$W:$W,1)</f>
        <v>68.5</v>
      </c>
      <c r="I186" s="88">
        <v>0.5</v>
      </c>
      <c r="J186" s="12">
        <f>SUMIFS('[1]INSER DATA'!$X:$X,'[1]INSER DATA'!$B:$B,A186,'[1]INSER DATA'!$R:$R,B186,'[1]INSER DATA'!$W:$W,1)</f>
        <v>69</v>
      </c>
      <c r="L186" s="4">
        <f t="shared" si="127"/>
        <v>5.9090909090909092</v>
      </c>
      <c r="M186" s="4">
        <f t="shared" si="128"/>
        <v>5.5909090909090908</v>
      </c>
      <c r="N186" s="4">
        <f t="shared" si="129"/>
        <v>5.5909090909090908</v>
      </c>
      <c r="O186" s="4">
        <f t="shared" si="130"/>
        <v>6.2272727272727275</v>
      </c>
      <c r="P186" s="4">
        <f t="shared" si="131"/>
        <v>6.2727272727272725</v>
      </c>
      <c r="Q186" s="15">
        <f t="shared" si="132"/>
        <v>-3.5</v>
      </c>
      <c r="R186" s="15">
        <f t="shared" si="133"/>
        <v>-4</v>
      </c>
      <c r="S186" s="15">
        <f t="shared" si="134"/>
        <v>-7.5</v>
      </c>
      <c r="BS186">
        <f>_xlfn.XLOOKUP(BT186,[1]!Tabella4[nome],[1]!Tabella4[DIFF QUOT])</f>
        <v>3</v>
      </c>
      <c r="BT186" s="89" t="s">
        <v>72</v>
      </c>
      <c r="BU186" s="1" t="s">
        <v>41</v>
      </c>
    </row>
    <row r="187" spans="1:73" x14ac:dyDescent="0.3">
      <c r="A187">
        <v>25</v>
      </c>
      <c r="B187" t="s">
        <v>41</v>
      </c>
      <c r="C187" s="14">
        <f>SUMIFS('[1]INSER DATA'!$F:$F,'[1]INSER DATA'!$B:$B,A187,'[1]INSER DATA'!$R:$R,B187,'[1]INSER DATA'!$T:$T,1)</f>
        <v>65.5</v>
      </c>
      <c r="D187" s="85">
        <v>8</v>
      </c>
      <c r="E187" s="14">
        <f t="shared" si="125"/>
        <v>73.5</v>
      </c>
      <c r="F187" s="85">
        <v>0</v>
      </c>
      <c r="G187" s="14">
        <f t="shared" si="126"/>
        <v>73.5</v>
      </c>
      <c r="H187" s="12">
        <f>SUMIFS('[1]INSER DATA'!$F:$F,'[1]INSER DATA'!$B:$B,A187,'[1]INSER DATA'!$R:$R,B187,'[1]INSER DATA'!$W:$W,1)</f>
        <v>70.5</v>
      </c>
      <c r="I187" s="88">
        <v>9.5</v>
      </c>
      <c r="J187" s="12">
        <f>SUMIFS('[1]INSER DATA'!$X:$X,'[1]INSER DATA'!$B:$B,A187,'[1]INSER DATA'!$R:$R,B187,'[1]INSER DATA'!$W:$W,1)</f>
        <v>80</v>
      </c>
      <c r="L187" s="4">
        <f t="shared" si="127"/>
        <v>5.9545454545454541</v>
      </c>
      <c r="M187" s="4">
        <f t="shared" si="128"/>
        <v>6.6818181818181817</v>
      </c>
      <c r="N187" s="4">
        <f t="shared" si="129"/>
        <v>6.6818181818181817</v>
      </c>
      <c r="O187" s="4">
        <f t="shared" si="130"/>
        <v>6.4090909090909092</v>
      </c>
      <c r="P187" s="4">
        <f t="shared" si="131"/>
        <v>7.2727272727272725</v>
      </c>
      <c r="Q187" s="15">
        <f t="shared" si="132"/>
        <v>-5</v>
      </c>
      <c r="R187" s="15">
        <f t="shared" si="133"/>
        <v>-1.5</v>
      </c>
      <c r="S187" s="15">
        <f t="shared" si="134"/>
        <v>-6.5</v>
      </c>
      <c r="BS187">
        <f>_xlfn.XLOOKUP(BT187,[1]!Tabella4[nome],[1]!Tabella4[DIFF QUOT])</f>
        <v>-4</v>
      </c>
      <c r="BT187" s="89" t="s">
        <v>96</v>
      </c>
      <c r="BU187" s="1" t="s">
        <v>41</v>
      </c>
    </row>
    <row r="188" spans="1:73" x14ac:dyDescent="0.3">
      <c r="A188">
        <v>26</v>
      </c>
      <c r="B188" t="s">
        <v>15</v>
      </c>
      <c r="C188" s="14">
        <f>SUMIFS('[1]INSER DATA'!$F:$F,'[1]INSER DATA'!$B:$B,A188,'[1]INSER DATA'!$R:$R,B188,'[1]INSER DATA'!$T:$T,1)</f>
        <v>64</v>
      </c>
      <c r="D188" s="85">
        <v>0.5</v>
      </c>
      <c r="E188" s="14">
        <f t="shared" si="125"/>
        <v>64.5</v>
      </c>
      <c r="F188" s="85">
        <v>1</v>
      </c>
      <c r="G188" s="14">
        <f t="shared" si="126"/>
        <v>65.5</v>
      </c>
      <c r="H188" s="12">
        <f>SUMIFS('[1]INSER DATA'!$F:$F,'[1]INSER DATA'!$B:$B,A188,'[1]INSER DATA'!$R:$R,B188,'[1]INSER DATA'!$W:$W,1)</f>
        <v>68</v>
      </c>
      <c r="I188" s="88">
        <v>4.5</v>
      </c>
      <c r="J188" s="12">
        <f>SUMIFS('[1]INSER DATA'!$X:$X,'[1]INSER DATA'!$B:$B,A188,'[1]INSER DATA'!$R:$R,B188,'[1]INSER DATA'!$W:$W,1)</f>
        <v>72.5</v>
      </c>
      <c r="L188" s="4">
        <f t="shared" si="127"/>
        <v>5.8181818181818183</v>
      </c>
      <c r="M188" s="4">
        <f t="shared" si="128"/>
        <v>5.8636363636363633</v>
      </c>
      <c r="N188" s="4">
        <f t="shared" si="129"/>
        <v>5.9545454545454541</v>
      </c>
      <c r="O188" s="4">
        <f t="shared" si="130"/>
        <v>6.1818181818181817</v>
      </c>
      <c r="P188" s="4">
        <f t="shared" si="131"/>
        <v>6.5909090909090908</v>
      </c>
      <c r="Q188" s="15">
        <f t="shared" si="132"/>
        <v>-4</v>
      </c>
      <c r="R188" s="15">
        <f t="shared" si="133"/>
        <v>-4</v>
      </c>
      <c r="S188" s="15">
        <f t="shared" si="134"/>
        <v>-8</v>
      </c>
      <c r="BS188">
        <f>_xlfn.XLOOKUP(BT188,[1]!Tabella4[nome],[1]!Tabella4[DIFF QUOT])</f>
        <v>-2</v>
      </c>
      <c r="BT188" s="89" t="s">
        <v>519</v>
      </c>
      <c r="BU188" s="1" t="s">
        <v>41</v>
      </c>
    </row>
    <row r="189" spans="1:73" x14ac:dyDescent="0.3">
      <c r="A189">
        <v>26</v>
      </c>
      <c r="B189" t="s">
        <v>16</v>
      </c>
      <c r="C189" s="14">
        <f>SUMIFS('[1]INSER DATA'!$F:$F,'[1]INSER DATA'!$B:$B,A189,'[1]INSER DATA'!$R:$R,B189,'[1]INSER DATA'!$T:$T,1)</f>
        <v>69</v>
      </c>
      <c r="D189" s="85">
        <v>8.5</v>
      </c>
      <c r="E189" s="14">
        <f t="shared" si="125"/>
        <v>77.5</v>
      </c>
      <c r="F189" s="85">
        <v>3</v>
      </c>
      <c r="G189" s="14">
        <f t="shared" si="126"/>
        <v>80.5</v>
      </c>
      <c r="H189" s="12">
        <f>SUMIFS('[1]INSER DATA'!$F:$F,'[1]INSER DATA'!$B:$B,A189,'[1]INSER DATA'!$R:$R,B189,'[1]INSER DATA'!$W:$W,1)</f>
        <v>70.5</v>
      </c>
      <c r="I189" s="88">
        <v>9.5</v>
      </c>
      <c r="J189" s="12">
        <f>SUMIFS('[1]INSER DATA'!$X:$X,'[1]INSER DATA'!$B:$B,A189,'[1]INSER DATA'!$R:$R,B189,'[1]INSER DATA'!$W:$W,1)</f>
        <v>80</v>
      </c>
      <c r="L189" s="4">
        <f t="shared" si="127"/>
        <v>6.2727272727272725</v>
      </c>
      <c r="M189" s="4">
        <f t="shared" si="128"/>
        <v>7.0454545454545459</v>
      </c>
      <c r="N189" s="4">
        <f t="shared" si="129"/>
        <v>7.3181818181818183</v>
      </c>
      <c r="O189" s="4">
        <f t="shared" si="130"/>
        <v>6.4090909090909092</v>
      </c>
      <c r="P189" s="4">
        <f t="shared" si="131"/>
        <v>7.2727272727272725</v>
      </c>
      <c r="Q189" s="15">
        <f t="shared" si="132"/>
        <v>-1.5</v>
      </c>
      <c r="R189" s="15">
        <f t="shared" si="133"/>
        <v>-1</v>
      </c>
      <c r="S189" s="15">
        <f t="shared" si="134"/>
        <v>-2.5</v>
      </c>
      <c r="BS189">
        <f>_xlfn.XLOOKUP(BT189,[1]!Tabella4[nome],[1]!Tabella4[DIFF QUOT])</f>
        <v>1</v>
      </c>
      <c r="BT189" s="89" t="s">
        <v>520</v>
      </c>
      <c r="BU189" s="1" t="s">
        <v>41</v>
      </c>
    </row>
    <row r="190" spans="1:73" x14ac:dyDescent="0.3">
      <c r="A190">
        <v>26</v>
      </c>
      <c r="B190" t="s">
        <v>17</v>
      </c>
      <c r="C190" s="14">
        <f>SUMIFS('[1]INSER DATA'!$F:$F,'[1]INSER DATA'!$B:$B,A190,'[1]INSER DATA'!$R:$R,B190,'[1]INSER DATA'!$T:$T,1)</f>
        <v>67</v>
      </c>
      <c r="D190" s="85">
        <v>0</v>
      </c>
      <c r="E190" s="14">
        <f t="shared" si="125"/>
        <v>67</v>
      </c>
      <c r="F190" s="85">
        <v>0</v>
      </c>
      <c r="G190" s="14">
        <f t="shared" si="126"/>
        <v>67</v>
      </c>
      <c r="H190" s="12">
        <f>SUMIFS('[1]INSER DATA'!$F:$F,'[1]INSER DATA'!$B:$B,A190,'[1]INSER DATA'!$R:$R,B190,'[1]INSER DATA'!$W:$W,1)</f>
        <v>71</v>
      </c>
      <c r="I190" s="88">
        <v>4</v>
      </c>
      <c r="J190" s="12">
        <f>SUMIFS('[1]INSER DATA'!$X:$X,'[1]INSER DATA'!$B:$B,A190,'[1]INSER DATA'!$R:$R,B190,'[1]INSER DATA'!$W:$W,1)</f>
        <v>75</v>
      </c>
      <c r="L190" s="4">
        <f t="shared" si="127"/>
        <v>6.0909090909090908</v>
      </c>
      <c r="M190" s="4">
        <f t="shared" si="128"/>
        <v>6.0909090909090908</v>
      </c>
      <c r="N190" s="4">
        <f t="shared" si="129"/>
        <v>6.0909090909090908</v>
      </c>
      <c r="O190" s="4">
        <f t="shared" si="130"/>
        <v>6.4545454545454541</v>
      </c>
      <c r="P190" s="4">
        <f t="shared" si="131"/>
        <v>6.8181818181818183</v>
      </c>
      <c r="Q190" s="15">
        <f t="shared" si="132"/>
        <v>-4</v>
      </c>
      <c r="R190" s="15">
        <f t="shared" si="133"/>
        <v>-4</v>
      </c>
      <c r="S190" s="15">
        <f t="shared" si="134"/>
        <v>-8</v>
      </c>
      <c r="BS190">
        <f>_xlfn.XLOOKUP(BT190,[1]!Tabella4[nome],[1]!Tabella4[DIFF QUOT])</f>
        <v>-1</v>
      </c>
      <c r="BT190" s="89" t="s">
        <v>73</v>
      </c>
      <c r="BU190" s="1" t="s">
        <v>41</v>
      </c>
    </row>
    <row r="191" spans="1:73" x14ac:dyDescent="0.3">
      <c r="A191">
        <v>26</v>
      </c>
      <c r="B191" t="s">
        <v>18</v>
      </c>
      <c r="C191" s="14">
        <f>SUMIFS('[1]INSER DATA'!$F:$F,'[1]INSER DATA'!$B:$B,A191,'[1]INSER DATA'!$R:$R,B191,'[1]INSER DATA'!$T:$T,1)</f>
        <v>67</v>
      </c>
      <c r="D191" s="85">
        <v>7.5</v>
      </c>
      <c r="E191" s="14">
        <f t="shared" si="125"/>
        <v>74.5</v>
      </c>
      <c r="F191" s="85">
        <v>1</v>
      </c>
      <c r="G191" s="14">
        <f t="shared" si="126"/>
        <v>75.5</v>
      </c>
      <c r="H191" s="12">
        <f>SUMIFS('[1]INSER DATA'!$F:$F,'[1]INSER DATA'!$B:$B,A191,'[1]INSER DATA'!$R:$R,B191,'[1]INSER DATA'!$W:$W,1)</f>
        <v>72.5</v>
      </c>
      <c r="I191" s="88">
        <v>8.5</v>
      </c>
      <c r="J191" s="12">
        <f>SUMIFS('[1]INSER DATA'!$X:$X,'[1]INSER DATA'!$B:$B,A191,'[1]INSER DATA'!$R:$R,B191,'[1]INSER DATA'!$W:$W,1)</f>
        <v>81</v>
      </c>
      <c r="L191" s="4">
        <f t="shared" si="127"/>
        <v>6.0909090909090908</v>
      </c>
      <c r="M191" s="4">
        <f t="shared" si="128"/>
        <v>6.7727272727272725</v>
      </c>
      <c r="N191" s="4">
        <f t="shared" si="129"/>
        <v>6.8636363636363633</v>
      </c>
      <c r="O191" s="4">
        <f t="shared" si="130"/>
        <v>6.5909090909090908</v>
      </c>
      <c r="P191" s="4">
        <f t="shared" si="131"/>
        <v>7.3636363636363633</v>
      </c>
      <c r="Q191" s="15">
        <f t="shared" si="132"/>
        <v>-5.5</v>
      </c>
      <c r="R191" s="15">
        <f t="shared" si="133"/>
        <v>-1</v>
      </c>
      <c r="S191" s="15">
        <f t="shared" si="134"/>
        <v>-6.5</v>
      </c>
      <c r="BS191">
        <f>_xlfn.XLOOKUP(BT191,[1]!Tabella4[nome],[1]!Tabella4[DIFF QUOT])</f>
        <v>5</v>
      </c>
      <c r="BT191" s="89" t="s">
        <v>521</v>
      </c>
      <c r="BU191" s="1" t="s">
        <v>41</v>
      </c>
    </row>
    <row r="192" spans="1:73" x14ac:dyDescent="0.3">
      <c r="A192">
        <v>26</v>
      </c>
      <c r="B192" t="s">
        <v>19</v>
      </c>
      <c r="C192" s="14">
        <f>SUMIFS('[1]INSER DATA'!$F:$F,'[1]INSER DATA'!$B:$B,A192,'[1]INSER DATA'!$R:$R,B192,'[1]INSER DATA'!$T:$T,1)</f>
        <v>61.5</v>
      </c>
      <c r="D192" s="85">
        <v>3</v>
      </c>
      <c r="E192" s="14">
        <f t="shared" si="125"/>
        <v>64.5</v>
      </c>
      <c r="F192" s="85">
        <v>0</v>
      </c>
      <c r="G192" s="14">
        <f t="shared" si="126"/>
        <v>64.5</v>
      </c>
      <c r="H192" s="12">
        <f>SUMIFS('[1]INSER DATA'!$F:$F,'[1]INSER DATA'!$B:$B,A192,'[1]INSER DATA'!$R:$R,B192,'[1]INSER DATA'!$W:$W,1)</f>
        <v>62</v>
      </c>
      <c r="I192" s="88">
        <v>3</v>
      </c>
      <c r="J192" s="12">
        <f>SUMIFS('[1]INSER DATA'!$X:$X,'[1]INSER DATA'!$B:$B,A192,'[1]INSER DATA'!$R:$R,B192,'[1]INSER DATA'!$W:$W,1)</f>
        <v>65</v>
      </c>
      <c r="L192" s="4">
        <f t="shared" si="127"/>
        <v>5.5909090909090908</v>
      </c>
      <c r="M192" s="4">
        <f t="shared" si="128"/>
        <v>5.8636363636363633</v>
      </c>
      <c r="N192" s="4">
        <f t="shared" si="129"/>
        <v>5.8636363636363633</v>
      </c>
      <c r="O192" s="4">
        <f t="shared" si="130"/>
        <v>5.6363636363636367</v>
      </c>
      <c r="P192" s="4">
        <f t="shared" si="131"/>
        <v>5.9090909090909092</v>
      </c>
      <c r="Q192" s="15">
        <f t="shared" si="132"/>
        <v>-0.5</v>
      </c>
      <c r="R192" s="15">
        <f t="shared" si="133"/>
        <v>0</v>
      </c>
      <c r="S192" s="15">
        <f t="shared" si="134"/>
        <v>-0.5</v>
      </c>
      <c r="BS192">
        <f>_xlfn.XLOOKUP(BT192,[1]!Tabella4[nome],[1]!Tabella4[DIFF QUOT])</f>
        <v>9</v>
      </c>
      <c r="BT192" s="89" t="s">
        <v>230</v>
      </c>
      <c r="BU192" s="1" t="s">
        <v>41</v>
      </c>
    </row>
    <row r="193" spans="1:73" x14ac:dyDescent="0.3">
      <c r="A193">
        <v>26</v>
      </c>
      <c r="B193" t="s">
        <v>20</v>
      </c>
      <c r="C193" s="14">
        <f>SUMIFS('[1]INSER DATA'!$F:$F,'[1]INSER DATA'!$B:$B,A193,'[1]INSER DATA'!$R:$R,B193,'[1]INSER DATA'!$T:$T,1)</f>
        <v>65</v>
      </c>
      <c r="D193" s="85">
        <v>1.5</v>
      </c>
      <c r="E193" s="14">
        <f t="shared" si="125"/>
        <v>66.5</v>
      </c>
      <c r="F193" s="85">
        <v>0</v>
      </c>
      <c r="G193" s="14">
        <f t="shared" si="126"/>
        <v>66.5</v>
      </c>
      <c r="H193" s="12">
        <f>SUMIFS('[1]INSER DATA'!$F:$F,'[1]INSER DATA'!$B:$B,A193,'[1]INSER DATA'!$R:$R,B193,'[1]INSER DATA'!$W:$W,1)</f>
        <v>68</v>
      </c>
      <c r="I193" s="88">
        <v>5</v>
      </c>
      <c r="J193" s="12">
        <f>SUMIFS('[1]INSER DATA'!$X:$X,'[1]INSER DATA'!$B:$B,A193,'[1]INSER DATA'!$R:$R,B193,'[1]INSER DATA'!$W:$W,1)</f>
        <v>73</v>
      </c>
      <c r="L193" s="4">
        <f t="shared" si="127"/>
        <v>5.9090909090909092</v>
      </c>
      <c r="M193" s="4">
        <f t="shared" si="128"/>
        <v>6.0454545454545459</v>
      </c>
      <c r="N193" s="4">
        <f t="shared" si="129"/>
        <v>6.0454545454545459</v>
      </c>
      <c r="O193" s="4">
        <f t="shared" si="130"/>
        <v>6.1818181818181817</v>
      </c>
      <c r="P193" s="4">
        <f t="shared" si="131"/>
        <v>6.6363636363636367</v>
      </c>
      <c r="Q193" s="15">
        <f t="shared" si="132"/>
        <v>-3</v>
      </c>
      <c r="R193" s="15">
        <f t="shared" si="133"/>
        <v>-3.5</v>
      </c>
      <c r="S193" s="15">
        <f t="shared" si="134"/>
        <v>-6.5</v>
      </c>
      <c r="BS193">
        <f>_xlfn.XLOOKUP(BT193,[1]!Tabella4[nome],[1]!Tabella4[DIFF QUOT])</f>
        <v>0</v>
      </c>
      <c r="BT193" s="89" t="s">
        <v>273</v>
      </c>
      <c r="BU193" s="1" t="s">
        <v>41</v>
      </c>
    </row>
    <row r="194" spans="1:73" x14ac:dyDescent="0.3">
      <c r="A194">
        <v>26</v>
      </c>
      <c r="B194" t="s">
        <v>21</v>
      </c>
      <c r="C194" s="14">
        <f>SUMIFS('[1]INSER DATA'!$F:$F,'[1]INSER DATA'!$B:$B,A194,'[1]INSER DATA'!$R:$R,B194,'[1]INSER DATA'!$T:$T,1)</f>
        <v>68</v>
      </c>
      <c r="D194" s="85">
        <v>4.5</v>
      </c>
      <c r="E194" s="14">
        <f t="shared" si="125"/>
        <v>72.5</v>
      </c>
      <c r="F194" s="85">
        <v>0</v>
      </c>
      <c r="G194" s="14">
        <f t="shared" si="126"/>
        <v>72.5</v>
      </c>
      <c r="H194" s="12">
        <f>SUMIFS('[1]INSER DATA'!$F:$F,'[1]INSER DATA'!$B:$B,A194,'[1]INSER DATA'!$R:$R,B194,'[1]INSER DATA'!$W:$W,1)</f>
        <v>69.5</v>
      </c>
      <c r="I194" s="88">
        <v>10</v>
      </c>
      <c r="J194" s="12">
        <f>SUMIFS('[1]INSER DATA'!$X:$X,'[1]INSER DATA'!$B:$B,A194,'[1]INSER DATA'!$R:$R,B194,'[1]INSER DATA'!$W:$W,1)</f>
        <v>79.5</v>
      </c>
      <c r="L194" s="4">
        <f t="shared" si="127"/>
        <v>6.1818181818181817</v>
      </c>
      <c r="M194" s="4">
        <f t="shared" si="128"/>
        <v>6.5909090909090908</v>
      </c>
      <c r="N194" s="4">
        <f t="shared" si="129"/>
        <v>6.5909090909090908</v>
      </c>
      <c r="O194" s="4">
        <f t="shared" si="130"/>
        <v>6.3181818181818183</v>
      </c>
      <c r="P194" s="4">
        <f t="shared" si="131"/>
        <v>7.2272727272727275</v>
      </c>
      <c r="Q194" s="15">
        <f t="shared" si="132"/>
        <v>-1.5</v>
      </c>
      <c r="R194" s="15">
        <f t="shared" si="133"/>
        <v>-5.5</v>
      </c>
      <c r="S194" s="15">
        <f t="shared" si="134"/>
        <v>-7</v>
      </c>
      <c r="BS194">
        <f>_xlfn.XLOOKUP(BT194,[1]!Tabella4[nome],[1]!Tabella4[DIFF QUOT])</f>
        <v>9</v>
      </c>
      <c r="BT194" s="89" t="s">
        <v>113</v>
      </c>
      <c r="BU194" s="1" t="s">
        <v>41</v>
      </c>
    </row>
    <row r="195" spans="1:73" x14ac:dyDescent="0.3">
      <c r="A195">
        <v>26</v>
      </c>
      <c r="B195" t="s">
        <v>41</v>
      </c>
      <c r="C195" s="14">
        <f>SUMIFS('[1]INSER DATA'!$F:$F,'[1]INSER DATA'!$B:$B,A195,'[1]INSER DATA'!$R:$R,B195,'[1]INSER DATA'!$T:$T,1)</f>
        <v>65.5</v>
      </c>
      <c r="D195" s="85">
        <v>0</v>
      </c>
      <c r="E195" s="14">
        <f t="shared" si="125"/>
        <v>65.5</v>
      </c>
      <c r="F195" s="85">
        <v>1</v>
      </c>
      <c r="G195" s="14">
        <f t="shared" si="126"/>
        <v>66.5</v>
      </c>
      <c r="H195" s="12">
        <f>SUMIFS('[1]INSER DATA'!$F:$F,'[1]INSER DATA'!$B:$B,A195,'[1]INSER DATA'!$R:$R,B195,'[1]INSER DATA'!$W:$W,1)</f>
        <v>67.5</v>
      </c>
      <c r="I195" s="88">
        <v>0</v>
      </c>
      <c r="J195" s="12">
        <f>SUMIFS('[1]INSER DATA'!$X:$X,'[1]INSER DATA'!$B:$B,A195,'[1]INSER DATA'!$R:$R,B195,'[1]INSER DATA'!$W:$W,1)</f>
        <v>67.5</v>
      </c>
      <c r="L195" s="4">
        <f t="shared" si="127"/>
        <v>5.9545454545454541</v>
      </c>
      <c r="M195" s="4">
        <f t="shared" si="128"/>
        <v>5.9545454545454541</v>
      </c>
      <c r="N195" s="4">
        <f t="shared" si="129"/>
        <v>6.0454545454545459</v>
      </c>
      <c r="O195" s="4">
        <f t="shared" si="130"/>
        <v>6.1363636363636367</v>
      </c>
      <c r="P195" s="4">
        <f t="shared" si="131"/>
        <v>6.1363636363636367</v>
      </c>
      <c r="Q195" s="15">
        <f t="shared" si="132"/>
        <v>-2</v>
      </c>
      <c r="R195" s="15">
        <f t="shared" si="133"/>
        <v>0</v>
      </c>
      <c r="S195" s="15">
        <f t="shared" si="134"/>
        <v>-2</v>
      </c>
      <c r="BS195">
        <f>_xlfn.XLOOKUP(BT195,[1]!Tabella4[nome],[1]!Tabella4[DIFF QUOT])</f>
        <v>1</v>
      </c>
      <c r="BT195" s="89" t="s">
        <v>241</v>
      </c>
      <c r="BU195" s="1" t="s">
        <v>41</v>
      </c>
    </row>
    <row r="196" spans="1:73" x14ac:dyDescent="0.3">
      <c r="A196">
        <v>27</v>
      </c>
      <c r="B196" t="s">
        <v>15</v>
      </c>
      <c r="C196" s="14">
        <f>SUMIFS('[1]INSER DATA'!$F:$F,'[1]INSER DATA'!$B:$B,A196,'[1]INSER DATA'!$R:$R,B196,'[1]INSER DATA'!$T:$T,1)</f>
        <v>68</v>
      </c>
      <c r="D196" s="85">
        <v>11</v>
      </c>
      <c r="E196" s="14">
        <f t="shared" si="125"/>
        <v>79</v>
      </c>
      <c r="F196" s="85">
        <v>2</v>
      </c>
      <c r="G196" s="14">
        <f t="shared" si="126"/>
        <v>81</v>
      </c>
      <c r="H196" s="12">
        <f>SUMIFS('[1]INSER DATA'!$F:$F,'[1]INSER DATA'!$B:$B,A196,'[1]INSER DATA'!$R:$R,B196,'[1]INSER DATA'!$W:$W,1)</f>
        <v>70</v>
      </c>
      <c r="I196" s="88">
        <v>12.5</v>
      </c>
      <c r="J196" s="12">
        <f>SUMIFS('[1]INSER DATA'!$X:$X,'[1]INSER DATA'!$B:$B,A196,'[1]INSER DATA'!$R:$R,B196,'[1]INSER DATA'!$W:$W,1)</f>
        <v>82.5</v>
      </c>
      <c r="L196" s="4">
        <f t="shared" si="127"/>
        <v>6.1818181818181817</v>
      </c>
      <c r="M196" s="4">
        <f t="shared" si="128"/>
        <v>7.1818181818181817</v>
      </c>
      <c r="N196" s="4">
        <f t="shared" si="129"/>
        <v>7.3636363636363633</v>
      </c>
      <c r="O196" s="4">
        <f t="shared" si="130"/>
        <v>6.3636363636363633</v>
      </c>
      <c r="P196" s="4">
        <f t="shared" si="131"/>
        <v>7.5</v>
      </c>
      <c r="Q196" s="15">
        <f t="shared" si="132"/>
        <v>-2</v>
      </c>
      <c r="R196" s="15">
        <f t="shared" si="133"/>
        <v>-1.5</v>
      </c>
      <c r="S196" s="15">
        <f t="shared" si="134"/>
        <v>-3.5</v>
      </c>
      <c r="BS196">
        <f>_xlfn.XLOOKUP(BT196,[1]!Tabella4[nome],[1]!Tabella4[DIFF QUOT])</f>
        <v>-4</v>
      </c>
      <c r="BT196" s="89" t="s">
        <v>244</v>
      </c>
      <c r="BU196" s="1" t="s">
        <v>41</v>
      </c>
    </row>
    <row r="197" spans="1:73" x14ac:dyDescent="0.3">
      <c r="A197">
        <v>27</v>
      </c>
      <c r="B197" t="s">
        <v>16</v>
      </c>
      <c r="C197" s="14">
        <f>SUMIFS('[1]INSER DATA'!$F:$F,'[1]INSER DATA'!$B:$B,A197,'[1]INSER DATA'!$R:$R,B197,'[1]INSER DATA'!$T:$T,1)</f>
        <v>65.5</v>
      </c>
      <c r="D197" s="85">
        <v>2.5</v>
      </c>
      <c r="E197" s="14">
        <f t="shared" si="125"/>
        <v>68</v>
      </c>
      <c r="F197" s="85">
        <v>0</v>
      </c>
      <c r="G197" s="14">
        <f t="shared" si="126"/>
        <v>68</v>
      </c>
      <c r="H197" s="12">
        <f>SUMIFS('[1]INSER DATA'!$F:$F,'[1]INSER DATA'!$B:$B,A197,'[1]INSER DATA'!$R:$R,B197,'[1]INSER DATA'!$W:$W,1)</f>
        <v>70.5</v>
      </c>
      <c r="I197" s="88">
        <v>9.5</v>
      </c>
      <c r="J197" s="12">
        <f>SUMIFS('[1]INSER DATA'!$X:$X,'[1]INSER DATA'!$B:$B,A197,'[1]INSER DATA'!$R:$R,B197,'[1]INSER DATA'!$W:$W,1)</f>
        <v>80</v>
      </c>
      <c r="L197" s="4">
        <f t="shared" si="127"/>
        <v>5.9545454545454541</v>
      </c>
      <c r="M197" s="4">
        <f t="shared" si="128"/>
        <v>6.1818181818181817</v>
      </c>
      <c r="N197" s="4">
        <f t="shared" si="129"/>
        <v>6.1818181818181817</v>
      </c>
      <c r="O197" s="4">
        <f t="shared" si="130"/>
        <v>6.4090909090909092</v>
      </c>
      <c r="P197" s="4">
        <f t="shared" si="131"/>
        <v>7.2727272727272725</v>
      </c>
      <c r="Q197" s="15">
        <f t="shared" si="132"/>
        <v>-5</v>
      </c>
      <c r="R197" s="15">
        <f t="shared" si="133"/>
        <v>-7</v>
      </c>
      <c r="S197" s="15">
        <f t="shared" si="134"/>
        <v>-12</v>
      </c>
      <c r="BS197">
        <f>_xlfn.XLOOKUP(BT197,[1]!Tabella4[nome],[1]!Tabella4[DIFF QUOT])</f>
        <v>-1</v>
      </c>
      <c r="BT197" s="89" t="s">
        <v>81</v>
      </c>
      <c r="BU197" s="1" t="s">
        <v>41</v>
      </c>
    </row>
    <row r="198" spans="1:73" x14ac:dyDescent="0.3">
      <c r="A198">
        <v>27</v>
      </c>
      <c r="B198" t="s">
        <v>17</v>
      </c>
      <c r="C198" s="14">
        <f>SUMIFS('[1]INSER DATA'!$F:$F,'[1]INSER DATA'!$B:$B,A198,'[1]INSER DATA'!$R:$R,B198,'[1]INSER DATA'!$T:$T,1)</f>
        <v>68.5</v>
      </c>
      <c r="D198" s="85">
        <v>6.5</v>
      </c>
      <c r="E198" s="14">
        <f t="shared" si="125"/>
        <v>75</v>
      </c>
      <c r="F198" s="85">
        <v>0</v>
      </c>
      <c r="G198" s="14">
        <f t="shared" si="126"/>
        <v>75</v>
      </c>
      <c r="H198" s="12">
        <f>SUMIFS('[1]INSER DATA'!$F:$F,'[1]INSER DATA'!$B:$B,A198,'[1]INSER DATA'!$R:$R,B198,'[1]INSER DATA'!$W:$W,1)</f>
        <v>70.5</v>
      </c>
      <c r="I198" s="88">
        <v>9</v>
      </c>
      <c r="J198" s="12">
        <f>SUMIFS('[1]INSER DATA'!$X:$X,'[1]INSER DATA'!$B:$B,A198,'[1]INSER DATA'!$R:$R,B198,'[1]INSER DATA'!$W:$W,1)</f>
        <v>79.5</v>
      </c>
      <c r="L198" s="4">
        <f t="shared" si="127"/>
        <v>6.2272727272727275</v>
      </c>
      <c r="M198" s="4">
        <f t="shared" si="128"/>
        <v>6.8181818181818183</v>
      </c>
      <c r="N198" s="4">
        <f t="shared" si="129"/>
        <v>6.8181818181818183</v>
      </c>
      <c r="O198" s="4">
        <f t="shared" si="130"/>
        <v>6.4090909090909092</v>
      </c>
      <c r="P198" s="4">
        <f t="shared" si="131"/>
        <v>7.2272727272727275</v>
      </c>
      <c r="Q198" s="15">
        <f t="shared" si="132"/>
        <v>-2</v>
      </c>
      <c r="R198" s="15">
        <f t="shared" si="133"/>
        <v>-2.5</v>
      </c>
      <c r="S198" s="15">
        <f t="shared" si="134"/>
        <v>-4.5</v>
      </c>
      <c r="BS198">
        <f>_xlfn.XLOOKUP(BT198,[1]!Tabella4[nome],[1]!Tabella4[DIFF QUOT])</f>
        <v>-3</v>
      </c>
      <c r="BT198" s="89" t="s">
        <v>522</v>
      </c>
      <c r="BU198" s="1" t="s">
        <v>41</v>
      </c>
    </row>
    <row r="199" spans="1:73" x14ac:dyDescent="0.3">
      <c r="A199">
        <v>27</v>
      </c>
      <c r="B199" t="s">
        <v>18</v>
      </c>
      <c r="C199" s="14">
        <f>SUMIFS('[1]INSER DATA'!$F:$F,'[1]INSER DATA'!$B:$B,A199,'[1]INSER DATA'!$R:$R,B199,'[1]INSER DATA'!$T:$T,1)</f>
        <v>67</v>
      </c>
      <c r="D199" s="85">
        <v>-2</v>
      </c>
      <c r="E199" s="14">
        <f t="shared" si="125"/>
        <v>65</v>
      </c>
      <c r="F199" s="85">
        <v>1</v>
      </c>
      <c r="G199" s="14">
        <f t="shared" si="126"/>
        <v>66</v>
      </c>
      <c r="H199" s="12">
        <f>SUMIFS('[1]INSER DATA'!$F:$F,'[1]INSER DATA'!$B:$B,A199,'[1]INSER DATA'!$R:$R,B199,'[1]INSER DATA'!$W:$W,1)</f>
        <v>69.5</v>
      </c>
      <c r="I199" s="88">
        <v>0</v>
      </c>
      <c r="J199" s="12">
        <f>SUMIFS('[1]INSER DATA'!$X:$X,'[1]INSER DATA'!$B:$B,A199,'[1]INSER DATA'!$R:$R,B199,'[1]INSER DATA'!$W:$W,1)</f>
        <v>69.5</v>
      </c>
      <c r="L199" s="4">
        <f t="shared" si="127"/>
        <v>6.0909090909090908</v>
      </c>
      <c r="M199" s="4">
        <f t="shared" si="128"/>
        <v>5.9090909090909092</v>
      </c>
      <c r="N199" s="4">
        <f t="shared" si="129"/>
        <v>6</v>
      </c>
      <c r="O199" s="4">
        <f t="shared" si="130"/>
        <v>6.3181818181818183</v>
      </c>
      <c r="P199" s="4">
        <f t="shared" si="131"/>
        <v>6.3181818181818183</v>
      </c>
      <c r="Q199" s="15">
        <f t="shared" si="132"/>
        <v>-2.5</v>
      </c>
      <c r="R199" s="15">
        <f t="shared" si="133"/>
        <v>-2</v>
      </c>
      <c r="S199" s="15">
        <f t="shared" si="134"/>
        <v>-4.5</v>
      </c>
      <c r="BS199">
        <f>_xlfn.XLOOKUP(BT199,[1]!Tabella4[nome],[1]!Tabella4[DIFF QUOT])</f>
        <v>-15</v>
      </c>
      <c r="BT199" s="89" t="s">
        <v>523</v>
      </c>
      <c r="BU199" s="1" t="s">
        <v>41</v>
      </c>
    </row>
    <row r="200" spans="1:73" x14ac:dyDescent="0.3">
      <c r="A200">
        <v>27</v>
      </c>
      <c r="B200" t="s">
        <v>19</v>
      </c>
      <c r="C200" s="14">
        <f>SUMIFS('[1]INSER DATA'!$F:$F,'[1]INSER DATA'!$B:$B,A200,'[1]INSER DATA'!$R:$R,B200,'[1]INSER DATA'!$T:$T,1)</f>
        <v>71</v>
      </c>
      <c r="D200" s="85">
        <v>11</v>
      </c>
      <c r="E200" s="14">
        <f t="shared" si="125"/>
        <v>82</v>
      </c>
      <c r="F200" s="85">
        <v>3</v>
      </c>
      <c r="G200" s="14">
        <f t="shared" si="126"/>
        <v>85</v>
      </c>
      <c r="H200" s="12">
        <f>SUMIFS('[1]INSER DATA'!$F:$F,'[1]INSER DATA'!$B:$B,A200,'[1]INSER DATA'!$R:$R,B200,'[1]INSER DATA'!$W:$W,1)</f>
        <v>74.5</v>
      </c>
      <c r="I200" s="88">
        <v>17</v>
      </c>
      <c r="J200" s="12">
        <f>SUMIFS('[1]INSER DATA'!$X:$X,'[1]INSER DATA'!$B:$B,A200,'[1]INSER DATA'!$R:$R,B200,'[1]INSER DATA'!$W:$W,1)</f>
        <v>91.5</v>
      </c>
      <c r="L200" s="4">
        <f t="shared" si="127"/>
        <v>6.4545454545454541</v>
      </c>
      <c r="M200" s="4">
        <f t="shared" si="128"/>
        <v>7.4545454545454541</v>
      </c>
      <c r="N200" s="4">
        <f t="shared" si="129"/>
        <v>7.7272727272727275</v>
      </c>
      <c r="O200" s="4">
        <f t="shared" si="130"/>
        <v>6.7727272727272725</v>
      </c>
      <c r="P200" s="4">
        <f t="shared" si="131"/>
        <v>8.3181818181818183</v>
      </c>
      <c r="Q200" s="15">
        <f t="shared" si="132"/>
        <v>-3.5</v>
      </c>
      <c r="R200" s="15">
        <f t="shared" si="133"/>
        <v>-6</v>
      </c>
      <c r="S200" s="15">
        <f t="shared" si="134"/>
        <v>-9.5</v>
      </c>
      <c r="BS200">
        <f>_xlfn.XLOOKUP(BT200,[1]!Tabella4[nome],[1]!Tabella4[DIFF QUOT])</f>
        <v>-1</v>
      </c>
      <c r="BT200" s="89" t="s">
        <v>260</v>
      </c>
      <c r="BU200" s="1" t="s">
        <v>41</v>
      </c>
    </row>
    <row r="201" spans="1:73" x14ac:dyDescent="0.3">
      <c r="A201">
        <v>27</v>
      </c>
      <c r="B201" t="s">
        <v>20</v>
      </c>
      <c r="C201" s="14">
        <f>SUMIFS('[1]INSER DATA'!$F:$F,'[1]INSER DATA'!$B:$B,A201,'[1]INSER DATA'!$R:$R,B201,'[1]INSER DATA'!$T:$T,1)</f>
        <v>67</v>
      </c>
      <c r="D201" s="85">
        <v>9</v>
      </c>
      <c r="E201" s="14">
        <f t="shared" si="125"/>
        <v>76</v>
      </c>
      <c r="F201" s="85">
        <v>2</v>
      </c>
      <c r="G201" s="14">
        <f t="shared" si="126"/>
        <v>78</v>
      </c>
      <c r="H201" s="12">
        <f>SUMIFS('[1]INSER DATA'!$F:$F,'[1]INSER DATA'!$B:$B,A201,'[1]INSER DATA'!$R:$R,B201,'[1]INSER DATA'!$W:$W,1)</f>
        <v>71.5</v>
      </c>
      <c r="I201" s="88">
        <v>13</v>
      </c>
      <c r="J201" s="12">
        <f>SUMIFS('[1]INSER DATA'!$X:$X,'[1]INSER DATA'!$B:$B,A201,'[1]INSER DATA'!$R:$R,B201,'[1]INSER DATA'!$W:$W,1)</f>
        <v>84.5</v>
      </c>
      <c r="L201" s="4">
        <f t="shared" si="127"/>
        <v>6.0909090909090908</v>
      </c>
      <c r="M201" s="4">
        <f t="shared" si="128"/>
        <v>6.9090909090909092</v>
      </c>
      <c r="N201" s="4">
        <f t="shared" si="129"/>
        <v>7.0909090909090908</v>
      </c>
      <c r="O201" s="4">
        <f t="shared" si="130"/>
        <v>6.5</v>
      </c>
      <c r="P201" s="4">
        <f t="shared" si="131"/>
        <v>7.6818181818181817</v>
      </c>
      <c r="Q201" s="15">
        <f t="shared" si="132"/>
        <v>-4.5</v>
      </c>
      <c r="R201" s="15">
        <f t="shared" si="133"/>
        <v>-4</v>
      </c>
      <c r="S201" s="15">
        <f t="shared" si="134"/>
        <v>-8.5</v>
      </c>
      <c r="BS201">
        <f>_xlfn.XLOOKUP(BT201,[1]!Tabella4[nome],[1]!Tabella4[DIFF QUOT])</f>
        <v>-12</v>
      </c>
      <c r="BT201" s="89" t="s">
        <v>524</v>
      </c>
      <c r="BU201" s="1" t="s">
        <v>41</v>
      </c>
    </row>
    <row r="202" spans="1:73" x14ac:dyDescent="0.3">
      <c r="A202">
        <v>27</v>
      </c>
      <c r="B202" t="s">
        <v>21</v>
      </c>
      <c r="C202" s="14">
        <f>SUMIFS('[1]INSER DATA'!$F:$F,'[1]INSER DATA'!$B:$B,A202,'[1]INSER DATA'!$R:$R,B202,'[1]INSER DATA'!$T:$T,1)</f>
        <v>66.5</v>
      </c>
      <c r="D202" s="85">
        <v>13</v>
      </c>
      <c r="E202" s="14">
        <f t="shared" si="125"/>
        <v>79.5</v>
      </c>
      <c r="F202" s="85">
        <v>0</v>
      </c>
      <c r="G202" s="14">
        <f t="shared" si="126"/>
        <v>79.5</v>
      </c>
      <c r="H202" s="12">
        <f>SUMIFS('[1]INSER DATA'!$F:$F,'[1]INSER DATA'!$B:$B,A202,'[1]INSER DATA'!$R:$R,B202,'[1]INSER DATA'!$W:$W,1)</f>
        <v>69</v>
      </c>
      <c r="I202" s="88">
        <v>13</v>
      </c>
      <c r="J202" s="12">
        <f>SUMIFS('[1]INSER DATA'!$X:$X,'[1]INSER DATA'!$B:$B,A202,'[1]INSER DATA'!$R:$R,B202,'[1]INSER DATA'!$W:$W,1)</f>
        <v>82</v>
      </c>
      <c r="L202" s="4">
        <f t="shared" si="127"/>
        <v>6.0454545454545459</v>
      </c>
      <c r="M202" s="4">
        <f t="shared" si="128"/>
        <v>7.2272727272727275</v>
      </c>
      <c r="N202" s="4">
        <f t="shared" si="129"/>
        <v>7.2272727272727275</v>
      </c>
      <c r="O202" s="4">
        <f t="shared" si="130"/>
        <v>6.2727272727272725</v>
      </c>
      <c r="P202" s="4">
        <f t="shared" si="131"/>
        <v>7.4545454545454541</v>
      </c>
      <c r="Q202" s="15">
        <f t="shared" si="132"/>
        <v>-2.5</v>
      </c>
      <c r="R202" s="15">
        <f t="shared" si="133"/>
        <v>0</v>
      </c>
      <c r="S202" s="15">
        <f t="shared" si="134"/>
        <v>-2.5</v>
      </c>
      <c r="BS202">
        <f>_xlfn.XLOOKUP(BT202,[1]!Tabella4[nome],[1]!Tabella4[DIFF QUOT])</f>
        <v>-12</v>
      </c>
      <c r="BT202" s="89" t="s">
        <v>325</v>
      </c>
      <c r="BU202" s="1" t="s">
        <v>41</v>
      </c>
    </row>
    <row r="203" spans="1:73" x14ac:dyDescent="0.3">
      <c r="A203">
        <v>27</v>
      </c>
      <c r="B203" t="s">
        <v>41</v>
      </c>
      <c r="C203" s="14">
        <f>SUMIFS('[1]INSER DATA'!$F:$F,'[1]INSER DATA'!$B:$B,A203,'[1]INSER DATA'!$R:$R,B203,'[1]INSER DATA'!$T:$T,1)</f>
        <v>67.5</v>
      </c>
      <c r="D203" s="85">
        <v>5</v>
      </c>
      <c r="E203" s="14">
        <f t="shared" si="125"/>
        <v>72.5</v>
      </c>
      <c r="F203" s="85">
        <v>0</v>
      </c>
      <c r="G203" s="14">
        <f t="shared" si="126"/>
        <v>72.5</v>
      </c>
      <c r="H203" s="12">
        <f>SUMIFS('[1]INSER DATA'!$F:$F,'[1]INSER DATA'!$B:$B,A203,'[1]INSER DATA'!$R:$R,B203,'[1]INSER DATA'!$W:$W,1)</f>
        <v>69.5</v>
      </c>
      <c r="I203" s="88">
        <v>4.5</v>
      </c>
      <c r="J203" s="12">
        <f>SUMIFS('[1]INSER DATA'!$X:$X,'[1]INSER DATA'!$B:$B,A203,'[1]INSER DATA'!$R:$R,B203,'[1]INSER DATA'!$W:$W,1)</f>
        <v>74</v>
      </c>
      <c r="L203" s="4">
        <f t="shared" si="127"/>
        <v>6.1363636363636367</v>
      </c>
      <c r="M203" s="4">
        <f t="shared" si="128"/>
        <v>6.5909090909090908</v>
      </c>
      <c r="N203" s="4">
        <f t="shared" si="129"/>
        <v>6.5909090909090908</v>
      </c>
      <c r="O203" s="4">
        <f t="shared" si="130"/>
        <v>6.3181818181818183</v>
      </c>
      <c r="P203" s="4">
        <f t="shared" si="131"/>
        <v>6.7272727272727275</v>
      </c>
      <c r="Q203" s="15">
        <f t="shared" si="132"/>
        <v>-2</v>
      </c>
      <c r="R203" s="15">
        <f t="shared" si="133"/>
        <v>0.5</v>
      </c>
      <c r="S203" s="15">
        <f t="shared" si="134"/>
        <v>-1.5</v>
      </c>
      <c r="BS203">
        <f>_xlfn.XLOOKUP(BT203,[1]!Tabella4[nome],[1]!Tabella4[DIFF QUOT])</f>
        <v>3</v>
      </c>
      <c r="BT203" s="89" t="s">
        <v>112</v>
      </c>
      <c r="BU203" s="1" t="s">
        <v>41</v>
      </c>
    </row>
    <row r="204" spans="1:73" x14ac:dyDescent="0.3">
      <c r="A204">
        <v>28</v>
      </c>
      <c r="B204" t="s">
        <v>15</v>
      </c>
      <c r="C204" s="14">
        <f>SUMIFS('[1]INSER DATA'!$F:$F,'[1]INSER DATA'!$B:$B,A204,'[1]INSER DATA'!$R:$R,B204,'[1]INSER DATA'!$T:$T,1)</f>
        <v>65</v>
      </c>
      <c r="D204" s="85">
        <v>2</v>
      </c>
      <c r="E204" s="14">
        <f t="shared" si="125"/>
        <v>67</v>
      </c>
      <c r="F204" s="85">
        <v>2</v>
      </c>
      <c r="G204" s="14">
        <f t="shared" ref="G204:G211" si="135">SUM(E204:F204)</f>
        <v>69</v>
      </c>
      <c r="H204" s="12">
        <f>SUMIFS('[1]INSER DATA'!$F:$F,'[1]INSER DATA'!$B:$B,A204,'[1]INSER DATA'!$R:$R,B204,'[1]INSER DATA'!$W:$W,1)</f>
        <v>67.5</v>
      </c>
      <c r="I204" s="88">
        <v>7</v>
      </c>
      <c r="J204" s="12">
        <f>SUMIFS('[1]INSER DATA'!$X:$X,'[1]INSER DATA'!$B:$B,A204,'[1]INSER DATA'!$R:$R,B204,'[1]INSER DATA'!$W:$W,1)</f>
        <v>74.5</v>
      </c>
      <c r="L204" s="4">
        <f t="shared" ref="L204:L219" si="136">SUM(C204/11)</f>
        <v>5.9090909090909092</v>
      </c>
      <c r="M204" s="4">
        <f t="shared" ref="M204:M219" si="137">SUM(E204/11)</f>
        <v>6.0909090909090908</v>
      </c>
      <c r="N204" s="4">
        <f t="shared" ref="N204:N219" si="138">SUM(G204/11)</f>
        <v>6.2727272727272725</v>
      </c>
      <c r="O204" s="4">
        <f t="shared" ref="O204:O219" si="139">SUM(H204/11)</f>
        <v>6.1363636363636367</v>
      </c>
      <c r="P204" s="4">
        <f t="shared" ref="P204:P219" si="140">SUM(J204/11)</f>
        <v>6.7727272727272725</v>
      </c>
      <c r="Q204" s="15">
        <f t="shared" ref="Q204:Q219" si="141">SUM(C204-H204)</f>
        <v>-2.5</v>
      </c>
      <c r="R204" s="15">
        <f t="shared" ref="R204:R219" si="142">SUM(D204-I204)</f>
        <v>-5</v>
      </c>
      <c r="S204" s="15">
        <f t="shared" ref="S204:S219" si="143">SUM(E204-J204)</f>
        <v>-7.5</v>
      </c>
      <c r="BS204">
        <f>_xlfn.XLOOKUP(BT204,[1]!Tabella4[nome],[1]!Tabella4[DIFF QUOT])</f>
        <v>6</v>
      </c>
      <c r="BT204" s="89" t="s">
        <v>332</v>
      </c>
      <c r="BU204" s="1" t="s">
        <v>41</v>
      </c>
    </row>
    <row r="205" spans="1:73" x14ac:dyDescent="0.3">
      <c r="A205">
        <v>28</v>
      </c>
      <c r="B205" t="s">
        <v>16</v>
      </c>
      <c r="C205" s="14">
        <f>SUMIFS('[1]INSER DATA'!$F:$F,'[1]INSER DATA'!$B:$B,A205,'[1]INSER DATA'!$R:$R,B205,'[1]INSER DATA'!$T:$T,1)</f>
        <v>66.5</v>
      </c>
      <c r="D205" s="85">
        <v>6</v>
      </c>
      <c r="E205" s="14">
        <f t="shared" si="125"/>
        <v>72.5</v>
      </c>
      <c r="F205" s="85">
        <v>1</v>
      </c>
      <c r="G205" s="14">
        <f t="shared" si="135"/>
        <v>73.5</v>
      </c>
      <c r="H205" s="12">
        <f>SUMIFS('[1]INSER DATA'!$F:$F,'[1]INSER DATA'!$B:$B,A205,'[1]INSER DATA'!$R:$R,B205,'[1]INSER DATA'!$W:$W,1)</f>
        <v>69.5</v>
      </c>
      <c r="I205" s="88">
        <v>6</v>
      </c>
      <c r="J205" s="12">
        <f>SUMIFS('[1]INSER DATA'!$X:$X,'[1]INSER DATA'!$B:$B,A205,'[1]INSER DATA'!$R:$R,B205,'[1]INSER DATA'!$W:$W,1)</f>
        <v>75.5</v>
      </c>
      <c r="L205" s="4">
        <f t="shared" si="136"/>
        <v>6.0454545454545459</v>
      </c>
      <c r="M205" s="4">
        <f t="shared" si="137"/>
        <v>6.5909090909090908</v>
      </c>
      <c r="N205" s="4">
        <f t="shared" si="138"/>
        <v>6.6818181818181817</v>
      </c>
      <c r="O205" s="4">
        <f t="shared" si="139"/>
        <v>6.3181818181818183</v>
      </c>
      <c r="P205" s="4">
        <f t="shared" si="140"/>
        <v>6.8636363636363633</v>
      </c>
      <c r="Q205" s="15">
        <f t="shared" si="141"/>
        <v>-3</v>
      </c>
      <c r="R205" s="15">
        <f t="shared" si="142"/>
        <v>0</v>
      </c>
      <c r="S205" s="15">
        <f t="shared" si="143"/>
        <v>-3</v>
      </c>
    </row>
    <row r="206" spans="1:73" x14ac:dyDescent="0.3">
      <c r="A206">
        <v>28</v>
      </c>
      <c r="B206" t="s">
        <v>17</v>
      </c>
      <c r="C206" s="14">
        <f>SUMIFS('[1]INSER DATA'!$F:$F,'[1]INSER DATA'!$B:$B,A206,'[1]INSER DATA'!$R:$R,B206,'[1]INSER DATA'!$T:$T,1)</f>
        <v>66</v>
      </c>
      <c r="D206" s="85">
        <v>5</v>
      </c>
      <c r="E206" s="14">
        <f t="shared" si="125"/>
        <v>71</v>
      </c>
      <c r="F206" s="85">
        <v>0</v>
      </c>
      <c r="G206" s="14">
        <f t="shared" si="135"/>
        <v>71</v>
      </c>
      <c r="H206" s="12">
        <f>SUMIFS('[1]INSER DATA'!$F:$F,'[1]INSER DATA'!$B:$B,A206,'[1]INSER DATA'!$R:$R,B206,'[1]INSER DATA'!$W:$W,1)</f>
        <v>71.5</v>
      </c>
      <c r="I206" s="88">
        <v>15</v>
      </c>
      <c r="J206" s="12">
        <f>SUMIFS('[1]INSER DATA'!$X:$X,'[1]INSER DATA'!$B:$B,A206,'[1]INSER DATA'!$R:$R,B206,'[1]INSER DATA'!$W:$W,1)</f>
        <v>86.5</v>
      </c>
      <c r="L206" s="4">
        <f t="shared" si="136"/>
        <v>6</v>
      </c>
      <c r="M206" s="4">
        <f t="shared" si="137"/>
        <v>6.4545454545454541</v>
      </c>
      <c r="N206" s="4">
        <f t="shared" si="138"/>
        <v>6.4545454545454541</v>
      </c>
      <c r="O206" s="4">
        <f t="shared" si="139"/>
        <v>6.5</v>
      </c>
      <c r="P206" s="4">
        <f t="shared" si="140"/>
        <v>7.8636363636363633</v>
      </c>
      <c r="Q206" s="15">
        <f t="shared" si="141"/>
        <v>-5.5</v>
      </c>
      <c r="R206" s="15">
        <f t="shared" si="142"/>
        <v>-10</v>
      </c>
      <c r="S206" s="15">
        <f t="shared" si="143"/>
        <v>-15.5</v>
      </c>
    </row>
    <row r="207" spans="1:73" x14ac:dyDescent="0.3">
      <c r="A207">
        <v>28</v>
      </c>
      <c r="B207" t="s">
        <v>18</v>
      </c>
      <c r="C207" s="14">
        <f>SUMIFS('[1]INSER DATA'!$F:$F,'[1]INSER DATA'!$B:$B,A207,'[1]INSER DATA'!$R:$R,B207,'[1]INSER DATA'!$T:$T,1)</f>
        <v>65.5</v>
      </c>
      <c r="D207" s="85">
        <v>0</v>
      </c>
      <c r="E207" s="14">
        <f t="shared" si="125"/>
        <v>65.5</v>
      </c>
      <c r="F207" s="85">
        <v>1</v>
      </c>
      <c r="G207" s="14">
        <f t="shared" si="135"/>
        <v>66.5</v>
      </c>
      <c r="H207" s="12">
        <f>SUMIFS('[1]INSER DATA'!$F:$F,'[1]INSER DATA'!$B:$B,A207,'[1]INSER DATA'!$R:$R,B207,'[1]INSER DATA'!$W:$W,1)</f>
        <v>67.5</v>
      </c>
      <c r="I207" s="88">
        <v>0.5</v>
      </c>
      <c r="J207" s="12">
        <f>SUMIFS('[1]INSER DATA'!$X:$X,'[1]INSER DATA'!$B:$B,A207,'[1]INSER DATA'!$R:$R,B207,'[1]INSER DATA'!$W:$W,1)</f>
        <v>68</v>
      </c>
      <c r="L207" s="4">
        <f t="shared" si="136"/>
        <v>5.9545454545454541</v>
      </c>
      <c r="M207" s="4">
        <f t="shared" si="137"/>
        <v>5.9545454545454541</v>
      </c>
      <c r="N207" s="4">
        <f t="shared" si="138"/>
        <v>6.0454545454545459</v>
      </c>
      <c r="O207" s="4">
        <f t="shared" si="139"/>
        <v>6.1363636363636367</v>
      </c>
      <c r="P207" s="4">
        <f t="shared" si="140"/>
        <v>6.1818181818181817</v>
      </c>
      <c r="Q207" s="15">
        <f t="shared" si="141"/>
        <v>-2</v>
      </c>
      <c r="R207" s="15">
        <f t="shared" si="142"/>
        <v>-0.5</v>
      </c>
      <c r="S207" s="15">
        <f t="shared" si="143"/>
        <v>-2.5</v>
      </c>
    </row>
    <row r="208" spans="1:73" x14ac:dyDescent="0.3">
      <c r="A208">
        <v>28</v>
      </c>
      <c r="B208" t="s">
        <v>19</v>
      </c>
      <c r="C208" s="14">
        <f>SUMIFS('[1]INSER DATA'!$F:$F,'[1]INSER DATA'!$B:$B,A208,'[1]INSER DATA'!$R:$R,B208,'[1]INSER DATA'!$T:$T,1)</f>
        <v>68.5</v>
      </c>
      <c r="D208" s="85">
        <v>5</v>
      </c>
      <c r="E208" s="14">
        <f t="shared" si="125"/>
        <v>73.5</v>
      </c>
      <c r="F208" s="85">
        <v>1</v>
      </c>
      <c r="G208" s="14">
        <f t="shared" si="135"/>
        <v>74.5</v>
      </c>
      <c r="H208" s="12">
        <f>SUMIFS('[1]INSER DATA'!$F:$F,'[1]INSER DATA'!$B:$B,A208,'[1]INSER DATA'!$R:$R,B208,'[1]INSER DATA'!$W:$W,1)</f>
        <v>71</v>
      </c>
      <c r="I208" s="88">
        <v>11.5</v>
      </c>
      <c r="J208" s="12">
        <f>SUMIFS('[1]INSER DATA'!$X:$X,'[1]INSER DATA'!$B:$B,A208,'[1]INSER DATA'!$R:$R,B208,'[1]INSER DATA'!$W:$W,1)</f>
        <v>82.5</v>
      </c>
      <c r="L208" s="4">
        <f t="shared" si="136"/>
        <v>6.2272727272727275</v>
      </c>
      <c r="M208" s="4">
        <f t="shared" si="137"/>
        <v>6.6818181818181817</v>
      </c>
      <c r="N208" s="4">
        <f t="shared" si="138"/>
        <v>6.7727272727272725</v>
      </c>
      <c r="O208" s="4">
        <f t="shared" si="139"/>
        <v>6.4545454545454541</v>
      </c>
      <c r="P208" s="4">
        <f t="shared" si="140"/>
        <v>7.5</v>
      </c>
      <c r="Q208" s="15">
        <f t="shared" si="141"/>
        <v>-2.5</v>
      </c>
      <c r="R208" s="15">
        <f t="shared" si="142"/>
        <v>-6.5</v>
      </c>
      <c r="S208" s="15">
        <f t="shared" si="143"/>
        <v>-9</v>
      </c>
    </row>
    <row r="209" spans="1:19" x14ac:dyDescent="0.3">
      <c r="A209">
        <v>28</v>
      </c>
      <c r="B209" t="s">
        <v>20</v>
      </c>
      <c r="C209" s="14">
        <f>SUMIFS('[1]INSER DATA'!$F:$F,'[1]INSER DATA'!$B:$B,A209,'[1]INSER DATA'!$R:$R,B209,'[1]INSER DATA'!$T:$T,1)</f>
        <v>69.5</v>
      </c>
      <c r="D209" s="85">
        <v>4</v>
      </c>
      <c r="E209" s="14">
        <f t="shared" si="125"/>
        <v>73.5</v>
      </c>
      <c r="F209" s="85">
        <v>3</v>
      </c>
      <c r="G209" s="14">
        <f t="shared" si="135"/>
        <v>76.5</v>
      </c>
      <c r="H209" s="12">
        <f>SUMIFS('[1]INSER DATA'!$F:$F,'[1]INSER DATA'!$B:$B,A209,'[1]INSER DATA'!$R:$R,B209,'[1]INSER DATA'!$W:$W,1)</f>
        <v>72.5</v>
      </c>
      <c r="I209" s="88">
        <v>8</v>
      </c>
      <c r="J209" s="12">
        <f>SUMIFS('[1]INSER DATA'!$X:$X,'[1]INSER DATA'!$B:$B,A209,'[1]INSER DATA'!$R:$R,B209,'[1]INSER DATA'!$W:$W,1)</f>
        <v>80.5</v>
      </c>
      <c r="L209" s="4">
        <f t="shared" si="136"/>
        <v>6.3181818181818183</v>
      </c>
      <c r="M209" s="4">
        <f t="shared" si="137"/>
        <v>6.6818181818181817</v>
      </c>
      <c r="N209" s="4">
        <f t="shared" si="138"/>
        <v>6.9545454545454541</v>
      </c>
      <c r="O209" s="4">
        <f t="shared" si="139"/>
        <v>6.5909090909090908</v>
      </c>
      <c r="P209" s="4">
        <f t="shared" si="140"/>
        <v>7.3181818181818183</v>
      </c>
      <c r="Q209" s="15">
        <f t="shared" si="141"/>
        <v>-3</v>
      </c>
      <c r="R209" s="15">
        <f t="shared" si="142"/>
        <v>-4</v>
      </c>
      <c r="S209" s="15">
        <f t="shared" si="143"/>
        <v>-7</v>
      </c>
    </row>
    <row r="210" spans="1:19" x14ac:dyDescent="0.3">
      <c r="A210">
        <v>28</v>
      </c>
      <c r="B210" t="s">
        <v>21</v>
      </c>
      <c r="C210" s="14">
        <f>SUMIFS('[1]INSER DATA'!$F:$F,'[1]INSER DATA'!$B:$B,A210,'[1]INSER DATA'!$R:$R,B210,'[1]INSER DATA'!$T:$T,1)</f>
        <v>65</v>
      </c>
      <c r="D210" s="85">
        <v>-1</v>
      </c>
      <c r="E210" s="14">
        <f t="shared" si="125"/>
        <v>64</v>
      </c>
      <c r="F210" s="85">
        <v>0</v>
      </c>
      <c r="G210" s="14">
        <f t="shared" si="135"/>
        <v>64</v>
      </c>
      <c r="H210" s="12">
        <f>SUMIFS('[1]INSER DATA'!$F:$F,'[1]INSER DATA'!$B:$B,A210,'[1]INSER DATA'!$R:$R,B210,'[1]INSER DATA'!$W:$W,1)</f>
        <v>67.5</v>
      </c>
      <c r="I210" s="88">
        <v>1</v>
      </c>
      <c r="J210" s="12">
        <f>SUMIFS('[1]INSER DATA'!$X:$X,'[1]INSER DATA'!$B:$B,A210,'[1]INSER DATA'!$R:$R,B210,'[1]INSER DATA'!$W:$W,1)</f>
        <v>68.5</v>
      </c>
      <c r="L210" s="4">
        <f t="shared" si="136"/>
        <v>5.9090909090909092</v>
      </c>
      <c r="M210" s="4">
        <f t="shared" si="137"/>
        <v>5.8181818181818183</v>
      </c>
      <c r="N210" s="4">
        <f t="shared" si="138"/>
        <v>5.8181818181818183</v>
      </c>
      <c r="O210" s="4">
        <f t="shared" si="139"/>
        <v>6.1363636363636367</v>
      </c>
      <c r="P210" s="4">
        <f t="shared" si="140"/>
        <v>6.2272727272727275</v>
      </c>
      <c r="Q210" s="15">
        <f t="shared" si="141"/>
        <v>-2.5</v>
      </c>
      <c r="R210" s="15">
        <f t="shared" si="142"/>
        <v>-2</v>
      </c>
      <c r="S210" s="15">
        <f t="shared" si="143"/>
        <v>-4.5</v>
      </c>
    </row>
    <row r="211" spans="1:19" x14ac:dyDescent="0.3">
      <c r="A211">
        <v>28</v>
      </c>
      <c r="B211" t="s">
        <v>41</v>
      </c>
      <c r="C211" s="14">
        <f>SUMIFS('[1]INSER DATA'!$F:$F,'[1]INSER DATA'!$B:$B,A211,'[1]INSER DATA'!$R:$R,B211,'[1]INSER DATA'!$T:$T,1)</f>
        <v>69</v>
      </c>
      <c r="D211" s="85">
        <v>2.5</v>
      </c>
      <c r="E211" s="14">
        <f t="shared" si="125"/>
        <v>71.5</v>
      </c>
      <c r="F211" s="85">
        <v>0</v>
      </c>
      <c r="G211" s="14">
        <f t="shared" si="135"/>
        <v>71.5</v>
      </c>
      <c r="H211" s="12">
        <f>SUMIFS('[1]INSER DATA'!$F:$F,'[1]INSER DATA'!$B:$B,A211,'[1]INSER DATA'!$R:$R,B211,'[1]INSER DATA'!$W:$W,1)</f>
        <v>72</v>
      </c>
      <c r="I211" s="88">
        <v>6.5</v>
      </c>
      <c r="J211" s="12">
        <f>SUMIFS('[1]INSER DATA'!$X:$X,'[1]INSER DATA'!$B:$B,A211,'[1]INSER DATA'!$R:$R,B211,'[1]INSER DATA'!$W:$W,1)</f>
        <v>78.5</v>
      </c>
      <c r="L211" s="4">
        <f t="shared" si="136"/>
        <v>6.2727272727272725</v>
      </c>
      <c r="M211" s="4">
        <f t="shared" si="137"/>
        <v>6.5</v>
      </c>
      <c r="N211" s="4">
        <f t="shared" si="138"/>
        <v>6.5</v>
      </c>
      <c r="O211" s="4">
        <f t="shared" si="139"/>
        <v>6.5454545454545459</v>
      </c>
      <c r="P211" s="4">
        <f t="shared" si="140"/>
        <v>7.1363636363636367</v>
      </c>
      <c r="Q211" s="15">
        <f t="shared" si="141"/>
        <v>-3</v>
      </c>
      <c r="R211" s="15">
        <f t="shared" si="142"/>
        <v>-4</v>
      </c>
      <c r="S211" s="15">
        <f t="shared" si="143"/>
        <v>-7</v>
      </c>
    </row>
    <row r="212" spans="1:19" x14ac:dyDescent="0.3">
      <c r="A212">
        <v>29</v>
      </c>
      <c r="B212" t="s">
        <v>15</v>
      </c>
      <c r="C212" s="14">
        <f>SUMIFS('[1]INSER DATA'!$F:$F,'[1]INSER DATA'!$B:$B,A212,'[1]INSER DATA'!$R:$R,B212,'[1]INSER DATA'!$T:$T,1)</f>
        <v>69</v>
      </c>
      <c r="D212" s="85">
        <v>10</v>
      </c>
      <c r="E212" s="14">
        <f t="shared" ref="E212:E259" si="144">SUM(C212:D212)</f>
        <v>79</v>
      </c>
      <c r="F212" s="85">
        <v>2</v>
      </c>
      <c r="G212" s="14">
        <f t="shared" ref="G212:G227" si="145">SUM(E212:F212)</f>
        <v>81</v>
      </c>
      <c r="H212" s="12">
        <f>SUMIFS('[1]INSER DATA'!$F:$F,'[1]INSER DATA'!$B:$B,A212,'[1]INSER DATA'!$R:$R,B212,'[1]INSER DATA'!$W:$W,1)</f>
        <v>72</v>
      </c>
      <c r="I212" s="88">
        <v>16</v>
      </c>
      <c r="J212" s="12">
        <f>SUMIFS('[1]INSER DATA'!$X:$X,'[1]INSER DATA'!$B:$B,A212,'[1]INSER DATA'!$R:$R,B212,'[1]INSER DATA'!$W:$W,1)</f>
        <v>88</v>
      </c>
      <c r="L212" s="4">
        <f t="shared" si="136"/>
        <v>6.2727272727272725</v>
      </c>
      <c r="M212" s="4">
        <f t="shared" si="137"/>
        <v>7.1818181818181817</v>
      </c>
      <c r="N212" s="4">
        <f t="shared" si="138"/>
        <v>7.3636363636363633</v>
      </c>
      <c r="O212" s="4">
        <f t="shared" si="139"/>
        <v>6.5454545454545459</v>
      </c>
      <c r="P212" s="4">
        <f t="shared" si="140"/>
        <v>8</v>
      </c>
      <c r="Q212" s="15">
        <f t="shared" si="141"/>
        <v>-3</v>
      </c>
      <c r="R212" s="15">
        <f t="shared" si="142"/>
        <v>-6</v>
      </c>
      <c r="S212" s="15">
        <f t="shared" si="143"/>
        <v>-9</v>
      </c>
    </row>
    <row r="213" spans="1:19" x14ac:dyDescent="0.3">
      <c r="A213">
        <v>29</v>
      </c>
      <c r="B213" t="s">
        <v>16</v>
      </c>
      <c r="C213" s="14">
        <f>SUMIFS('[1]INSER DATA'!$F:$F,'[1]INSER DATA'!$B:$B,A213,'[1]INSER DATA'!$R:$R,B213,'[1]INSER DATA'!$T:$T,1)</f>
        <v>65.5</v>
      </c>
      <c r="D213" s="85">
        <v>4</v>
      </c>
      <c r="E213" s="14">
        <f t="shared" si="144"/>
        <v>69.5</v>
      </c>
      <c r="F213" s="85">
        <v>2</v>
      </c>
      <c r="G213" s="14">
        <f t="shared" si="145"/>
        <v>71.5</v>
      </c>
      <c r="H213" s="12">
        <f>SUMIFS('[1]INSER DATA'!$F:$F,'[1]INSER DATA'!$B:$B,A213,'[1]INSER DATA'!$R:$R,B213,'[1]INSER DATA'!$W:$W,1)</f>
        <v>72.5</v>
      </c>
      <c r="I213" s="88">
        <v>7</v>
      </c>
      <c r="J213" s="12">
        <f>SUMIFS('[1]INSER DATA'!$X:$X,'[1]INSER DATA'!$B:$B,A213,'[1]INSER DATA'!$R:$R,B213,'[1]INSER DATA'!$W:$W,1)</f>
        <v>79.5</v>
      </c>
      <c r="L213" s="4">
        <f t="shared" si="136"/>
        <v>5.9545454545454541</v>
      </c>
      <c r="M213" s="4">
        <f t="shared" si="137"/>
        <v>6.3181818181818183</v>
      </c>
      <c r="N213" s="4">
        <f t="shared" si="138"/>
        <v>6.5</v>
      </c>
      <c r="O213" s="4">
        <f t="shared" si="139"/>
        <v>6.5909090909090908</v>
      </c>
      <c r="P213" s="4">
        <f t="shared" si="140"/>
        <v>7.2272727272727275</v>
      </c>
      <c r="Q213" s="15">
        <f t="shared" si="141"/>
        <v>-7</v>
      </c>
      <c r="R213" s="15">
        <f t="shared" si="142"/>
        <v>-3</v>
      </c>
      <c r="S213" s="15">
        <f t="shared" si="143"/>
        <v>-10</v>
      </c>
    </row>
    <row r="214" spans="1:19" x14ac:dyDescent="0.3">
      <c r="A214">
        <v>29</v>
      </c>
      <c r="B214" t="s">
        <v>17</v>
      </c>
      <c r="C214" s="14">
        <f>SUMIFS('[1]INSER DATA'!$F:$F,'[1]INSER DATA'!$B:$B,A214,'[1]INSER DATA'!$R:$R,B214,'[1]INSER DATA'!$T:$T,1)</f>
        <v>65</v>
      </c>
      <c r="D214" s="85">
        <v>1.5</v>
      </c>
      <c r="E214" s="14">
        <f t="shared" si="144"/>
        <v>66.5</v>
      </c>
      <c r="F214" s="85">
        <v>0</v>
      </c>
      <c r="G214" s="14">
        <f t="shared" si="145"/>
        <v>66.5</v>
      </c>
      <c r="H214" s="12">
        <f>SUMIFS('[1]INSER DATA'!$F:$F,'[1]INSER DATA'!$B:$B,A214,'[1]INSER DATA'!$R:$R,B214,'[1]INSER DATA'!$W:$W,1)</f>
        <v>73.5</v>
      </c>
      <c r="I214" s="88">
        <v>9.5</v>
      </c>
      <c r="J214" s="12">
        <f>SUMIFS('[1]INSER DATA'!$X:$X,'[1]INSER DATA'!$B:$B,A214,'[1]INSER DATA'!$R:$R,B214,'[1]INSER DATA'!$W:$W,1)</f>
        <v>83</v>
      </c>
      <c r="L214" s="4">
        <f t="shared" si="136"/>
        <v>5.9090909090909092</v>
      </c>
      <c r="M214" s="4">
        <f t="shared" si="137"/>
        <v>6.0454545454545459</v>
      </c>
      <c r="N214" s="4">
        <f t="shared" si="138"/>
        <v>6.0454545454545459</v>
      </c>
      <c r="O214" s="4">
        <f t="shared" si="139"/>
        <v>6.6818181818181817</v>
      </c>
      <c r="P214" s="4">
        <f t="shared" si="140"/>
        <v>7.5454545454545459</v>
      </c>
      <c r="Q214" s="15">
        <f t="shared" si="141"/>
        <v>-8.5</v>
      </c>
      <c r="R214" s="15">
        <f t="shared" si="142"/>
        <v>-8</v>
      </c>
      <c r="S214" s="15">
        <f t="shared" si="143"/>
        <v>-16.5</v>
      </c>
    </row>
    <row r="215" spans="1:19" x14ac:dyDescent="0.3">
      <c r="A215">
        <v>29</v>
      </c>
      <c r="B215" t="s">
        <v>18</v>
      </c>
      <c r="C215" s="14">
        <f>SUMIFS('[1]INSER DATA'!$F:$F,'[1]INSER DATA'!$B:$B,A215,'[1]INSER DATA'!$R:$R,B215,'[1]INSER DATA'!$T:$T,1)</f>
        <v>65.5</v>
      </c>
      <c r="D215" s="85">
        <v>2</v>
      </c>
      <c r="E215" s="14">
        <f t="shared" si="144"/>
        <v>67.5</v>
      </c>
      <c r="F215" s="85">
        <v>2</v>
      </c>
      <c r="G215" s="14">
        <f t="shared" si="145"/>
        <v>69.5</v>
      </c>
      <c r="H215" s="12">
        <f>SUMIFS('[1]INSER DATA'!$F:$F,'[1]INSER DATA'!$B:$B,A215,'[1]INSER DATA'!$R:$R,B215,'[1]INSER DATA'!$W:$W,1)</f>
        <v>70.5</v>
      </c>
      <c r="I215" s="88">
        <v>9.5</v>
      </c>
      <c r="J215" s="12">
        <f>SUMIFS('[1]INSER DATA'!$X:$X,'[1]INSER DATA'!$B:$B,A215,'[1]INSER DATA'!$R:$R,B215,'[1]INSER DATA'!$W:$W,1)</f>
        <v>80</v>
      </c>
      <c r="L215" s="4">
        <f t="shared" si="136"/>
        <v>5.9545454545454541</v>
      </c>
      <c r="M215" s="4">
        <f t="shared" si="137"/>
        <v>6.1363636363636367</v>
      </c>
      <c r="N215" s="4">
        <f t="shared" si="138"/>
        <v>6.3181818181818183</v>
      </c>
      <c r="O215" s="4">
        <f t="shared" si="139"/>
        <v>6.4090909090909092</v>
      </c>
      <c r="P215" s="4">
        <f t="shared" si="140"/>
        <v>7.2727272727272725</v>
      </c>
      <c r="Q215" s="15">
        <f t="shared" si="141"/>
        <v>-5</v>
      </c>
      <c r="R215" s="15">
        <f t="shared" si="142"/>
        <v>-7.5</v>
      </c>
      <c r="S215" s="15">
        <f t="shared" si="143"/>
        <v>-12.5</v>
      </c>
    </row>
    <row r="216" spans="1:19" x14ac:dyDescent="0.3">
      <c r="A216">
        <v>29</v>
      </c>
      <c r="B216" t="s">
        <v>19</v>
      </c>
      <c r="C216" s="14">
        <f>SUMIFS('[1]INSER DATA'!$F:$F,'[1]INSER DATA'!$B:$B,A216,'[1]INSER DATA'!$R:$R,B216,'[1]INSER DATA'!$T:$T,1)</f>
        <v>68.5</v>
      </c>
      <c r="D216" s="85">
        <v>3.5</v>
      </c>
      <c r="E216" s="14">
        <f t="shared" si="144"/>
        <v>72</v>
      </c>
      <c r="F216" s="85">
        <v>1</v>
      </c>
      <c r="G216" s="14">
        <f t="shared" si="145"/>
        <v>73</v>
      </c>
      <c r="H216" s="12">
        <f>SUMIFS('[1]INSER DATA'!$F:$F,'[1]INSER DATA'!$B:$B,A216,'[1]INSER DATA'!$R:$R,B216,'[1]INSER DATA'!$W:$W,1)</f>
        <v>71.5</v>
      </c>
      <c r="I216" s="88">
        <v>3.5</v>
      </c>
      <c r="J216" s="12">
        <f>SUMIFS('[1]INSER DATA'!$X:$X,'[1]INSER DATA'!$B:$B,A216,'[1]INSER DATA'!$R:$R,B216,'[1]INSER DATA'!$W:$W,1)</f>
        <v>75</v>
      </c>
      <c r="L216" s="4">
        <f t="shared" si="136"/>
        <v>6.2272727272727275</v>
      </c>
      <c r="M216" s="4">
        <f t="shared" si="137"/>
        <v>6.5454545454545459</v>
      </c>
      <c r="N216" s="4">
        <f t="shared" si="138"/>
        <v>6.6363636363636367</v>
      </c>
      <c r="O216" s="4">
        <f t="shared" si="139"/>
        <v>6.5</v>
      </c>
      <c r="P216" s="4">
        <f t="shared" si="140"/>
        <v>6.8181818181818183</v>
      </c>
      <c r="Q216" s="15">
        <f t="shared" si="141"/>
        <v>-3</v>
      </c>
      <c r="R216" s="15">
        <f t="shared" si="142"/>
        <v>0</v>
      </c>
      <c r="S216" s="15">
        <f t="shared" si="143"/>
        <v>-3</v>
      </c>
    </row>
    <row r="217" spans="1:19" x14ac:dyDescent="0.3">
      <c r="A217">
        <v>29</v>
      </c>
      <c r="B217" t="s">
        <v>20</v>
      </c>
      <c r="C217" s="14">
        <f>SUMIFS('[1]INSER DATA'!$F:$F,'[1]INSER DATA'!$B:$B,A217,'[1]INSER DATA'!$R:$R,B217,'[1]INSER DATA'!$T:$T,1)</f>
        <v>67.5</v>
      </c>
      <c r="D217" s="85">
        <v>4</v>
      </c>
      <c r="E217" s="14">
        <f t="shared" si="144"/>
        <v>71.5</v>
      </c>
      <c r="F217" s="85">
        <v>1</v>
      </c>
      <c r="G217" s="14">
        <f t="shared" si="145"/>
        <v>72.5</v>
      </c>
      <c r="H217" s="12">
        <f>SUMIFS('[1]INSER DATA'!$F:$F,'[1]INSER DATA'!$B:$B,A217,'[1]INSER DATA'!$R:$R,B217,'[1]INSER DATA'!$W:$W,1)</f>
        <v>67.5</v>
      </c>
      <c r="I217" s="88">
        <v>4</v>
      </c>
      <c r="J217" s="12">
        <f>SUMIFS('[1]INSER DATA'!$X:$X,'[1]INSER DATA'!$B:$B,A217,'[1]INSER DATA'!$R:$R,B217,'[1]INSER DATA'!$W:$W,1)</f>
        <v>71.5</v>
      </c>
      <c r="L217" s="4">
        <f t="shared" si="136"/>
        <v>6.1363636363636367</v>
      </c>
      <c r="M217" s="4">
        <f t="shared" si="137"/>
        <v>6.5</v>
      </c>
      <c r="N217" s="4">
        <f t="shared" si="138"/>
        <v>6.5909090909090908</v>
      </c>
      <c r="O217" s="4">
        <f t="shared" si="139"/>
        <v>6.1363636363636367</v>
      </c>
      <c r="P217" s="4">
        <f t="shared" si="140"/>
        <v>6.5</v>
      </c>
      <c r="Q217" s="15">
        <f t="shared" si="141"/>
        <v>0</v>
      </c>
      <c r="R217" s="15">
        <f t="shared" si="142"/>
        <v>0</v>
      </c>
      <c r="S217" s="15">
        <f t="shared" si="143"/>
        <v>0</v>
      </c>
    </row>
    <row r="218" spans="1:19" x14ac:dyDescent="0.3">
      <c r="A218">
        <v>29</v>
      </c>
      <c r="B218" t="s">
        <v>21</v>
      </c>
      <c r="C218" s="14">
        <f>SUMIFS('[1]INSER DATA'!$F:$F,'[1]INSER DATA'!$B:$B,A218,'[1]INSER DATA'!$R:$R,B218,'[1]INSER DATA'!$T:$T,1)</f>
        <v>68</v>
      </c>
      <c r="D218" s="85">
        <v>2</v>
      </c>
      <c r="E218" s="14">
        <f t="shared" si="144"/>
        <v>70</v>
      </c>
      <c r="F218" s="85">
        <v>0</v>
      </c>
      <c r="G218" s="14">
        <f t="shared" si="145"/>
        <v>70</v>
      </c>
      <c r="H218" s="12">
        <f>SUMIFS('[1]INSER DATA'!$F:$F,'[1]INSER DATA'!$B:$B,A218,'[1]INSER DATA'!$R:$R,B218,'[1]INSER DATA'!$W:$W,1)</f>
        <v>70.5</v>
      </c>
      <c r="I218" s="88">
        <v>2</v>
      </c>
      <c r="J218" s="12">
        <f>SUMIFS('[1]INSER DATA'!$X:$X,'[1]INSER DATA'!$B:$B,A218,'[1]INSER DATA'!$R:$R,B218,'[1]INSER DATA'!$W:$W,1)</f>
        <v>72.5</v>
      </c>
      <c r="L218" s="4">
        <f t="shared" si="136"/>
        <v>6.1818181818181817</v>
      </c>
      <c r="M218" s="4">
        <f t="shared" si="137"/>
        <v>6.3636363636363633</v>
      </c>
      <c r="N218" s="4">
        <f t="shared" si="138"/>
        <v>6.3636363636363633</v>
      </c>
      <c r="O218" s="4">
        <f t="shared" si="139"/>
        <v>6.4090909090909092</v>
      </c>
      <c r="P218" s="4">
        <f t="shared" si="140"/>
        <v>6.5909090909090908</v>
      </c>
      <c r="Q218" s="15">
        <f t="shared" si="141"/>
        <v>-2.5</v>
      </c>
      <c r="R218" s="15">
        <f t="shared" si="142"/>
        <v>0</v>
      </c>
      <c r="S218" s="15">
        <f t="shared" si="143"/>
        <v>-2.5</v>
      </c>
    </row>
    <row r="219" spans="1:19" x14ac:dyDescent="0.3">
      <c r="A219">
        <v>29</v>
      </c>
      <c r="B219" t="s">
        <v>41</v>
      </c>
      <c r="C219" s="14">
        <f>SUMIFS('[1]INSER DATA'!$F:$F,'[1]INSER DATA'!$B:$B,A219,'[1]INSER DATA'!$R:$R,B219,'[1]INSER DATA'!$T:$T,1)</f>
        <v>68</v>
      </c>
      <c r="D219" s="85">
        <v>-0.5</v>
      </c>
      <c r="E219" s="14">
        <f t="shared" si="144"/>
        <v>67.5</v>
      </c>
      <c r="F219" s="85">
        <v>0</v>
      </c>
      <c r="G219" s="14">
        <f t="shared" si="145"/>
        <v>67.5</v>
      </c>
      <c r="H219" s="12">
        <f>SUMIFS('[1]INSER DATA'!$F:$F,'[1]INSER DATA'!$B:$B,A219,'[1]INSER DATA'!$R:$R,B219,'[1]INSER DATA'!$W:$W,1)</f>
        <v>68</v>
      </c>
      <c r="I219" s="88">
        <v>-0.5</v>
      </c>
      <c r="J219" s="12">
        <f>SUMIFS('[1]INSER DATA'!$X:$X,'[1]INSER DATA'!$B:$B,A219,'[1]INSER DATA'!$R:$R,B219,'[1]INSER DATA'!$W:$W,1)</f>
        <v>67.5</v>
      </c>
      <c r="L219" s="4">
        <f t="shared" si="136"/>
        <v>6.1818181818181817</v>
      </c>
      <c r="M219" s="4">
        <f t="shared" si="137"/>
        <v>6.1363636363636367</v>
      </c>
      <c r="N219" s="4">
        <f t="shared" si="138"/>
        <v>6.1363636363636367</v>
      </c>
      <c r="O219" s="4">
        <f t="shared" si="139"/>
        <v>6.1818181818181817</v>
      </c>
      <c r="P219" s="4">
        <f t="shared" si="140"/>
        <v>6.1363636363636367</v>
      </c>
      <c r="Q219" s="15">
        <f t="shared" si="141"/>
        <v>0</v>
      </c>
      <c r="R219" s="15">
        <f t="shared" si="142"/>
        <v>0</v>
      </c>
      <c r="S219" s="15">
        <f t="shared" si="143"/>
        <v>0</v>
      </c>
    </row>
    <row r="220" spans="1:19" x14ac:dyDescent="0.3">
      <c r="A220">
        <v>30</v>
      </c>
      <c r="B220" t="s">
        <v>15</v>
      </c>
      <c r="C220" s="14">
        <f>SUMIFS('[1]INSER DATA'!$F:$F,'[1]INSER DATA'!$B:$B,A220,'[1]INSER DATA'!$R:$R,B220,'[1]INSER DATA'!$T:$T,1)</f>
        <v>60.5</v>
      </c>
      <c r="D220" s="85">
        <v>-2</v>
      </c>
      <c r="E220" s="14">
        <f t="shared" si="144"/>
        <v>58.5</v>
      </c>
      <c r="F220" s="85">
        <v>0</v>
      </c>
      <c r="G220" s="14">
        <f t="shared" si="145"/>
        <v>58.5</v>
      </c>
      <c r="H220" s="12">
        <f>SUMIFS('[1]INSER DATA'!$F:$F,'[1]INSER DATA'!$B:$B,A220,'[1]INSER DATA'!$R:$R,B220,'[1]INSER DATA'!$W:$W,1)</f>
        <v>62</v>
      </c>
      <c r="I220" s="88">
        <v>1.5</v>
      </c>
      <c r="J220" s="12">
        <f>SUMIFS('[1]INSER DATA'!$X:$X,'[1]INSER DATA'!$B:$B,A220,'[1]INSER DATA'!$R:$R,B220,'[1]INSER DATA'!$W:$W,1)</f>
        <v>63.5</v>
      </c>
      <c r="L220" s="4">
        <f t="shared" ref="L220:L227" si="146">SUM(C220/11)</f>
        <v>5.5</v>
      </c>
      <c r="M220" s="4">
        <f t="shared" ref="M220:M227" si="147">SUM(E220/11)</f>
        <v>5.3181818181818183</v>
      </c>
      <c r="N220" s="4">
        <f t="shared" ref="N220:N227" si="148">SUM(G220/11)</f>
        <v>5.3181818181818183</v>
      </c>
      <c r="O220" s="4">
        <f t="shared" ref="O220:O227" si="149">SUM(H220/11)</f>
        <v>5.6363636363636367</v>
      </c>
      <c r="P220" s="4">
        <f t="shared" ref="P220:P227" si="150">SUM(J220/11)</f>
        <v>5.7727272727272725</v>
      </c>
      <c r="Q220" s="15">
        <f t="shared" ref="Q220:Q227" si="151">SUM(C220-H220)</f>
        <v>-1.5</v>
      </c>
      <c r="R220" s="15">
        <f t="shared" ref="R220:R227" si="152">SUM(D220-I220)</f>
        <v>-3.5</v>
      </c>
      <c r="S220" s="15">
        <f t="shared" ref="S220:S227" si="153">SUM(E220-J220)</f>
        <v>-5</v>
      </c>
    </row>
    <row r="221" spans="1:19" x14ac:dyDescent="0.3">
      <c r="A221">
        <v>30</v>
      </c>
      <c r="B221" t="s">
        <v>16</v>
      </c>
      <c r="C221" s="14">
        <f>SUMIFS('[1]INSER DATA'!$F:$F,'[1]INSER DATA'!$B:$B,A221,'[1]INSER DATA'!$R:$R,B221,'[1]INSER DATA'!$T:$T,1)</f>
        <v>70</v>
      </c>
      <c r="D221" s="85">
        <v>12</v>
      </c>
      <c r="E221" s="14">
        <f t="shared" si="144"/>
        <v>82</v>
      </c>
      <c r="F221" s="85">
        <v>2</v>
      </c>
      <c r="G221" s="14">
        <f t="shared" si="145"/>
        <v>84</v>
      </c>
      <c r="H221" s="12">
        <f>SUMIFS('[1]INSER DATA'!$F:$F,'[1]INSER DATA'!$B:$B,A221,'[1]INSER DATA'!$R:$R,B221,'[1]INSER DATA'!$W:$W,1)</f>
        <v>71.5</v>
      </c>
      <c r="I221" s="88">
        <v>12</v>
      </c>
      <c r="J221" s="12">
        <f>SUMIFS('[1]INSER DATA'!$X:$X,'[1]INSER DATA'!$B:$B,A221,'[1]INSER DATA'!$R:$R,B221,'[1]INSER DATA'!$W:$W,1)</f>
        <v>83.5</v>
      </c>
      <c r="L221" s="4">
        <f t="shared" si="146"/>
        <v>6.3636363636363633</v>
      </c>
      <c r="M221" s="4">
        <f t="shared" si="147"/>
        <v>7.4545454545454541</v>
      </c>
      <c r="N221" s="4">
        <f t="shared" si="148"/>
        <v>7.6363636363636367</v>
      </c>
      <c r="O221" s="4">
        <f t="shared" si="149"/>
        <v>6.5</v>
      </c>
      <c r="P221" s="4">
        <f t="shared" si="150"/>
        <v>7.5909090909090908</v>
      </c>
      <c r="Q221" s="15">
        <f t="shared" si="151"/>
        <v>-1.5</v>
      </c>
      <c r="R221" s="15">
        <f t="shared" si="152"/>
        <v>0</v>
      </c>
      <c r="S221" s="15">
        <f t="shared" si="153"/>
        <v>-1.5</v>
      </c>
    </row>
    <row r="222" spans="1:19" x14ac:dyDescent="0.3">
      <c r="A222">
        <v>30</v>
      </c>
      <c r="B222" t="s">
        <v>17</v>
      </c>
      <c r="C222" s="14">
        <f>SUMIFS('[1]INSER DATA'!$F:$F,'[1]INSER DATA'!$B:$B,A222,'[1]INSER DATA'!$R:$R,B222,'[1]INSER DATA'!$T:$T,1)</f>
        <v>65</v>
      </c>
      <c r="D222" s="85">
        <v>4.5</v>
      </c>
      <c r="E222" s="14">
        <f t="shared" si="144"/>
        <v>69.5</v>
      </c>
      <c r="F222" s="85">
        <v>0</v>
      </c>
      <c r="G222" s="14">
        <f t="shared" si="145"/>
        <v>69.5</v>
      </c>
      <c r="H222" s="12">
        <f>SUMIFS('[1]INSER DATA'!$F:$F,'[1]INSER DATA'!$B:$B,A222,'[1]INSER DATA'!$R:$R,B222,'[1]INSER DATA'!$W:$W,1)</f>
        <v>71</v>
      </c>
      <c r="I222" s="88">
        <v>9.5</v>
      </c>
      <c r="J222" s="12">
        <f>SUMIFS('[1]INSER DATA'!$X:$X,'[1]INSER DATA'!$B:$B,A222,'[1]INSER DATA'!$R:$R,B222,'[1]INSER DATA'!$W:$W,1)</f>
        <v>80.5</v>
      </c>
      <c r="L222" s="4">
        <f t="shared" si="146"/>
        <v>5.9090909090909092</v>
      </c>
      <c r="M222" s="4">
        <f t="shared" si="147"/>
        <v>6.3181818181818183</v>
      </c>
      <c r="N222" s="4">
        <f t="shared" si="148"/>
        <v>6.3181818181818183</v>
      </c>
      <c r="O222" s="4">
        <f t="shared" si="149"/>
        <v>6.4545454545454541</v>
      </c>
      <c r="P222" s="4">
        <f t="shared" si="150"/>
        <v>7.3181818181818183</v>
      </c>
      <c r="Q222" s="15">
        <f t="shared" si="151"/>
        <v>-6</v>
      </c>
      <c r="R222" s="15">
        <f t="shared" si="152"/>
        <v>-5</v>
      </c>
      <c r="S222" s="15">
        <f t="shared" si="153"/>
        <v>-11</v>
      </c>
    </row>
    <row r="223" spans="1:19" x14ac:dyDescent="0.3">
      <c r="A223">
        <v>30</v>
      </c>
      <c r="B223" t="s">
        <v>18</v>
      </c>
      <c r="C223" s="14">
        <f>SUMIFS('[1]INSER DATA'!$F:$F,'[1]INSER DATA'!$B:$B,A223,'[1]INSER DATA'!$R:$R,B223,'[1]INSER DATA'!$T:$T,1)</f>
        <v>65</v>
      </c>
      <c r="D223" s="85">
        <v>1.5</v>
      </c>
      <c r="E223" s="14">
        <f t="shared" si="144"/>
        <v>66.5</v>
      </c>
      <c r="F223" s="85">
        <v>1</v>
      </c>
      <c r="G223" s="14">
        <f t="shared" si="145"/>
        <v>67.5</v>
      </c>
      <c r="H223" s="12">
        <f>SUMIFS('[1]INSER DATA'!$F:$F,'[1]INSER DATA'!$B:$B,A223,'[1]INSER DATA'!$R:$R,B223,'[1]INSER DATA'!$W:$W,1)</f>
        <v>69</v>
      </c>
      <c r="I223" s="88">
        <v>6</v>
      </c>
      <c r="J223" s="12">
        <f>SUMIFS('[1]INSER DATA'!$X:$X,'[1]INSER DATA'!$B:$B,A223,'[1]INSER DATA'!$R:$R,B223,'[1]INSER DATA'!$W:$W,1)</f>
        <v>75</v>
      </c>
      <c r="L223" s="4">
        <f t="shared" si="146"/>
        <v>5.9090909090909092</v>
      </c>
      <c r="M223" s="4">
        <f t="shared" si="147"/>
        <v>6.0454545454545459</v>
      </c>
      <c r="N223" s="4">
        <f t="shared" si="148"/>
        <v>6.1363636363636367</v>
      </c>
      <c r="O223" s="4">
        <f t="shared" si="149"/>
        <v>6.2727272727272725</v>
      </c>
      <c r="P223" s="4">
        <f t="shared" si="150"/>
        <v>6.8181818181818183</v>
      </c>
      <c r="Q223" s="15">
        <f t="shared" si="151"/>
        <v>-4</v>
      </c>
      <c r="R223" s="15">
        <f t="shared" si="152"/>
        <v>-4.5</v>
      </c>
      <c r="S223" s="15">
        <f t="shared" si="153"/>
        <v>-8.5</v>
      </c>
    </row>
    <row r="224" spans="1:19" x14ac:dyDescent="0.3">
      <c r="A224">
        <v>30</v>
      </c>
      <c r="B224" t="s">
        <v>19</v>
      </c>
      <c r="C224" s="14">
        <f>SUMIFS('[1]INSER DATA'!$F:$F,'[1]INSER DATA'!$B:$B,A224,'[1]INSER DATA'!$R:$R,B224,'[1]INSER DATA'!$T:$T,1)</f>
        <v>69.5</v>
      </c>
      <c r="D224" s="85">
        <v>4</v>
      </c>
      <c r="E224" s="14">
        <f t="shared" si="144"/>
        <v>73.5</v>
      </c>
      <c r="F224" s="85">
        <v>3</v>
      </c>
      <c r="G224" s="14">
        <f t="shared" si="145"/>
        <v>76.5</v>
      </c>
      <c r="H224" s="12">
        <f>SUMIFS('[1]INSER DATA'!$F:$F,'[1]INSER DATA'!$B:$B,A224,'[1]INSER DATA'!$R:$R,B224,'[1]INSER DATA'!$W:$W,1)</f>
        <v>74</v>
      </c>
      <c r="I224" s="88">
        <v>13.5</v>
      </c>
      <c r="J224" s="12">
        <f>SUMIFS('[1]INSER DATA'!$X:$X,'[1]INSER DATA'!$B:$B,A224,'[1]INSER DATA'!$R:$R,B224,'[1]INSER DATA'!$W:$W,1)</f>
        <v>87.5</v>
      </c>
      <c r="L224" s="4">
        <f t="shared" si="146"/>
        <v>6.3181818181818183</v>
      </c>
      <c r="M224" s="4">
        <f t="shared" si="147"/>
        <v>6.6818181818181817</v>
      </c>
      <c r="N224" s="4">
        <f t="shared" si="148"/>
        <v>6.9545454545454541</v>
      </c>
      <c r="O224" s="4">
        <f t="shared" si="149"/>
        <v>6.7272727272727275</v>
      </c>
      <c r="P224" s="4">
        <f t="shared" si="150"/>
        <v>7.9545454545454541</v>
      </c>
      <c r="Q224" s="15">
        <f t="shared" si="151"/>
        <v>-4.5</v>
      </c>
      <c r="R224" s="15">
        <f t="shared" si="152"/>
        <v>-9.5</v>
      </c>
      <c r="S224" s="15">
        <f t="shared" si="153"/>
        <v>-14</v>
      </c>
    </row>
    <row r="225" spans="1:19" x14ac:dyDescent="0.3">
      <c r="A225">
        <v>30</v>
      </c>
      <c r="B225" t="s">
        <v>20</v>
      </c>
      <c r="C225" s="14">
        <f>SUMIFS('[1]INSER DATA'!$F:$F,'[1]INSER DATA'!$B:$B,A225,'[1]INSER DATA'!$R:$R,B225,'[1]INSER DATA'!$T:$T,1)</f>
        <v>66</v>
      </c>
      <c r="D225" s="85">
        <v>0</v>
      </c>
      <c r="E225" s="14">
        <f t="shared" si="144"/>
        <v>66</v>
      </c>
      <c r="F225" s="85">
        <v>2</v>
      </c>
      <c r="G225" s="14">
        <f t="shared" si="145"/>
        <v>68</v>
      </c>
      <c r="H225" s="12">
        <f>SUMIFS('[1]INSER DATA'!$F:$F,'[1]INSER DATA'!$B:$B,A225,'[1]INSER DATA'!$R:$R,B225,'[1]INSER DATA'!$W:$W,1)</f>
        <v>69.5</v>
      </c>
      <c r="I225" s="88">
        <v>6.5</v>
      </c>
      <c r="J225" s="12">
        <f>SUMIFS('[1]INSER DATA'!$X:$X,'[1]INSER DATA'!$B:$B,A225,'[1]INSER DATA'!$R:$R,B225,'[1]INSER DATA'!$W:$W,1)</f>
        <v>76</v>
      </c>
      <c r="L225" s="4">
        <f t="shared" si="146"/>
        <v>6</v>
      </c>
      <c r="M225" s="4">
        <f t="shared" si="147"/>
        <v>6</v>
      </c>
      <c r="N225" s="4">
        <f t="shared" si="148"/>
        <v>6.1818181818181817</v>
      </c>
      <c r="O225" s="4">
        <f t="shared" si="149"/>
        <v>6.3181818181818183</v>
      </c>
      <c r="P225" s="4">
        <f t="shared" si="150"/>
        <v>6.9090909090909092</v>
      </c>
      <c r="Q225" s="15">
        <f t="shared" si="151"/>
        <v>-3.5</v>
      </c>
      <c r="R225" s="15">
        <f t="shared" si="152"/>
        <v>-6.5</v>
      </c>
      <c r="S225" s="15">
        <f t="shared" si="153"/>
        <v>-10</v>
      </c>
    </row>
    <row r="226" spans="1:19" x14ac:dyDescent="0.3">
      <c r="A226">
        <v>30</v>
      </c>
      <c r="B226" t="s">
        <v>21</v>
      </c>
      <c r="C226" s="14">
        <f>SUMIFS('[1]INSER DATA'!$F:$F,'[1]INSER DATA'!$B:$B,A226,'[1]INSER DATA'!$R:$R,B226,'[1]INSER DATA'!$T:$T,1)</f>
        <v>68</v>
      </c>
      <c r="D226" s="85">
        <v>7</v>
      </c>
      <c r="E226" s="14">
        <f t="shared" si="144"/>
        <v>75</v>
      </c>
      <c r="F226" s="85">
        <v>0</v>
      </c>
      <c r="G226" s="14">
        <f t="shared" si="145"/>
        <v>75</v>
      </c>
      <c r="H226" s="12">
        <f>SUMIFS('[1]INSER DATA'!$F:$F,'[1]INSER DATA'!$B:$B,A226,'[1]INSER DATA'!$R:$R,B226,'[1]INSER DATA'!$W:$W,1)</f>
        <v>69.5</v>
      </c>
      <c r="I226" s="88">
        <v>7.5</v>
      </c>
      <c r="J226" s="12">
        <f>SUMIFS('[1]INSER DATA'!$X:$X,'[1]INSER DATA'!$B:$B,A226,'[1]INSER DATA'!$R:$R,B226,'[1]INSER DATA'!$W:$W,1)</f>
        <v>77</v>
      </c>
      <c r="L226" s="4">
        <f t="shared" si="146"/>
        <v>6.1818181818181817</v>
      </c>
      <c r="M226" s="4">
        <f t="shared" si="147"/>
        <v>6.8181818181818183</v>
      </c>
      <c r="N226" s="4">
        <f t="shared" si="148"/>
        <v>6.8181818181818183</v>
      </c>
      <c r="O226" s="4">
        <f t="shared" si="149"/>
        <v>6.3181818181818183</v>
      </c>
      <c r="P226" s="4">
        <f t="shared" si="150"/>
        <v>7</v>
      </c>
      <c r="Q226" s="15">
        <f t="shared" si="151"/>
        <v>-1.5</v>
      </c>
      <c r="R226" s="15">
        <f t="shared" si="152"/>
        <v>-0.5</v>
      </c>
      <c r="S226" s="15">
        <f t="shared" si="153"/>
        <v>-2</v>
      </c>
    </row>
    <row r="227" spans="1:19" x14ac:dyDescent="0.3">
      <c r="A227">
        <v>30</v>
      </c>
      <c r="B227" t="s">
        <v>41</v>
      </c>
      <c r="C227" s="14">
        <f>SUMIFS('[1]INSER DATA'!$F:$F,'[1]INSER DATA'!$B:$B,A227,'[1]INSER DATA'!$R:$R,B227,'[1]INSER DATA'!$T:$T,1)</f>
        <v>67</v>
      </c>
      <c r="D227" s="85">
        <v>4.5</v>
      </c>
      <c r="E227" s="14">
        <f t="shared" si="144"/>
        <v>71.5</v>
      </c>
      <c r="F227" s="85">
        <v>0</v>
      </c>
      <c r="G227" s="14">
        <f t="shared" si="145"/>
        <v>71.5</v>
      </c>
      <c r="H227" s="12">
        <f>SUMIFS('[1]INSER DATA'!$F:$F,'[1]INSER DATA'!$B:$B,A227,'[1]INSER DATA'!$R:$R,B227,'[1]INSER DATA'!$W:$W,1)</f>
        <v>69.5</v>
      </c>
      <c r="I227" s="88">
        <v>5</v>
      </c>
      <c r="J227" s="12">
        <f>SUMIFS('[1]INSER DATA'!$X:$X,'[1]INSER DATA'!$B:$B,A227,'[1]INSER DATA'!$R:$R,B227,'[1]INSER DATA'!$W:$W,1)</f>
        <v>74.5</v>
      </c>
      <c r="L227" s="4">
        <f t="shared" si="146"/>
        <v>6.0909090909090908</v>
      </c>
      <c r="M227" s="4">
        <f t="shared" si="147"/>
        <v>6.5</v>
      </c>
      <c r="N227" s="4">
        <f t="shared" si="148"/>
        <v>6.5</v>
      </c>
      <c r="O227" s="4">
        <f t="shared" si="149"/>
        <v>6.3181818181818183</v>
      </c>
      <c r="P227" s="4">
        <f t="shared" si="150"/>
        <v>6.7727272727272725</v>
      </c>
      <c r="Q227" s="15">
        <f t="shared" si="151"/>
        <v>-2.5</v>
      </c>
      <c r="R227" s="15">
        <f t="shared" si="152"/>
        <v>-0.5</v>
      </c>
      <c r="S227" s="15">
        <f t="shared" si="153"/>
        <v>-3</v>
      </c>
    </row>
    <row r="228" spans="1:19" x14ac:dyDescent="0.3">
      <c r="A228">
        <v>31</v>
      </c>
      <c r="B228" t="s">
        <v>15</v>
      </c>
      <c r="C228" s="14">
        <f>SUMIFS('[1]INSER DATA'!$F:$F,'[1]INSER DATA'!$B:$B,A228,'[1]INSER DATA'!$R:$R,B228,'[1]INSER DATA'!$T:$T,1)</f>
        <v>63.5</v>
      </c>
      <c r="D228" s="85">
        <v>-3</v>
      </c>
      <c r="E228" s="14">
        <f t="shared" si="144"/>
        <v>60.5</v>
      </c>
      <c r="F228" s="85">
        <v>0</v>
      </c>
      <c r="G228" s="14">
        <f t="shared" ref="G228:G235" si="154">SUM(E228:F228)</f>
        <v>60.5</v>
      </c>
      <c r="H228" s="12">
        <f>SUMIFS('[1]INSER DATA'!$F:$F,'[1]INSER DATA'!$B:$B,A228,'[1]INSER DATA'!$R:$R,B228,'[1]INSER DATA'!$W:$W,1)</f>
        <v>66</v>
      </c>
      <c r="I228" s="88">
        <v>4</v>
      </c>
      <c r="J228" s="12">
        <f>SUMIFS('[1]INSER DATA'!$X:$X,'[1]INSER DATA'!$B:$B,A228,'[1]INSER DATA'!$R:$R,B228,'[1]INSER DATA'!$W:$W,1)</f>
        <v>70</v>
      </c>
      <c r="L228" s="4">
        <f t="shared" ref="L228:L235" si="155">SUM(C228/11)</f>
        <v>5.7727272727272725</v>
      </c>
      <c r="M228" s="4">
        <f t="shared" ref="M228:M235" si="156">SUM(E228/11)</f>
        <v>5.5</v>
      </c>
      <c r="N228" s="4">
        <f t="shared" ref="N228:N235" si="157">SUM(G228/11)</f>
        <v>5.5</v>
      </c>
      <c r="O228" s="4">
        <f t="shared" ref="O228:O235" si="158">SUM(H228/11)</f>
        <v>6</v>
      </c>
      <c r="P228" s="4">
        <f t="shared" ref="P228:P235" si="159">SUM(J228/11)</f>
        <v>6.3636363636363633</v>
      </c>
      <c r="Q228" s="15">
        <f t="shared" ref="Q228:Q235" si="160">SUM(C228-H228)</f>
        <v>-2.5</v>
      </c>
      <c r="R228" s="15">
        <f t="shared" ref="R228:R235" si="161">SUM(D228-I228)</f>
        <v>-7</v>
      </c>
      <c r="S228" s="15">
        <f t="shared" ref="S228:S235" si="162">SUM(E228-J228)</f>
        <v>-9.5</v>
      </c>
    </row>
    <row r="229" spans="1:19" x14ac:dyDescent="0.3">
      <c r="A229">
        <v>31</v>
      </c>
      <c r="B229" t="s">
        <v>16</v>
      </c>
      <c r="C229" s="14">
        <f>SUMIFS('[1]INSER DATA'!$F:$F,'[1]INSER DATA'!$B:$B,A229,'[1]INSER DATA'!$R:$R,B229,'[1]INSER DATA'!$T:$T,1)</f>
        <v>66.5</v>
      </c>
      <c r="D229" s="85">
        <v>3.5</v>
      </c>
      <c r="E229" s="14">
        <f t="shared" si="144"/>
        <v>70</v>
      </c>
      <c r="F229" s="85">
        <v>0</v>
      </c>
      <c r="G229" s="14">
        <f t="shared" si="154"/>
        <v>70</v>
      </c>
      <c r="H229" s="12">
        <f>SUMIFS('[1]INSER DATA'!$F:$F,'[1]INSER DATA'!$B:$B,A229,'[1]INSER DATA'!$R:$R,B229,'[1]INSER DATA'!$W:$W,1)</f>
        <v>67</v>
      </c>
      <c r="I229" s="88">
        <v>5.5</v>
      </c>
      <c r="J229" s="12">
        <f>SUMIFS('[1]INSER DATA'!$X:$X,'[1]INSER DATA'!$B:$B,A229,'[1]INSER DATA'!$R:$R,B229,'[1]INSER DATA'!$W:$W,1)</f>
        <v>72.5</v>
      </c>
      <c r="L229" s="4">
        <f t="shared" si="155"/>
        <v>6.0454545454545459</v>
      </c>
      <c r="M229" s="4">
        <f t="shared" si="156"/>
        <v>6.3636363636363633</v>
      </c>
      <c r="N229" s="4">
        <f t="shared" si="157"/>
        <v>6.3636363636363633</v>
      </c>
      <c r="O229" s="4">
        <f t="shared" si="158"/>
        <v>6.0909090909090908</v>
      </c>
      <c r="P229" s="4">
        <f t="shared" si="159"/>
        <v>6.5909090909090908</v>
      </c>
      <c r="Q229" s="15">
        <f t="shared" si="160"/>
        <v>-0.5</v>
      </c>
      <c r="R229" s="15">
        <f t="shared" si="161"/>
        <v>-2</v>
      </c>
      <c r="S229" s="15">
        <f t="shared" si="162"/>
        <v>-2.5</v>
      </c>
    </row>
    <row r="230" spans="1:19" x14ac:dyDescent="0.3">
      <c r="A230">
        <v>31</v>
      </c>
      <c r="B230" t="s">
        <v>17</v>
      </c>
      <c r="C230" s="14">
        <f>SUMIFS('[1]INSER DATA'!$F:$F,'[1]INSER DATA'!$B:$B,A230,'[1]INSER DATA'!$R:$R,B230,'[1]INSER DATA'!$T:$T,1)</f>
        <v>70.5</v>
      </c>
      <c r="D230" s="85">
        <v>11.5</v>
      </c>
      <c r="E230" s="14">
        <f t="shared" si="144"/>
        <v>82</v>
      </c>
      <c r="F230" s="85">
        <v>0</v>
      </c>
      <c r="G230" s="14">
        <f t="shared" si="154"/>
        <v>82</v>
      </c>
      <c r="H230" s="12">
        <f>SUMIFS('[1]INSER DATA'!$F:$F,'[1]INSER DATA'!$B:$B,A230,'[1]INSER DATA'!$R:$R,B230,'[1]INSER DATA'!$W:$W,1)</f>
        <v>71.5</v>
      </c>
      <c r="I230" s="88">
        <v>15.5</v>
      </c>
      <c r="J230" s="12">
        <f>SUMIFS('[1]INSER DATA'!$X:$X,'[1]INSER DATA'!$B:$B,A230,'[1]INSER DATA'!$R:$R,B230,'[1]INSER DATA'!$W:$W,1)</f>
        <v>87</v>
      </c>
      <c r="L230" s="4">
        <f t="shared" si="155"/>
        <v>6.4090909090909092</v>
      </c>
      <c r="M230" s="4">
        <f t="shared" si="156"/>
        <v>7.4545454545454541</v>
      </c>
      <c r="N230" s="4">
        <f t="shared" si="157"/>
        <v>7.4545454545454541</v>
      </c>
      <c r="O230" s="4">
        <f t="shared" si="158"/>
        <v>6.5</v>
      </c>
      <c r="P230" s="4">
        <f t="shared" si="159"/>
        <v>7.9090909090909092</v>
      </c>
      <c r="Q230" s="15">
        <f t="shared" si="160"/>
        <v>-1</v>
      </c>
      <c r="R230" s="15">
        <f t="shared" si="161"/>
        <v>-4</v>
      </c>
      <c r="S230" s="15">
        <f t="shared" si="162"/>
        <v>-5</v>
      </c>
    </row>
    <row r="231" spans="1:19" x14ac:dyDescent="0.3">
      <c r="A231">
        <v>31</v>
      </c>
      <c r="B231" t="s">
        <v>18</v>
      </c>
      <c r="C231" s="14">
        <f>SUMIFS('[1]INSER DATA'!$F:$F,'[1]INSER DATA'!$B:$B,A231,'[1]INSER DATA'!$R:$R,B231,'[1]INSER DATA'!$T:$T,1)</f>
        <v>65</v>
      </c>
      <c r="D231" s="85">
        <v>7.5</v>
      </c>
      <c r="E231" s="14">
        <f t="shared" si="144"/>
        <v>72.5</v>
      </c>
      <c r="F231" s="85">
        <v>1</v>
      </c>
      <c r="G231" s="14">
        <f t="shared" si="154"/>
        <v>73.5</v>
      </c>
      <c r="H231" s="12">
        <f>SUMIFS('[1]INSER DATA'!$F:$F,'[1]INSER DATA'!$B:$B,A231,'[1]INSER DATA'!$R:$R,B231,'[1]INSER DATA'!$W:$W,1)</f>
        <v>70</v>
      </c>
      <c r="I231" s="88">
        <v>10.5</v>
      </c>
      <c r="J231" s="12">
        <f>SUMIFS('[1]INSER DATA'!$X:$X,'[1]INSER DATA'!$B:$B,A231,'[1]INSER DATA'!$R:$R,B231,'[1]INSER DATA'!$W:$W,1)</f>
        <v>80.5</v>
      </c>
      <c r="L231" s="4">
        <f t="shared" si="155"/>
        <v>5.9090909090909092</v>
      </c>
      <c r="M231" s="4">
        <f t="shared" si="156"/>
        <v>6.5909090909090908</v>
      </c>
      <c r="N231" s="4">
        <f t="shared" si="157"/>
        <v>6.6818181818181817</v>
      </c>
      <c r="O231" s="4">
        <f t="shared" si="158"/>
        <v>6.3636363636363633</v>
      </c>
      <c r="P231" s="4">
        <f t="shared" si="159"/>
        <v>7.3181818181818183</v>
      </c>
      <c r="Q231" s="15">
        <f t="shared" si="160"/>
        <v>-5</v>
      </c>
      <c r="R231" s="15">
        <f t="shared" si="161"/>
        <v>-3</v>
      </c>
      <c r="S231" s="15">
        <f t="shared" si="162"/>
        <v>-8</v>
      </c>
    </row>
    <row r="232" spans="1:19" x14ac:dyDescent="0.3">
      <c r="A232">
        <v>31</v>
      </c>
      <c r="B232" t="s">
        <v>19</v>
      </c>
      <c r="C232" s="14">
        <f>SUMIFS('[1]INSER DATA'!$F:$F,'[1]INSER DATA'!$B:$B,A232,'[1]INSER DATA'!$R:$R,B232,'[1]INSER DATA'!$T:$T,1)</f>
        <v>70.5</v>
      </c>
      <c r="D232" s="85">
        <v>6</v>
      </c>
      <c r="E232" s="14">
        <f t="shared" si="144"/>
        <v>76.5</v>
      </c>
      <c r="F232" s="85">
        <v>2</v>
      </c>
      <c r="G232" s="14">
        <f t="shared" si="154"/>
        <v>78.5</v>
      </c>
      <c r="H232" s="12">
        <f>SUMIFS('[1]INSER DATA'!$F:$F,'[1]INSER DATA'!$B:$B,A232,'[1]INSER DATA'!$R:$R,B232,'[1]INSER DATA'!$W:$W,1)</f>
        <v>73</v>
      </c>
      <c r="I232" s="88">
        <v>11</v>
      </c>
      <c r="J232" s="12">
        <f>SUMIFS('[1]INSER DATA'!$X:$X,'[1]INSER DATA'!$B:$B,A232,'[1]INSER DATA'!$R:$R,B232,'[1]INSER DATA'!$W:$W,1)</f>
        <v>84</v>
      </c>
      <c r="L232" s="4">
        <f t="shared" si="155"/>
        <v>6.4090909090909092</v>
      </c>
      <c r="M232" s="4">
        <f t="shared" si="156"/>
        <v>6.9545454545454541</v>
      </c>
      <c r="N232" s="4">
        <f t="shared" si="157"/>
        <v>7.1363636363636367</v>
      </c>
      <c r="O232" s="4">
        <f t="shared" si="158"/>
        <v>6.6363636363636367</v>
      </c>
      <c r="P232" s="4">
        <f t="shared" si="159"/>
        <v>7.6363636363636367</v>
      </c>
      <c r="Q232" s="15">
        <f t="shared" si="160"/>
        <v>-2.5</v>
      </c>
      <c r="R232" s="15">
        <f t="shared" si="161"/>
        <v>-5</v>
      </c>
      <c r="S232" s="15">
        <f t="shared" si="162"/>
        <v>-7.5</v>
      </c>
    </row>
    <row r="233" spans="1:19" x14ac:dyDescent="0.3">
      <c r="A233">
        <v>31</v>
      </c>
      <c r="B233" t="s">
        <v>20</v>
      </c>
      <c r="C233" s="14">
        <f>SUMIFS('[1]INSER DATA'!$F:$F,'[1]INSER DATA'!$B:$B,A233,'[1]INSER DATA'!$R:$R,B233,'[1]INSER DATA'!$T:$T,1)</f>
        <v>68.5</v>
      </c>
      <c r="D233" s="85">
        <v>1.5</v>
      </c>
      <c r="E233" s="14">
        <f t="shared" si="144"/>
        <v>70</v>
      </c>
      <c r="F233" s="85">
        <v>2</v>
      </c>
      <c r="G233" s="14">
        <f t="shared" si="154"/>
        <v>72</v>
      </c>
      <c r="H233" s="12">
        <f>SUMIFS('[1]INSER DATA'!$F:$F,'[1]INSER DATA'!$B:$B,A233,'[1]INSER DATA'!$R:$R,B233,'[1]INSER DATA'!$W:$W,1)</f>
        <v>70.5</v>
      </c>
      <c r="I233" s="88">
        <v>4.5</v>
      </c>
      <c r="J233" s="12">
        <f>SUMIFS('[1]INSER DATA'!$X:$X,'[1]INSER DATA'!$B:$B,A233,'[1]INSER DATA'!$R:$R,B233,'[1]INSER DATA'!$W:$W,1)</f>
        <v>75</v>
      </c>
      <c r="L233" s="4">
        <f t="shared" si="155"/>
        <v>6.2272727272727275</v>
      </c>
      <c r="M233" s="4">
        <f t="shared" si="156"/>
        <v>6.3636363636363633</v>
      </c>
      <c r="N233" s="4">
        <f t="shared" si="157"/>
        <v>6.5454545454545459</v>
      </c>
      <c r="O233" s="4">
        <f t="shared" si="158"/>
        <v>6.4090909090909092</v>
      </c>
      <c r="P233" s="4">
        <f t="shared" si="159"/>
        <v>6.8181818181818183</v>
      </c>
      <c r="Q233" s="15">
        <f t="shared" si="160"/>
        <v>-2</v>
      </c>
      <c r="R233" s="15">
        <f t="shared" si="161"/>
        <v>-3</v>
      </c>
      <c r="S233" s="15">
        <f t="shared" si="162"/>
        <v>-5</v>
      </c>
    </row>
    <row r="234" spans="1:19" x14ac:dyDescent="0.3">
      <c r="A234">
        <v>31</v>
      </c>
      <c r="B234" t="s">
        <v>21</v>
      </c>
      <c r="C234" s="14">
        <f>SUMIFS('[1]INSER DATA'!$F:$F,'[1]INSER DATA'!$B:$B,A234,'[1]INSER DATA'!$R:$R,B234,'[1]INSER DATA'!$T:$T,1)</f>
        <v>69.5</v>
      </c>
      <c r="D234" s="85">
        <v>15.5</v>
      </c>
      <c r="E234" s="14">
        <f t="shared" si="144"/>
        <v>85</v>
      </c>
      <c r="F234" s="85">
        <v>4</v>
      </c>
      <c r="G234" s="14">
        <f t="shared" si="154"/>
        <v>89</v>
      </c>
      <c r="H234" s="12">
        <f>SUMIFS('[1]INSER DATA'!$F:$F,'[1]INSER DATA'!$B:$B,A234,'[1]INSER DATA'!$R:$R,B234,'[1]INSER DATA'!$W:$W,1)</f>
        <v>73.5</v>
      </c>
      <c r="I234" s="88">
        <v>18.5</v>
      </c>
      <c r="J234" s="12">
        <f>SUMIFS('[1]INSER DATA'!$X:$X,'[1]INSER DATA'!$B:$B,A234,'[1]INSER DATA'!$R:$R,B234,'[1]INSER DATA'!$W:$W,1)</f>
        <v>92</v>
      </c>
      <c r="L234" s="4">
        <f t="shared" si="155"/>
        <v>6.3181818181818183</v>
      </c>
      <c r="M234" s="4">
        <f t="shared" si="156"/>
        <v>7.7272727272727275</v>
      </c>
      <c r="N234" s="4">
        <f t="shared" si="157"/>
        <v>8.0909090909090917</v>
      </c>
      <c r="O234" s="4">
        <f t="shared" si="158"/>
        <v>6.6818181818181817</v>
      </c>
      <c r="P234" s="4">
        <f t="shared" si="159"/>
        <v>8.3636363636363633</v>
      </c>
      <c r="Q234" s="15">
        <f t="shared" si="160"/>
        <v>-4</v>
      </c>
      <c r="R234" s="15">
        <f t="shared" si="161"/>
        <v>-3</v>
      </c>
      <c r="S234" s="15">
        <f t="shared" si="162"/>
        <v>-7</v>
      </c>
    </row>
    <row r="235" spans="1:19" x14ac:dyDescent="0.3">
      <c r="A235">
        <v>31</v>
      </c>
      <c r="B235" t="s">
        <v>41</v>
      </c>
      <c r="C235" s="14">
        <f>SUMIFS('[1]INSER DATA'!$F:$F,'[1]INSER DATA'!$B:$B,A235,'[1]INSER DATA'!$R:$R,B235,'[1]INSER DATA'!$T:$T,1)</f>
        <v>66</v>
      </c>
      <c r="D235" s="85">
        <v>-2</v>
      </c>
      <c r="E235" s="14">
        <f t="shared" si="144"/>
        <v>64</v>
      </c>
      <c r="F235" s="85">
        <v>0</v>
      </c>
      <c r="G235" s="14">
        <f t="shared" si="154"/>
        <v>64</v>
      </c>
      <c r="H235" s="12">
        <f>SUMIFS('[1]INSER DATA'!$F:$F,'[1]INSER DATA'!$B:$B,A235,'[1]INSER DATA'!$R:$R,B235,'[1]INSER DATA'!$W:$W,1)</f>
        <v>68.5</v>
      </c>
      <c r="I235" s="88">
        <v>5</v>
      </c>
      <c r="J235" s="12">
        <f>SUMIFS('[1]INSER DATA'!$X:$X,'[1]INSER DATA'!$B:$B,A235,'[1]INSER DATA'!$R:$R,B235,'[1]INSER DATA'!$W:$W,1)</f>
        <v>73.5</v>
      </c>
      <c r="L235" s="4">
        <f t="shared" si="155"/>
        <v>6</v>
      </c>
      <c r="M235" s="4">
        <f t="shared" si="156"/>
        <v>5.8181818181818183</v>
      </c>
      <c r="N235" s="4">
        <f t="shared" si="157"/>
        <v>5.8181818181818183</v>
      </c>
      <c r="O235" s="4">
        <f t="shared" si="158"/>
        <v>6.2272727272727275</v>
      </c>
      <c r="P235" s="4">
        <f t="shared" si="159"/>
        <v>6.6818181818181817</v>
      </c>
      <c r="Q235" s="15">
        <f t="shared" si="160"/>
        <v>-2.5</v>
      </c>
      <c r="R235" s="15">
        <f t="shared" si="161"/>
        <v>-7</v>
      </c>
      <c r="S235" s="15">
        <f t="shared" si="162"/>
        <v>-9.5</v>
      </c>
    </row>
    <row r="236" spans="1:19" x14ac:dyDescent="0.3">
      <c r="A236">
        <v>32</v>
      </c>
      <c r="B236" t="s">
        <v>15</v>
      </c>
      <c r="C236" s="14">
        <f>SUMIFS('[1]INSER DATA'!$F:$F,'[1]INSER DATA'!$B:$B,A236,'[1]INSER DATA'!$R:$R,B236,'[1]INSER DATA'!$T:$T,1)</f>
        <v>68</v>
      </c>
      <c r="D236" s="85">
        <v>9.5</v>
      </c>
      <c r="E236" s="14">
        <f t="shared" si="144"/>
        <v>77.5</v>
      </c>
      <c r="F236" s="85">
        <v>1</v>
      </c>
      <c r="G236" s="14">
        <f t="shared" ref="G236:G259" si="163">SUM(E236:F236)</f>
        <v>78.5</v>
      </c>
      <c r="H236" s="12">
        <f>SUMIFS('[1]INSER DATA'!$F:$F,'[1]INSER DATA'!$B:$B,A236,'[1]INSER DATA'!$R:$R,B236,'[1]INSER DATA'!$W:$W,1)</f>
        <v>71</v>
      </c>
      <c r="I236" s="88">
        <v>15.5</v>
      </c>
      <c r="J236" s="12">
        <f>SUMIFS('[1]INSER DATA'!$X:$X,'[1]INSER DATA'!$B:$B,A236,'[1]INSER DATA'!$R:$R,B236,'[1]INSER DATA'!$W:$W,1)</f>
        <v>86.5</v>
      </c>
      <c r="L236" s="4">
        <f t="shared" ref="L236:L243" si="164">SUM(C236/11)</f>
        <v>6.1818181818181817</v>
      </c>
      <c r="M236" s="4">
        <f t="shared" ref="M236:M243" si="165">SUM(E236/11)</f>
        <v>7.0454545454545459</v>
      </c>
      <c r="N236" s="4">
        <f t="shared" ref="N236:N243" si="166">SUM(G236/11)</f>
        <v>7.1363636363636367</v>
      </c>
      <c r="O236" s="4">
        <f t="shared" ref="O236:O243" si="167">SUM(H236/11)</f>
        <v>6.4545454545454541</v>
      </c>
      <c r="P236" s="4">
        <f t="shared" ref="P236:P243" si="168">SUM(J236/11)</f>
        <v>7.8636363636363633</v>
      </c>
      <c r="Q236" s="15">
        <f t="shared" ref="Q236:Q243" si="169">SUM(C236-H236)</f>
        <v>-3</v>
      </c>
      <c r="R236" s="15">
        <f t="shared" ref="R236:R243" si="170">SUM(D236-I236)</f>
        <v>-6</v>
      </c>
      <c r="S236" s="15">
        <f t="shared" ref="S236:S243" si="171">SUM(E236-J236)</f>
        <v>-9</v>
      </c>
    </row>
    <row r="237" spans="1:19" x14ac:dyDescent="0.3">
      <c r="A237">
        <v>32</v>
      </c>
      <c r="B237" t="s">
        <v>16</v>
      </c>
      <c r="C237" s="14">
        <f>SUMIFS('[1]INSER DATA'!$F:$F,'[1]INSER DATA'!$B:$B,A237,'[1]INSER DATA'!$R:$R,B237,'[1]INSER DATA'!$T:$T,1)</f>
        <v>68.5</v>
      </c>
      <c r="D237" s="85">
        <v>8.5</v>
      </c>
      <c r="E237" s="14">
        <f t="shared" si="144"/>
        <v>77</v>
      </c>
      <c r="F237" s="85">
        <v>0</v>
      </c>
      <c r="G237" s="14">
        <f t="shared" si="163"/>
        <v>77</v>
      </c>
      <c r="H237" s="12">
        <f>SUMIFS('[1]INSER DATA'!$F:$F,'[1]INSER DATA'!$B:$B,A237,'[1]INSER DATA'!$R:$R,B237,'[1]INSER DATA'!$W:$W,1)</f>
        <v>71</v>
      </c>
      <c r="I237" s="88">
        <v>9</v>
      </c>
      <c r="J237" s="12">
        <f>SUMIFS('[1]INSER DATA'!$X:$X,'[1]INSER DATA'!$B:$B,A237,'[1]INSER DATA'!$R:$R,B237,'[1]INSER DATA'!$W:$W,1)</f>
        <v>80</v>
      </c>
      <c r="L237" s="4">
        <f t="shared" si="164"/>
        <v>6.2272727272727275</v>
      </c>
      <c r="M237" s="4">
        <f t="shared" si="165"/>
        <v>7</v>
      </c>
      <c r="N237" s="4">
        <f t="shared" si="166"/>
        <v>7</v>
      </c>
      <c r="O237" s="4">
        <f t="shared" si="167"/>
        <v>6.4545454545454541</v>
      </c>
      <c r="P237" s="4">
        <f t="shared" si="168"/>
        <v>7.2727272727272725</v>
      </c>
      <c r="Q237" s="15">
        <f t="shared" si="169"/>
        <v>-2.5</v>
      </c>
      <c r="R237" s="15">
        <f t="shared" si="170"/>
        <v>-0.5</v>
      </c>
      <c r="S237" s="15">
        <f t="shared" si="171"/>
        <v>-3</v>
      </c>
    </row>
    <row r="238" spans="1:19" x14ac:dyDescent="0.3">
      <c r="A238">
        <v>32</v>
      </c>
      <c r="B238" t="s">
        <v>17</v>
      </c>
      <c r="C238" s="14">
        <f>SUMIFS('[1]INSER DATA'!$F:$F,'[1]INSER DATA'!$B:$B,A238,'[1]INSER DATA'!$R:$R,B238,'[1]INSER DATA'!$T:$T,1)</f>
        <v>69</v>
      </c>
      <c r="D238" s="85">
        <v>5.5</v>
      </c>
      <c r="E238" s="14">
        <f t="shared" si="144"/>
        <v>74.5</v>
      </c>
      <c r="F238" s="85">
        <v>0</v>
      </c>
      <c r="G238" s="14">
        <f t="shared" si="163"/>
        <v>74.5</v>
      </c>
      <c r="H238" s="12">
        <f>SUMIFS('[1]INSER DATA'!$F:$F,'[1]INSER DATA'!$B:$B,A238,'[1]INSER DATA'!$R:$R,B238,'[1]INSER DATA'!$W:$W,1)</f>
        <v>73</v>
      </c>
      <c r="I238" s="88">
        <v>12.5</v>
      </c>
      <c r="J238" s="12">
        <f>SUMIFS('[1]INSER DATA'!$X:$X,'[1]INSER DATA'!$B:$B,A238,'[1]INSER DATA'!$R:$R,B238,'[1]INSER DATA'!$W:$W,1)</f>
        <v>85.5</v>
      </c>
      <c r="L238" s="4">
        <f t="shared" si="164"/>
        <v>6.2727272727272725</v>
      </c>
      <c r="M238" s="4">
        <f t="shared" si="165"/>
        <v>6.7727272727272725</v>
      </c>
      <c r="N238" s="4">
        <f t="shared" si="166"/>
        <v>6.7727272727272725</v>
      </c>
      <c r="O238" s="4">
        <f t="shared" si="167"/>
        <v>6.6363636363636367</v>
      </c>
      <c r="P238" s="4">
        <f t="shared" si="168"/>
        <v>7.7727272727272725</v>
      </c>
      <c r="Q238" s="15">
        <f t="shared" si="169"/>
        <v>-4</v>
      </c>
      <c r="R238" s="15">
        <f t="shared" si="170"/>
        <v>-7</v>
      </c>
      <c r="S238" s="15">
        <f t="shared" si="171"/>
        <v>-11</v>
      </c>
    </row>
    <row r="239" spans="1:19" x14ac:dyDescent="0.3">
      <c r="A239">
        <v>32</v>
      </c>
      <c r="B239" t="s">
        <v>18</v>
      </c>
      <c r="C239" s="14">
        <f>SUMIFS('[1]INSER DATA'!$F:$F,'[1]INSER DATA'!$B:$B,A239,'[1]INSER DATA'!$R:$R,B239,'[1]INSER DATA'!$T:$T,1)</f>
        <v>70.5</v>
      </c>
      <c r="D239" s="85">
        <v>10.5</v>
      </c>
      <c r="E239" s="14">
        <f t="shared" si="144"/>
        <v>81</v>
      </c>
      <c r="F239" s="85">
        <v>3</v>
      </c>
      <c r="G239" s="14">
        <f t="shared" si="163"/>
        <v>84</v>
      </c>
      <c r="H239" s="12">
        <f>SUMIFS('[1]INSER DATA'!$F:$F,'[1]INSER DATA'!$B:$B,A239,'[1]INSER DATA'!$R:$R,B239,'[1]INSER DATA'!$W:$W,1)</f>
        <v>73</v>
      </c>
      <c r="I239" s="88">
        <v>15</v>
      </c>
      <c r="J239" s="12">
        <f>SUMIFS('[1]INSER DATA'!$X:$X,'[1]INSER DATA'!$B:$B,A239,'[1]INSER DATA'!$R:$R,B239,'[1]INSER DATA'!$W:$W,1)</f>
        <v>88</v>
      </c>
      <c r="L239" s="4">
        <f t="shared" si="164"/>
        <v>6.4090909090909092</v>
      </c>
      <c r="M239" s="4">
        <f t="shared" si="165"/>
        <v>7.3636363636363633</v>
      </c>
      <c r="N239" s="4">
        <f t="shared" si="166"/>
        <v>7.6363636363636367</v>
      </c>
      <c r="O239" s="4">
        <f t="shared" si="167"/>
        <v>6.6363636363636367</v>
      </c>
      <c r="P239" s="4">
        <f t="shared" si="168"/>
        <v>8</v>
      </c>
      <c r="Q239" s="15">
        <f t="shared" si="169"/>
        <v>-2.5</v>
      </c>
      <c r="R239" s="15">
        <f t="shared" si="170"/>
        <v>-4.5</v>
      </c>
      <c r="S239" s="15">
        <f t="shared" si="171"/>
        <v>-7</v>
      </c>
    </row>
    <row r="240" spans="1:19" x14ac:dyDescent="0.3">
      <c r="A240">
        <v>32</v>
      </c>
      <c r="B240" t="s">
        <v>19</v>
      </c>
      <c r="C240" s="14">
        <f>SUMIFS('[1]INSER DATA'!$F:$F,'[1]INSER DATA'!$B:$B,A240,'[1]INSER DATA'!$R:$R,B240,'[1]INSER DATA'!$T:$T,1)</f>
        <v>63.5</v>
      </c>
      <c r="D240" s="85">
        <v>11</v>
      </c>
      <c r="E240" s="14">
        <f t="shared" si="144"/>
        <v>74.5</v>
      </c>
      <c r="F240" s="85">
        <v>0</v>
      </c>
      <c r="G240" s="14">
        <f t="shared" si="163"/>
        <v>74.5</v>
      </c>
      <c r="H240" s="12">
        <f>SUMIFS('[1]INSER DATA'!$F:$F,'[1]INSER DATA'!$B:$B,A240,'[1]INSER DATA'!$R:$R,B240,'[1]INSER DATA'!$W:$W,1)</f>
        <v>66</v>
      </c>
      <c r="I240" s="88">
        <v>14</v>
      </c>
      <c r="J240" s="12">
        <f>SUMIFS('[1]INSER DATA'!$X:$X,'[1]INSER DATA'!$B:$B,A240,'[1]INSER DATA'!$R:$R,B240,'[1]INSER DATA'!$W:$W,1)</f>
        <v>80</v>
      </c>
      <c r="L240" s="4">
        <f t="shared" si="164"/>
        <v>5.7727272727272725</v>
      </c>
      <c r="M240" s="4">
        <f t="shared" si="165"/>
        <v>6.7727272727272725</v>
      </c>
      <c r="N240" s="4">
        <f t="shared" si="166"/>
        <v>6.7727272727272725</v>
      </c>
      <c r="O240" s="4">
        <f t="shared" si="167"/>
        <v>6</v>
      </c>
      <c r="P240" s="4">
        <f t="shared" si="168"/>
        <v>7.2727272727272725</v>
      </c>
      <c r="Q240" s="15">
        <f t="shared" si="169"/>
        <v>-2.5</v>
      </c>
      <c r="R240" s="15">
        <f t="shared" si="170"/>
        <v>-3</v>
      </c>
      <c r="S240" s="15">
        <f t="shared" si="171"/>
        <v>-5.5</v>
      </c>
    </row>
    <row r="241" spans="1:19" x14ac:dyDescent="0.3">
      <c r="A241">
        <v>32</v>
      </c>
      <c r="B241" t="s">
        <v>20</v>
      </c>
      <c r="C241" s="14">
        <f>SUMIFS('[1]INSER DATA'!$F:$F,'[1]INSER DATA'!$B:$B,A241,'[1]INSER DATA'!$R:$R,B241,'[1]INSER DATA'!$T:$T,1)</f>
        <v>63.5</v>
      </c>
      <c r="D241" s="85">
        <v>0.5</v>
      </c>
      <c r="E241" s="14">
        <f t="shared" si="144"/>
        <v>64</v>
      </c>
      <c r="F241" s="85">
        <v>0</v>
      </c>
      <c r="G241" s="14">
        <f t="shared" si="163"/>
        <v>64</v>
      </c>
      <c r="H241" s="12">
        <f>SUMIFS('[1]INSER DATA'!$F:$F,'[1]INSER DATA'!$B:$B,A241,'[1]INSER DATA'!$R:$R,B241,'[1]INSER DATA'!$W:$W,1)</f>
        <v>66</v>
      </c>
      <c r="I241" s="88">
        <v>1</v>
      </c>
      <c r="J241" s="12">
        <f>SUMIFS('[1]INSER DATA'!$X:$X,'[1]INSER DATA'!$B:$B,A241,'[1]INSER DATA'!$R:$R,B241,'[1]INSER DATA'!$W:$W,1)</f>
        <v>67</v>
      </c>
      <c r="L241" s="4">
        <f t="shared" si="164"/>
        <v>5.7727272727272725</v>
      </c>
      <c r="M241" s="4">
        <f t="shared" si="165"/>
        <v>5.8181818181818183</v>
      </c>
      <c r="N241" s="4">
        <f t="shared" si="166"/>
        <v>5.8181818181818183</v>
      </c>
      <c r="O241" s="4">
        <f t="shared" si="167"/>
        <v>6</v>
      </c>
      <c r="P241" s="4">
        <f t="shared" si="168"/>
        <v>6.0909090909090908</v>
      </c>
      <c r="Q241" s="15">
        <f t="shared" si="169"/>
        <v>-2.5</v>
      </c>
      <c r="R241" s="15">
        <f t="shared" si="170"/>
        <v>-0.5</v>
      </c>
      <c r="S241" s="15">
        <f t="shared" si="171"/>
        <v>-3</v>
      </c>
    </row>
    <row r="242" spans="1:19" x14ac:dyDescent="0.3">
      <c r="A242">
        <v>32</v>
      </c>
      <c r="B242" t="s">
        <v>21</v>
      </c>
      <c r="C242" s="14">
        <f>SUMIFS('[1]INSER DATA'!$F:$F,'[1]INSER DATA'!$B:$B,A242,'[1]INSER DATA'!$R:$R,B242,'[1]INSER DATA'!$T:$T,1)</f>
        <v>69</v>
      </c>
      <c r="D242" s="85">
        <v>5</v>
      </c>
      <c r="E242" s="14">
        <f t="shared" si="144"/>
        <v>74</v>
      </c>
      <c r="F242" s="85">
        <v>0</v>
      </c>
      <c r="G242" s="14">
        <f t="shared" si="163"/>
        <v>74</v>
      </c>
      <c r="H242" s="12">
        <f>SUMIFS('[1]INSER DATA'!$F:$F,'[1]INSER DATA'!$B:$B,A242,'[1]INSER DATA'!$R:$R,B242,'[1]INSER DATA'!$W:$W,1)</f>
        <v>72</v>
      </c>
      <c r="I242" s="88">
        <v>6</v>
      </c>
      <c r="J242" s="12">
        <f>SUMIFS('[1]INSER DATA'!$X:$X,'[1]INSER DATA'!$B:$B,A242,'[1]INSER DATA'!$R:$R,B242,'[1]INSER DATA'!$W:$W,1)</f>
        <v>78</v>
      </c>
      <c r="L242" s="4">
        <f t="shared" si="164"/>
        <v>6.2727272727272725</v>
      </c>
      <c r="M242" s="4">
        <f t="shared" si="165"/>
        <v>6.7272727272727275</v>
      </c>
      <c r="N242" s="4">
        <f t="shared" si="166"/>
        <v>6.7272727272727275</v>
      </c>
      <c r="O242" s="4">
        <f t="shared" si="167"/>
        <v>6.5454545454545459</v>
      </c>
      <c r="P242" s="4">
        <f t="shared" si="168"/>
        <v>7.0909090909090908</v>
      </c>
      <c r="Q242" s="15">
        <f t="shared" si="169"/>
        <v>-3</v>
      </c>
      <c r="R242" s="15">
        <f t="shared" si="170"/>
        <v>-1</v>
      </c>
      <c r="S242" s="15">
        <f t="shared" si="171"/>
        <v>-4</v>
      </c>
    </row>
    <row r="243" spans="1:19" x14ac:dyDescent="0.3">
      <c r="A243">
        <v>32</v>
      </c>
      <c r="B243" t="s">
        <v>41</v>
      </c>
      <c r="C243" s="14">
        <f>SUMIFS('[1]INSER DATA'!$F:$F,'[1]INSER DATA'!$B:$B,A243,'[1]INSER DATA'!$R:$R,B243,'[1]INSER DATA'!$T:$T,1)</f>
        <v>62.5</v>
      </c>
      <c r="D243" s="85">
        <v>-3.5</v>
      </c>
      <c r="E243" s="14">
        <f t="shared" si="144"/>
        <v>59</v>
      </c>
      <c r="F243" s="85">
        <v>0</v>
      </c>
      <c r="G243" s="14">
        <f t="shared" si="163"/>
        <v>59</v>
      </c>
      <c r="H243" s="12">
        <f>SUMIFS('[1]INSER DATA'!$F:$F,'[1]INSER DATA'!$B:$B,A243,'[1]INSER DATA'!$R:$R,B243,'[1]INSER DATA'!$W:$W,1)</f>
        <v>65</v>
      </c>
      <c r="I243" s="88">
        <v>-1</v>
      </c>
      <c r="J243" s="12">
        <f>SUMIFS('[1]INSER DATA'!$X:$X,'[1]INSER DATA'!$B:$B,A243,'[1]INSER DATA'!$R:$R,B243,'[1]INSER DATA'!$W:$W,1)</f>
        <v>64</v>
      </c>
      <c r="L243" s="4">
        <f t="shared" si="164"/>
        <v>5.6818181818181817</v>
      </c>
      <c r="M243" s="4">
        <f t="shared" si="165"/>
        <v>5.3636363636363633</v>
      </c>
      <c r="N243" s="4">
        <f t="shared" si="166"/>
        <v>5.3636363636363633</v>
      </c>
      <c r="O243" s="4">
        <f t="shared" si="167"/>
        <v>5.9090909090909092</v>
      </c>
      <c r="P243" s="4">
        <f t="shared" si="168"/>
        <v>5.8181818181818183</v>
      </c>
      <c r="Q243" s="15">
        <f t="shared" si="169"/>
        <v>-2.5</v>
      </c>
      <c r="R243" s="15">
        <f t="shared" si="170"/>
        <v>-2.5</v>
      </c>
      <c r="S243" s="15">
        <f t="shared" si="171"/>
        <v>-5</v>
      </c>
    </row>
    <row r="244" spans="1:19" x14ac:dyDescent="0.3">
      <c r="A244">
        <v>33</v>
      </c>
      <c r="B244" t="s">
        <v>15</v>
      </c>
      <c r="C244" s="14">
        <f>SUMIFS('[1]INSER DATA'!$F:$F,'[1]INSER DATA'!$B:$B,A244,'[1]INSER DATA'!$R:$R,B244,'[1]INSER DATA'!$T:$T,1)</f>
        <v>65</v>
      </c>
      <c r="D244" s="85">
        <v>0</v>
      </c>
      <c r="E244" s="14">
        <f t="shared" si="144"/>
        <v>65</v>
      </c>
      <c r="F244" s="85">
        <v>1</v>
      </c>
      <c r="G244" s="14">
        <f t="shared" si="163"/>
        <v>66</v>
      </c>
      <c r="H244" s="12">
        <f>SUMIFS('[1]INSER DATA'!$F:$F,'[1]INSER DATA'!$B:$B,A244,'[1]INSER DATA'!$R:$R,B244,'[1]INSER DATA'!$W:$W,1)</f>
        <v>67</v>
      </c>
      <c r="I244" s="88">
        <v>2.5</v>
      </c>
      <c r="J244" s="12">
        <f>SUMIFS('[1]INSER DATA'!$X:$X,'[1]INSER DATA'!$B:$B,A244,'[1]INSER DATA'!$R:$R,B244,'[1]INSER DATA'!$W:$W,1)</f>
        <v>69.5</v>
      </c>
      <c r="L244" s="4">
        <f t="shared" ref="L244:L251" si="172">SUM(C244/11)</f>
        <v>5.9090909090909092</v>
      </c>
      <c r="M244" s="4">
        <f t="shared" ref="M244:M251" si="173">SUM(E244/11)</f>
        <v>5.9090909090909092</v>
      </c>
      <c r="N244" s="4">
        <f t="shared" ref="N244:N251" si="174">SUM(G244/11)</f>
        <v>6</v>
      </c>
      <c r="O244" s="4">
        <f t="shared" ref="O244:O251" si="175">SUM(H244/11)</f>
        <v>6.0909090909090908</v>
      </c>
      <c r="P244" s="4">
        <f t="shared" ref="P244:P251" si="176">SUM(J244/11)</f>
        <v>6.3181818181818183</v>
      </c>
      <c r="Q244" s="15">
        <f t="shared" ref="Q244:Q251" si="177">SUM(C244-H244)</f>
        <v>-2</v>
      </c>
      <c r="R244" s="15">
        <f t="shared" ref="R244:R251" si="178">SUM(D244-I244)</f>
        <v>-2.5</v>
      </c>
      <c r="S244" s="15">
        <f t="shared" ref="S244:S251" si="179">SUM(E244-J244)</f>
        <v>-4.5</v>
      </c>
    </row>
    <row r="245" spans="1:19" x14ac:dyDescent="0.3">
      <c r="A245">
        <v>33</v>
      </c>
      <c r="B245" t="s">
        <v>16</v>
      </c>
      <c r="C245" s="14">
        <f>SUMIFS('[1]INSER DATA'!$F:$F,'[1]INSER DATA'!$B:$B,A245,'[1]INSER DATA'!$R:$R,B245,'[1]INSER DATA'!$T:$T,1)</f>
        <v>66.5</v>
      </c>
      <c r="D245" s="85">
        <v>8</v>
      </c>
      <c r="E245" s="14">
        <f t="shared" si="144"/>
        <v>74.5</v>
      </c>
      <c r="F245" s="85">
        <v>0</v>
      </c>
      <c r="G245" s="14">
        <f t="shared" si="163"/>
        <v>74.5</v>
      </c>
      <c r="H245" s="12">
        <f>SUMIFS('[1]INSER DATA'!$F:$F,'[1]INSER DATA'!$B:$B,A245,'[1]INSER DATA'!$R:$R,B245,'[1]INSER DATA'!$W:$W,1)</f>
        <v>70</v>
      </c>
      <c r="I245" s="88">
        <v>7.5</v>
      </c>
      <c r="J245" s="12">
        <f>SUMIFS('[1]INSER DATA'!$X:$X,'[1]INSER DATA'!$B:$B,A245,'[1]INSER DATA'!$R:$R,B245,'[1]INSER DATA'!$W:$W,1)</f>
        <v>77.5</v>
      </c>
      <c r="L245" s="4">
        <f t="shared" si="172"/>
        <v>6.0454545454545459</v>
      </c>
      <c r="M245" s="4">
        <f t="shared" si="173"/>
        <v>6.7727272727272725</v>
      </c>
      <c r="N245" s="4">
        <f t="shared" si="174"/>
        <v>6.7727272727272725</v>
      </c>
      <c r="O245" s="4">
        <f t="shared" si="175"/>
        <v>6.3636363636363633</v>
      </c>
      <c r="P245" s="4">
        <f t="shared" si="176"/>
        <v>7.0454545454545459</v>
      </c>
      <c r="Q245" s="15">
        <f t="shared" si="177"/>
        <v>-3.5</v>
      </c>
      <c r="R245" s="15">
        <f t="shared" si="178"/>
        <v>0.5</v>
      </c>
      <c r="S245" s="15">
        <f t="shared" si="179"/>
        <v>-3</v>
      </c>
    </row>
    <row r="246" spans="1:19" x14ac:dyDescent="0.3">
      <c r="A246">
        <v>33</v>
      </c>
      <c r="B246" t="s">
        <v>17</v>
      </c>
      <c r="C246" s="14">
        <f>SUMIFS('[1]INSER DATA'!$F:$F,'[1]INSER DATA'!$B:$B,A246,'[1]INSER DATA'!$R:$R,B246,'[1]INSER DATA'!$T:$T,1)</f>
        <v>69</v>
      </c>
      <c r="D246" s="85">
        <v>10.5</v>
      </c>
      <c r="E246" s="14">
        <f t="shared" si="144"/>
        <v>79.5</v>
      </c>
      <c r="F246" s="85">
        <v>0</v>
      </c>
      <c r="G246" s="14">
        <f t="shared" si="163"/>
        <v>79.5</v>
      </c>
      <c r="H246" s="12">
        <f>SUMIFS('[1]INSER DATA'!$F:$F,'[1]INSER DATA'!$B:$B,A246,'[1]INSER DATA'!$R:$R,B246,'[1]INSER DATA'!$W:$W,1)</f>
        <v>71.5</v>
      </c>
      <c r="I246" s="88">
        <v>15</v>
      </c>
      <c r="J246" s="12">
        <f>SUMIFS('[1]INSER DATA'!$X:$X,'[1]INSER DATA'!$B:$B,A246,'[1]INSER DATA'!$R:$R,B246,'[1]INSER DATA'!$W:$W,1)</f>
        <v>86.5</v>
      </c>
      <c r="L246" s="4">
        <f t="shared" si="172"/>
        <v>6.2727272727272725</v>
      </c>
      <c r="M246" s="4">
        <f t="shared" si="173"/>
        <v>7.2272727272727275</v>
      </c>
      <c r="N246" s="4">
        <f t="shared" si="174"/>
        <v>7.2272727272727275</v>
      </c>
      <c r="O246" s="4">
        <f t="shared" si="175"/>
        <v>6.5</v>
      </c>
      <c r="P246" s="4">
        <f t="shared" si="176"/>
        <v>7.8636363636363633</v>
      </c>
      <c r="Q246" s="15">
        <f t="shared" si="177"/>
        <v>-2.5</v>
      </c>
      <c r="R246" s="15">
        <f t="shared" si="178"/>
        <v>-4.5</v>
      </c>
      <c r="S246" s="15">
        <f t="shared" si="179"/>
        <v>-7</v>
      </c>
    </row>
    <row r="247" spans="1:19" x14ac:dyDescent="0.3">
      <c r="A247">
        <v>33</v>
      </c>
      <c r="B247" t="s">
        <v>18</v>
      </c>
      <c r="C247" s="14">
        <f>SUMIFS('[1]INSER DATA'!$F:$F,'[1]INSER DATA'!$B:$B,A247,'[1]INSER DATA'!$R:$R,B247,'[1]INSER DATA'!$T:$T,1)</f>
        <v>67</v>
      </c>
      <c r="D247" s="85">
        <v>2</v>
      </c>
      <c r="E247" s="14">
        <f t="shared" si="144"/>
        <v>69</v>
      </c>
      <c r="F247" s="85">
        <v>2</v>
      </c>
      <c r="G247" s="14">
        <f t="shared" si="163"/>
        <v>71</v>
      </c>
      <c r="H247" s="12">
        <f>SUMIFS('[1]INSER DATA'!$F:$F,'[1]INSER DATA'!$B:$B,A247,'[1]INSER DATA'!$R:$R,B247,'[1]INSER DATA'!$W:$W,1)</f>
        <v>67</v>
      </c>
      <c r="I247" s="88">
        <v>2</v>
      </c>
      <c r="J247" s="12">
        <f>SUMIFS('[1]INSER DATA'!$X:$X,'[1]INSER DATA'!$B:$B,A247,'[1]INSER DATA'!$R:$R,B247,'[1]INSER DATA'!$W:$W,1)</f>
        <v>69</v>
      </c>
      <c r="L247" s="4">
        <f t="shared" si="172"/>
        <v>6.0909090909090908</v>
      </c>
      <c r="M247" s="4">
        <f t="shared" si="173"/>
        <v>6.2727272727272725</v>
      </c>
      <c r="N247" s="4">
        <f t="shared" si="174"/>
        <v>6.4545454545454541</v>
      </c>
      <c r="O247" s="4">
        <f t="shared" si="175"/>
        <v>6.0909090909090908</v>
      </c>
      <c r="P247" s="4">
        <f t="shared" si="176"/>
        <v>6.2727272727272725</v>
      </c>
      <c r="Q247" s="15">
        <f t="shared" si="177"/>
        <v>0</v>
      </c>
      <c r="R247" s="15">
        <f t="shared" si="178"/>
        <v>0</v>
      </c>
      <c r="S247" s="15">
        <f t="shared" si="179"/>
        <v>0</v>
      </c>
    </row>
    <row r="248" spans="1:19" x14ac:dyDescent="0.3">
      <c r="A248">
        <v>33</v>
      </c>
      <c r="B248" t="s">
        <v>19</v>
      </c>
      <c r="C248" s="14">
        <f>SUMIFS('[1]INSER DATA'!$F:$F,'[1]INSER DATA'!$B:$B,A248,'[1]INSER DATA'!$R:$R,B248,'[1]INSER DATA'!$T:$T,1)</f>
        <v>68.5</v>
      </c>
      <c r="D248" s="85">
        <v>2</v>
      </c>
      <c r="E248" s="14">
        <f t="shared" si="144"/>
        <v>70.5</v>
      </c>
      <c r="F248" s="85">
        <v>1</v>
      </c>
      <c r="G248" s="14">
        <f t="shared" si="163"/>
        <v>71.5</v>
      </c>
      <c r="H248" s="12">
        <f>SUMIFS('[1]INSER DATA'!$F:$F,'[1]INSER DATA'!$B:$B,A248,'[1]INSER DATA'!$R:$R,B248,'[1]INSER DATA'!$W:$W,1)</f>
        <v>71</v>
      </c>
      <c r="I248" s="88">
        <v>9.5</v>
      </c>
      <c r="J248" s="12">
        <f>SUMIFS('[1]INSER DATA'!$X:$X,'[1]INSER DATA'!$B:$B,A248,'[1]INSER DATA'!$R:$R,B248,'[1]INSER DATA'!$W:$W,1)</f>
        <v>80.5</v>
      </c>
      <c r="L248" s="4">
        <f t="shared" si="172"/>
        <v>6.2272727272727275</v>
      </c>
      <c r="M248" s="4">
        <f t="shared" si="173"/>
        <v>6.4090909090909092</v>
      </c>
      <c r="N248" s="4">
        <f t="shared" si="174"/>
        <v>6.5</v>
      </c>
      <c r="O248" s="4">
        <f t="shared" si="175"/>
        <v>6.4545454545454541</v>
      </c>
      <c r="P248" s="4">
        <f t="shared" si="176"/>
        <v>7.3181818181818183</v>
      </c>
      <c r="Q248" s="15">
        <f t="shared" si="177"/>
        <v>-2.5</v>
      </c>
      <c r="R248" s="15">
        <f t="shared" si="178"/>
        <v>-7.5</v>
      </c>
      <c r="S248" s="15">
        <f t="shared" si="179"/>
        <v>-10</v>
      </c>
    </row>
    <row r="249" spans="1:19" x14ac:dyDescent="0.3">
      <c r="A249">
        <v>33</v>
      </c>
      <c r="B249" t="s">
        <v>20</v>
      </c>
      <c r="C249" s="14">
        <f>SUMIFS('[1]INSER DATA'!$F:$F,'[1]INSER DATA'!$B:$B,A249,'[1]INSER DATA'!$R:$R,B249,'[1]INSER DATA'!$T:$T,1)</f>
        <v>67.5</v>
      </c>
      <c r="D249" s="85">
        <v>5.5</v>
      </c>
      <c r="E249" s="14">
        <f t="shared" si="144"/>
        <v>73</v>
      </c>
      <c r="F249" s="85">
        <v>2</v>
      </c>
      <c r="G249" s="14">
        <f t="shared" si="163"/>
        <v>75</v>
      </c>
      <c r="H249" s="12">
        <f>SUMIFS('[1]INSER DATA'!$F:$F,'[1]INSER DATA'!$B:$B,A249,'[1]INSER DATA'!$R:$R,B249,'[1]INSER DATA'!$W:$W,1)</f>
        <v>68.5</v>
      </c>
      <c r="I249" s="88">
        <v>5.5</v>
      </c>
      <c r="J249" s="12">
        <f>SUMIFS('[1]INSER DATA'!$X:$X,'[1]INSER DATA'!$B:$B,A249,'[1]INSER DATA'!$R:$R,B249,'[1]INSER DATA'!$W:$W,1)</f>
        <v>74</v>
      </c>
      <c r="L249" s="4">
        <f t="shared" si="172"/>
        <v>6.1363636363636367</v>
      </c>
      <c r="M249" s="4">
        <f t="shared" si="173"/>
        <v>6.6363636363636367</v>
      </c>
      <c r="N249" s="4">
        <f t="shared" si="174"/>
        <v>6.8181818181818183</v>
      </c>
      <c r="O249" s="4">
        <f t="shared" si="175"/>
        <v>6.2272727272727275</v>
      </c>
      <c r="P249" s="4">
        <f t="shared" si="176"/>
        <v>6.7272727272727275</v>
      </c>
      <c r="Q249" s="15">
        <f t="shared" si="177"/>
        <v>-1</v>
      </c>
      <c r="R249" s="15">
        <f t="shared" si="178"/>
        <v>0</v>
      </c>
      <c r="S249" s="15">
        <f t="shared" si="179"/>
        <v>-1</v>
      </c>
    </row>
    <row r="250" spans="1:19" x14ac:dyDescent="0.3">
      <c r="A250">
        <v>33</v>
      </c>
      <c r="B250" t="s">
        <v>21</v>
      </c>
      <c r="C250" s="14">
        <f>SUMIFS('[1]INSER DATA'!$F:$F,'[1]INSER DATA'!$B:$B,A250,'[1]INSER DATA'!$R:$R,B250,'[1]INSER DATA'!$T:$T,1)</f>
        <v>64.5</v>
      </c>
      <c r="D250" s="85">
        <v>-1</v>
      </c>
      <c r="E250" s="14">
        <f t="shared" si="144"/>
        <v>63.5</v>
      </c>
      <c r="F250" s="85">
        <v>0</v>
      </c>
      <c r="G250" s="14">
        <f t="shared" si="163"/>
        <v>63.5</v>
      </c>
      <c r="H250" s="12">
        <f>SUMIFS('[1]INSER DATA'!$F:$F,'[1]INSER DATA'!$B:$B,A250,'[1]INSER DATA'!$R:$R,B250,'[1]INSER DATA'!$W:$W,1)</f>
        <v>70</v>
      </c>
      <c r="I250" s="88">
        <v>7</v>
      </c>
      <c r="J250" s="12">
        <f>SUMIFS('[1]INSER DATA'!$X:$X,'[1]INSER DATA'!$B:$B,A250,'[1]INSER DATA'!$R:$R,B250,'[1]INSER DATA'!$W:$W,1)</f>
        <v>77</v>
      </c>
      <c r="L250" s="4">
        <f t="shared" si="172"/>
        <v>5.8636363636363633</v>
      </c>
      <c r="M250" s="4">
        <f t="shared" si="173"/>
        <v>5.7727272727272725</v>
      </c>
      <c r="N250" s="4">
        <f t="shared" si="174"/>
        <v>5.7727272727272725</v>
      </c>
      <c r="O250" s="4">
        <f t="shared" si="175"/>
        <v>6.3636363636363633</v>
      </c>
      <c r="P250" s="4">
        <f t="shared" si="176"/>
        <v>7</v>
      </c>
      <c r="Q250" s="15">
        <f t="shared" si="177"/>
        <v>-5.5</v>
      </c>
      <c r="R250" s="15">
        <f t="shared" si="178"/>
        <v>-8</v>
      </c>
      <c r="S250" s="15">
        <f t="shared" si="179"/>
        <v>-13.5</v>
      </c>
    </row>
    <row r="251" spans="1:19" x14ac:dyDescent="0.3">
      <c r="A251">
        <v>33</v>
      </c>
      <c r="B251" t="s">
        <v>41</v>
      </c>
      <c r="C251" s="14">
        <f>SUMIFS('[1]INSER DATA'!$F:$F,'[1]INSER DATA'!$B:$B,A251,'[1]INSER DATA'!$R:$R,B251,'[1]INSER DATA'!$T:$T,1)</f>
        <v>65</v>
      </c>
      <c r="D251" s="85">
        <v>0.5</v>
      </c>
      <c r="E251" s="14">
        <f t="shared" si="144"/>
        <v>65.5</v>
      </c>
      <c r="F251" s="85">
        <v>0</v>
      </c>
      <c r="G251" s="14">
        <f t="shared" si="163"/>
        <v>65.5</v>
      </c>
      <c r="H251" s="12">
        <f>SUMIFS('[1]INSER DATA'!$F:$F,'[1]INSER DATA'!$B:$B,A251,'[1]INSER DATA'!$R:$R,B251,'[1]INSER DATA'!$W:$W,1)</f>
        <v>70</v>
      </c>
      <c r="I251" s="88">
        <v>0.5</v>
      </c>
      <c r="J251" s="12">
        <f>SUMIFS('[1]INSER DATA'!$X:$X,'[1]INSER DATA'!$B:$B,A251,'[1]INSER DATA'!$R:$R,B251,'[1]INSER DATA'!$W:$W,1)</f>
        <v>70.5</v>
      </c>
      <c r="L251" s="4">
        <f t="shared" si="172"/>
        <v>5.9090909090909092</v>
      </c>
      <c r="M251" s="4">
        <f t="shared" si="173"/>
        <v>5.9545454545454541</v>
      </c>
      <c r="N251" s="4">
        <f t="shared" si="174"/>
        <v>5.9545454545454541</v>
      </c>
      <c r="O251" s="4">
        <f t="shared" si="175"/>
        <v>6.3636363636363633</v>
      </c>
      <c r="P251" s="4">
        <f t="shared" si="176"/>
        <v>6.4090909090909092</v>
      </c>
      <c r="Q251" s="15">
        <f t="shared" si="177"/>
        <v>-5</v>
      </c>
      <c r="R251" s="15">
        <f t="shared" si="178"/>
        <v>0</v>
      </c>
      <c r="S251" s="15">
        <f t="shared" si="179"/>
        <v>-5</v>
      </c>
    </row>
    <row r="252" spans="1:19" x14ac:dyDescent="0.3">
      <c r="A252">
        <v>34</v>
      </c>
      <c r="B252" t="s">
        <v>15</v>
      </c>
      <c r="C252" s="14">
        <f>SUMIFS('[1]INSER DATA'!$F:$F,'[1]INSER DATA'!$B:$B,A252,'[1]INSER DATA'!$R:$R,B252,'[1]INSER DATA'!$T:$T,1)</f>
        <v>69.5</v>
      </c>
      <c r="D252" s="85">
        <v>10</v>
      </c>
      <c r="E252" s="14">
        <f t="shared" si="144"/>
        <v>79.5</v>
      </c>
      <c r="F252" s="85">
        <v>0</v>
      </c>
      <c r="G252" s="14">
        <f t="shared" si="163"/>
        <v>79.5</v>
      </c>
      <c r="H252" s="12">
        <f>SUMIFS('[1]INSER DATA'!$F:$F,'[1]INSER DATA'!$B:$B,A252,'[1]INSER DATA'!$R:$R,B252,'[1]INSER DATA'!$W:$W,1)</f>
        <v>72.5</v>
      </c>
      <c r="I252" s="88">
        <v>14</v>
      </c>
      <c r="J252" s="12">
        <f>SUMIFS('[1]INSER DATA'!$X:$X,'[1]INSER DATA'!$B:$B,A252,'[1]INSER DATA'!$R:$R,B252,'[1]INSER DATA'!$W:$W,1)</f>
        <v>86.5</v>
      </c>
      <c r="L252" s="4">
        <f t="shared" ref="L252:L258" si="180">SUM(C252/11)</f>
        <v>6.3181818181818183</v>
      </c>
      <c r="M252" s="4">
        <f t="shared" ref="M252:M258" si="181">SUM(E252/11)</f>
        <v>7.2272727272727275</v>
      </c>
      <c r="N252" s="4">
        <f t="shared" ref="N252:N258" si="182">SUM(G252/11)</f>
        <v>7.2272727272727275</v>
      </c>
      <c r="O252" s="4">
        <f t="shared" ref="O252:O258" si="183">SUM(H252/11)</f>
        <v>6.5909090909090908</v>
      </c>
      <c r="P252" s="4">
        <f t="shared" ref="P252:P258" si="184">SUM(J252/11)</f>
        <v>7.8636363636363633</v>
      </c>
      <c r="Q252" s="15">
        <f t="shared" ref="Q252:Q258" si="185">SUM(C252-H252)</f>
        <v>-3</v>
      </c>
      <c r="R252" s="15">
        <f t="shared" ref="R252:R258" si="186">SUM(D252-I252)</f>
        <v>-4</v>
      </c>
      <c r="S252" s="15">
        <f t="shared" ref="S252:S258" si="187">SUM(E252-J252)</f>
        <v>-7</v>
      </c>
    </row>
    <row r="253" spans="1:19" x14ac:dyDescent="0.3">
      <c r="A253">
        <v>34</v>
      </c>
      <c r="B253" t="s">
        <v>16</v>
      </c>
      <c r="C253" s="14">
        <f>SUMIFS('[1]INSER DATA'!$F:$F,'[1]INSER DATA'!$B:$B,A253,'[1]INSER DATA'!$R:$R,B253,'[1]INSER DATA'!$T:$T,1)</f>
        <v>66</v>
      </c>
      <c r="D253" s="85">
        <v>5.5</v>
      </c>
      <c r="E253" s="14">
        <f t="shared" si="144"/>
        <v>71.5</v>
      </c>
      <c r="F253" s="85">
        <v>0</v>
      </c>
      <c r="G253" s="14">
        <f t="shared" si="163"/>
        <v>71.5</v>
      </c>
      <c r="H253" s="12">
        <f>SUMIFS('[1]INSER DATA'!$F:$F,'[1]INSER DATA'!$B:$B,A253,'[1]INSER DATA'!$R:$R,B253,'[1]INSER DATA'!$W:$W,1)</f>
        <v>70</v>
      </c>
      <c r="I253" s="88">
        <v>12</v>
      </c>
      <c r="J253" s="12">
        <f>SUMIFS('[1]INSER DATA'!$X:$X,'[1]INSER DATA'!$B:$B,A253,'[1]INSER DATA'!$R:$R,B253,'[1]INSER DATA'!$W:$W,1)</f>
        <v>82</v>
      </c>
      <c r="L253" s="4">
        <f t="shared" si="180"/>
        <v>6</v>
      </c>
      <c r="M253" s="4">
        <f t="shared" si="181"/>
        <v>6.5</v>
      </c>
      <c r="N253" s="4">
        <f t="shared" si="182"/>
        <v>6.5</v>
      </c>
      <c r="O253" s="4">
        <f t="shared" si="183"/>
        <v>6.3636363636363633</v>
      </c>
      <c r="P253" s="4">
        <f t="shared" si="184"/>
        <v>7.4545454545454541</v>
      </c>
      <c r="Q253" s="15">
        <f t="shared" si="185"/>
        <v>-4</v>
      </c>
      <c r="R253" s="15">
        <f t="shared" si="186"/>
        <v>-6.5</v>
      </c>
      <c r="S253" s="15">
        <f t="shared" si="187"/>
        <v>-10.5</v>
      </c>
    </row>
    <row r="254" spans="1:19" x14ac:dyDescent="0.3">
      <c r="A254">
        <v>34</v>
      </c>
      <c r="B254" t="s">
        <v>17</v>
      </c>
      <c r="C254" s="14">
        <f>SUMIFS('[1]INSER DATA'!$F:$F,'[1]INSER DATA'!$B:$B,A254,'[1]INSER DATA'!$R:$R,B254,'[1]INSER DATA'!$T:$T,1)</f>
        <v>66.5</v>
      </c>
      <c r="D254" s="85">
        <v>6.5</v>
      </c>
      <c r="E254" s="14">
        <f t="shared" si="144"/>
        <v>73</v>
      </c>
      <c r="F254" s="85">
        <v>0</v>
      </c>
      <c r="G254" s="14">
        <f t="shared" si="163"/>
        <v>73</v>
      </c>
      <c r="H254" s="12">
        <f>SUMIFS('[1]INSER DATA'!$F:$F,'[1]INSER DATA'!$B:$B,A254,'[1]INSER DATA'!$R:$R,B254,'[1]INSER DATA'!$W:$W,1)</f>
        <v>68.5</v>
      </c>
      <c r="I254" s="88">
        <v>7</v>
      </c>
      <c r="J254" s="12">
        <f>SUMIFS('[1]INSER DATA'!$X:$X,'[1]INSER DATA'!$B:$B,A254,'[1]INSER DATA'!$R:$R,B254,'[1]INSER DATA'!$W:$W,1)</f>
        <v>75.5</v>
      </c>
      <c r="L254" s="4">
        <f t="shared" si="180"/>
        <v>6.0454545454545459</v>
      </c>
      <c r="M254" s="4">
        <f t="shared" si="181"/>
        <v>6.6363636363636367</v>
      </c>
      <c r="N254" s="4">
        <f t="shared" si="182"/>
        <v>6.6363636363636367</v>
      </c>
      <c r="O254" s="4">
        <f t="shared" si="183"/>
        <v>6.2272727272727275</v>
      </c>
      <c r="P254" s="4">
        <f t="shared" si="184"/>
        <v>6.8636363636363633</v>
      </c>
      <c r="Q254" s="15">
        <f t="shared" si="185"/>
        <v>-2</v>
      </c>
      <c r="R254" s="15">
        <f t="shared" si="186"/>
        <v>-0.5</v>
      </c>
      <c r="S254" s="15">
        <f t="shared" si="187"/>
        <v>-2.5</v>
      </c>
    </row>
    <row r="255" spans="1:19" x14ac:dyDescent="0.3">
      <c r="A255">
        <v>34</v>
      </c>
      <c r="B255" t="s">
        <v>18</v>
      </c>
      <c r="C255" s="14">
        <f>SUMIFS('[1]INSER DATA'!$F:$F,'[1]INSER DATA'!$B:$B,A255,'[1]INSER DATA'!$R:$R,B255,'[1]INSER DATA'!$T:$T,1)</f>
        <v>66</v>
      </c>
      <c r="D255" s="85">
        <v>1</v>
      </c>
      <c r="E255" s="14">
        <f t="shared" si="144"/>
        <v>67</v>
      </c>
      <c r="F255" s="85">
        <v>2</v>
      </c>
      <c r="G255" s="14">
        <f t="shared" si="163"/>
        <v>69</v>
      </c>
      <c r="H255" s="12">
        <f>SUMIFS('[1]INSER DATA'!$F:$F,'[1]INSER DATA'!$B:$B,A255,'[1]INSER DATA'!$R:$R,B255,'[1]INSER DATA'!$W:$W,1)</f>
        <v>68</v>
      </c>
      <c r="I255" s="88">
        <v>1</v>
      </c>
      <c r="J255" s="12">
        <f>SUMIFS('[1]INSER DATA'!$X:$X,'[1]INSER DATA'!$B:$B,A255,'[1]INSER DATA'!$R:$R,B255,'[1]INSER DATA'!$W:$W,1)</f>
        <v>69</v>
      </c>
      <c r="L255" s="4">
        <f t="shared" si="180"/>
        <v>6</v>
      </c>
      <c r="M255" s="4">
        <f t="shared" si="181"/>
        <v>6.0909090909090908</v>
      </c>
      <c r="N255" s="4">
        <f t="shared" si="182"/>
        <v>6.2727272727272725</v>
      </c>
      <c r="O255" s="4">
        <f t="shared" si="183"/>
        <v>6.1818181818181817</v>
      </c>
      <c r="P255" s="4">
        <f t="shared" si="184"/>
        <v>6.2727272727272725</v>
      </c>
      <c r="Q255" s="15">
        <f t="shared" si="185"/>
        <v>-2</v>
      </c>
      <c r="R255" s="15">
        <f t="shared" si="186"/>
        <v>0</v>
      </c>
      <c r="S255" s="15">
        <f t="shared" si="187"/>
        <v>-2</v>
      </c>
    </row>
    <row r="256" spans="1:19" x14ac:dyDescent="0.3">
      <c r="A256">
        <v>34</v>
      </c>
      <c r="B256" t="s">
        <v>19</v>
      </c>
      <c r="C256" s="14">
        <f>SUMIFS('[1]INSER DATA'!$F:$F,'[1]INSER DATA'!$B:$B,A256,'[1]INSER DATA'!$R:$R,B256,'[1]INSER DATA'!$T:$T,1)</f>
        <v>63</v>
      </c>
      <c r="D256" s="85">
        <v>-1</v>
      </c>
      <c r="E256" s="14">
        <f t="shared" si="144"/>
        <v>62</v>
      </c>
      <c r="F256" s="85">
        <v>0</v>
      </c>
      <c r="G256" s="14">
        <f t="shared" si="163"/>
        <v>62</v>
      </c>
      <c r="H256" s="12">
        <f>SUMIFS('[1]INSER DATA'!$F:$F,'[1]INSER DATA'!$B:$B,A256,'[1]INSER DATA'!$R:$R,B256,'[1]INSER DATA'!$W:$W,1)</f>
        <v>70</v>
      </c>
      <c r="I256" s="88">
        <v>-1.5</v>
      </c>
      <c r="J256" s="12">
        <f>SUMIFS('[1]INSER DATA'!$X:$X,'[1]INSER DATA'!$B:$B,A256,'[1]INSER DATA'!$R:$R,B256,'[1]INSER DATA'!$W:$W,1)</f>
        <v>68.5</v>
      </c>
      <c r="L256" s="4">
        <f t="shared" si="180"/>
        <v>5.7272727272727275</v>
      </c>
      <c r="M256" s="4">
        <f t="shared" si="181"/>
        <v>5.6363636363636367</v>
      </c>
      <c r="N256" s="4">
        <f t="shared" si="182"/>
        <v>5.6363636363636367</v>
      </c>
      <c r="O256" s="4">
        <f t="shared" si="183"/>
        <v>6.3636363636363633</v>
      </c>
      <c r="P256" s="4">
        <f t="shared" si="184"/>
        <v>6.2272727272727275</v>
      </c>
      <c r="Q256" s="15">
        <f t="shared" si="185"/>
        <v>-7</v>
      </c>
      <c r="R256" s="15">
        <f t="shared" si="186"/>
        <v>0.5</v>
      </c>
      <c r="S256" s="15">
        <f t="shared" si="187"/>
        <v>-6.5</v>
      </c>
    </row>
    <row r="257" spans="1:19" x14ac:dyDescent="0.3">
      <c r="A257">
        <v>34</v>
      </c>
      <c r="B257" t="s">
        <v>20</v>
      </c>
      <c r="C257" s="14">
        <f>SUMIFS('[1]INSER DATA'!$F:$F,'[1]INSER DATA'!$B:$B,A257,'[1]INSER DATA'!$R:$R,B257,'[1]INSER DATA'!$T:$T,1)</f>
        <v>68</v>
      </c>
      <c r="D257" s="85">
        <v>2</v>
      </c>
      <c r="E257" s="14">
        <f t="shared" si="144"/>
        <v>70</v>
      </c>
      <c r="F257" s="85">
        <v>2</v>
      </c>
      <c r="G257" s="14">
        <f t="shared" si="163"/>
        <v>72</v>
      </c>
      <c r="H257" s="12">
        <f>SUMIFS('[1]INSER DATA'!$F:$F,'[1]INSER DATA'!$B:$B,A257,'[1]INSER DATA'!$R:$R,B257,'[1]INSER DATA'!$W:$W,1)</f>
        <v>68</v>
      </c>
      <c r="I257" s="88">
        <v>3</v>
      </c>
      <c r="J257" s="12">
        <f>SUMIFS('[1]INSER DATA'!$X:$X,'[1]INSER DATA'!$B:$B,A257,'[1]INSER DATA'!$R:$R,B257,'[1]INSER DATA'!$W:$W,1)</f>
        <v>71.5</v>
      </c>
      <c r="L257" s="4">
        <f t="shared" si="180"/>
        <v>6.1818181818181817</v>
      </c>
      <c r="M257" s="4">
        <f t="shared" si="181"/>
        <v>6.3636363636363633</v>
      </c>
      <c r="N257" s="4">
        <f t="shared" si="182"/>
        <v>6.5454545454545459</v>
      </c>
      <c r="O257" s="4">
        <f t="shared" si="183"/>
        <v>6.1818181818181817</v>
      </c>
      <c r="P257" s="4">
        <f t="shared" si="184"/>
        <v>6.5</v>
      </c>
      <c r="Q257" s="15">
        <f t="shared" si="185"/>
        <v>0</v>
      </c>
      <c r="R257" s="15">
        <f t="shared" si="186"/>
        <v>-1</v>
      </c>
      <c r="S257" s="15">
        <f t="shared" si="187"/>
        <v>-1.5</v>
      </c>
    </row>
    <row r="258" spans="1:19" x14ac:dyDescent="0.3">
      <c r="A258">
        <v>34</v>
      </c>
      <c r="B258" t="s">
        <v>21</v>
      </c>
      <c r="C258" s="14">
        <f>SUMIFS('[1]INSER DATA'!$F:$F,'[1]INSER DATA'!$B:$B,A258,'[1]INSER DATA'!$R:$R,B258,'[1]INSER DATA'!$T:$T,1)</f>
        <v>71.5</v>
      </c>
      <c r="D258" s="85">
        <v>6</v>
      </c>
      <c r="E258" s="14">
        <f t="shared" si="144"/>
        <v>77.5</v>
      </c>
      <c r="F258" s="85">
        <v>0</v>
      </c>
      <c r="G258" s="14">
        <f t="shared" si="163"/>
        <v>77.5</v>
      </c>
      <c r="H258" s="12">
        <f>SUMIFS('[1]INSER DATA'!$F:$F,'[1]INSER DATA'!$B:$B,A258,'[1]INSER DATA'!$R:$R,B258,'[1]INSER DATA'!$W:$W,1)</f>
        <v>72.5</v>
      </c>
      <c r="I258" s="88">
        <v>10</v>
      </c>
      <c r="J258" s="12">
        <f>SUMIFS('[1]INSER DATA'!$X:$X,'[1]INSER DATA'!$B:$B,A258,'[1]INSER DATA'!$R:$R,B258,'[1]INSER DATA'!$W:$W,1)</f>
        <v>82.5</v>
      </c>
      <c r="L258" s="4">
        <f t="shared" si="180"/>
        <v>6.5</v>
      </c>
      <c r="M258" s="4">
        <f t="shared" si="181"/>
        <v>7.0454545454545459</v>
      </c>
      <c r="N258" s="4">
        <f t="shared" si="182"/>
        <v>7.0454545454545459</v>
      </c>
      <c r="O258" s="4">
        <f t="shared" si="183"/>
        <v>6.5909090909090908</v>
      </c>
      <c r="P258" s="4">
        <f t="shared" si="184"/>
        <v>7.5</v>
      </c>
      <c r="Q258" s="15">
        <f t="shared" si="185"/>
        <v>-1</v>
      </c>
      <c r="R258" s="15">
        <f t="shared" si="186"/>
        <v>-4</v>
      </c>
      <c r="S258" s="15">
        <f t="shared" si="187"/>
        <v>-5</v>
      </c>
    </row>
    <row r="259" spans="1:19" x14ac:dyDescent="0.3">
      <c r="A259">
        <v>34</v>
      </c>
      <c r="B259" t="s">
        <v>41</v>
      </c>
      <c r="C259" s="14">
        <f>SUMIFS('[1]INSER DATA'!$F:$F,'[1]INSER DATA'!$B:$B,A259,'[1]INSER DATA'!$R:$R,B259,'[1]INSER DATA'!$T:$T,1)</f>
        <v>66</v>
      </c>
      <c r="D259" s="85">
        <v>4.5</v>
      </c>
      <c r="E259" s="14">
        <f t="shared" si="144"/>
        <v>70.5</v>
      </c>
      <c r="F259" s="85">
        <v>0</v>
      </c>
      <c r="G259" s="14">
        <f t="shared" si="163"/>
        <v>70.5</v>
      </c>
      <c r="H259" s="12">
        <f>SUMIFS('[1]INSER DATA'!$F:$F,'[1]INSER DATA'!$B:$B,A259,'[1]INSER DATA'!$R:$R,B259,'[1]INSER DATA'!$W:$W,1)</f>
        <v>67.5</v>
      </c>
      <c r="I259" s="88">
        <v>5</v>
      </c>
      <c r="J259" s="12">
        <f>SUMIFS('[1]INSER DATA'!$X:$X,'[1]INSER DATA'!$B:$B,A259,'[1]INSER DATA'!$R:$R,B259,'[1]INSER DATA'!$W:$W,1)</f>
        <v>72.5</v>
      </c>
      <c r="L259" s="4">
        <f t="shared" ref="L259" si="188">SUM(C259/11)</f>
        <v>6</v>
      </c>
      <c r="M259" s="4">
        <f t="shared" ref="M259" si="189">SUM(E259/11)</f>
        <v>6.4090909090909092</v>
      </c>
      <c r="N259" s="4">
        <f t="shared" ref="N259" si="190">SUM(G259/11)</f>
        <v>6.4090909090909092</v>
      </c>
      <c r="O259" s="4">
        <f t="shared" ref="O259" si="191">SUM(H259/11)</f>
        <v>6.1363636363636367</v>
      </c>
      <c r="P259" s="4">
        <f t="shared" ref="P259" si="192">SUM(J259/11)</f>
        <v>6.5909090909090908</v>
      </c>
      <c r="Q259" s="15">
        <f t="shared" ref="Q259" si="193">SUM(C259-H259)</f>
        <v>-1.5</v>
      </c>
      <c r="R259" s="15">
        <f t="shared" ref="R259" si="194">SUM(D259-I259)</f>
        <v>-0.5</v>
      </c>
      <c r="S259" s="15">
        <f t="shared" ref="S259" si="195">SUM(E259-J259)</f>
        <v>-2</v>
      </c>
    </row>
    <row r="260" spans="1:19" x14ac:dyDescent="0.3">
      <c r="A260">
        <v>35</v>
      </c>
      <c r="B260" t="s">
        <v>15</v>
      </c>
      <c r="C260" s="14">
        <f>SUMIFS('[1]INSER DATA'!$F:$F,'[1]INSER DATA'!$B:$B,A260,'[1]INSER DATA'!$R:$R,B260,'[1]INSER DATA'!$T:$T,1)</f>
        <v>66</v>
      </c>
      <c r="D260" s="85">
        <v>1.5</v>
      </c>
      <c r="E260" s="14">
        <f t="shared" ref="E260:E291" si="196">SUM(C260:D260)</f>
        <v>67.5</v>
      </c>
      <c r="F260" s="85">
        <v>2</v>
      </c>
      <c r="G260" s="14">
        <f t="shared" ref="G260:G291" si="197">SUM(E260:F260)</f>
        <v>69.5</v>
      </c>
      <c r="H260" s="12">
        <f>SUMIFS('[1]INSER DATA'!$F:$F,'[1]INSER DATA'!$B:$B,A260,'[1]INSER DATA'!$R:$R,B260,'[1]INSER DATA'!$W:$W,1)</f>
        <v>70</v>
      </c>
      <c r="I260" s="88">
        <v>7.5</v>
      </c>
      <c r="J260" s="12">
        <f>SUMIFS('[1]INSER DATA'!$X:$X,'[1]INSER DATA'!$B:$B,A260,'[1]INSER DATA'!$R:$R,B260,'[1]INSER DATA'!$W:$W,1)</f>
        <v>77.5</v>
      </c>
      <c r="L260" s="4">
        <f t="shared" ref="L260:L267" si="198">SUM(C260/11)</f>
        <v>6</v>
      </c>
      <c r="M260" s="4">
        <f t="shared" ref="M260:M267" si="199">SUM(E260/11)</f>
        <v>6.1363636363636367</v>
      </c>
      <c r="N260" s="4">
        <f t="shared" ref="N260:N267" si="200">SUM(G260/11)</f>
        <v>6.3181818181818183</v>
      </c>
      <c r="O260" s="4">
        <f t="shared" ref="O260:O267" si="201">SUM(H260/11)</f>
        <v>6.3636363636363633</v>
      </c>
      <c r="P260" s="4">
        <f t="shared" ref="P260:P267" si="202">SUM(J260/11)</f>
        <v>7.0454545454545459</v>
      </c>
      <c r="Q260" s="15">
        <f t="shared" ref="Q260:Q267" si="203">SUM(C260-H260)</f>
        <v>-4</v>
      </c>
      <c r="R260" s="15">
        <f t="shared" ref="R260:R265" si="204">SUM(D260-I260)</f>
        <v>-6</v>
      </c>
      <c r="S260" s="15">
        <f t="shared" ref="S260:S267" si="205">SUM(E260-J260)</f>
        <v>-10</v>
      </c>
    </row>
    <row r="261" spans="1:19" x14ac:dyDescent="0.3">
      <c r="A261">
        <v>35</v>
      </c>
      <c r="B261" t="s">
        <v>16</v>
      </c>
      <c r="C261" s="14">
        <f>SUMIFS('[1]INSER DATA'!$F:$F,'[1]INSER DATA'!$B:$B,A261,'[1]INSER DATA'!$R:$R,B261,'[1]INSER DATA'!$T:$T,1)</f>
        <v>66.5</v>
      </c>
      <c r="D261" s="85">
        <v>4</v>
      </c>
      <c r="E261" s="14">
        <f t="shared" si="196"/>
        <v>70.5</v>
      </c>
      <c r="F261" s="85">
        <v>0</v>
      </c>
      <c r="G261" s="14">
        <f t="shared" si="197"/>
        <v>70.5</v>
      </c>
      <c r="H261" s="12">
        <f>SUMIFS('[1]INSER DATA'!$F:$F,'[1]INSER DATA'!$B:$B,A261,'[1]INSER DATA'!$R:$R,B261,'[1]INSER DATA'!$W:$W,1)</f>
        <v>71.5</v>
      </c>
      <c r="I261" s="88">
        <v>6</v>
      </c>
      <c r="J261" s="12">
        <f>SUMIFS('[1]INSER DATA'!$X:$X,'[1]INSER DATA'!$B:$B,A261,'[1]INSER DATA'!$R:$R,B261,'[1]INSER DATA'!$W:$W,1)</f>
        <v>77.5</v>
      </c>
      <c r="L261" s="4">
        <f t="shared" si="198"/>
        <v>6.0454545454545459</v>
      </c>
      <c r="M261" s="4">
        <f t="shared" si="199"/>
        <v>6.4090909090909092</v>
      </c>
      <c r="N261" s="4">
        <f t="shared" si="200"/>
        <v>6.4090909090909092</v>
      </c>
      <c r="O261" s="4">
        <f t="shared" si="201"/>
        <v>6.5</v>
      </c>
      <c r="P261" s="4">
        <f t="shared" si="202"/>
        <v>7.0454545454545459</v>
      </c>
      <c r="Q261" s="15">
        <f t="shared" si="203"/>
        <v>-5</v>
      </c>
      <c r="R261" s="15">
        <f t="shared" si="204"/>
        <v>-2</v>
      </c>
      <c r="S261" s="15">
        <f t="shared" si="205"/>
        <v>-7</v>
      </c>
    </row>
    <row r="262" spans="1:19" x14ac:dyDescent="0.3">
      <c r="A262">
        <v>35</v>
      </c>
      <c r="B262" t="s">
        <v>17</v>
      </c>
      <c r="C262" s="14">
        <f>SUMIFS('[1]INSER DATA'!$F:$F,'[1]INSER DATA'!$B:$B,A262,'[1]INSER DATA'!$R:$R,B262,'[1]INSER DATA'!$T:$T,1)</f>
        <v>68</v>
      </c>
      <c r="D262" s="85">
        <v>5.5</v>
      </c>
      <c r="E262" s="14">
        <f t="shared" si="196"/>
        <v>73.5</v>
      </c>
      <c r="F262" s="85">
        <v>0</v>
      </c>
      <c r="G262" s="14">
        <f t="shared" si="197"/>
        <v>73.5</v>
      </c>
      <c r="H262" s="12">
        <f>SUMIFS('[1]INSER DATA'!$F:$F,'[1]INSER DATA'!$B:$B,A262,'[1]INSER DATA'!$R:$R,B262,'[1]INSER DATA'!$W:$W,1)</f>
        <v>72.5</v>
      </c>
      <c r="I262" s="88">
        <v>12</v>
      </c>
      <c r="J262" s="12">
        <f>SUMIFS('[1]INSER DATA'!$X:$X,'[1]INSER DATA'!$B:$B,A262,'[1]INSER DATA'!$R:$R,B262,'[1]INSER DATA'!$W:$W,1)</f>
        <v>84.5</v>
      </c>
      <c r="L262" s="4">
        <f t="shared" si="198"/>
        <v>6.1818181818181817</v>
      </c>
      <c r="M262" s="4">
        <f t="shared" si="199"/>
        <v>6.6818181818181817</v>
      </c>
      <c r="N262" s="4">
        <f t="shared" si="200"/>
        <v>6.6818181818181817</v>
      </c>
      <c r="O262" s="4">
        <f t="shared" si="201"/>
        <v>6.5909090909090908</v>
      </c>
      <c r="P262" s="4">
        <f t="shared" si="202"/>
        <v>7.6818181818181817</v>
      </c>
      <c r="Q262" s="15">
        <f t="shared" si="203"/>
        <v>-4.5</v>
      </c>
      <c r="R262" s="15">
        <f t="shared" si="204"/>
        <v>-6.5</v>
      </c>
      <c r="S262" s="15">
        <f t="shared" si="205"/>
        <v>-11</v>
      </c>
    </row>
    <row r="263" spans="1:19" x14ac:dyDescent="0.3">
      <c r="A263">
        <v>35</v>
      </c>
      <c r="B263" t="s">
        <v>18</v>
      </c>
      <c r="C263" s="14">
        <f>SUMIFS('[1]INSER DATA'!$F:$F,'[1]INSER DATA'!$B:$B,A263,'[1]INSER DATA'!$R:$R,B263,'[1]INSER DATA'!$T:$T,1)</f>
        <v>68.5</v>
      </c>
      <c r="D263" s="85">
        <v>7</v>
      </c>
      <c r="E263" s="14">
        <f t="shared" si="196"/>
        <v>75.5</v>
      </c>
      <c r="F263" s="85">
        <v>1</v>
      </c>
      <c r="G263" s="14">
        <f t="shared" si="197"/>
        <v>76.5</v>
      </c>
      <c r="H263" s="12">
        <f>SUMIFS('[1]INSER DATA'!$F:$F,'[1]INSER DATA'!$B:$B,A263,'[1]INSER DATA'!$R:$R,B263,'[1]INSER DATA'!$W:$W,1)</f>
        <v>70</v>
      </c>
      <c r="I263" s="88">
        <v>9</v>
      </c>
      <c r="J263" s="12">
        <f>SUMIFS('[1]INSER DATA'!$X:$X,'[1]INSER DATA'!$B:$B,A263,'[1]INSER DATA'!$R:$R,B263,'[1]INSER DATA'!$W:$W,1)</f>
        <v>79</v>
      </c>
      <c r="L263" s="4">
        <f t="shared" si="198"/>
        <v>6.2272727272727275</v>
      </c>
      <c r="M263" s="4">
        <f t="shared" si="199"/>
        <v>6.8636363636363633</v>
      </c>
      <c r="N263" s="4">
        <f t="shared" si="200"/>
        <v>6.9545454545454541</v>
      </c>
      <c r="O263" s="4">
        <f t="shared" si="201"/>
        <v>6.3636363636363633</v>
      </c>
      <c r="P263" s="4">
        <f t="shared" si="202"/>
        <v>7.1818181818181817</v>
      </c>
      <c r="Q263" s="15">
        <f t="shared" si="203"/>
        <v>-1.5</v>
      </c>
      <c r="R263" s="15">
        <f t="shared" si="204"/>
        <v>-2</v>
      </c>
      <c r="S263" s="15">
        <f t="shared" si="205"/>
        <v>-3.5</v>
      </c>
    </row>
    <row r="264" spans="1:19" x14ac:dyDescent="0.3">
      <c r="A264">
        <v>35</v>
      </c>
      <c r="B264" t="s">
        <v>19</v>
      </c>
      <c r="C264" s="14">
        <f>SUMIFS('[1]INSER DATA'!$F:$F,'[1]INSER DATA'!$B:$B,A264,'[1]INSER DATA'!$R:$R,B264,'[1]INSER DATA'!$T:$T,1)</f>
        <v>62</v>
      </c>
      <c r="D264" s="85">
        <v>0</v>
      </c>
      <c r="E264" s="14">
        <f t="shared" si="196"/>
        <v>62</v>
      </c>
      <c r="F264" s="85">
        <v>0</v>
      </c>
      <c r="G264" s="14">
        <f t="shared" si="197"/>
        <v>62</v>
      </c>
      <c r="H264" s="12">
        <f>SUMIFS('[1]INSER DATA'!$F:$F,'[1]INSER DATA'!$B:$B,A264,'[1]INSER DATA'!$R:$R,B264,'[1]INSER DATA'!$W:$W,1)</f>
        <v>64</v>
      </c>
      <c r="I264" s="88">
        <v>0</v>
      </c>
      <c r="J264" s="12">
        <f>SUMIFS('[1]INSER DATA'!$X:$X,'[1]INSER DATA'!$B:$B,A264,'[1]INSER DATA'!$R:$R,B264,'[1]INSER DATA'!$W:$W,1)</f>
        <v>64</v>
      </c>
      <c r="L264" s="4">
        <f t="shared" si="198"/>
        <v>5.6363636363636367</v>
      </c>
      <c r="M264" s="4">
        <f t="shared" si="199"/>
        <v>5.6363636363636367</v>
      </c>
      <c r="N264" s="4">
        <f t="shared" si="200"/>
        <v>5.6363636363636367</v>
      </c>
      <c r="O264" s="4">
        <f t="shared" si="201"/>
        <v>5.8181818181818183</v>
      </c>
      <c r="P264" s="4">
        <f t="shared" si="202"/>
        <v>5.8181818181818183</v>
      </c>
      <c r="Q264" s="15">
        <f t="shared" si="203"/>
        <v>-2</v>
      </c>
      <c r="R264" s="15">
        <f t="shared" si="204"/>
        <v>0</v>
      </c>
      <c r="S264" s="15">
        <f t="shared" si="205"/>
        <v>-2</v>
      </c>
    </row>
    <row r="265" spans="1:19" x14ac:dyDescent="0.3">
      <c r="A265">
        <v>35</v>
      </c>
      <c r="B265" t="s">
        <v>20</v>
      </c>
      <c r="C265" s="14">
        <f>SUMIFS('[1]INSER DATA'!$F:$F,'[1]INSER DATA'!$B:$B,A265,'[1]INSER DATA'!$R:$R,B265,'[1]INSER DATA'!$T:$T,1)</f>
        <v>66.5</v>
      </c>
      <c r="D265" s="85">
        <v>-1.5</v>
      </c>
      <c r="E265" s="14">
        <f t="shared" si="196"/>
        <v>65</v>
      </c>
      <c r="F265" s="85">
        <v>1</v>
      </c>
      <c r="G265" s="14">
        <f t="shared" si="197"/>
        <v>66</v>
      </c>
      <c r="H265" s="12">
        <f>SUMIFS('[1]INSER DATA'!$F:$F,'[1]INSER DATA'!$B:$B,A265,'[1]INSER DATA'!$R:$R,B265,'[1]INSER DATA'!$W:$W,1)</f>
        <v>67.5</v>
      </c>
      <c r="I265" s="88">
        <v>1</v>
      </c>
      <c r="J265" s="12">
        <f>SUMIFS('[1]INSER DATA'!$X:$X,'[1]INSER DATA'!$B:$B,A265,'[1]INSER DATA'!$R:$R,B265,'[1]INSER DATA'!$W:$W,1)</f>
        <v>68.5</v>
      </c>
      <c r="L265" s="4">
        <f t="shared" si="198"/>
        <v>6.0454545454545459</v>
      </c>
      <c r="M265" s="4">
        <f t="shared" si="199"/>
        <v>5.9090909090909092</v>
      </c>
      <c r="N265" s="4">
        <f t="shared" si="200"/>
        <v>6</v>
      </c>
      <c r="O265" s="4">
        <f t="shared" si="201"/>
        <v>6.1363636363636367</v>
      </c>
      <c r="P265" s="4">
        <f t="shared" si="202"/>
        <v>6.2272727272727275</v>
      </c>
      <c r="Q265" s="15">
        <f t="shared" si="203"/>
        <v>-1</v>
      </c>
      <c r="R265" s="15">
        <f t="shared" si="204"/>
        <v>-2.5</v>
      </c>
      <c r="S265" s="15">
        <f t="shared" si="205"/>
        <v>-3.5</v>
      </c>
    </row>
    <row r="266" spans="1:19" x14ac:dyDescent="0.3">
      <c r="A266">
        <v>35</v>
      </c>
      <c r="B266" t="s">
        <v>21</v>
      </c>
      <c r="C266" s="14">
        <f>SUMIFS('[1]INSER DATA'!$F:$F,'[1]INSER DATA'!$B:$B,A266,'[1]INSER DATA'!$R:$R,B266,'[1]INSER DATA'!$T:$T,1)</f>
        <v>65</v>
      </c>
      <c r="D266" s="85">
        <v>1</v>
      </c>
      <c r="E266" s="14">
        <f t="shared" si="196"/>
        <v>66</v>
      </c>
      <c r="F266" s="85">
        <v>0</v>
      </c>
      <c r="G266" s="14">
        <f t="shared" si="197"/>
        <v>66</v>
      </c>
      <c r="H266" s="12">
        <f>SUMIFS('[1]INSER DATA'!$F:$F,'[1]INSER DATA'!$B:$B,A266,'[1]INSER DATA'!$R:$R,B266,'[1]INSER DATA'!$W:$W,1)</f>
        <v>66.5</v>
      </c>
      <c r="I266" s="88">
        <v>1</v>
      </c>
      <c r="J266" s="12">
        <f>SUMIFS('[1]INSER DATA'!$X:$X,'[1]INSER DATA'!$B:$B,A266,'[1]INSER DATA'!$R:$R,B266,'[1]INSER DATA'!$W:$W,1)</f>
        <v>67.5</v>
      </c>
      <c r="L266" s="4">
        <f t="shared" si="198"/>
        <v>5.9090909090909092</v>
      </c>
      <c r="M266" s="4">
        <f t="shared" si="199"/>
        <v>6</v>
      </c>
      <c r="N266" s="4">
        <f t="shared" si="200"/>
        <v>6</v>
      </c>
      <c r="O266" s="4">
        <f t="shared" si="201"/>
        <v>6.0454545454545459</v>
      </c>
      <c r="P266" s="4">
        <f t="shared" si="202"/>
        <v>6.1363636363636367</v>
      </c>
      <c r="Q266" s="15">
        <f t="shared" si="203"/>
        <v>-1.5</v>
      </c>
      <c r="R266" s="15">
        <f>SUM(D266-I266)</f>
        <v>0</v>
      </c>
      <c r="S266" s="15">
        <f t="shared" si="205"/>
        <v>-1.5</v>
      </c>
    </row>
    <row r="267" spans="1:19" x14ac:dyDescent="0.3">
      <c r="A267">
        <v>35</v>
      </c>
      <c r="B267" t="s">
        <v>41</v>
      </c>
      <c r="C267" s="14">
        <f>SUMIFS('[1]INSER DATA'!$F:$F,'[1]INSER DATA'!$B:$B,A267,'[1]INSER DATA'!$R:$R,B267,'[1]INSER DATA'!$T:$T,1)</f>
        <v>65</v>
      </c>
      <c r="D267" s="85">
        <v>-0.5</v>
      </c>
      <c r="E267" s="14">
        <f t="shared" si="196"/>
        <v>64.5</v>
      </c>
      <c r="F267" s="85">
        <v>0</v>
      </c>
      <c r="G267" s="14">
        <f t="shared" si="197"/>
        <v>64.5</v>
      </c>
      <c r="H267" s="12">
        <f>SUMIFS('[1]INSER DATA'!$F:$F,'[1]INSER DATA'!$B:$B,A267,'[1]INSER DATA'!$R:$R,B267,'[1]INSER DATA'!$W:$W,1)</f>
        <v>69</v>
      </c>
      <c r="I267" s="88">
        <v>4</v>
      </c>
      <c r="J267" s="12">
        <f>SUMIFS('[1]INSER DATA'!$X:$X,'[1]INSER DATA'!$B:$B,A267,'[1]INSER DATA'!$R:$R,B267,'[1]INSER DATA'!$W:$W,1)</f>
        <v>73</v>
      </c>
      <c r="L267" s="4">
        <f t="shared" si="198"/>
        <v>5.9090909090909092</v>
      </c>
      <c r="M267" s="4">
        <f t="shared" si="199"/>
        <v>5.8636363636363633</v>
      </c>
      <c r="N267" s="4">
        <f t="shared" si="200"/>
        <v>5.8636363636363633</v>
      </c>
      <c r="O267" s="4">
        <f t="shared" si="201"/>
        <v>6.2727272727272725</v>
      </c>
      <c r="P267" s="4">
        <f t="shared" si="202"/>
        <v>6.6363636363636367</v>
      </c>
      <c r="Q267" s="15">
        <f t="shared" si="203"/>
        <v>-4</v>
      </c>
      <c r="R267" s="15">
        <f>SUM(D267-I267)</f>
        <v>-4.5</v>
      </c>
      <c r="S267" s="15">
        <f t="shared" si="205"/>
        <v>-8.5</v>
      </c>
    </row>
    <row r="268" spans="1:19" x14ac:dyDescent="0.3">
      <c r="A268">
        <v>36</v>
      </c>
      <c r="B268" t="s">
        <v>15</v>
      </c>
      <c r="C268" s="14">
        <f>SUMIFS('[1]INSER DATA'!$F:$F,'[1]INSER DATA'!$B:$B,A268,'[1]INSER DATA'!$R:$R,B268,'[1]INSER DATA'!$T:$T,1)</f>
        <v>68.5</v>
      </c>
      <c r="D268" s="5">
        <v>13.5</v>
      </c>
      <c r="E268" s="14">
        <f t="shared" si="196"/>
        <v>82</v>
      </c>
      <c r="F268" s="5">
        <v>0</v>
      </c>
      <c r="G268" s="14">
        <f t="shared" si="197"/>
        <v>82</v>
      </c>
      <c r="H268" s="12">
        <f>SUMIFS('[1]INSER DATA'!$F:$F,'[1]INSER DATA'!$B:$B,A268,'[1]INSER DATA'!$R:$R,B268,'[1]INSER DATA'!$W:$W,1)</f>
        <v>70</v>
      </c>
      <c r="I268" s="5">
        <v>14</v>
      </c>
      <c r="J268" s="12">
        <f>SUMIFS('[1]INSER DATA'!$X:$X,'[1]INSER DATA'!$B:$B,A268,'[1]INSER DATA'!$R:$R,B268,'[1]INSER DATA'!$W:$W,1)</f>
        <v>84</v>
      </c>
      <c r="L268" s="4">
        <f t="shared" ref="L268:L291" si="206">SUM(C268/11)</f>
        <v>6.2272727272727275</v>
      </c>
      <c r="M268" s="4">
        <f t="shared" ref="M268:M291" si="207">SUM(E268/11)</f>
        <v>7.4545454545454541</v>
      </c>
      <c r="N268" s="4">
        <f t="shared" ref="N268:N291" si="208">SUM(G268/11)</f>
        <v>7.4545454545454541</v>
      </c>
      <c r="O268" s="4">
        <f t="shared" ref="O268:O291" si="209">SUM(H268/11)</f>
        <v>6.3636363636363633</v>
      </c>
      <c r="P268" s="4">
        <f t="shared" ref="P268:P291" si="210">SUM(J268/11)</f>
        <v>7.6363636363636367</v>
      </c>
      <c r="Q268" s="15">
        <f t="shared" ref="Q268:Q291" si="211">SUM(C268-H268)</f>
        <v>-1.5</v>
      </c>
      <c r="R268" s="15">
        <f t="shared" ref="R268:R291" si="212">SUM(D268-I268)</f>
        <v>-0.5</v>
      </c>
      <c r="S268" s="15">
        <f t="shared" ref="S268:S291" si="213">SUM(E268-J268)</f>
        <v>-2</v>
      </c>
    </row>
    <row r="269" spans="1:19" x14ac:dyDescent="0.3">
      <c r="A269">
        <v>36</v>
      </c>
      <c r="B269" t="s">
        <v>16</v>
      </c>
      <c r="C269" s="14">
        <f>SUMIFS('[1]INSER DATA'!$F:$F,'[1]INSER DATA'!$B:$B,A269,'[1]INSER DATA'!$R:$R,B269,'[1]INSER DATA'!$T:$T,1)</f>
        <v>64.5</v>
      </c>
      <c r="D269" s="5">
        <v>5.5</v>
      </c>
      <c r="E269" s="14">
        <f t="shared" si="196"/>
        <v>70</v>
      </c>
      <c r="F269" s="5">
        <v>0</v>
      </c>
      <c r="G269" s="14">
        <f t="shared" si="197"/>
        <v>70</v>
      </c>
      <c r="H269" s="12">
        <f>SUMIFS('[1]INSER DATA'!$F:$F,'[1]INSER DATA'!$B:$B,A269,'[1]INSER DATA'!$R:$R,B269,'[1]INSER DATA'!$W:$W,1)</f>
        <v>66</v>
      </c>
      <c r="I269" s="5">
        <v>8.5</v>
      </c>
      <c r="J269" s="12">
        <f>SUMIFS('[1]INSER DATA'!$X:$X,'[1]INSER DATA'!$B:$B,A269,'[1]INSER DATA'!$R:$R,B269,'[1]INSER DATA'!$W:$W,1)</f>
        <v>74.5</v>
      </c>
      <c r="L269" s="4">
        <f t="shared" si="206"/>
        <v>5.8636363636363633</v>
      </c>
      <c r="M269" s="4">
        <f t="shared" si="207"/>
        <v>6.3636363636363633</v>
      </c>
      <c r="N269" s="4">
        <f t="shared" si="208"/>
        <v>6.3636363636363633</v>
      </c>
      <c r="O269" s="4">
        <f t="shared" si="209"/>
        <v>6</v>
      </c>
      <c r="P269" s="4">
        <f t="shared" si="210"/>
        <v>6.7727272727272725</v>
      </c>
      <c r="Q269" s="15">
        <f t="shared" si="211"/>
        <v>-1.5</v>
      </c>
      <c r="R269" s="15">
        <f t="shared" si="212"/>
        <v>-3</v>
      </c>
      <c r="S269" s="15">
        <f t="shared" si="213"/>
        <v>-4.5</v>
      </c>
    </row>
    <row r="270" spans="1:19" x14ac:dyDescent="0.3">
      <c r="A270">
        <v>36</v>
      </c>
      <c r="B270" t="s">
        <v>17</v>
      </c>
      <c r="C270" s="14">
        <f>SUMIFS('[1]INSER DATA'!$F:$F,'[1]INSER DATA'!$B:$B,A270,'[1]INSER DATA'!$R:$R,B270,'[1]INSER DATA'!$T:$T,1)</f>
        <v>68</v>
      </c>
      <c r="D270" s="5">
        <v>1</v>
      </c>
      <c r="E270" s="14">
        <f t="shared" si="196"/>
        <v>69</v>
      </c>
      <c r="F270" s="5">
        <v>0</v>
      </c>
      <c r="G270" s="14">
        <f t="shared" si="197"/>
        <v>69</v>
      </c>
      <c r="H270" s="12">
        <f>SUMIFS('[1]INSER DATA'!$F:$F,'[1]INSER DATA'!$B:$B,A270,'[1]INSER DATA'!$R:$R,B270,'[1]INSER DATA'!$W:$W,1)</f>
        <v>69.5</v>
      </c>
      <c r="I270" s="5">
        <v>3</v>
      </c>
      <c r="J270" s="12">
        <f>SUMIFS('[1]INSER DATA'!$X:$X,'[1]INSER DATA'!$B:$B,A270,'[1]INSER DATA'!$R:$R,B270,'[1]INSER DATA'!$W:$W,1)</f>
        <v>72.5</v>
      </c>
      <c r="L270" s="4">
        <f t="shared" si="206"/>
        <v>6.1818181818181817</v>
      </c>
      <c r="M270" s="4">
        <f t="shared" si="207"/>
        <v>6.2727272727272725</v>
      </c>
      <c r="N270" s="4">
        <f t="shared" si="208"/>
        <v>6.2727272727272725</v>
      </c>
      <c r="O270" s="4">
        <f t="shared" si="209"/>
        <v>6.3181818181818183</v>
      </c>
      <c r="P270" s="4">
        <f t="shared" si="210"/>
        <v>6.5909090909090908</v>
      </c>
      <c r="Q270" s="15">
        <f t="shared" si="211"/>
        <v>-1.5</v>
      </c>
      <c r="R270" s="15">
        <f t="shared" si="212"/>
        <v>-2</v>
      </c>
      <c r="S270" s="15">
        <f t="shared" si="213"/>
        <v>-3.5</v>
      </c>
    </row>
    <row r="271" spans="1:19" x14ac:dyDescent="0.3">
      <c r="A271">
        <v>36</v>
      </c>
      <c r="B271" t="s">
        <v>18</v>
      </c>
      <c r="C271" s="14">
        <f>SUMIFS('[1]INSER DATA'!$F:$F,'[1]INSER DATA'!$B:$B,A271,'[1]INSER DATA'!$R:$R,B271,'[1]INSER DATA'!$T:$T,1)</f>
        <v>68.5</v>
      </c>
      <c r="D271" s="5">
        <v>8.5</v>
      </c>
      <c r="E271" s="14">
        <f t="shared" si="196"/>
        <v>77</v>
      </c>
      <c r="F271" s="5">
        <v>1</v>
      </c>
      <c r="G271" s="14">
        <f t="shared" si="197"/>
        <v>78</v>
      </c>
      <c r="H271" s="12">
        <f>SUMIFS('[1]INSER DATA'!$F:$F,'[1]INSER DATA'!$B:$B,A271,'[1]INSER DATA'!$R:$R,B271,'[1]INSER DATA'!$W:$W,1)</f>
        <v>71</v>
      </c>
      <c r="I271" s="5">
        <v>9.5</v>
      </c>
      <c r="J271" s="12">
        <f>SUMIFS('[1]INSER DATA'!$X:$X,'[1]INSER DATA'!$B:$B,A271,'[1]INSER DATA'!$R:$R,B271,'[1]INSER DATA'!$W:$W,1)</f>
        <v>80.5</v>
      </c>
      <c r="L271" s="4">
        <f t="shared" si="206"/>
        <v>6.2272727272727275</v>
      </c>
      <c r="M271" s="4">
        <f t="shared" si="207"/>
        <v>7</v>
      </c>
      <c r="N271" s="4">
        <f t="shared" si="208"/>
        <v>7.0909090909090908</v>
      </c>
      <c r="O271" s="4">
        <f t="shared" si="209"/>
        <v>6.4545454545454541</v>
      </c>
      <c r="P271" s="4">
        <f t="shared" si="210"/>
        <v>7.3181818181818183</v>
      </c>
      <c r="Q271" s="15">
        <f t="shared" si="211"/>
        <v>-2.5</v>
      </c>
      <c r="R271" s="15">
        <f t="shared" si="212"/>
        <v>-1</v>
      </c>
      <c r="S271" s="15">
        <f t="shared" si="213"/>
        <v>-3.5</v>
      </c>
    </row>
    <row r="272" spans="1:19" x14ac:dyDescent="0.3">
      <c r="A272">
        <v>36</v>
      </c>
      <c r="B272" t="s">
        <v>19</v>
      </c>
      <c r="C272" s="14">
        <f>SUMIFS('[1]INSER DATA'!$F:$F,'[1]INSER DATA'!$B:$B,A272,'[1]INSER DATA'!$R:$R,B272,'[1]INSER DATA'!$T:$T,1)</f>
        <v>62.5</v>
      </c>
      <c r="D272" s="5">
        <v>7.5</v>
      </c>
      <c r="E272" s="14">
        <f t="shared" si="196"/>
        <v>70</v>
      </c>
      <c r="F272" s="5">
        <v>0</v>
      </c>
      <c r="G272" s="14">
        <f t="shared" si="197"/>
        <v>70</v>
      </c>
      <c r="H272" s="12">
        <f>SUMIFS('[1]INSER DATA'!$F:$F,'[1]INSER DATA'!$B:$B,A272,'[1]INSER DATA'!$R:$R,B272,'[1]INSER DATA'!$W:$W,1)</f>
        <v>67</v>
      </c>
      <c r="I272" s="5">
        <v>14.5</v>
      </c>
      <c r="J272" s="12">
        <f>SUMIFS('[1]INSER DATA'!$X:$X,'[1]INSER DATA'!$B:$B,A272,'[1]INSER DATA'!$R:$R,B272,'[1]INSER DATA'!$W:$W,1)</f>
        <v>81.5</v>
      </c>
      <c r="L272" s="4">
        <f t="shared" si="206"/>
        <v>5.6818181818181817</v>
      </c>
      <c r="M272" s="4">
        <f t="shared" si="207"/>
        <v>6.3636363636363633</v>
      </c>
      <c r="N272" s="4">
        <f t="shared" si="208"/>
        <v>6.3636363636363633</v>
      </c>
      <c r="O272" s="4">
        <f t="shared" si="209"/>
        <v>6.0909090909090908</v>
      </c>
      <c r="P272" s="4">
        <f t="shared" si="210"/>
        <v>7.4090909090909092</v>
      </c>
      <c r="Q272" s="15">
        <f t="shared" si="211"/>
        <v>-4.5</v>
      </c>
      <c r="R272" s="15">
        <f t="shared" si="212"/>
        <v>-7</v>
      </c>
      <c r="S272" s="15">
        <f t="shared" si="213"/>
        <v>-11.5</v>
      </c>
    </row>
    <row r="273" spans="1:19" x14ac:dyDescent="0.3">
      <c r="A273">
        <v>36</v>
      </c>
      <c r="B273" t="s">
        <v>20</v>
      </c>
      <c r="C273" s="14">
        <f>SUMIFS('[1]INSER DATA'!$F:$F,'[1]INSER DATA'!$B:$B,A273,'[1]INSER DATA'!$R:$R,B273,'[1]INSER DATA'!$T:$T,1)</f>
        <v>67</v>
      </c>
      <c r="D273" s="5">
        <v>8.5</v>
      </c>
      <c r="E273" s="14">
        <f t="shared" si="196"/>
        <v>75.5</v>
      </c>
      <c r="F273" s="5">
        <v>2</v>
      </c>
      <c r="G273" s="14">
        <f t="shared" si="197"/>
        <v>77.5</v>
      </c>
      <c r="H273" s="12">
        <f>SUMIFS('[1]INSER DATA'!$F:$F,'[1]INSER DATA'!$B:$B,A273,'[1]INSER DATA'!$R:$R,B273,'[1]INSER DATA'!$W:$W,1)</f>
        <v>71.5</v>
      </c>
      <c r="I273" s="5">
        <v>11</v>
      </c>
      <c r="J273" s="12">
        <f>SUMIFS('[1]INSER DATA'!$X:$X,'[1]INSER DATA'!$B:$B,A273,'[1]INSER DATA'!$R:$R,B273,'[1]INSER DATA'!$W:$W,1)</f>
        <v>82.5</v>
      </c>
      <c r="L273" s="4">
        <f t="shared" si="206"/>
        <v>6.0909090909090908</v>
      </c>
      <c r="M273" s="4">
        <f t="shared" si="207"/>
        <v>6.8636363636363633</v>
      </c>
      <c r="N273" s="4">
        <f t="shared" si="208"/>
        <v>7.0454545454545459</v>
      </c>
      <c r="O273" s="4">
        <f t="shared" si="209"/>
        <v>6.5</v>
      </c>
      <c r="P273" s="4">
        <f t="shared" si="210"/>
        <v>7.5</v>
      </c>
      <c r="Q273" s="15">
        <f t="shared" si="211"/>
        <v>-4.5</v>
      </c>
      <c r="R273" s="15">
        <f t="shared" si="212"/>
        <v>-2.5</v>
      </c>
      <c r="S273" s="15">
        <f t="shared" si="213"/>
        <v>-7</v>
      </c>
    </row>
    <row r="274" spans="1:19" x14ac:dyDescent="0.3">
      <c r="A274">
        <v>36</v>
      </c>
      <c r="B274" t="s">
        <v>21</v>
      </c>
      <c r="C274" s="14">
        <f>SUMIFS('[1]INSER DATA'!$F:$F,'[1]INSER DATA'!$B:$B,A274,'[1]INSER DATA'!$R:$R,B274,'[1]INSER DATA'!$T:$T,1)</f>
        <v>65.5</v>
      </c>
      <c r="D274" s="5">
        <v>1.5</v>
      </c>
      <c r="E274" s="14">
        <f t="shared" si="196"/>
        <v>67</v>
      </c>
      <c r="F274" s="5">
        <v>0</v>
      </c>
      <c r="G274" s="14">
        <f t="shared" si="197"/>
        <v>67</v>
      </c>
      <c r="H274" s="12">
        <f>SUMIFS('[1]INSER DATA'!$F:$F,'[1]INSER DATA'!$B:$B,A274,'[1]INSER DATA'!$R:$R,B274,'[1]INSER DATA'!$W:$W,1)</f>
        <v>68</v>
      </c>
      <c r="I274" s="5">
        <v>1.5</v>
      </c>
      <c r="J274" s="12">
        <f>SUMIFS('[1]INSER DATA'!$X:$X,'[1]INSER DATA'!$B:$B,A274,'[1]INSER DATA'!$R:$R,B274,'[1]INSER DATA'!$W:$W,1)</f>
        <v>69.5</v>
      </c>
      <c r="L274" s="4">
        <f t="shared" si="206"/>
        <v>5.9545454545454541</v>
      </c>
      <c r="M274" s="4">
        <f t="shared" si="207"/>
        <v>6.0909090909090908</v>
      </c>
      <c r="N274" s="4">
        <f t="shared" si="208"/>
        <v>6.0909090909090908</v>
      </c>
      <c r="O274" s="4">
        <f t="shared" si="209"/>
        <v>6.1818181818181817</v>
      </c>
      <c r="P274" s="4">
        <f t="shared" si="210"/>
        <v>6.3181818181818183</v>
      </c>
      <c r="Q274" s="15">
        <f t="shared" si="211"/>
        <v>-2.5</v>
      </c>
      <c r="R274" s="15">
        <f t="shared" si="212"/>
        <v>0</v>
      </c>
      <c r="S274" s="15">
        <f t="shared" si="213"/>
        <v>-2.5</v>
      </c>
    </row>
    <row r="275" spans="1:19" x14ac:dyDescent="0.3">
      <c r="A275">
        <v>36</v>
      </c>
      <c r="B275" t="s">
        <v>41</v>
      </c>
      <c r="C275" s="14">
        <f>SUMIFS('[1]INSER DATA'!$F:$F,'[1]INSER DATA'!$B:$B,A275,'[1]INSER DATA'!$R:$R,B275,'[1]INSER DATA'!$T:$T,1)</f>
        <v>65</v>
      </c>
      <c r="D275" s="5">
        <v>8.5</v>
      </c>
      <c r="E275" s="14">
        <f t="shared" si="196"/>
        <v>73.5</v>
      </c>
      <c r="F275" s="5">
        <v>0</v>
      </c>
      <c r="G275" s="14">
        <f t="shared" si="197"/>
        <v>73.5</v>
      </c>
      <c r="H275" s="12">
        <f>SUMIFS('[1]INSER DATA'!$F:$F,'[1]INSER DATA'!$B:$B,A275,'[1]INSER DATA'!$R:$R,B275,'[1]INSER DATA'!$W:$W,1)</f>
        <v>67.5</v>
      </c>
      <c r="I275" s="5">
        <v>13</v>
      </c>
      <c r="J275" s="12">
        <f>SUMIFS('[1]INSER DATA'!$X:$X,'[1]INSER DATA'!$B:$B,A275,'[1]INSER DATA'!$R:$R,B275,'[1]INSER DATA'!$W:$W,1)</f>
        <v>80.5</v>
      </c>
      <c r="L275" s="4">
        <f t="shared" si="206"/>
        <v>5.9090909090909092</v>
      </c>
      <c r="M275" s="4">
        <f t="shared" si="207"/>
        <v>6.6818181818181817</v>
      </c>
      <c r="N275" s="4">
        <f t="shared" si="208"/>
        <v>6.6818181818181817</v>
      </c>
      <c r="O275" s="4">
        <f t="shared" si="209"/>
        <v>6.1363636363636367</v>
      </c>
      <c r="P275" s="4">
        <f t="shared" si="210"/>
        <v>7.3181818181818183</v>
      </c>
      <c r="Q275" s="15">
        <f t="shared" si="211"/>
        <v>-2.5</v>
      </c>
      <c r="R275" s="15">
        <f t="shared" si="212"/>
        <v>-4.5</v>
      </c>
      <c r="S275" s="15">
        <f t="shared" si="213"/>
        <v>-7</v>
      </c>
    </row>
    <row r="276" spans="1:19" x14ac:dyDescent="0.3">
      <c r="A276">
        <v>37</v>
      </c>
      <c r="B276" t="s">
        <v>15</v>
      </c>
      <c r="C276" s="14">
        <f>SUMIFS('[1]INSER DATA'!$F:$F,'[1]INSER DATA'!$B:$B,A276,'[1]INSER DATA'!$R:$R,B276,'[1]INSER DATA'!$T:$T,1)</f>
        <v>65</v>
      </c>
      <c r="D276" s="5">
        <v>-3</v>
      </c>
      <c r="E276" s="14">
        <f t="shared" si="196"/>
        <v>62</v>
      </c>
      <c r="F276" s="5">
        <v>0</v>
      </c>
      <c r="G276" s="14">
        <f t="shared" si="197"/>
        <v>62</v>
      </c>
      <c r="H276" s="12">
        <f>SUMIFS('[1]INSER DATA'!$F:$F,'[1]INSER DATA'!$B:$B,A276,'[1]INSER DATA'!$R:$R,B276,'[1]INSER DATA'!$W:$W,1)</f>
        <v>66</v>
      </c>
      <c r="I276" s="5">
        <v>3.5</v>
      </c>
      <c r="J276" s="12">
        <f>SUMIFS('[1]INSER DATA'!$X:$X,'[1]INSER DATA'!$B:$B,A276,'[1]INSER DATA'!$R:$R,B276,'[1]INSER DATA'!$W:$W,1)</f>
        <v>63.5</v>
      </c>
      <c r="L276" s="4">
        <f t="shared" si="206"/>
        <v>5.9090909090909092</v>
      </c>
      <c r="M276" s="4">
        <f t="shared" si="207"/>
        <v>5.6363636363636367</v>
      </c>
      <c r="N276" s="4">
        <f t="shared" si="208"/>
        <v>5.6363636363636367</v>
      </c>
      <c r="O276" s="4">
        <f t="shared" si="209"/>
        <v>6</v>
      </c>
      <c r="P276" s="4">
        <f t="shared" si="210"/>
        <v>5.7727272727272725</v>
      </c>
      <c r="Q276" s="15">
        <f t="shared" si="211"/>
        <v>-1</v>
      </c>
      <c r="R276" s="15">
        <f t="shared" si="212"/>
        <v>-6.5</v>
      </c>
      <c r="S276" s="15">
        <f t="shared" si="213"/>
        <v>-1.5</v>
      </c>
    </row>
    <row r="277" spans="1:19" x14ac:dyDescent="0.3">
      <c r="A277">
        <v>37</v>
      </c>
      <c r="B277" t="s">
        <v>16</v>
      </c>
      <c r="C277" s="14">
        <f>SUMIFS('[1]INSER DATA'!$F:$F,'[1]INSER DATA'!$B:$B,A277,'[1]INSER DATA'!$R:$R,B277,'[1]INSER DATA'!$T:$T,1)</f>
        <v>70.5</v>
      </c>
      <c r="D277" s="5">
        <v>13.5</v>
      </c>
      <c r="E277" s="14">
        <f t="shared" si="196"/>
        <v>84</v>
      </c>
      <c r="F277" s="5">
        <v>4</v>
      </c>
      <c r="G277" s="14">
        <f t="shared" si="197"/>
        <v>88</v>
      </c>
      <c r="H277" s="12">
        <f>SUMIFS('[1]INSER DATA'!$F:$F,'[1]INSER DATA'!$B:$B,A277,'[1]INSER DATA'!$R:$R,B277,'[1]INSER DATA'!$W:$W,1)</f>
        <v>73</v>
      </c>
      <c r="I277" s="5">
        <v>15</v>
      </c>
      <c r="J277" s="12">
        <f>SUMIFS('[1]INSER DATA'!$X:$X,'[1]INSER DATA'!$B:$B,A277,'[1]INSER DATA'!$R:$R,B277,'[1]INSER DATA'!$W:$W,1)</f>
        <v>88</v>
      </c>
      <c r="L277" s="4">
        <f t="shared" si="206"/>
        <v>6.4090909090909092</v>
      </c>
      <c r="M277" s="4">
        <f t="shared" si="207"/>
        <v>7.6363636363636367</v>
      </c>
      <c r="N277" s="4">
        <f t="shared" si="208"/>
        <v>8</v>
      </c>
      <c r="O277" s="4">
        <f t="shared" si="209"/>
        <v>6.6363636363636367</v>
      </c>
      <c r="P277" s="4">
        <f t="shared" si="210"/>
        <v>8</v>
      </c>
      <c r="Q277" s="15">
        <f t="shared" si="211"/>
        <v>-2.5</v>
      </c>
      <c r="R277" s="15">
        <f t="shared" si="212"/>
        <v>-1.5</v>
      </c>
      <c r="S277" s="15">
        <f t="shared" si="213"/>
        <v>-4</v>
      </c>
    </row>
    <row r="278" spans="1:19" x14ac:dyDescent="0.3">
      <c r="A278">
        <v>37</v>
      </c>
      <c r="B278" t="s">
        <v>17</v>
      </c>
      <c r="C278" s="14">
        <f>SUMIFS('[1]INSER DATA'!$F:$F,'[1]INSER DATA'!$B:$B,A278,'[1]INSER DATA'!$R:$R,B278,'[1]INSER DATA'!$T:$T,1)</f>
        <v>66.5</v>
      </c>
      <c r="D278" s="5">
        <v>1</v>
      </c>
      <c r="E278" s="14">
        <f t="shared" si="196"/>
        <v>67.5</v>
      </c>
      <c r="F278" s="5">
        <v>0</v>
      </c>
      <c r="G278" s="14">
        <f t="shared" si="197"/>
        <v>67.5</v>
      </c>
      <c r="H278" s="12">
        <f>SUMIFS('[1]INSER DATA'!$F:$F,'[1]INSER DATA'!$B:$B,A278,'[1]INSER DATA'!$R:$R,B278,'[1]INSER DATA'!$W:$W,1)</f>
        <v>70.5</v>
      </c>
      <c r="I278" s="5">
        <v>4</v>
      </c>
      <c r="J278" s="12">
        <f>SUMIFS('[1]INSER DATA'!$X:$X,'[1]INSER DATA'!$B:$B,A278,'[1]INSER DATA'!$R:$R,B278,'[1]INSER DATA'!$W:$W,1)</f>
        <v>74.5</v>
      </c>
      <c r="L278" s="4">
        <f t="shared" si="206"/>
        <v>6.0454545454545459</v>
      </c>
      <c r="M278" s="4">
        <f t="shared" si="207"/>
        <v>6.1363636363636367</v>
      </c>
      <c r="N278" s="4">
        <f t="shared" si="208"/>
        <v>6.1363636363636367</v>
      </c>
      <c r="O278" s="4">
        <f t="shared" si="209"/>
        <v>6.4090909090909092</v>
      </c>
      <c r="P278" s="4">
        <f t="shared" si="210"/>
        <v>6.7727272727272725</v>
      </c>
      <c r="Q278" s="15">
        <f t="shared" si="211"/>
        <v>-4</v>
      </c>
      <c r="R278" s="15">
        <f t="shared" si="212"/>
        <v>-3</v>
      </c>
      <c r="S278" s="15">
        <f t="shared" si="213"/>
        <v>-7</v>
      </c>
    </row>
    <row r="279" spans="1:19" x14ac:dyDescent="0.3">
      <c r="A279">
        <v>37</v>
      </c>
      <c r="B279" t="s">
        <v>18</v>
      </c>
      <c r="C279" s="14">
        <f>SUMIFS('[1]INSER DATA'!$F:$F,'[1]INSER DATA'!$B:$B,A279,'[1]INSER DATA'!$R:$R,B279,'[1]INSER DATA'!$T:$T,1)</f>
        <v>66.5</v>
      </c>
      <c r="D279" s="5">
        <v>4</v>
      </c>
      <c r="E279" s="14">
        <f t="shared" si="196"/>
        <v>70.5</v>
      </c>
      <c r="F279" s="5">
        <v>1</v>
      </c>
      <c r="G279" s="14">
        <f t="shared" si="197"/>
        <v>71.5</v>
      </c>
      <c r="H279" s="12">
        <f>SUMIFS('[1]INSER DATA'!$F:$F,'[1]INSER DATA'!$B:$B,A279,'[1]INSER DATA'!$R:$R,B279,'[1]INSER DATA'!$W:$W,1)</f>
        <v>68</v>
      </c>
      <c r="I279" s="5">
        <v>4</v>
      </c>
      <c r="J279" s="12">
        <f>SUMIFS('[1]INSER DATA'!$X:$X,'[1]INSER DATA'!$B:$B,A279,'[1]INSER DATA'!$R:$R,B279,'[1]INSER DATA'!$W:$W,1)</f>
        <v>72</v>
      </c>
      <c r="L279" s="4">
        <f t="shared" si="206"/>
        <v>6.0454545454545459</v>
      </c>
      <c r="M279" s="4">
        <f t="shared" si="207"/>
        <v>6.4090909090909092</v>
      </c>
      <c r="N279" s="4">
        <f t="shared" si="208"/>
        <v>6.5</v>
      </c>
      <c r="O279" s="4">
        <f t="shared" si="209"/>
        <v>6.1818181818181817</v>
      </c>
      <c r="P279" s="4">
        <f t="shared" si="210"/>
        <v>6.5454545454545459</v>
      </c>
      <c r="Q279" s="15">
        <f t="shared" si="211"/>
        <v>-1.5</v>
      </c>
      <c r="R279" s="15">
        <f t="shared" si="212"/>
        <v>0</v>
      </c>
      <c r="S279" s="15">
        <f t="shared" si="213"/>
        <v>-1.5</v>
      </c>
    </row>
    <row r="280" spans="1:19" x14ac:dyDescent="0.3">
      <c r="A280">
        <v>37</v>
      </c>
      <c r="B280" t="s">
        <v>19</v>
      </c>
      <c r="C280" s="14">
        <f>SUMIFS('[1]INSER DATA'!$F:$F,'[1]INSER DATA'!$B:$B,A280,'[1]INSER DATA'!$R:$R,B280,'[1]INSER DATA'!$T:$T,1)</f>
        <v>66.5</v>
      </c>
      <c r="D280" s="5">
        <v>8</v>
      </c>
      <c r="E280" s="14">
        <f t="shared" si="196"/>
        <v>74.5</v>
      </c>
      <c r="F280" s="5">
        <v>2</v>
      </c>
      <c r="G280" s="14">
        <f t="shared" si="197"/>
        <v>76.5</v>
      </c>
      <c r="H280" s="12">
        <f>SUMIFS('[1]INSER DATA'!$F:$F,'[1]INSER DATA'!$B:$B,A280,'[1]INSER DATA'!$R:$R,B280,'[1]INSER DATA'!$W:$W,1)</f>
        <v>71.5</v>
      </c>
      <c r="I280" s="5">
        <v>11</v>
      </c>
      <c r="J280" s="12">
        <f>SUMIFS('[1]INSER DATA'!$X:$X,'[1]INSER DATA'!$B:$B,A280,'[1]INSER DATA'!$R:$R,B280,'[1]INSER DATA'!$W:$W,1)</f>
        <v>82.5</v>
      </c>
      <c r="L280" s="4">
        <f t="shared" si="206"/>
        <v>6.0454545454545459</v>
      </c>
      <c r="M280" s="4">
        <f t="shared" si="207"/>
        <v>6.7727272727272725</v>
      </c>
      <c r="N280" s="4">
        <f t="shared" si="208"/>
        <v>6.9545454545454541</v>
      </c>
      <c r="O280" s="4">
        <f t="shared" si="209"/>
        <v>6.5</v>
      </c>
      <c r="P280" s="4">
        <f t="shared" si="210"/>
        <v>7.5</v>
      </c>
      <c r="Q280" s="15">
        <f t="shared" si="211"/>
        <v>-5</v>
      </c>
      <c r="R280" s="15">
        <f t="shared" si="212"/>
        <v>-3</v>
      </c>
      <c r="S280" s="15">
        <f t="shared" si="213"/>
        <v>-8</v>
      </c>
    </row>
    <row r="281" spans="1:19" x14ac:dyDescent="0.3">
      <c r="A281">
        <v>37</v>
      </c>
      <c r="B281" t="s">
        <v>20</v>
      </c>
      <c r="C281" s="14">
        <f>SUMIFS('[1]INSER DATA'!$F:$F,'[1]INSER DATA'!$B:$B,A281,'[1]INSER DATA'!$R:$R,B281,'[1]INSER DATA'!$T:$T,1)</f>
        <v>65.5</v>
      </c>
      <c r="D281" s="5">
        <v>2.5</v>
      </c>
      <c r="E281" s="14">
        <f t="shared" si="196"/>
        <v>68</v>
      </c>
      <c r="F281" s="5">
        <v>0</v>
      </c>
      <c r="G281" s="14">
        <f t="shared" si="197"/>
        <v>68</v>
      </c>
      <c r="H281" s="12">
        <f>SUMIFS('[1]INSER DATA'!$F:$F,'[1]INSER DATA'!$B:$B,A281,'[1]INSER DATA'!$R:$R,B281,'[1]INSER DATA'!$W:$W,1)</f>
        <v>67</v>
      </c>
      <c r="I281" s="5">
        <v>4</v>
      </c>
      <c r="J281" s="12">
        <f>SUMIFS('[1]INSER DATA'!$X:$X,'[1]INSER DATA'!$B:$B,A281,'[1]INSER DATA'!$R:$R,B281,'[1]INSER DATA'!$W:$W,1)</f>
        <v>71</v>
      </c>
      <c r="L281" s="4">
        <f t="shared" si="206"/>
        <v>5.9545454545454541</v>
      </c>
      <c r="M281" s="4">
        <f t="shared" si="207"/>
        <v>6.1818181818181817</v>
      </c>
      <c r="N281" s="4">
        <f t="shared" si="208"/>
        <v>6.1818181818181817</v>
      </c>
      <c r="O281" s="4">
        <f t="shared" si="209"/>
        <v>6.0909090909090908</v>
      </c>
      <c r="P281" s="4">
        <f t="shared" si="210"/>
        <v>6.4545454545454541</v>
      </c>
      <c r="Q281" s="15">
        <f t="shared" si="211"/>
        <v>-1.5</v>
      </c>
      <c r="R281" s="15">
        <f t="shared" si="212"/>
        <v>-1.5</v>
      </c>
      <c r="S281" s="15">
        <f t="shared" si="213"/>
        <v>-3</v>
      </c>
    </row>
    <row r="282" spans="1:19" x14ac:dyDescent="0.3">
      <c r="A282">
        <v>37</v>
      </c>
      <c r="B282" t="s">
        <v>21</v>
      </c>
      <c r="C282" s="14">
        <f>SUMIFS('[1]INSER DATA'!$F:$F,'[1]INSER DATA'!$B:$B,A282,'[1]INSER DATA'!$R:$R,B282,'[1]INSER DATA'!$T:$T,1)</f>
        <v>68</v>
      </c>
      <c r="D282" s="5">
        <v>6</v>
      </c>
      <c r="E282" s="14">
        <f t="shared" si="196"/>
        <v>74</v>
      </c>
      <c r="F282" s="5">
        <v>0</v>
      </c>
      <c r="G282" s="14">
        <f t="shared" si="197"/>
        <v>74</v>
      </c>
      <c r="H282" s="12">
        <f>SUMIFS('[1]INSER DATA'!$F:$F,'[1]INSER DATA'!$B:$B,A282,'[1]INSER DATA'!$R:$R,B282,'[1]INSER DATA'!$W:$W,1)</f>
        <v>68.5</v>
      </c>
      <c r="I282" s="5">
        <v>8.5</v>
      </c>
      <c r="J282" s="12">
        <f>SUMIFS('[1]INSER DATA'!$X:$X,'[1]INSER DATA'!$B:$B,A282,'[1]INSER DATA'!$R:$R,B282,'[1]INSER DATA'!$W:$W,1)</f>
        <v>77</v>
      </c>
      <c r="L282" s="4">
        <f t="shared" si="206"/>
        <v>6.1818181818181817</v>
      </c>
      <c r="M282" s="4">
        <f t="shared" si="207"/>
        <v>6.7272727272727275</v>
      </c>
      <c r="N282" s="4">
        <f t="shared" si="208"/>
        <v>6.7272727272727275</v>
      </c>
      <c r="O282" s="4">
        <f t="shared" si="209"/>
        <v>6.2272727272727275</v>
      </c>
      <c r="P282" s="4">
        <f t="shared" si="210"/>
        <v>7</v>
      </c>
      <c r="Q282" s="15">
        <f t="shared" si="211"/>
        <v>-0.5</v>
      </c>
      <c r="R282" s="15">
        <f t="shared" si="212"/>
        <v>-2.5</v>
      </c>
      <c r="S282" s="15">
        <f t="shared" si="213"/>
        <v>-3</v>
      </c>
    </row>
    <row r="283" spans="1:19" x14ac:dyDescent="0.3">
      <c r="A283">
        <v>37</v>
      </c>
      <c r="B283" t="s">
        <v>41</v>
      </c>
      <c r="C283" s="14">
        <f>SUMIFS('[1]INSER DATA'!$F:$F,'[1]INSER DATA'!$B:$B,A283,'[1]INSER DATA'!$R:$R,B283,'[1]INSER DATA'!$T:$T,1)</f>
        <v>65</v>
      </c>
      <c r="D283" s="5">
        <v>2.5</v>
      </c>
      <c r="E283" s="14">
        <f t="shared" si="196"/>
        <v>67.5</v>
      </c>
      <c r="F283" s="5">
        <v>1</v>
      </c>
      <c r="G283" s="14">
        <f t="shared" si="197"/>
        <v>68.5</v>
      </c>
      <c r="H283" s="12">
        <f>SUMIFS('[1]INSER DATA'!$F:$F,'[1]INSER DATA'!$B:$B,A283,'[1]INSER DATA'!$R:$R,B283,'[1]INSER DATA'!$W:$W,1)</f>
        <v>67</v>
      </c>
      <c r="I283" s="5">
        <v>3.5</v>
      </c>
      <c r="J283" s="12">
        <f>SUMIFS('[1]INSER DATA'!$X:$X,'[1]INSER DATA'!$B:$B,A283,'[1]INSER DATA'!$R:$R,B283,'[1]INSER DATA'!$W:$W,1)</f>
        <v>70.5</v>
      </c>
      <c r="L283" s="4">
        <f t="shared" si="206"/>
        <v>5.9090909090909092</v>
      </c>
      <c r="M283" s="4">
        <f t="shared" si="207"/>
        <v>6.1363636363636367</v>
      </c>
      <c r="N283" s="4">
        <f t="shared" si="208"/>
        <v>6.2272727272727275</v>
      </c>
      <c r="O283" s="4">
        <f t="shared" si="209"/>
        <v>6.0909090909090908</v>
      </c>
      <c r="P283" s="4">
        <f t="shared" si="210"/>
        <v>6.4090909090909092</v>
      </c>
      <c r="Q283" s="15">
        <f t="shared" si="211"/>
        <v>-2</v>
      </c>
      <c r="R283" s="15">
        <f t="shared" si="212"/>
        <v>-1</v>
      </c>
      <c r="S283" s="15">
        <f t="shared" si="213"/>
        <v>-3</v>
      </c>
    </row>
    <row r="284" spans="1:19" x14ac:dyDescent="0.3">
      <c r="A284">
        <v>38</v>
      </c>
      <c r="B284" t="s">
        <v>15</v>
      </c>
      <c r="C284" s="14">
        <f>SUMIFS('[1]INSER DATA'!$F:$F,'[1]INSER DATA'!$B:$B,A284,'[1]INSER DATA'!$R:$R,B284,'[1]INSER DATA'!$T:$T,1)</f>
        <v>69.5</v>
      </c>
      <c r="D284" s="5">
        <v>3.5</v>
      </c>
      <c r="E284" s="14">
        <f t="shared" si="196"/>
        <v>73</v>
      </c>
      <c r="F284" s="5">
        <v>0</v>
      </c>
      <c r="G284" s="14">
        <f t="shared" si="197"/>
        <v>73</v>
      </c>
      <c r="H284" s="12">
        <f>SUMIFS('[1]INSER DATA'!$F:$F,'[1]INSER DATA'!$B:$B,A284,'[1]INSER DATA'!$R:$R,B284,'[1]INSER DATA'!$W:$W,1)</f>
        <v>71</v>
      </c>
      <c r="I284" s="5">
        <v>7</v>
      </c>
      <c r="J284" s="12">
        <f>SUMIFS('[1]INSER DATA'!$X:$X,'[1]INSER DATA'!$B:$B,A284,'[1]INSER DATA'!$R:$R,B284,'[1]INSER DATA'!$W:$W,1)</f>
        <v>78.5</v>
      </c>
      <c r="L284" s="4">
        <f t="shared" si="206"/>
        <v>6.3181818181818183</v>
      </c>
      <c r="M284" s="4">
        <f t="shared" si="207"/>
        <v>6.6363636363636367</v>
      </c>
      <c r="N284" s="4">
        <f t="shared" si="208"/>
        <v>6.6363636363636367</v>
      </c>
      <c r="O284" s="4">
        <f t="shared" si="209"/>
        <v>6.4545454545454541</v>
      </c>
      <c r="P284" s="4">
        <f t="shared" si="210"/>
        <v>7.1363636363636367</v>
      </c>
      <c r="Q284" s="15">
        <f t="shared" si="211"/>
        <v>-1.5</v>
      </c>
      <c r="R284" s="15">
        <f t="shared" si="212"/>
        <v>-3.5</v>
      </c>
      <c r="S284" s="15">
        <f t="shared" si="213"/>
        <v>-5.5</v>
      </c>
    </row>
    <row r="285" spans="1:19" x14ac:dyDescent="0.3">
      <c r="A285">
        <v>38</v>
      </c>
      <c r="B285" t="s">
        <v>16</v>
      </c>
      <c r="C285" s="14">
        <f>SUMIFS('[1]INSER DATA'!$F:$F,'[1]INSER DATA'!$B:$B,A285,'[1]INSER DATA'!$R:$R,B285,'[1]INSER DATA'!$T:$T,1)</f>
        <v>68</v>
      </c>
      <c r="D285" s="5">
        <v>4</v>
      </c>
      <c r="E285" s="14">
        <f t="shared" si="196"/>
        <v>72</v>
      </c>
      <c r="F285" s="5">
        <v>3</v>
      </c>
      <c r="G285" s="14">
        <f t="shared" si="197"/>
        <v>75</v>
      </c>
      <c r="H285" s="12">
        <f>SUMIFS('[1]INSER DATA'!$F:$F,'[1]INSER DATA'!$B:$B,A285,'[1]INSER DATA'!$R:$R,B285,'[1]INSER DATA'!$W:$W,1)</f>
        <v>70.5</v>
      </c>
      <c r="I285" s="5">
        <v>8</v>
      </c>
      <c r="J285" s="12">
        <f>SUMIFS('[1]INSER DATA'!$X:$X,'[1]INSER DATA'!$B:$B,A285,'[1]INSER DATA'!$R:$R,B285,'[1]INSER DATA'!$W:$W,1)</f>
        <v>78.5</v>
      </c>
      <c r="L285" s="4">
        <f t="shared" si="206"/>
        <v>6.1818181818181817</v>
      </c>
      <c r="M285" s="4">
        <f t="shared" si="207"/>
        <v>6.5454545454545459</v>
      </c>
      <c r="N285" s="4">
        <f t="shared" si="208"/>
        <v>6.8181818181818183</v>
      </c>
      <c r="O285" s="4">
        <f t="shared" si="209"/>
        <v>6.4090909090909092</v>
      </c>
      <c r="P285" s="4">
        <f t="shared" si="210"/>
        <v>7.1363636363636367</v>
      </c>
      <c r="Q285" s="15">
        <f t="shared" si="211"/>
        <v>-2.5</v>
      </c>
      <c r="R285" s="15">
        <f t="shared" si="212"/>
        <v>-4</v>
      </c>
      <c r="S285" s="15">
        <f t="shared" si="213"/>
        <v>-6.5</v>
      </c>
    </row>
    <row r="286" spans="1:19" x14ac:dyDescent="0.3">
      <c r="A286">
        <v>38</v>
      </c>
      <c r="B286" t="s">
        <v>17</v>
      </c>
      <c r="C286" s="14">
        <f>SUMIFS('[1]INSER DATA'!$F:$F,'[1]INSER DATA'!$B:$B,A286,'[1]INSER DATA'!$R:$R,B286,'[1]INSER DATA'!$T:$T,1)</f>
        <v>65</v>
      </c>
      <c r="D286" s="5">
        <v>-1</v>
      </c>
      <c r="E286" s="14">
        <f t="shared" si="196"/>
        <v>64</v>
      </c>
      <c r="F286" s="5">
        <v>0</v>
      </c>
      <c r="G286" s="14">
        <f t="shared" si="197"/>
        <v>64</v>
      </c>
      <c r="H286" s="12">
        <f>SUMIFS('[1]INSER DATA'!$F:$F,'[1]INSER DATA'!$B:$B,A286,'[1]INSER DATA'!$R:$R,B286,'[1]INSER DATA'!$W:$W,1)</f>
        <v>70</v>
      </c>
      <c r="I286" s="5">
        <v>8</v>
      </c>
      <c r="J286" s="12">
        <f>SUMIFS('[1]INSER DATA'!$X:$X,'[1]INSER DATA'!$B:$B,A286,'[1]INSER DATA'!$R:$R,B286,'[1]INSER DATA'!$W:$W,1)</f>
        <v>78</v>
      </c>
      <c r="L286" s="4">
        <f t="shared" si="206"/>
        <v>5.9090909090909092</v>
      </c>
      <c r="M286" s="4">
        <f t="shared" si="207"/>
        <v>5.8181818181818183</v>
      </c>
      <c r="N286" s="4">
        <f t="shared" si="208"/>
        <v>5.8181818181818183</v>
      </c>
      <c r="O286" s="4">
        <f t="shared" si="209"/>
        <v>6.3636363636363633</v>
      </c>
      <c r="P286" s="4">
        <f t="shared" si="210"/>
        <v>7.0909090909090908</v>
      </c>
      <c r="Q286" s="15">
        <f t="shared" si="211"/>
        <v>-5</v>
      </c>
      <c r="R286" s="15">
        <f t="shared" si="212"/>
        <v>-9</v>
      </c>
      <c r="S286" s="15">
        <f t="shared" si="213"/>
        <v>-14</v>
      </c>
    </row>
    <row r="287" spans="1:19" x14ac:dyDescent="0.3">
      <c r="A287">
        <v>38</v>
      </c>
      <c r="B287" t="s">
        <v>18</v>
      </c>
      <c r="C287" s="14">
        <f>SUMIFS('[1]INSER DATA'!$F:$F,'[1]INSER DATA'!$B:$B,A287,'[1]INSER DATA'!$R:$R,B287,'[1]INSER DATA'!$T:$T,1)</f>
        <v>66.5</v>
      </c>
      <c r="D287" s="5">
        <v>3</v>
      </c>
      <c r="E287" s="14">
        <f t="shared" si="196"/>
        <v>69.5</v>
      </c>
      <c r="F287" s="5">
        <v>2</v>
      </c>
      <c r="G287" s="14">
        <f t="shared" si="197"/>
        <v>71.5</v>
      </c>
      <c r="H287" s="12">
        <f>SUMIFS('[1]INSER DATA'!$F:$F,'[1]INSER DATA'!$B:$B,A287,'[1]INSER DATA'!$R:$R,B287,'[1]INSER DATA'!$W:$W,1)</f>
        <v>70</v>
      </c>
      <c r="I287" s="5">
        <v>6.5</v>
      </c>
      <c r="J287" s="12">
        <f>SUMIFS('[1]INSER DATA'!$X:$X,'[1]INSER DATA'!$B:$B,A287,'[1]INSER DATA'!$R:$R,B287,'[1]INSER DATA'!$W:$W,1)</f>
        <v>76.5</v>
      </c>
      <c r="L287" s="4">
        <f t="shared" si="206"/>
        <v>6.0454545454545459</v>
      </c>
      <c r="M287" s="4">
        <f t="shared" si="207"/>
        <v>6.3181818181818183</v>
      </c>
      <c r="N287" s="4">
        <f t="shared" si="208"/>
        <v>6.5</v>
      </c>
      <c r="O287" s="4">
        <f t="shared" si="209"/>
        <v>6.3636363636363633</v>
      </c>
      <c r="P287" s="4">
        <f t="shared" si="210"/>
        <v>6.9545454545454541</v>
      </c>
      <c r="Q287" s="15">
        <f t="shared" si="211"/>
        <v>-3.5</v>
      </c>
      <c r="R287" s="15">
        <f t="shared" si="212"/>
        <v>-3.5</v>
      </c>
      <c r="S287" s="15">
        <f t="shared" si="213"/>
        <v>-7</v>
      </c>
    </row>
    <row r="288" spans="1:19" x14ac:dyDescent="0.3">
      <c r="A288">
        <v>38</v>
      </c>
      <c r="B288" t="s">
        <v>19</v>
      </c>
      <c r="C288" s="14">
        <f>SUMIFS('[1]INSER DATA'!$F:$F,'[1]INSER DATA'!$B:$B,A288,'[1]INSER DATA'!$R:$R,B288,'[1]INSER DATA'!$T:$T,1)</f>
        <v>68</v>
      </c>
      <c r="D288" s="5">
        <v>3</v>
      </c>
      <c r="E288" s="14">
        <f t="shared" si="196"/>
        <v>71</v>
      </c>
      <c r="F288" s="5">
        <v>2</v>
      </c>
      <c r="G288" s="14">
        <f t="shared" si="197"/>
        <v>73</v>
      </c>
      <c r="H288" s="12">
        <f>SUMIFS('[1]INSER DATA'!$F:$F,'[1]INSER DATA'!$B:$B,A288,'[1]INSER DATA'!$R:$R,B288,'[1]INSER DATA'!$W:$W,1)</f>
        <v>70.5</v>
      </c>
      <c r="I288" s="5">
        <v>8</v>
      </c>
      <c r="J288" s="12">
        <f>SUMIFS('[1]INSER DATA'!$X:$X,'[1]INSER DATA'!$B:$B,A288,'[1]INSER DATA'!$R:$R,B288,'[1]INSER DATA'!$W:$W,1)</f>
        <v>78.5</v>
      </c>
      <c r="L288" s="4">
        <f t="shared" si="206"/>
        <v>6.1818181818181817</v>
      </c>
      <c r="M288" s="4">
        <f t="shared" si="207"/>
        <v>6.4545454545454541</v>
      </c>
      <c r="N288" s="4">
        <f t="shared" si="208"/>
        <v>6.6363636363636367</v>
      </c>
      <c r="O288" s="4">
        <f t="shared" si="209"/>
        <v>6.4090909090909092</v>
      </c>
      <c r="P288" s="4">
        <f t="shared" si="210"/>
        <v>7.1363636363636367</v>
      </c>
      <c r="Q288" s="15">
        <f t="shared" si="211"/>
        <v>-2.5</v>
      </c>
      <c r="R288" s="15">
        <f t="shared" si="212"/>
        <v>-5</v>
      </c>
      <c r="S288" s="15">
        <f t="shared" si="213"/>
        <v>-7.5</v>
      </c>
    </row>
    <row r="289" spans="1:19" x14ac:dyDescent="0.3">
      <c r="A289">
        <v>38</v>
      </c>
      <c r="B289" t="s">
        <v>20</v>
      </c>
      <c r="C289" s="14">
        <f>SUMIFS('[1]INSER DATA'!$F:$F,'[1]INSER DATA'!$B:$B,A289,'[1]INSER DATA'!$R:$R,B289,'[1]INSER DATA'!$T:$T,1)</f>
        <v>68</v>
      </c>
      <c r="D289" s="5">
        <v>2.5</v>
      </c>
      <c r="E289" s="14">
        <f t="shared" si="196"/>
        <v>70.5</v>
      </c>
      <c r="F289" s="5">
        <v>2</v>
      </c>
      <c r="G289" s="14">
        <f t="shared" si="197"/>
        <v>72.5</v>
      </c>
      <c r="H289" s="12">
        <f>SUMIFS('[1]INSER DATA'!$F:$F,'[1]INSER DATA'!$B:$B,A289,'[1]INSER DATA'!$R:$R,B289,'[1]INSER DATA'!$W:$W,1)</f>
        <v>68.5</v>
      </c>
      <c r="I289" s="5">
        <v>4.5</v>
      </c>
      <c r="J289" s="12">
        <f>SUMIFS('[1]INSER DATA'!$X:$X,'[1]INSER DATA'!$B:$B,A289,'[1]INSER DATA'!$R:$R,B289,'[1]INSER DATA'!$W:$W,1)</f>
        <v>73</v>
      </c>
      <c r="L289" s="4">
        <f t="shared" si="206"/>
        <v>6.1818181818181817</v>
      </c>
      <c r="M289" s="4">
        <f t="shared" si="207"/>
        <v>6.4090909090909092</v>
      </c>
      <c r="N289" s="4">
        <f t="shared" si="208"/>
        <v>6.5909090909090908</v>
      </c>
      <c r="O289" s="4">
        <f t="shared" si="209"/>
        <v>6.2272727272727275</v>
      </c>
      <c r="P289" s="4">
        <f t="shared" si="210"/>
        <v>6.6363636363636367</v>
      </c>
      <c r="Q289" s="15">
        <f t="shared" si="211"/>
        <v>-0.5</v>
      </c>
      <c r="R289" s="15">
        <f t="shared" si="212"/>
        <v>-2</v>
      </c>
      <c r="S289" s="15">
        <f t="shared" si="213"/>
        <v>-2.5</v>
      </c>
    </row>
    <row r="290" spans="1:19" x14ac:dyDescent="0.3">
      <c r="A290">
        <v>38</v>
      </c>
      <c r="B290" t="s">
        <v>21</v>
      </c>
      <c r="C290" s="14">
        <f>SUMIFS('[1]INSER DATA'!$F:$F,'[1]INSER DATA'!$B:$B,A290,'[1]INSER DATA'!$R:$R,B290,'[1]INSER DATA'!$T:$T,1)</f>
        <v>64</v>
      </c>
      <c r="D290" s="5">
        <v>3</v>
      </c>
      <c r="E290" s="14">
        <f t="shared" si="196"/>
        <v>67</v>
      </c>
      <c r="F290" s="5">
        <v>0</v>
      </c>
      <c r="G290" s="14">
        <f t="shared" si="197"/>
        <v>67</v>
      </c>
      <c r="H290" s="12">
        <f>SUMIFS('[1]INSER DATA'!$F:$F,'[1]INSER DATA'!$B:$B,A290,'[1]INSER DATA'!$R:$R,B290,'[1]INSER DATA'!$W:$W,1)</f>
        <v>67.5</v>
      </c>
      <c r="I290" s="5">
        <v>2.5</v>
      </c>
      <c r="J290" s="12">
        <f>SUMIFS('[1]INSER DATA'!$X:$X,'[1]INSER DATA'!$B:$B,A290,'[1]INSER DATA'!$R:$R,B290,'[1]INSER DATA'!$W:$W,1)</f>
        <v>70</v>
      </c>
      <c r="L290" s="4">
        <f t="shared" si="206"/>
        <v>5.8181818181818183</v>
      </c>
      <c r="M290" s="4">
        <f t="shared" si="207"/>
        <v>6.0909090909090908</v>
      </c>
      <c r="N290" s="4">
        <f t="shared" si="208"/>
        <v>6.0909090909090908</v>
      </c>
      <c r="O290" s="4">
        <f t="shared" si="209"/>
        <v>6.1363636363636367</v>
      </c>
      <c r="P290" s="4">
        <f t="shared" si="210"/>
        <v>6.3636363636363633</v>
      </c>
      <c r="Q290" s="15">
        <f t="shared" si="211"/>
        <v>-3.5</v>
      </c>
      <c r="R290" s="15">
        <f t="shared" si="212"/>
        <v>0.5</v>
      </c>
      <c r="S290" s="15">
        <f t="shared" si="213"/>
        <v>-3</v>
      </c>
    </row>
    <row r="291" spans="1:19" x14ac:dyDescent="0.3">
      <c r="A291">
        <v>38</v>
      </c>
      <c r="B291" t="s">
        <v>41</v>
      </c>
      <c r="C291" s="14">
        <f>SUMIFS('[1]INSER DATA'!$F:$F,'[1]INSER DATA'!$B:$B,A291,'[1]INSER DATA'!$R:$R,B291,'[1]INSER DATA'!$T:$T,1)</f>
        <v>66</v>
      </c>
      <c r="D291" s="5">
        <v>10</v>
      </c>
      <c r="E291" s="14">
        <f t="shared" si="196"/>
        <v>76</v>
      </c>
      <c r="F291" s="5">
        <v>0</v>
      </c>
      <c r="G291" s="14">
        <f t="shared" si="197"/>
        <v>76</v>
      </c>
      <c r="H291" s="12">
        <f>SUMIFS('[1]INSER DATA'!$F:$F,'[1]INSER DATA'!$B:$B,A291,'[1]INSER DATA'!$R:$R,B291,'[1]INSER DATA'!$W:$W,1)</f>
        <v>69.5</v>
      </c>
      <c r="I291" s="5">
        <v>13.5</v>
      </c>
      <c r="J291" s="12">
        <f>SUMIFS('[1]INSER DATA'!$X:$X,'[1]INSER DATA'!$B:$B,A291,'[1]INSER DATA'!$R:$R,B291,'[1]INSER DATA'!$W:$W,1)</f>
        <v>83</v>
      </c>
      <c r="L291" s="4">
        <f t="shared" si="206"/>
        <v>6</v>
      </c>
      <c r="M291" s="4">
        <f t="shared" si="207"/>
        <v>6.9090909090909092</v>
      </c>
      <c r="N291" s="4">
        <f t="shared" si="208"/>
        <v>6.9090909090909092</v>
      </c>
      <c r="O291" s="4">
        <f t="shared" si="209"/>
        <v>6.3181818181818183</v>
      </c>
      <c r="P291" s="4">
        <f t="shared" si="210"/>
        <v>7.5454545454545459</v>
      </c>
      <c r="Q291" s="15">
        <f t="shared" si="211"/>
        <v>-3.5</v>
      </c>
      <c r="R291" s="15">
        <f t="shared" si="212"/>
        <v>-3.5</v>
      </c>
      <c r="S291" s="15">
        <f t="shared" si="213"/>
        <v>-7</v>
      </c>
    </row>
    <row r="292" spans="1:19" x14ac:dyDescent="0.3">
      <c r="Q292" s="15"/>
      <c r="R292" s="15"/>
      <c r="S292" s="15"/>
    </row>
    <row r="293" spans="1:19" x14ac:dyDescent="0.3">
      <c r="Q293" s="15"/>
      <c r="R293" s="15"/>
      <c r="S293" s="15"/>
    </row>
    <row r="294" spans="1:19" x14ac:dyDescent="0.3">
      <c r="Q294" s="15"/>
      <c r="R294" s="15"/>
      <c r="S294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030E-904D-43FC-B869-D307C8B3106F}">
  <dimension ref="A1:D23"/>
  <sheetViews>
    <sheetView workbookViewId="0">
      <selection activeCell="H12" sqref="H12"/>
    </sheetView>
  </sheetViews>
  <sheetFormatPr defaultRowHeight="14.4" x14ac:dyDescent="0.3"/>
  <cols>
    <col min="1" max="1" width="41.109375" customWidth="1"/>
    <col min="2" max="2" width="18.33203125" customWidth="1"/>
  </cols>
  <sheetData>
    <row r="1" spans="1:4" x14ac:dyDescent="0.3">
      <c r="B1" s="117">
        <v>46364</v>
      </c>
      <c r="C1" s="117">
        <v>46365</v>
      </c>
      <c r="D1" s="117">
        <v>46366</v>
      </c>
    </row>
    <row r="3" spans="1:4" x14ac:dyDescent="0.3">
      <c r="A3" t="s">
        <v>691</v>
      </c>
      <c r="B3" s="118">
        <v>20</v>
      </c>
      <c r="C3" s="118"/>
      <c r="D3" s="118"/>
    </row>
    <row r="4" spans="1:4" x14ac:dyDescent="0.3">
      <c r="B4" s="118"/>
      <c r="C4" s="118"/>
      <c r="D4" s="118"/>
    </row>
    <row r="5" spans="1:4" x14ac:dyDescent="0.3">
      <c r="B5" s="118"/>
      <c r="C5" s="118"/>
      <c r="D5" s="118"/>
    </row>
    <row r="6" spans="1:4" x14ac:dyDescent="0.3">
      <c r="B6" s="118"/>
      <c r="C6" s="118"/>
      <c r="D6" s="118"/>
    </row>
    <row r="7" spans="1:4" x14ac:dyDescent="0.3">
      <c r="B7" s="118"/>
      <c r="C7" s="118"/>
      <c r="D7" s="118"/>
    </row>
    <row r="8" spans="1:4" x14ac:dyDescent="0.3">
      <c r="B8" s="118"/>
      <c r="C8" s="118"/>
      <c r="D8" s="118"/>
    </row>
    <row r="9" spans="1:4" x14ac:dyDescent="0.3">
      <c r="B9" s="118"/>
      <c r="C9" s="118"/>
      <c r="D9" s="118"/>
    </row>
    <row r="10" spans="1:4" x14ac:dyDescent="0.3">
      <c r="B10" s="119"/>
      <c r="C10" s="119"/>
      <c r="D10" s="119"/>
    </row>
    <row r="11" spans="1:4" x14ac:dyDescent="0.3">
      <c r="B11" s="119"/>
      <c r="C11" s="119"/>
      <c r="D11" s="119"/>
    </row>
    <row r="12" spans="1:4" x14ac:dyDescent="0.3">
      <c r="B12" s="119"/>
      <c r="C12" s="119"/>
      <c r="D12" s="119"/>
    </row>
    <row r="13" spans="1:4" x14ac:dyDescent="0.3">
      <c r="A13" t="s">
        <v>692</v>
      </c>
      <c r="B13" s="119">
        <v>110</v>
      </c>
      <c r="C13" s="119"/>
      <c r="D13" s="119"/>
    </row>
    <row r="14" spans="1:4" x14ac:dyDescent="0.3">
      <c r="A14" t="s">
        <v>693</v>
      </c>
      <c r="B14" s="119">
        <v>71</v>
      </c>
      <c r="C14" s="119" t="s">
        <v>694</v>
      </c>
      <c r="D14" s="119"/>
    </row>
    <row r="15" spans="1:4" x14ac:dyDescent="0.3">
      <c r="B15" s="119" t="s">
        <v>695</v>
      </c>
      <c r="C15" s="119"/>
      <c r="D15" s="119"/>
    </row>
    <row r="16" spans="1:4" x14ac:dyDescent="0.3">
      <c r="B16" s="119"/>
      <c r="C16" s="119"/>
      <c r="D16" s="119"/>
    </row>
    <row r="17" spans="2:4" x14ac:dyDescent="0.3">
      <c r="B17" s="119"/>
      <c r="C17" s="119"/>
      <c r="D17" s="119"/>
    </row>
    <row r="18" spans="2:4" x14ac:dyDescent="0.3">
      <c r="B18" s="119"/>
      <c r="C18" s="119"/>
      <c r="D18" s="119"/>
    </row>
    <row r="19" spans="2:4" x14ac:dyDescent="0.3">
      <c r="B19" s="119"/>
      <c r="C19" s="119"/>
      <c r="D19" s="119"/>
    </row>
    <row r="20" spans="2:4" x14ac:dyDescent="0.3">
      <c r="B20" s="119"/>
      <c r="C20" s="119"/>
      <c r="D20" s="119"/>
    </row>
    <row r="21" spans="2:4" x14ac:dyDescent="0.3">
      <c r="B21" s="119"/>
      <c r="C21" s="119"/>
      <c r="D21" s="119"/>
    </row>
    <row r="22" spans="2:4" x14ac:dyDescent="0.3">
      <c r="B22" s="119"/>
      <c r="C22" s="119"/>
      <c r="D22" s="119"/>
    </row>
    <row r="23" spans="2:4" x14ac:dyDescent="0.3">
      <c r="B23" s="119"/>
      <c r="C23" s="119"/>
      <c r="D23" s="1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Foglio1</vt:lpstr>
      <vt:lpstr>CLASS BEST TEAMS</vt:lpstr>
      <vt:lpstr>CLASS BEST PLAYERS</vt:lpstr>
      <vt:lpstr>dsh sq</vt:lpstr>
      <vt:lpstr>CATEGORIE</vt:lpstr>
      <vt:lpstr>GIOCATORI</vt:lpstr>
      <vt:lpstr>SQUADRE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soppelsa</dc:creator>
  <cp:lastModifiedBy>user3aa6 5</cp:lastModifiedBy>
  <dcterms:created xsi:type="dcterms:W3CDTF">2015-06-05T18:19:34Z</dcterms:created>
  <dcterms:modified xsi:type="dcterms:W3CDTF">2026-09-18T20:00:47Z</dcterms:modified>
</cp:coreProperties>
</file>