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r-wear-prediction" sheetId="1" state="visible" r:id="rId2"/>
    <sheet name="Test_wear_prediction" sheetId="2" state="visible" r:id="rId3"/>
    <sheet name="Track_list" sheetId="3" state="visible" r:id="rId4"/>
  </sheets>
  <definedNames>
    <definedName function="false" hidden="false" localSheetId="0" name="_xlnm._FilterDatabase" vbProcedure="false">'Car-wear-prediction'!$A$2:$AE$54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<sst xmlns="http://schemas.openxmlformats.org/spreadsheetml/2006/main" count="499" uniqueCount="116">
  <si>
    <t>Dados do Piloto</t>
  </si>
  <si>
    <t>Nível do carro</t>
  </si>
  <si>
    <t>Conc.</t>
  </si>
  <si>
    <t>Tal.</t>
  </si>
  <si>
    <t>Agg.</t>
  </si>
  <si>
    <t>Exp.</t>
  </si>
  <si>
    <t>Stam.</t>
  </si>
  <si>
    <t>Risco</t>
  </si>
  <si>
    <t>SOMA</t>
  </si>
  <si>
    <t>Chassis</t>
  </si>
  <si>
    <t>Engine</t>
  </si>
  <si>
    <t>Asa D.</t>
  </si>
  <si>
    <t>Asa T.</t>
  </si>
  <si>
    <t>Und.</t>
  </si>
  <si>
    <t>Sid.</t>
  </si>
  <si>
    <t>Cool.</t>
  </si>
  <si>
    <t>Gear</t>
  </si>
  <si>
    <t>Brak.</t>
  </si>
  <si>
    <t>Susp.</t>
  </si>
  <si>
    <t>Elet.</t>
  </si>
  <si>
    <t>Interlagos</t>
  </si>
  <si>
    <t>Buenos Aires</t>
  </si>
  <si>
    <t>Imola</t>
  </si>
  <si>
    <t>Monte Carlo</t>
  </si>
  <si>
    <t>Barcelona</t>
  </si>
  <si>
    <t>Montreal</t>
  </si>
  <si>
    <t>Magny Cours</t>
  </si>
  <si>
    <t>Silverstone</t>
  </si>
  <si>
    <t>Hungaroring</t>
  </si>
  <si>
    <t>Spa</t>
  </si>
  <si>
    <t>Monza</t>
  </si>
  <si>
    <t>A1-Ring</t>
  </si>
  <si>
    <t>Suzuka</t>
  </si>
  <si>
    <t>Jerez</t>
  </si>
  <si>
    <t>Sepang</t>
  </si>
  <si>
    <t>Indianapolis</t>
  </si>
  <si>
    <t>Hockenheim</t>
  </si>
  <si>
    <t>Estoril</t>
  </si>
  <si>
    <t>Adelaide</t>
  </si>
  <si>
    <t>Kyalami</t>
  </si>
  <si>
    <t>Nurburgring</t>
  </si>
  <si>
    <t>Mexico City</t>
  </si>
  <si>
    <t>Brands Hatch</t>
  </si>
  <si>
    <t>Oesterreichring</t>
  </si>
  <si>
    <t>Paul Ricard</t>
  </si>
  <si>
    <t>Zolder</t>
  </si>
  <si>
    <t>Zandvoort</t>
  </si>
  <si>
    <t>Mugello</t>
  </si>
  <si>
    <t>Sakhir</t>
  </si>
  <si>
    <t>Anderstorp</t>
  </si>
  <si>
    <t>Brasilia</t>
  </si>
  <si>
    <t>Fiorano</t>
  </si>
  <si>
    <t>Shanghai</t>
  </si>
  <si>
    <t>Melbourne</t>
  </si>
  <si>
    <t>Laguna Seca</t>
  </si>
  <si>
    <t>Istanbul</t>
  </si>
  <si>
    <t>Fuji</t>
  </si>
  <si>
    <t>Singapore</t>
  </si>
  <si>
    <t>Valencia</t>
  </si>
  <si>
    <t>Yas Marina</t>
  </si>
  <si>
    <t>Brno</t>
  </si>
  <si>
    <t>Poznan</t>
  </si>
  <si>
    <t>Irungattukottai</t>
  </si>
  <si>
    <t>Yeongam</t>
  </si>
  <si>
    <t>BUcharest Ring</t>
  </si>
  <si>
    <t>Indy Oval</t>
  </si>
  <si>
    <t>Ahvenisto</t>
  </si>
  <si>
    <t>New Delhi</t>
  </si>
  <si>
    <t>Portimao</t>
  </si>
  <si>
    <t>Kaunas</t>
  </si>
  <si>
    <t>Austin</t>
  </si>
  <si>
    <t>Slovakiaring</t>
  </si>
  <si>
    <t>Track name</t>
  </si>
  <si>
    <t>Desgaste corrida</t>
  </si>
  <si>
    <t>Track number</t>
  </si>
  <si>
    <t>Desgaste corrida/volta</t>
  </si>
  <si>
    <t>Race laps</t>
  </si>
  <si>
    <t>K</t>
  </si>
  <si>
    <t>Voltas</t>
  </si>
  <si>
    <t>No special priority</t>
  </si>
  <si>
    <t>Top speed</t>
  </si>
  <si>
    <t>Cornering</t>
  </si>
  <si>
    <t>Hairpins</t>
  </si>
  <si>
    <t>Braking</t>
  </si>
  <si>
    <t>Overtaking</t>
  </si>
  <si>
    <t>Chicanes</t>
  </si>
  <si>
    <t>Test car limits</t>
  </si>
  <si>
    <t>Setup tuning</t>
  </si>
  <si>
    <t>Name</t>
  </si>
  <si>
    <t>Downf,</t>
  </si>
  <si>
    <t>Overt,</t>
  </si>
  <si>
    <t>Suspen</t>
  </si>
  <si>
    <t>F, Cons</t>
  </si>
  <si>
    <t>Tyre W</t>
  </si>
  <si>
    <t>L, Len</t>
  </si>
  <si>
    <t>Laps</t>
  </si>
  <si>
    <t>Dist,</t>
  </si>
  <si>
    <t>Power </t>
  </si>
  <si>
    <t>Hand</t>
  </si>
  <si>
    <t>Accel </t>
  </si>
  <si>
    <t>Avg, Speed </t>
  </si>
  <si>
    <t>Corne </t>
  </si>
  <si>
    <t>Time</t>
  </si>
  <si>
    <t>Medium</t>
  </si>
  <si>
    <t>Normal</t>
  </si>
  <si>
    <t>Soft</t>
  </si>
  <si>
    <t>High</t>
  </si>
  <si>
    <t>V, hard</t>
  </si>
  <si>
    <t>Hard</t>
  </si>
  <si>
    <t>V, low</t>
  </si>
  <si>
    <t>Low</t>
  </si>
  <si>
    <t>Easy</t>
  </si>
  <si>
    <t>V, high</t>
  </si>
  <si>
    <t>V, Easy</t>
  </si>
  <si>
    <t>V, High</t>
  </si>
  <si>
    <t>HIgh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</si>
</sst>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0.000" numFmtId="166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9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0000"/>
      <sz val="11"/>
    </font>
    <font>
      <name val="Calibri"/>
      <charset val="1"/>
      <family val="2"/>
      <b val="true"/>
      <color rgb="00FF0000"/>
      <sz val="11"/>
    </font>
    <font>
      <name val="Calibri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8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/>
      <bottom/>
      <diagonal/>
    </border>
    <border diagonalDown="false" diagonalUp="false">
      <left/>
      <right style="thin"/>
      <top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thin"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medium"/>
      <top style="thick"/>
      <bottom style="thick"/>
      <diagonal/>
    </border>
    <border diagonalDown="false" diagonalUp="false">
      <left style="medium"/>
      <right style="medium"/>
      <top style="thick"/>
      <bottom style="thick"/>
      <diagonal/>
    </border>
    <border diagonalDown="false" diagonalUp="false">
      <left style="medium"/>
      <right/>
      <top style="thick"/>
      <bottom style="thick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/>
      <top style="thick"/>
      <bottom style="medium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/>
      <top style="medium"/>
      <bottom style="thick"/>
      <diagonal/>
    </border>
    <border diagonalDown="false" diagonalUp="false">
      <left style="thick"/>
      <right style="thick"/>
      <top style="medium"/>
      <bottom style="thick"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medium"/>
      <top style="thick"/>
      <bottom style="thick"/>
      <diagonal/>
    </border>
    <border diagonalDown="false" diagonalUp="false">
      <left style="medium"/>
      <right style="thick"/>
      <top style="thick"/>
      <bottom style="thick"/>
      <diagonal/>
    </border>
    <border diagonalDown="false" diagonalUp="false">
      <left style="thick"/>
      <right style="medium"/>
      <top style="thick"/>
      <bottom/>
      <diagonal/>
    </border>
    <border diagonalDown="false" diagonalUp="false">
      <left style="medium"/>
      <right style="medium"/>
      <top style="thick"/>
      <bottom/>
      <diagonal/>
    </border>
    <border diagonalDown="false" diagonalUp="false">
      <left style="medium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medium"/>
      <top/>
      <bottom style="thick"/>
      <diagonal/>
    </border>
    <border diagonalDown="false" diagonalUp="false">
      <left style="medium"/>
      <right style="thick"/>
      <top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medium"/>
      <right/>
      <top style="thick"/>
      <bottom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/>
      <right style="thick"/>
      <top style="thick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 style="thick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4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5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6" numFmtId="164" xfId="0"/>
    <xf applyAlignment="false" applyBorder="true" applyFont="true" applyProtection="false" borderId="2" fillId="0" fontId="6" numFmtId="164" xfId="0"/>
    <xf applyAlignment="false" applyBorder="true" applyFont="true" applyProtection="false" borderId="0" fillId="0" fontId="6" numFmtId="164" xfId="0"/>
    <xf applyAlignment="false" applyBorder="true" applyFont="true" applyProtection="false" borderId="3" fillId="0" fontId="6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false" applyProtection="false" borderId="4" fillId="0" fontId="0" numFmtId="164" xfId="0"/>
    <xf applyAlignment="false" applyBorder="true" applyFont="true" applyProtection="false" borderId="5" fillId="0" fontId="0" numFmtId="164" xfId="0"/>
    <xf applyAlignment="false" applyBorder="true" applyFont="false" applyProtection="false" borderId="2" fillId="0" fontId="0" numFmtId="165" xfId="0"/>
    <xf applyAlignment="false" applyBorder="true" applyFont="false" applyProtection="false" borderId="0" fillId="0" fontId="0" numFmtId="165" xfId="0"/>
    <xf applyAlignment="false" applyBorder="true" applyFont="false" applyProtection="false" borderId="3" fillId="0" fontId="0" numFmtId="165" xfId="0"/>
    <xf applyAlignment="false" applyBorder="true" applyFont="fals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2" fillId="0" fontId="0" numFmtId="165" xfId="0"/>
    <xf applyAlignment="false" applyBorder="true" applyFont="false" applyProtection="false" borderId="0" fillId="0" fontId="0" numFmtId="165" xfId="0"/>
    <xf applyAlignment="false" applyBorder="true" applyFont="false" applyProtection="false" borderId="3" fillId="0" fontId="0" numFmtId="165" xfId="0"/>
    <xf applyAlignment="false" applyBorder="false" applyFont="false" applyProtection="false" borderId="0" fillId="0" fontId="0" numFmtId="164" xfId="0"/>
    <xf applyAlignment="false" applyBorder="true" applyFont="fals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6" fillId="0" fontId="0" numFmtId="165" xfId="0"/>
    <xf applyAlignment="false" applyBorder="true" applyFont="false" applyProtection="false" borderId="8" fillId="0" fontId="0" numFmtId="165" xfId="0"/>
    <xf applyAlignment="false" applyBorder="true" applyFont="false" applyProtection="false" borderId="7" fillId="0" fontId="0" numFmtId="165" xfId="0"/>
    <xf applyAlignment="true" applyBorder="true" applyFont="true" applyProtection="false" borderId="9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0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11" fillId="0" fontId="5" numFmtId="164" xfId="0"/>
    <xf applyAlignment="false" applyBorder="true" applyFont="true" applyProtection="false" borderId="12" fillId="0" fontId="5" numFmtId="164" xfId="0"/>
    <xf applyAlignment="false" applyBorder="true" applyFont="true" applyProtection="false" borderId="13" fillId="0" fontId="5" numFmtId="164" xfId="0"/>
    <xf applyAlignment="true" applyBorder="true" applyFont="true" applyProtection="false" borderId="1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6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7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8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9" fillId="0" fontId="4" numFmtId="164" xfId="0">
      <alignment horizontal="center" indent="0" shrinkToFit="false" textRotation="0" vertical="bottom" wrapText="false"/>
    </xf>
    <xf applyAlignment="false" applyBorder="true" applyFont="true" applyProtection="false" borderId="20" fillId="0" fontId="7" numFmtId="164" xfId="0"/>
    <xf applyAlignment="false" applyBorder="true" applyFont="true" applyProtection="false" borderId="21" fillId="0" fontId="7" numFmtId="164" xfId="0"/>
    <xf applyAlignment="false" applyBorder="true" applyFont="true" applyProtection="false" borderId="22" fillId="0" fontId="7" numFmtId="164" xfId="0"/>
    <xf applyAlignment="false" applyBorder="true" applyFont="true" applyProtection="false" borderId="23" fillId="0" fontId="7" numFmtId="164" xfId="0"/>
    <xf applyAlignment="false" applyBorder="true" applyFont="true" applyProtection="false" borderId="24" fillId="0" fontId="7" numFmtId="164" xfId="0"/>
    <xf applyAlignment="false" applyBorder="true" applyFont="true" applyProtection="false" borderId="25" fillId="0" fontId="7" numFmtId="164" xfId="0"/>
    <xf applyAlignment="false" applyBorder="true" applyFont="true" applyProtection="false" borderId="26" fillId="0" fontId="7" numFmtId="164" xfId="0"/>
    <xf applyAlignment="false" applyBorder="true" applyFont="true" applyProtection="false" borderId="27" fillId="0" fontId="7" numFmtId="164" xfId="0"/>
    <xf applyAlignment="false" applyBorder="true" applyFont="true" applyProtection="false" borderId="14" fillId="0" fontId="0" numFmtId="164" xfId="0"/>
    <xf applyAlignment="true" applyBorder="true" applyFont="true" applyProtection="false" borderId="19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5" numFmtId="164" xfId="0">
      <alignment horizontal="center" indent="0" shrinkToFit="false" textRotation="0" vertical="bottom" wrapText="false"/>
    </xf>
    <xf applyAlignment="false" applyBorder="true" applyFont="false" applyProtection="false" borderId="28" fillId="0" fontId="0" numFmtId="164" xfId="0"/>
    <xf applyAlignment="false" applyBorder="true" applyFont="false" applyProtection="false" borderId="29" fillId="0" fontId="0" numFmtId="164" xfId="0"/>
    <xf applyAlignment="false" applyBorder="true" applyFont="false" applyProtection="false" borderId="12" fillId="0" fontId="0" numFmtId="164" xfId="0"/>
    <xf applyAlignment="false" applyBorder="true" applyFont="false" applyProtection="false" borderId="30" fillId="0" fontId="0" numFmtId="164" xfId="0"/>
    <xf applyAlignment="false" applyBorder="true" applyFont="true" applyProtection="false" borderId="20" fillId="0" fontId="0" numFmtId="164" xfId="0"/>
    <xf applyAlignment="true" applyBorder="true" applyFont="true" applyProtection="false" borderId="27" fillId="0" fontId="7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30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9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3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4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3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36" fillId="0" fontId="7" numFmtId="164" xfId="0">
      <alignment horizontal="center" indent="0" shrinkToFit="false" textRotation="0" vertical="center" wrapText="false"/>
    </xf>
    <xf applyAlignment="true" applyBorder="true" applyFont="false" applyProtection="false" borderId="18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5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6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4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15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19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37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22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0" fillId="2" fontId="8" numFmtId="164" xfId="0">
      <alignment horizontal="center" indent="0" shrinkToFit="false" textRotation="0" vertical="bottom" wrapText="false"/>
    </xf>
    <xf applyAlignment="true" applyBorder="true" applyFont="true" applyProtection="false" borderId="21" fillId="2" fontId="8" numFmtId="164" xfId="0">
      <alignment horizontal="center" indent="0" shrinkToFit="false" textRotation="0" vertical="bottom" wrapText="false"/>
    </xf>
    <xf applyAlignment="true" applyBorder="true" applyFont="true" applyProtection="false" borderId="27" fillId="2" fontId="8" numFmtId="164" xfId="0">
      <alignment horizontal="center" indent="0" shrinkToFit="false" textRotation="0" vertical="bottom" wrapText="false"/>
    </xf>
    <xf applyAlignment="true" applyBorder="true" applyFont="true" applyProtection="false" borderId="29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30" fillId="0" fontId="7" numFmtId="164" xfId="0">
      <alignment horizontal="center" indent="0" shrinkToFit="false" textRotation="0" vertical="center" wrapText="false"/>
    </xf>
    <xf applyAlignment="false" applyBorder="true" applyFont="false" applyProtection="false" borderId="15" fillId="0" fontId="0" numFmtId="164" xfId="0"/>
    <xf applyAlignment="false" applyBorder="true" applyFont="false" applyProtection="false" borderId="19" fillId="0" fontId="0" numFmtId="164" xfId="0"/>
    <xf applyAlignment="false" applyBorder="true" applyFont="false" applyProtection="false" borderId="38" fillId="0" fontId="0" numFmtId="164" xfId="0"/>
    <xf applyAlignment="false" applyBorder="true" applyFont="false" applyProtection="false" borderId="31" fillId="0" fontId="0" numFmtId="164" xfId="0"/>
    <xf applyAlignment="false" applyBorder="true" applyFont="false" applyProtection="false" borderId="32" fillId="0" fontId="0" numFmtId="164" xfId="0"/>
    <xf applyAlignment="false" applyBorder="true" applyFont="false" applyProtection="false" borderId="39" fillId="0" fontId="0" numFmtId="164" xfId="0"/>
    <xf applyAlignment="false" applyBorder="true" applyFont="false" applyProtection="false" borderId="33" fillId="0" fontId="0" numFmtId="164" xfId="0"/>
    <xf applyAlignment="false" applyBorder="true" applyFont="false" applyProtection="false" borderId="40" fillId="0" fontId="0" numFmtId="164" xfId="0"/>
    <xf applyAlignment="false" applyBorder="true" applyFont="false" applyProtection="false" borderId="41" fillId="0" fontId="0" numFmtId="164" xfId="0"/>
    <xf applyAlignment="false" applyBorder="true" applyFont="false" applyProtection="false" borderId="42" fillId="0" fontId="0" numFmtId="164" xfId="0"/>
    <xf applyAlignment="false" applyBorder="true" applyFont="false" applyProtection="false" borderId="17" fillId="0" fontId="0" numFmtId="164" xfId="0"/>
    <xf applyAlignment="false" applyBorder="true" applyFont="false" applyProtection="false" borderId="18" fillId="0" fontId="0" numFmtId="165" xfId="0"/>
    <xf applyAlignment="false" applyBorder="true" applyFont="false" applyProtection="false" borderId="15" fillId="0" fontId="0" numFmtId="165" xfId="0"/>
    <xf applyAlignment="false" applyBorder="true" applyFont="false" applyProtection="false" borderId="16" fillId="0" fontId="0" numFmtId="165" xfId="0"/>
    <xf applyAlignment="false" applyBorder="true" applyFont="false" applyProtection="false" borderId="14" fillId="0" fontId="0" numFmtId="165" xfId="0"/>
    <xf applyAlignment="false" applyBorder="true" applyFont="false" applyProtection="false" borderId="43" fillId="0" fontId="0" numFmtId="165" xfId="0"/>
    <xf applyAlignment="false" applyBorder="true" applyFont="false" applyProtection="false" borderId="44" fillId="0" fontId="0" numFmtId="164" xfId="0"/>
    <xf applyAlignment="false" applyBorder="true" applyFont="false" applyProtection="false" borderId="45" fillId="0" fontId="0" numFmtId="165" xfId="0"/>
    <xf applyAlignment="false" applyBorder="true" applyFont="false" applyProtection="false" borderId="41" fillId="0" fontId="0" numFmtId="165" xfId="0"/>
    <xf applyAlignment="false" applyBorder="true" applyFont="false" applyProtection="false" borderId="46" fillId="0" fontId="0" numFmtId="165" xfId="0"/>
    <xf applyAlignment="false" applyBorder="true" applyFont="false" applyProtection="false" borderId="40" fillId="0" fontId="0" numFmtId="165" xfId="0"/>
    <xf applyAlignment="false" applyBorder="true" applyFont="false" applyProtection="false" borderId="47" fillId="0" fontId="0" numFmtId="165" xfId="0"/>
    <xf applyAlignment="false" applyBorder="true" applyFont="false" applyProtection="false" borderId="42" fillId="0" fontId="0" numFmtId="165" xfId="0"/>
    <xf applyAlignment="false" applyBorder="true" applyFont="false" applyProtection="false" borderId="40" fillId="0" fontId="0" numFmtId="164" xfId="0"/>
    <xf applyAlignment="false" applyBorder="true" applyFont="true" applyProtection="false" borderId="42" fillId="0" fontId="0" numFmtId="164" xfId="0"/>
    <xf applyAlignment="false" applyBorder="true" applyFont="false" applyProtection="false" borderId="45" fillId="0" fontId="0" numFmtId="164" xfId="0"/>
    <xf applyAlignment="false" applyBorder="true" applyFont="false" applyProtection="false" borderId="20" fillId="0" fontId="0" numFmtId="164" xfId="0"/>
    <xf applyAlignment="false" applyBorder="true" applyFont="true" applyProtection="false" borderId="27" fillId="0" fontId="0" numFmtId="164" xfId="0"/>
    <xf applyAlignment="false" applyBorder="true" applyFont="false" applyProtection="false" borderId="21" fillId="0" fontId="0" numFmtId="164" xfId="0"/>
    <xf applyAlignment="false" applyBorder="true" applyFont="false" applyProtection="false" borderId="27" fillId="0" fontId="0" numFmtId="164" xfId="0"/>
    <xf applyAlignment="false" applyBorder="true" applyFont="false" applyProtection="false" borderId="23" fillId="0" fontId="0" numFmtId="164" xfId="0"/>
    <xf applyAlignment="false" applyBorder="true" applyFont="false" applyProtection="false" borderId="20" fillId="0" fontId="0" numFmtId="165" xfId="0"/>
    <xf applyAlignment="false" applyBorder="true" applyFont="false" applyProtection="false" borderId="21" fillId="0" fontId="0" numFmtId="165" xfId="0"/>
    <xf applyAlignment="false" applyBorder="true" applyFont="false" applyProtection="false" borderId="27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9.18039215686274"/>
    <col collapsed="false" hidden="false" max="2" min="2" style="0" width="15.0588235294118"/>
    <col collapsed="false" hidden="false" max="1025" min="3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A2" s="1"/>
      <c r="B2" s="1"/>
      <c r="C2" s="2" t="s">
        <v>0</v>
      </c>
      <c r="D2" s="2"/>
      <c r="E2" s="2"/>
      <c r="F2" s="2"/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4" t="s">
        <v>1</v>
      </c>
      <c r="V2" s="4"/>
      <c r="W2" s="4"/>
      <c r="X2" s="4"/>
      <c r="Y2" s="4"/>
      <c r="Z2" s="4"/>
      <c r="AA2" s="4"/>
      <c r="AB2" s="4"/>
      <c r="AC2" s="4"/>
      <c r="AD2" s="4"/>
      <c r="AE2" s="4"/>
    </row>
    <row collapsed="false" customFormat="false" customHeight="true" hidden="false" ht="15" outlineLevel="0" r="3">
      <c r="A3" s="1"/>
      <c r="B3" s="1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9</v>
      </c>
      <c r="V3" s="4" t="s">
        <v>10</v>
      </c>
      <c r="W3" s="4" t="s">
        <v>11</v>
      </c>
      <c r="X3" s="4" t="s">
        <v>12</v>
      </c>
      <c r="Y3" s="4" t="s">
        <v>13</v>
      </c>
      <c r="Z3" s="4" t="s">
        <v>14</v>
      </c>
      <c r="AA3" s="4" t="s">
        <v>15</v>
      </c>
      <c r="AB3" s="4" t="s">
        <v>16</v>
      </c>
      <c r="AC3" s="4" t="s">
        <v>17</v>
      </c>
      <c r="AD3" s="4" t="s">
        <v>18</v>
      </c>
      <c r="AE3" s="4" t="s">
        <v>19</v>
      </c>
    </row>
    <row collapsed="false" customFormat="false" customHeight="true" hidden="false" ht="15.75" outlineLevel="0" r="4">
      <c r="A4" s="1"/>
      <c r="B4" s="1"/>
      <c r="C4" s="5" t="n">
        <v>246</v>
      </c>
      <c r="D4" s="5" t="n">
        <v>73</v>
      </c>
      <c r="E4" s="5" t="n">
        <v>11</v>
      </c>
      <c r="F4" s="5" t="n">
        <v>115</v>
      </c>
      <c r="G4" s="5" t="n">
        <v>45</v>
      </c>
      <c r="H4" s="5" t="n">
        <v>40</v>
      </c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8"/>
      <c r="U4" s="6" t="n">
        <v>3</v>
      </c>
      <c r="V4" s="7" t="n">
        <v>3</v>
      </c>
      <c r="W4" s="7" t="n">
        <v>3</v>
      </c>
      <c r="X4" s="7" t="n">
        <v>3</v>
      </c>
      <c r="Y4" s="7" t="n">
        <v>2</v>
      </c>
      <c r="Z4" s="7" t="n">
        <v>3</v>
      </c>
      <c r="AA4" s="7" t="n">
        <v>3</v>
      </c>
      <c r="AB4" s="7" t="n">
        <v>2</v>
      </c>
      <c r="AC4" s="7" t="n">
        <v>2</v>
      </c>
      <c r="AD4" s="7" t="n">
        <v>2</v>
      </c>
      <c r="AE4" s="8" t="n">
        <v>3</v>
      </c>
    </row>
    <row collapsed="false" customFormat="false" customHeight="true" hidden="true" ht="15" outlineLevel="0" r="5">
      <c r="A5" s="1"/>
      <c r="B5" s="1"/>
      <c r="C5" s="9" t="n">
        <v>0.0008</v>
      </c>
      <c r="D5" s="1" t="n">
        <v>0.0005</v>
      </c>
      <c r="E5" s="1" t="n">
        <v>0</v>
      </c>
      <c r="F5" s="1" t="n">
        <v>0.0005</v>
      </c>
      <c r="G5" s="1" t="n">
        <v>0</v>
      </c>
      <c r="H5" s="10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0"/>
      <c r="U5" s="9" t="n">
        <f aca="false">($AG$7*U4^$AG$6+$AH$7*U4^$AH$6+$AI$7*U4^$AI$6+$AJ$7*U4^$AJ$6+$AK$7*U4^$AK$6+$AL$7*U4^$AL$6+$AM$7*U4^$AM$6+$AN$7*U4^$AN$6+$AO$7*U4^$AO$6)/10000</f>
        <v>0.00800000000000079</v>
      </c>
      <c r="V5" s="1" t="n">
        <f aca="false">($AG$7*V4^$AG$6+$AH$7*V4^$AH$6+$AI$7*V4^$AI$6+$AJ$7*V4^$AJ$6+$AK$7*V4^$AK$6+$AL$7*V4^$AL$6+$AM$7*V4^$AM$6+$AN$7*V4^$AN$6+$AO$7*V4^$AO$6)/10000</f>
        <v>0.00800000000000079</v>
      </c>
      <c r="W5" s="1" t="n">
        <f aca="false">($AG$7*W4^$AG$6+$AH$7*W4^$AH$6+$AI$7*W4^$AI$6+$AJ$7*W4^$AJ$6+$AK$7*W4^$AK$6+$AL$7*W4^$AL$6+$AM$7*W4^$AM$6+$AN$7*W4^$AN$6+$AO$7*W4^$AO$6)/10000</f>
        <v>0.00800000000000079</v>
      </c>
      <c r="X5" s="1" t="n">
        <f aca="false">($AG$7*X4^$AG$6+$AH$7*X4^$AH$6+$AI$7*X4^$AI$6+$AJ$7*X4^$AJ$6+$AK$7*X4^$AK$6+$AL$7*X4^$AL$6+$AM$7*X4^$AM$6+$AN$7*X4^$AN$6+$AO$7*X4^$AO$6)/10000</f>
        <v>0.00800000000000079</v>
      </c>
      <c r="Y5" s="1" t="n">
        <f aca="false">($AG$7*Y4^$AG$6+$AH$7*Y4^$AH$6+$AI$7*Y4^$AI$6+$AJ$7*Y4^$AJ$6+$AK$7*Y4^$AK$6+$AL$7*Y4^$AL$6+$AM$7*Y4^$AM$6+$AN$7*Y4^$AN$6+$AO$7*Y4^$AO$6)/10000</f>
        <v>0.0120000000000011</v>
      </c>
      <c r="Z5" s="1" t="n">
        <f aca="false">($AG$7*Z4^$AG$6+$AH$7*Z4^$AH$6+$AI$7*Z4^$AI$6+$AJ$7*Z4^$AJ$6+$AK$7*Z4^$AK$6+$AL$7*Z4^$AL$6+$AM$7*Z4^$AM$6+$AN$7*Z4^$AN$6+$AO$7*Z4^$AO$6)/10000</f>
        <v>0.00800000000000079</v>
      </c>
      <c r="AA5" s="1" t="n">
        <f aca="false">($AG$7*AA4^$AG$6+$AH$7*AA4^$AH$6+$AI$7*AA4^$AI$6+$AJ$7*AA4^$AJ$6+$AK$7*AA4^$AK$6+$AL$7*AA4^$AL$6+$AM$7*AA4^$AM$6+$AN$7*AA4^$AN$6+$AO$7*AA4^$AO$6)/10000</f>
        <v>0.00800000000000079</v>
      </c>
      <c r="AB5" s="1" t="n">
        <f aca="false">($AG$7*AB4^$AG$6+$AH$7*AB4^$AH$6+$AI$7*AB4^$AI$6+$AJ$7*AB4^$AJ$6+$AK$7*AB4^$AK$6+$AL$7*AB4^$AL$6+$AM$7*AB4^$AM$6+$AN$7*AB4^$AN$6+$AO$7*AB4^$AO$6)/10000</f>
        <v>0.0120000000000011</v>
      </c>
      <c r="AC5" s="1" t="n">
        <f aca="false">($AG$7*AC4^$AG$6+$AH$7*AC4^$AH$6+$AI$7*AC4^$AI$6+$AJ$7*AC4^$AJ$6+$AK$7*AC4^$AK$6+$AL$7*AC4^$AL$6+$AM$7*AC4^$AM$6+$AN$7*AC4^$AN$6+$AO$7*AC4^$AO$6)/10000</f>
        <v>0.0120000000000011</v>
      </c>
      <c r="AD5" s="1" t="n">
        <f aca="false">($AG$7*AD4^$AG$6+$AH$7*AD4^$AH$6+$AI$7*AD4^$AI$6+$AJ$7*AD4^$AJ$6+$AK$7*AD4^$AK$6+$AL$7*AD4^$AL$6+$AM$7*AD4^$AM$6+$AN$7*AD4^$AN$6+$AO$7*AD4^$AO$6)/10000</f>
        <v>0.0120000000000011</v>
      </c>
      <c r="AE5" s="10" t="n">
        <f aca="false">($AG$7*AE4^$AG$6+$AH$7*AE4^$AH$6+$AI$7*AE4^$AI$6+$AJ$7*AE4^$AJ$6+$AK$7*AE4^$AK$6+$AL$7*AE4^$AL$6+$AM$7*AE4^$AM$6+$AN$7*AE4^$AN$6+$AO$7*AE4^$AO$6)/10000</f>
        <v>0.00800000000000079</v>
      </c>
    </row>
    <row collapsed="false" customFormat="false" customHeight="true" hidden="false" ht="15" outlineLevel="0" r="6">
      <c r="A6" s="11" t="n">
        <v>1</v>
      </c>
      <c r="B6" s="12" t="s">
        <v>20</v>
      </c>
      <c r="C6" s="9" t="n">
        <f aca="false">1+C$4*C$5</f>
        <v>1.1968</v>
      </c>
      <c r="D6" s="1" t="n">
        <f aca="false">1+D$4*D$5</f>
        <v>1.0365</v>
      </c>
      <c r="E6" s="1" t="n">
        <f aca="false">1+E$4*E$5</f>
        <v>1</v>
      </c>
      <c r="F6" s="1" t="n">
        <f aca="false">1+F$4*F$5</f>
        <v>1.0575</v>
      </c>
      <c r="G6" s="1" t="n">
        <f aca="false">1+G$4*G$5</f>
        <v>1</v>
      </c>
      <c r="H6" s="10" t="n">
        <f aca="false">1+H$4*H$5</f>
        <v>1</v>
      </c>
      <c r="I6" s="13" t="n">
        <v>290.932791463741</v>
      </c>
      <c r="J6" s="14" t="n">
        <v>29.5617641136342</v>
      </c>
      <c r="K6" s="14" t="n">
        <v>40.1770273062873</v>
      </c>
      <c r="L6" s="14" t="n">
        <v>23.5287532069651</v>
      </c>
      <c r="M6" s="14" t="n">
        <v>17.7065152985484</v>
      </c>
      <c r="N6" s="14" t="n">
        <v>34.2494646810135</v>
      </c>
      <c r="O6" s="14" t="n">
        <v>17.199798667224</v>
      </c>
      <c r="P6" s="14" t="n">
        <v>15.8258553610543</v>
      </c>
      <c r="Q6" s="14" t="n">
        <v>24.0938425301776</v>
      </c>
      <c r="R6" s="14" t="n">
        <v>43.0532492538866</v>
      </c>
      <c r="S6" s="14" t="n">
        <v>30.5986981307512</v>
      </c>
      <c r="T6" s="15" t="n">
        <v>14.9378229141982</v>
      </c>
      <c r="U6" s="13" t="n">
        <f aca="false">ROUNDUP(J6*$E6*(1+$H$4*U$5)/($C6*$D6*$F6*$G6),0)</f>
        <v>30</v>
      </c>
      <c r="V6" s="14" t="n">
        <f aca="false">ROUNDUP(K6*$E6*(1+$H$4*V$5)/($C6*$D6*$F6*$G6),0)</f>
        <v>41</v>
      </c>
      <c r="W6" s="14" t="n">
        <f aca="false">ROUNDUP(L6*$E6*(1+$H$4*W$5)/($C6*$D6*$F6*$G6),0)</f>
        <v>24</v>
      </c>
      <c r="X6" s="14" t="n">
        <f aca="false">ROUNDUP(M6*$E6*(1+$H$4*X$5)/($C6*$D6*$F6*$G6),0)</f>
        <v>18</v>
      </c>
      <c r="Y6" s="14" t="n">
        <f aca="false">ROUNDUP(N6*$E6*(1+$H$4*Y$5)/($C6*$D6*$F6*$G6),0)</f>
        <v>39</v>
      </c>
      <c r="Z6" s="14" t="n">
        <f aca="false">ROUNDUP(O6*$E6*(1+$H$4*Z$5)/($C6*$D6*$F6*$G6),0)</f>
        <v>18</v>
      </c>
      <c r="AA6" s="14" t="n">
        <f aca="false">ROUNDUP(P6*$E6*(1+$H$4*AA$5)/($C6*$D6*$F6*$G6),0)</f>
        <v>16</v>
      </c>
      <c r="AB6" s="14" t="n">
        <f aca="false">ROUNDUP(Q6*$E6*(1+$H$4*AB$5)/($C6*$D6*$F6*$G6),0)</f>
        <v>28</v>
      </c>
      <c r="AC6" s="14" t="n">
        <f aca="false">ROUNDUP(R6*$E6*(1+$H$4*AC$5)/($C6*$D6*$F6*$G6),0)</f>
        <v>49</v>
      </c>
      <c r="AD6" s="14" t="n">
        <f aca="false">ROUNDUP(S6*$E6*(1+$H$4*AD$5)/($C6*$D6*$F6*$G6),0)</f>
        <v>35</v>
      </c>
      <c r="AE6" s="15" t="n">
        <f aca="false">ROUNDUP(T6*$E6*(1+$H$4*AE$5)/($C6*$D6*$F6*$G6),0)</f>
        <v>16</v>
      </c>
      <c r="AG6" s="0" t="n">
        <v>8</v>
      </c>
      <c r="AH6" s="0" t="n">
        <v>7</v>
      </c>
      <c r="AI6" s="0" t="n">
        <v>6</v>
      </c>
      <c r="AJ6" s="0" t="n">
        <v>5</v>
      </c>
      <c r="AK6" s="0" t="n">
        <v>4</v>
      </c>
      <c r="AL6" s="0" t="n">
        <v>3</v>
      </c>
      <c r="AM6" s="0" t="n">
        <v>2</v>
      </c>
      <c r="AN6" s="0" t="n">
        <v>1</v>
      </c>
      <c r="AO6" s="0" t="n">
        <v>0</v>
      </c>
    </row>
    <row collapsed="false" customFormat="false" customHeight="true" hidden="false" ht="15" outlineLevel="0" r="7">
      <c r="A7" s="9" t="n">
        <v>2</v>
      </c>
      <c r="B7" s="10" t="s">
        <v>21</v>
      </c>
      <c r="C7" s="9" t="n">
        <f aca="false">1+C$4*C$5</f>
        <v>1.1968</v>
      </c>
      <c r="D7" s="1" t="n">
        <f aca="false">1+D$4*D$5</f>
        <v>1.0365</v>
      </c>
      <c r="E7" s="1" t="n">
        <f aca="false">1+E$4*E$5</f>
        <v>1</v>
      </c>
      <c r="F7" s="1" t="n">
        <f aca="false">1+F$4*F$5</f>
        <v>1.0575</v>
      </c>
      <c r="G7" s="1" t="n">
        <f aca="false">1+G$4*G$5</f>
        <v>1</v>
      </c>
      <c r="H7" s="10" t="n">
        <f aca="false">1+H$4*H$5</f>
        <v>1</v>
      </c>
      <c r="I7" s="13" t="n">
        <v>300.744848428195</v>
      </c>
      <c r="J7" s="14" t="n">
        <v>22.8752068023437</v>
      </c>
      <c r="K7" s="14" t="n">
        <v>39.9418330141634</v>
      </c>
      <c r="L7" s="14" t="n">
        <v>18.0177007434084</v>
      </c>
      <c r="M7" s="14" t="n">
        <v>22.5763039004182</v>
      </c>
      <c r="N7" s="14" t="n">
        <v>16.3698768702735</v>
      </c>
      <c r="O7" s="14" t="n">
        <v>14.0336789906721</v>
      </c>
      <c r="P7" s="14" t="n">
        <v>19.0650711617564</v>
      </c>
      <c r="Q7" s="14" t="n">
        <v>42.1500634693108</v>
      </c>
      <c r="R7" s="14" t="n">
        <v>52.9147260744745</v>
      </c>
      <c r="S7" s="14" t="n">
        <v>37.3682945813609</v>
      </c>
      <c r="T7" s="15" t="n">
        <v>15.4320928200129</v>
      </c>
      <c r="U7" s="13" t="n">
        <f aca="false">ROUNDUP(J7*$E7*(1+$H$4*U$5)/($C7*$D7*$F7*$G7),0)</f>
        <v>24</v>
      </c>
      <c r="V7" s="14" t="n">
        <f aca="false">ROUNDUP(K7*$E7*(1+$H$4*V$5)/($C7*$D7*$F7*$G7),0)</f>
        <v>41</v>
      </c>
      <c r="W7" s="14" t="n">
        <f aca="false">ROUNDUP(L7*$E7*(1+$H$4*W$5)/($C7*$D7*$F7*$G7),0)</f>
        <v>19</v>
      </c>
      <c r="X7" s="14" t="n">
        <f aca="false">ROUNDUP(M7*$E7*(1+$H$4*X$5)/($C7*$D7*$F7*$G7),0)</f>
        <v>23</v>
      </c>
      <c r="Y7" s="14" t="n">
        <f aca="false">ROUNDUP(N7*$E7*(1+$H$4*Y$5)/($C7*$D7*$F7*$G7),0)</f>
        <v>19</v>
      </c>
      <c r="Z7" s="14" t="n">
        <f aca="false">ROUNDUP(O7*$E7*(1+$H$4*Z$5)/($C7*$D7*$F7*$G7),0)</f>
        <v>15</v>
      </c>
      <c r="AA7" s="14" t="n">
        <f aca="false">ROUNDUP(P7*$E7*(1+$H$4*AA$5)/($C7*$D7*$F7*$G7),0)</f>
        <v>20</v>
      </c>
      <c r="AB7" s="14" t="n">
        <f aca="false">ROUNDUP(Q7*$E7*(1+$H$4*AB$5)/($C7*$D7*$F7*$G7),0)</f>
        <v>48</v>
      </c>
      <c r="AC7" s="14" t="n">
        <f aca="false">ROUNDUP(R7*$E7*(1+$H$4*AC$5)/($C7*$D7*$F7*$G7),0)</f>
        <v>60</v>
      </c>
      <c r="AD7" s="14" t="n">
        <f aca="false">ROUNDUP(S7*$E7*(1+$H$4*AD$5)/($C7*$D7*$F7*$G7),0)</f>
        <v>43</v>
      </c>
      <c r="AE7" s="15" t="n">
        <f aca="false">ROUNDUP(T7*$E7*(1+$H$4*AE$5)/($C7*$D7*$F7*$G7),0)</f>
        <v>16</v>
      </c>
      <c r="AG7" s="0" t="n">
        <v>-0.0121527777775693</v>
      </c>
      <c r="AH7" s="0" t="n">
        <v>0.459325396817217</v>
      </c>
      <c r="AI7" s="0" t="n">
        <v>-7.260416666532</v>
      </c>
      <c r="AJ7" s="0" t="n">
        <v>62.3194444432347</v>
      </c>
      <c r="AK7" s="0" t="n">
        <v>-314.692708326878</v>
      </c>
      <c r="AL7" s="0" t="n">
        <v>942.090277756945</v>
      </c>
      <c r="AM7" s="0" t="n">
        <v>-1580.53472218276</v>
      </c>
      <c r="AN7" s="0" t="n">
        <v>1227.63095234109</v>
      </c>
      <c r="AO7" s="0" t="n">
        <v>-99.9999999836494</v>
      </c>
    </row>
    <row collapsed="false" customFormat="false" customHeight="true" hidden="false" ht="15" outlineLevel="0" r="8">
      <c r="A8" s="9" t="n">
        <v>3</v>
      </c>
      <c r="B8" s="10" t="s">
        <v>22</v>
      </c>
      <c r="C8" s="9" t="n">
        <f aca="false">1+C$4*C$5</f>
        <v>1.1968</v>
      </c>
      <c r="D8" s="1" t="n">
        <f aca="false">1+D$4*D$5</f>
        <v>1.0365</v>
      </c>
      <c r="E8" s="1" t="n">
        <f aca="false">1+E$4*E$5</f>
        <v>1</v>
      </c>
      <c r="F8" s="1" t="n">
        <f aca="false">1+F$4*F$5</f>
        <v>1.0575</v>
      </c>
      <c r="G8" s="1" t="n">
        <f aca="false">1+G$4*G$5</f>
        <v>1</v>
      </c>
      <c r="H8" s="10" t="n">
        <f aca="false">1+H$4*H$5</f>
        <v>1</v>
      </c>
      <c r="I8" s="13" t="n">
        <v>264.984864707637</v>
      </c>
      <c r="J8" s="14" t="n">
        <v>16.628831433023</v>
      </c>
      <c r="K8" s="14" t="n">
        <v>30.0373247696124</v>
      </c>
      <c r="L8" s="14" t="n">
        <v>29.1309428530115</v>
      </c>
      <c r="M8" s="14" t="n">
        <v>31.642229242135</v>
      </c>
      <c r="N8" s="14" t="n">
        <v>24.0614802326622</v>
      </c>
      <c r="O8" s="14" t="n">
        <v>12.5323432507355</v>
      </c>
      <c r="P8" s="14" t="n">
        <v>14.8557156356478</v>
      </c>
      <c r="Q8" s="14" t="n">
        <v>28.6583394176481</v>
      </c>
      <c r="R8" s="14" t="n">
        <v>35.0856180683054</v>
      </c>
      <c r="S8" s="14" t="n">
        <v>28.6020721215406</v>
      </c>
      <c r="T8" s="15" t="n">
        <v>13.7499676833161</v>
      </c>
      <c r="U8" s="13" t="n">
        <f aca="false">ROUNDUP(J8*$E8*(1+$H$4*U$5)/($C8*$D8*$F8*$G8),0)</f>
        <v>17</v>
      </c>
      <c r="V8" s="14" t="n">
        <f aca="false">ROUNDUP(K8*$E8*(1+$H$4*V$5)/($C8*$D8*$F8*$G8),0)</f>
        <v>31</v>
      </c>
      <c r="W8" s="14" t="n">
        <f aca="false">ROUNDUP(L8*$E8*(1+$H$4*W$5)/($C8*$D8*$F8*$G8),0)</f>
        <v>30</v>
      </c>
      <c r="X8" s="14" t="n">
        <f aca="false">ROUNDUP(M8*$E8*(1+$H$4*X$5)/($C8*$D8*$F8*$G8),0)</f>
        <v>32</v>
      </c>
      <c r="Y8" s="14" t="n">
        <f aca="false">ROUNDUP(N8*$E8*(1+$H$4*Y$5)/($C8*$D8*$F8*$G8),0)</f>
        <v>28</v>
      </c>
      <c r="Z8" s="14" t="n">
        <f aca="false">ROUNDUP(O8*$E8*(1+$H$4*Z$5)/($C8*$D8*$F8*$G8),0)</f>
        <v>13</v>
      </c>
      <c r="AA8" s="14" t="n">
        <f aca="false">ROUNDUP(P8*$E8*(1+$H$4*AA$5)/($C8*$D8*$F8*$G8),0)</f>
        <v>15</v>
      </c>
      <c r="AB8" s="14" t="n">
        <f aca="false">ROUNDUP(Q8*$E8*(1+$H$4*AB$5)/($C8*$D8*$F8*$G8),0)</f>
        <v>33</v>
      </c>
      <c r="AC8" s="14" t="n">
        <f aca="false">ROUNDUP(R8*$E8*(1+$H$4*AC$5)/($C8*$D8*$F8*$G8),0)</f>
        <v>40</v>
      </c>
      <c r="AD8" s="14" t="n">
        <f aca="false">ROUNDUP(S8*$E8*(1+$H$4*AD$5)/($C8*$D8*$F8*$G8),0)</f>
        <v>33</v>
      </c>
      <c r="AE8" s="15" t="n">
        <f aca="false">ROUNDUP(T8*$E8*(1+$H$4*AE$5)/($C8*$D8*$F8*$G8),0)</f>
        <v>14</v>
      </c>
    </row>
    <row collapsed="false" customFormat="false" customHeight="true" hidden="false" ht="15" outlineLevel="0" r="9">
      <c r="A9" s="9" t="n">
        <v>4</v>
      </c>
      <c r="B9" s="10" t="s">
        <v>23</v>
      </c>
      <c r="C9" s="9" t="n">
        <f aca="false">1+C$4*C$5</f>
        <v>1.1968</v>
      </c>
      <c r="D9" s="1" t="n">
        <f aca="false">1+D$4*D$5</f>
        <v>1.0365</v>
      </c>
      <c r="E9" s="1" t="n">
        <f aca="false">1+E$4*E$5</f>
        <v>1</v>
      </c>
      <c r="F9" s="1" t="n">
        <f aca="false">1+F$4*F$5</f>
        <v>1.0575</v>
      </c>
      <c r="G9" s="1" t="n">
        <f aca="false">1+G$4*G$5</f>
        <v>1</v>
      </c>
      <c r="H9" s="10" t="n">
        <f aca="false">1+H$4*H$5</f>
        <v>1</v>
      </c>
      <c r="I9" s="13" t="n">
        <v>246.219705777147</v>
      </c>
      <c r="J9" s="14" t="n">
        <v>11.2265274546825</v>
      </c>
      <c r="K9" s="14" t="n">
        <v>13.3823840658714</v>
      </c>
      <c r="L9" s="14" t="n">
        <v>41.7047876360729</v>
      </c>
      <c r="M9" s="14" t="n">
        <v>41.6960939381611</v>
      </c>
      <c r="N9" s="14" t="n">
        <v>21.447377909649</v>
      </c>
      <c r="O9" s="14" t="n">
        <v>7.65296421679325</v>
      </c>
      <c r="P9" s="14" t="n">
        <v>11.2730065226267</v>
      </c>
      <c r="Q9" s="14" t="n">
        <v>22.422344127202</v>
      </c>
      <c r="R9" s="14" t="n">
        <v>36.5517654474246</v>
      </c>
      <c r="S9" s="14" t="n">
        <v>29.0762701127423</v>
      </c>
      <c r="T9" s="15" t="n">
        <v>9.78618434592079</v>
      </c>
      <c r="U9" s="13" t="n">
        <f aca="false">ROUNDUP(J9*$E9*(1+$H$4*U$5)/($C9*$D9*$F9*$G9),0)</f>
        <v>12</v>
      </c>
      <c r="V9" s="14" t="n">
        <f aca="false">ROUNDUP(K9*$E9*(1+$H$4*V$5)/($C9*$D9*$F9*$G9),0)</f>
        <v>14</v>
      </c>
      <c r="W9" s="14" t="n">
        <f aca="false">ROUNDUP(L9*$E9*(1+$H$4*W$5)/($C9*$D9*$F9*$G9),0)</f>
        <v>42</v>
      </c>
      <c r="X9" s="14" t="n">
        <f aca="false">ROUNDUP(M9*$E9*(1+$H$4*X$5)/($C9*$D9*$F9*$G9),0)</f>
        <v>42</v>
      </c>
      <c r="Y9" s="14" t="n">
        <f aca="false">ROUNDUP(N9*$E9*(1+$H$4*Y$5)/($C9*$D9*$F9*$G9),0)</f>
        <v>25</v>
      </c>
      <c r="Z9" s="14" t="n">
        <f aca="false">ROUNDUP(O9*$E9*(1+$H$4*Z$5)/($C9*$D9*$F9*$G9),0)</f>
        <v>8</v>
      </c>
      <c r="AA9" s="14" t="n">
        <f aca="false">ROUNDUP(P9*$E9*(1+$H$4*AA$5)/($C9*$D9*$F9*$G9),0)</f>
        <v>12</v>
      </c>
      <c r="AB9" s="14" t="n">
        <f aca="false">ROUNDUP(Q9*$E9*(1+$H$4*AB$5)/($C9*$D9*$F9*$G9),0)</f>
        <v>26</v>
      </c>
      <c r="AC9" s="14" t="n">
        <f aca="false">ROUNDUP(R9*$E9*(1+$H$4*AC$5)/($C9*$D9*$F9*$G9),0)</f>
        <v>42</v>
      </c>
      <c r="AD9" s="14" t="n">
        <f aca="false">ROUNDUP(S9*$E9*(1+$H$4*AD$5)/($C9*$D9*$F9*$G9),0)</f>
        <v>33</v>
      </c>
      <c r="AE9" s="15" t="n">
        <f aca="false">ROUNDUP(T9*$E9*(1+$H$4*AE$5)/($C9*$D9*$F9*$G9),0)</f>
        <v>10</v>
      </c>
    </row>
    <row collapsed="false" customFormat="false" customHeight="true" hidden="false" ht="15" outlineLevel="0" r="10">
      <c r="A10" s="9" t="n">
        <v>5</v>
      </c>
      <c r="B10" s="10" t="s">
        <v>24</v>
      </c>
      <c r="C10" s="9" t="n">
        <f aca="false">1+C$4*C$5</f>
        <v>1.1968</v>
      </c>
      <c r="D10" s="1" t="n">
        <f aca="false">1+D$4*D$5</f>
        <v>1.0365</v>
      </c>
      <c r="E10" s="1" t="n">
        <f aca="false">1+E$4*E$5</f>
        <v>1</v>
      </c>
      <c r="F10" s="1" t="n">
        <f aca="false">1+F$4*F$5</f>
        <v>1.0575</v>
      </c>
      <c r="G10" s="1" t="n">
        <f aca="false">1+G$4*G$5</f>
        <v>1</v>
      </c>
      <c r="H10" s="10" t="n">
        <f aca="false">1+H$4*H$5</f>
        <v>1</v>
      </c>
      <c r="I10" s="13" t="n">
        <v>308.020524883502</v>
      </c>
      <c r="J10" s="14" t="n">
        <v>20.3333912231777</v>
      </c>
      <c r="K10" s="14" t="n">
        <v>43.4500583796679</v>
      </c>
      <c r="L10" s="14" t="n">
        <v>33.0108323453989</v>
      </c>
      <c r="M10" s="14" t="n">
        <v>38.8428737796356</v>
      </c>
      <c r="N10" s="14" t="n">
        <v>24.7893209931015</v>
      </c>
      <c r="O10" s="14" t="n">
        <v>17.7873927194212</v>
      </c>
      <c r="P10" s="14" t="n">
        <v>17.351718020311</v>
      </c>
      <c r="Q10" s="14" t="n">
        <v>26.84653164051</v>
      </c>
      <c r="R10" s="14" t="n">
        <v>39.3792769385375</v>
      </c>
      <c r="S10" s="14" t="n">
        <v>30.9521963441266</v>
      </c>
      <c r="T10" s="15" t="n">
        <v>15.2769324996136</v>
      </c>
      <c r="U10" s="13" t="n">
        <f aca="false">ROUNDUP(J10*$E10*(1+$H$4*U$5)/($C10*$D10*$F10*$G10),0)</f>
        <v>21</v>
      </c>
      <c r="V10" s="14" t="n">
        <f aca="false">ROUNDUP(K10*$E10*(1+$H$4*V$5)/($C10*$D10*$F10*$G10),0)</f>
        <v>44</v>
      </c>
      <c r="W10" s="14" t="n">
        <f aca="false">ROUNDUP(L10*$E10*(1+$H$4*W$5)/($C10*$D10*$F10*$G10),0)</f>
        <v>34</v>
      </c>
      <c r="X10" s="14" t="n">
        <f aca="false">ROUNDUP(M10*$E10*(1+$H$4*X$5)/($C10*$D10*$F10*$G10),0)</f>
        <v>40</v>
      </c>
      <c r="Y10" s="14" t="n">
        <f aca="false">ROUNDUP(N10*$E10*(1+$H$4*Y$5)/($C10*$D10*$F10*$G10),0)</f>
        <v>28</v>
      </c>
      <c r="Z10" s="14" t="n">
        <f aca="false">ROUNDUP(O10*$E10*(1+$H$4*Z$5)/($C10*$D10*$F10*$G10),0)</f>
        <v>18</v>
      </c>
      <c r="AA10" s="14" t="n">
        <f aca="false">ROUNDUP(P10*$E10*(1+$H$4*AA$5)/($C10*$D10*$F10*$G10),0)</f>
        <v>18</v>
      </c>
      <c r="AB10" s="14" t="n">
        <f aca="false">ROUNDUP(Q10*$E10*(1+$H$4*AB$5)/($C10*$D10*$F10*$G10),0)</f>
        <v>31</v>
      </c>
      <c r="AC10" s="14" t="n">
        <f aca="false">ROUNDUP(R10*$E10*(1+$H$4*AC$5)/($C10*$D10*$F10*$G10),0)</f>
        <v>45</v>
      </c>
      <c r="AD10" s="14" t="n">
        <f aca="false">ROUNDUP(S10*$E10*(1+$H$4*AD$5)/($C10*$D10*$F10*$G10),0)</f>
        <v>35</v>
      </c>
      <c r="AE10" s="15" t="n">
        <f aca="false">ROUNDUP(T10*$E10*(1+$H$4*AE$5)/($C10*$D10*$F10*$G10),0)</f>
        <v>16</v>
      </c>
    </row>
    <row collapsed="false" customFormat="false" customHeight="true" hidden="false" ht="15" outlineLevel="0" r="11">
      <c r="A11" s="9" t="n">
        <v>6</v>
      </c>
      <c r="B11" s="10" t="s">
        <v>25</v>
      </c>
      <c r="C11" s="9" t="n">
        <f aca="false">1+C$4*C$5</f>
        <v>1.1968</v>
      </c>
      <c r="D11" s="1" t="n">
        <f aca="false">1+D$4*D$5</f>
        <v>1.0365</v>
      </c>
      <c r="E11" s="1" t="n">
        <f aca="false">1+E$4*E$5</f>
        <v>1</v>
      </c>
      <c r="F11" s="1" t="n">
        <f aca="false">1+F$4*F$5</f>
        <v>1.0575</v>
      </c>
      <c r="G11" s="1" t="n">
        <f aca="false">1+G$4*G$5</f>
        <v>1</v>
      </c>
      <c r="H11" s="10" t="n">
        <f aca="false">1+H$4*H$5</f>
        <v>1</v>
      </c>
      <c r="I11" s="13" t="n">
        <v>234.545532552356</v>
      </c>
      <c r="J11" s="14" t="n">
        <v>19.3313631762024</v>
      </c>
      <c r="K11" s="14" t="n">
        <v>34.6566920533812</v>
      </c>
      <c r="L11" s="14" t="n">
        <v>19.8756383148223</v>
      </c>
      <c r="M11" s="14" t="n">
        <v>12.2560707604642</v>
      </c>
      <c r="N11" s="14" t="n">
        <v>18.6097655577006</v>
      </c>
      <c r="O11" s="14" t="n">
        <v>13.570024147844</v>
      </c>
      <c r="P11" s="14" t="n">
        <v>9.52190696865899</v>
      </c>
      <c r="Q11" s="14" t="n">
        <v>27.6612571126444</v>
      </c>
      <c r="R11" s="14" t="n">
        <v>37.0589322476114</v>
      </c>
      <c r="S11" s="14" t="n">
        <v>32.5122879249</v>
      </c>
      <c r="T11" s="15" t="n">
        <v>9.49159428812634</v>
      </c>
      <c r="U11" s="13" t="n">
        <f aca="false">ROUNDUP(J11*$E11*(1+$H$4*U$5)/($C11*$D11*$F11*$G11),0)</f>
        <v>20</v>
      </c>
      <c r="V11" s="14" t="n">
        <f aca="false">ROUNDUP(K11*$E11*(1+$H$4*V$5)/($C11*$D11*$F11*$G11),0)</f>
        <v>35</v>
      </c>
      <c r="W11" s="14" t="n">
        <f aca="false">ROUNDUP(L11*$E11*(1+$H$4*W$5)/($C11*$D11*$F11*$G11),0)</f>
        <v>20</v>
      </c>
      <c r="X11" s="14" t="n">
        <f aca="false">ROUNDUP(M11*$E11*(1+$H$4*X$5)/($C11*$D11*$F11*$G11),0)</f>
        <v>13</v>
      </c>
      <c r="Y11" s="14" t="n">
        <f aca="false">ROUNDUP(N11*$E11*(1+$H$4*Y$5)/($C11*$D11*$F11*$G11),0)</f>
        <v>21</v>
      </c>
      <c r="Z11" s="14" t="n">
        <f aca="false">ROUNDUP(O11*$E11*(1+$H$4*Z$5)/($C11*$D11*$F11*$G11),0)</f>
        <v>14</v>
      </c>
      <c r="AA11" s="14" t="n">
        <f aca="false">ROUNDUP(P11*$E11*(1+$H$4*AA$5)/($C11*$D11*$F11*$G11),0)</f>
        <v>10</v>
      </c>
      <c r="AB11" s="14" t="n">
        <f aca="false">ROUNDUP(Q11*$E11*(1+$H$4*AB$5)/($C11*$D11*$F11*$G11),0)</f>
        <v>32</v>
      </c>
      <c r="AC11" s="14" t="n">
        <f aca="false">ROUNDUP(R11*$E11*(1+$H$4*AC$5)/($C11*$D11*$F11*$G11),0)</f>
        <v>42</v>
      </c>
      <c r="AD11" s="14" t="n">
        <f aca="false">ROUNDUP(S11*$E11*(1+$H$4*AD$5)/($C11*$D11*$F11*$G11),0)</f>
        <v>37</v>
      </c>
      <c r="AE11" s="15" t="n">
        <f aca="false">ROUNDUP(T11*$E11*(1+$H$4*AE$5)/($C11*$D11*$F11*$G11),0)</f>
        <v>10</v>
      </c>
    </row>
    <row collapsed="false" customFormat="false" customHeight="true" hidden="false" ht="15" outlineLevel="0" r="12">
      <c r="A12" s="9" t="n">
        <v>7</v>
      </c>
      <c r="B12" s="10" t="s">
        <v>26</v>
      </c>
      <c r="C12" s="9" t="n">
        <f aca="false">1+C$4*C$5</f>
        <v>1.1968</v>
      </c>
      <c r="D12" s="1" t="n">
        <f aca="false">1+D$4*D$5</f>
        <v>1.0365</v>
      </c>
      <c r="E12" s="1" t="n">
        <f aca="false">1+E$4*E$5</f>
        <v>1</v>
      </c>
      <c r="F12" s="1" t="n">
        <f aca="false">1+F$4*F$5</f>
        <v>1.0575</v>
      </c>
      <c r="G12" s="1" t="n">
        <f aca="false">1+G$4*G$5</f>
        <v>1</v>
      </c>
      <c r="H12" s="10" t="n">
        <f aca="false">1+H$4*H$5</f>
        <v>1</v>
      </c>
      <c r="I12" s="13" t="n">
        <v>247.56307258698</v>
      </c>
      <c r="J12" s="14" t="n">
        <v>17.2232059915042</v>
      </c>
      <c r="K12" s="14" t="n">
        <v>33.7626291239358</v>
      </c>
      <c r="L12" s="14" t="n">
        <v>22.0251368681592</v>
      </c>
      <c r="M12" s="14" t="n">
        <v>19.2423826844145</v>
      </c>
      <c r="N12" s="14" t="n">
        <v>20.5293777504868</v>
      </c>
      <c r="O12" s="14" t="n">
        <v>14.9504094155371</v>
      </c>
      <c r="P12" s="14" t="n">
        <v>15.3478026549825</v>
      </c>
      <c r="Q12" s="14" t="n">
        <v>27.9791443424989</v>
      </c>
      <c r="R12" s="14" t="n">
        <v>38.3047166105015</v>
      </c>
      <c r="S12" s="14" t="n">
        <v>29.383828301548</v>
      </c>
      <c r="T12" s="15" t="n">
        <v>8.81443884341107</v>
      </c>
      <c r="U12" s="13" t="n">
        <f aca="false">ROUNDUP(J12*$E12*(1+$H$4*U$5)/($C12*$D12*$F12*$G12),0)</f>
        <v>18</v>
      </c>
      <c r="V12" s="14" t="n">
        <f aca="false">ROUNDUP(K12*$E12*(1+$H$4*V$5)/($C12*$D12*$F12*$G12),0)</f>
        <v>34</v>
      </c>
      <c r="W12" s="14" t="n">
        <f aca="false">ROUNDUP(L12*$E12*(1+$H$4*W$5)/($C12*$D12*$F12*$G12),0)</f>
        <v>23</v>
      </c>
      <c r="X12" s="14" t="n">
        <f aca="false">ROUNDUP(M12*$E12*(1+$H$4*X$5)/($C12*$D12*$F12*$G12),0)</f>
        <v>20</v>
      </c>
      <c r="Y12" s="14" t="n">
        <f aca="false">ROUNDUP(N12*$E12*(1+$H$4*Y$5)/($C12*$D12*$F12*$G12),0)</f>
        <v>24</v>
      </c>
      <c r="Z12" s="14" t="n">
        <f aca="false">ROUNDUP(O12*$E12*(1+$H$4*Z$5)/($C12*$D12*$F12*$G12),0)</f>
        <v>16</v>
      </c>
      <c r="AA12" s="14" t="n">
        <f aca="false">ROUNDUP(P12*$E12*(1+$H$4*AA$5)/($C12*$D12*$F12*$G12),0)</f>
        <v>16</v>
      </c>
      <c r="AB12" s="14" t="n">
        <f aca="false">ROUNDUP(Q12*$E12*(1+$H$4*AB$5)/($C12*$D12*$F12*$G12),0)</f>
        <v>32</v>
      </c>
      <c r="AC12" s="14" t="n">
        <f aca="false">ROUNDUP(R12*$E12*(1+$H$4*AC$5)/($C12*$D12*$F12*$G12),0)</f>
        <v>44</v>
      </c>
      <c r="AD12" s="14" t="n">
        <f aca="false">ROUNDUP(S12*$E12*(1+$H$4*AD$5)/($C12*$D12*$F12*$G12),0)</f>
        <v>34</v>
      </c>
      <c r="AE12" s="15" t="n">
        <f aca="false">ROUNDUP(T12*$E12*(1+$H$4*AE$5)/($C12*$D12*$F12*$G12),0)</f>
        <v>9</v>
      </c>
    </row>
    <row collapsed="false" customFormat="false" customHeight="true" hidden="false" ht="15" outlineLevel="0" r="13">
      <c r="A13" s="9" t="n">
        <v>8</v>
      </c>
      <c r="B13" s="10" t="s">
        <v>27</v>
      </c>
      <c r="C13" s="9" t="n">
        <f aca="false">1+C$4*C$5</f>
        <v>1.1968</v>
      </c>
      <c r="D13" s="1" t="n">
        <f aca="false">1+D$4*D$5</f>
        <v>1.0365</v>
      </c>
      <c r="E13" s="1" t="n">
        <f aca="false">1+E$4*E$5</f>
        <v>1</v>
      </c>
      <c r="F13" s="1" t="n">
        <f aca="false">1+F$4*F$5</f>
        <v>1.0575</v>
      </c>
      <c r="G13" s="1" t="n">
        <f aca="false">1+G$4*G$5</f>
        <v>1</v>
      </c>
      <c r="H13" s="10" t="n">
        <f aca="false">1+H$4*H$5</f>
        <v>1</v>
      </c>
      <c r="I13" s="13" t="n">
        <v>214.862980194194</v>
      </c>
      <c r="J13" s="14" t="n">
        <v>18.6641337894242</v>
      </c>
      <c r="K13" s="14" t="n">
        <v>39.8691855817709</v>
      </c>
      <c r="L13" s="14" t="n">
        <v>16.4403164511001</v>
      </c>
      <c r="M13" s="14" t="n">
        <v>19.9758496454075</v>
      </c>
      <c r="N13" s="14" t="n">
        <v>21.2079516253013</v>
      </c>
      <c r="O13" s="14" t="n">
        <v>12.5673286544252</v>
      </c>
      <c r="P13" s="14" t="n">
        <v>12.1666021074244</v>
      </c>
      <c r="Q13" s="14" t="n">
        <v>28.0817393171231</v>
      </c>
      <c r="R13" s="14" t="n">
        <v>20.3184082345204</v>
      </c>
      <c r="S13" s="14" t="n">
        <v>16.4741228274784</v>
      </c>
      <c r="T13" s="15" t="n">
        <v>9.09734196021845</v>
      </c>
      <c r="U13" s="13" t="n">
        <f aca="false">ROUNDUP(J13*$E13*(1+$H$4*U$5)/($C13*$D13*$F13*$G13),0)</f>
        <v>19</v>
      </c>
      <c r="V13" s="14" t="n">
        <f aca="false">ROUNDUP(K13*$E13*(1+$H$4*V$5)/($C13*$D13*$F13*$G13),0)</f>
        <v>41</v>
      </c>
      <c r="W13" s="14" t="n">
        <f aca="false">ROUNDUP(L13*$E13*(1+$H$4*W$5)/($C13*$D13*$F13*$G13),0)</f>
        <v>17</v>
      </c>
      <c r="X13" s="14" t="n">
        <f aca="false">ROUNDUP(M13*$E13*(1+$H$4*X$5)/($C13*$D13*$F13*$G13),0)</f>
        <v>21</v>
      </c>
      <c r="Y13" s="14" t="n">
        <f aca="false">ROUNDUP(N13*$E13*(1+$H$4*Y$5)/($C13*$D13*$F13*$G13),0)</f>
        <v>24</v>
      </c>
      <c r="Z13" s="14" t="n">
        <f aca="false">ROUNDUP(O13*$E13*(1+$H$4*Z$5)/($C13*$D13*$F13*$G13),0)</f>
        <v>13</v>
      </c>
      <c r="AA13" s="14" t="n">
        <f aca="false">ROUNDUP(P13*$E13*(1+$H$4*AA$5)/($C13*$D13*$F13*$G13),0)</f>
        <v>13</v>
      </c>
      <c r="AB13" s="14" t="n">
        <f aca="false">ROUNDUP(Q13*$E13*(1+$H$4*AB$5)/($C13*$D13*$F13*$G13),0)</f>
        <v>32</v>
      </c>
      <c r="AC13" s="14" t="n">
        <f aca="false">ROUNDUP(R13*$E13*(1+$H$4*AC$5)/($C13*$D13*$F13*$G13),0)</f>
        <v>23</v>
      </c>
      <c r="AD13" s="14" t="n">
        <f aca="false">ROUNDUP(S13*$E13*(1+$H$4*AD$5)/($C13*$D13*$F13*$G13),0)</f>
        <v>19</v>
      </c>
      <c r="AE13" s="15" t="n">
        <f aca="false">ROUNDUP(T13*$E13*(1+$H$4*AE$5)/($C13*$D13*$F13*$G13),0)</f>
        <v>10</v>
      </c>
    </row>
    <row collapsed="false" customFormat="false" customHeight="true" hidden="false" ht="15" outlineLevel="0" r="14">
      <c r="A14" s="9" t="n">
        <v>9</v>
      </c>
      <c r="B14" s="10" t="s">
        <v>28</v>
      </c>
      <c r="C14" s="9" t="n">
        <f aca="false">1+C$4*C$5</f>
        <v>1.1968</v>
      </c>
      <c r="D14" s="1" t="n">
        <f aca="false">1+D$4*D$5</f>
        <v>1.0365</v>
      </c>
      <c r="E14" s="1" t="n">
        <f aca="false">1+E$4*E$5</f>
        <v>1</v>
      </c>
      <c r="F14" s="1" t="n">
        <f aca="false">1+F$4*F$5</f>
        <v>1.0575</v>
      </c>
      <c r="G14" s="1" t="n">
        <f aca="false">1+G$4*G$5</f>
        <v>1</v>
      </c>
      <c r="H14" s="10" t="n">
        <f aca="false">1+H$4*H$5</f>
        <v>1</v>
      </c>
      <c r="I14" s="13" t="n">
        <v>313.469818850557</v>
      </c>
      <c r="J14" s="14" t="n">
        <v>18.77373406859</v>
      </c>
      <c r="K14" s="14" t="n">
        <v>26.3124632270494</v>
      </c>
      <c r="L14" s="14" t="n">
        <v>56.4625961216811</v>
      </c>
      <c r="M14" s="14" t="n">
        <v>51.5040948179226</v>
      </c>
      <c r="N14" s="14" t="n">
        <v>26.394600120827</v>
      </c>
      <c r="O14" s="14" t="n">
        <v>13.9958023500756</v>
      </c>
      <c r="P14" s="14" t="n">
        <v>11.3359664255414</v>
      </c>
      <c r="Q14" s="14" t="n">
        <v>36.3234799559444</v>
      </c>
      <c r="R14" s="14" t="n">
        <v>23.919868115111</v>
      </c>
      <c r="S14" s="14" t="n">
        <v>38.8783298832529</v>
      </c>
      <c r="T14" s="15" t="n">
        <v>9.56888376456136</v>
      </c>
      <c r="U14" s="13" t="n">
        <f aca="false">ROUNDUP(J14*$E14*(1+$H$4*U$5)/($C14*$D14*$F14*$G14),0)</f>
        <v>19</v>
      </c>
      <c r="V14" s="14" t="n">
        <f aca="false">ROUNDUP(K14*$E14*(1+$H$4*V$5)/($C14*$D14*$F14*$G14),0)</f>
        <v>27</v>
      </c>
      <c r="W14" s="14" t="n">
        <f aca="false">ROUNDUP(L14*$E14*(1+$H$4*W$5)/($C14*$D14*$F14*$G14),0)</f>
        <v>57</v>
      </c>
      <c r="X14" s="14" t="n">
        <f aca="false">ROUNDUP(M14*$E14*(1+$H$4*X$5)/($C14*$D14*$F14*$G14),0)</f>
        <v>52</v>
      </c>
      <c r="Y14" s="14" t="n">
        <f aca="false">ROUNDUP(N14*$E14*(1+$H$4*Y$5)/($C14*$D14*$F14*$G14),0)</f>
        <v>30</v>
      </c>
      <c r="Z14" s="14" t="n">
        <f aca="false">ROUNDUP(O14*$E14*(1+$H$4*Z$5)/($C14*$D14*$F14*$G14),0)</f>
        <v>15</v>
      </c>
      <c r="AA14" s="14" t="n">
        <f aca="false">ROUNDUP(P14*$E14*(1+$H$4*AA$5)/($C14*$D14*$F14*$G14),0)</f>
        <v>12</v>
      </c>
      <c r="AB14" s="14" t="n">
        <f aca="false">ROUNDUP(Q14*$E14*(1+$H$4*AB$5)/($C14*$D14*$F14*$G14),0)</f>
        <v>41</v>
      </c>
      <c r="AC14" s="14" t="n">
        <f aca="false">ROUNDUP(R14*$E14*(1+$H$4*AC$5)/($C14*$D14*$F14*$G14),0)</f>
        <v>27</v>
      </c>
      <c r="AD14" s="14" t="n">
        <f aca="false">ROUNDUP(S14*$E14*(1+$H$4*AD$5)/($C14*$D14*$F14*$G14),0)</f>
        <v>44</v>
      </c>
      <c r="AE14" s="15" t="n">
        <f aca="false">ROUNDUP(T14*$E14*(1+$H$4*AE$5)/($C14*$D14*$F14*$G14),0)</f>
        <v>10</v>
      </c>
    </row>
    <row collapsed="false" customFormat="false" customHeight="true" hidden="false" ht="15" outlineLevel="0" r="15">
      <c r="A15" s="9" t="n">
        <v>10</v>
      </c>
      <c r="B15" s="10" t="s">
        <v>29</v>
      </c>
      <c r="C15" s="9" t="n">
        <f aca="false">1+C$4*C$5</f>
        <v>1.1968</v>
      </c>
      <c r="D15" s="1" t="n">
        <f aca="false">1+D$4*D$5</f>
        <v>1.0365</v>
      </c>
      <c r="E15" s="1" t="n">
        <f aca="false">1+E$4*E$5</f>
        <v>1</v>
      </c>
      <c r="F15" s="1" t="n">
        <f aca="false">1+F$4*F$5</f>
        <v>1.0575</v>
      </c>
      <c r="G15" s="1" t="n">
        <f aca="false">1+G$4*G$5</f>
        <v>1</v>
      </c>
      <c r="H15" s="10" t="n">
        <f aca="false">1+H$4*H$5</f>
        <v>1</v>
      </c>
      <c r="I15" s="13" t="n">
        <v>261.927718235754</v>
      </c>
      <c r="J15" s="14" t="n">
        <v>20.4405571484004</v>
      </c>
      <c r="K15" s="14" t="n">
        <v>37.8221566532426</v>
      </c>
      <c r="L15" s="14" t="n">
        <v>20.4707114958734</v>
      </c>
      <c r="M15" s="14" t="n">
        <v>23.7325932883916</v>
      </c>
      <c r="N15" s="14" t="n">
        <v>23.4302508523368</v>
      </c>
      <c r="O15" s="14" t="n">
        <v>14.7260541988523</v>
      </c>
      <c r="P15" s="14" t="n">
        <v>12.0709630614552</v>
      </c>
      <c r="Q15" s="14" t="n">
        <v>29.180174847203</v>
      </c>
      <c r="R15" s="14" t="n">
        <v>32.0990390870726</v>
      </c>
      <c r="S15" s="14" t="n">
        <v>36.3044886432341</v>
      </c>
      <c r="T15" s="15" t="n">
        <v>11.6507289596925</v>
      </c>
      <c r="U15" s="13" t="n">
        <f aca="false">ROUNDUP(J15*$E15*(1+$H$4*U$5)/($C15*$D15*$F15*$G15),0)</f>
        <v>21</v>
      </c>
      <c r="V15" s="14" t="n">
        <f aca="false">ROUNDUP(K15*$E15*(1+$H$4*V$5)/($C15*$D15*$F15*$G15),0)</f>
        <v>39</v>
      </c>
      <c r="W15" s="14" t="n">
        <f aca="false">ROUNDUP(L15*$E15*(1+$H$4*W$5)/($C15*$D15*$F15*$G15),0)</f>
        <v>21</v>
      </c>
      <c r="X15" s="14" t="n">
        <f aca="false">ROUNDUP(M15*$E15*(1+$H$4*X$5)/($C15*$D15*$F15*$G15),0)</f>
        <v>24</v>
      </c>
      <c r="Y15" s="14" t="n">
        <f aca="false">ROUNDUP(N15*$E15*(1+$H$4*Y$5)/($C15*$D15*$F15*$G15),0)</f>
        <v>27</v>
      </c>
      <c r="Z15" s="14" t="n">
        <f aca="false">ROUNDUP(O15*$E15*(1+$H$4*Z$5)/($C15*$D15*$F15*$G15),0)</f>
        <v>15</v>
      </c>
      <c r="AA15" s="14" t="n">
        <f aca="false">ROUNDUP(P15*$E15*(1+$H$4*AA$5)/($C15*$D15*$F15*$G15),0)</f>
        <v>13</v>
      </c>
      <c r="AB15" s="14" t="n">
        <f aca="false">ROUNDUP(Q15*$E15*(1+$H$4*AB$5)/($C15*$D15*$F15*$G15),0)</f>
        <v>33</v>
      </c>
      <c r="AC15" s="14" t="n">
        <f aca="false">ROUNDUP(R15*$E15*(1+$H$4*AC$5)/($C15*$D15*$F15*$G15),0)</f>
        <v>37</v>
      </c>
      <c r="AD15" s="14" t="n">
        <f aca="false">ROUNDUP(S15*$E15*(1+$H$4*AD$5)/($C15*$D15*$F15*$G15),0)</f>
        <v>41</v>
      </c>
      <c r="AE15" s="15" t="n">
        <f aca="false">ROUNDUP(T15*$E15*(1+$H$4*AE$5)/($C15*$D15*$F15*$G15),0)</f>
        <v>12</v>
      </c>
    </row>
    <row collapsed="false" customFormat="false" customHeight="true" hidden="false" ht="15" outlineLevel="0" r="16">
      <c r="A16" s="9" t="n">
        <v>11</v>
      </c>
      <c r="B16" s="10" t="s">
        <v>30</v>
      </c>
      <c r="C16" s="9" t="n">
        <f aca="false">1+C$4*C$5</f>
        <v>1.1968</v>
      </c>
      <c r="D16" s="1" t="n">
        <f aca="false">1+D$4*D$5</f>
        <v>1.0365</v>
      </c>
      <c r="E16" s="1" t="n">
        <f aca="false">1+E$4*E$5</f>
        <v>1</v>
      </c>
      <c r="F16" s="1" t="n">
        <f aca="false">1+F$4*F$5</f>
        <v>1.0575</v>
      </c>
      <c r="G16" s="1" t="n">
        <f aca="false">1+G$4*G$5</f>
        <v>1</v>
      </c>
      <c r="H16" s="10" t="n">
        <f aca="false">1+H$4*H$5</f>
        <v>1</v>
      </c>
      <c r="I16" s="13" t="n">
        <v>247.759909005614</v>
      </c>
      <c r="J16" s="14" t="n">
        <v>21.851945168541</v>
      </c>
      <c r="K16" s="14" t="n">
        <v>42.0562049894502</v>
      </c>
      <c r="L16" s="14" t="n">
        <v>14.6378690515267</v>
      </c>
      <c r="M16" s="14" t="n">
        <v>11.1447660876943</v>
      </c>
      <c r="N16" s="14" t="n">
        <v>19.9253172671838</v>
      </c>
      <c r="O16" s="14" t="n">
        <v>17.7206554226723</v>
      </c>
      <c r="P16" s="14" t="n">
        <v>13.3969238076406</v>
      </c>
      <c r="Q16" s="14" t="n">
        <v>31.886193773205</v>
      </c>
      <c r="R16" s="14" t="n">
        <v>38.849909926487</v>
      </c>
      <c r="S16" s="14" t="n">
        <v>21.4469680238896</v>
      </c>
      <c r="T16" s="15" t="n">
        <v>14.8431554873239</v>
      </c>
      <c r="U16" s="13" t="n">
        <f aca="false">ROUNDUP(J16*$E16*(1+$H$4*U$5)/($C16*$D16*$F16*$G16),0)</f>
        <v>22</v>
      </c>
      <c r="V16" s="14" t="n">
        <f aca="false">ROUNDUP(K16*$E16*(1+$H$4*V$5)/($C16*$D16*$F16*$G16),0)</f>
        <v>43</v>
      </c>
      <c r="W16" s="14" t="n">
        <f aca="false">ROUNDUP(L16*$E16*(1+$H$4*W$5)/($C16*$D16*$F16*$G16),0)</f>
        <v>15</v>
      </c>
      <c r="X16" s="14" t="n">
        <f aca="false">ROUNDUP(M16*$E16*(1+$H$4*X$5)/($C16*$D16*$F16*$G16),0)</f>
        <v>12</v>
      </c>
      <c r="Y16" s="14" t="n">
        <f aca="false">ROUNDUP(N16*$E16*(1+$H$4*Y$5)/($C16*$D16*$F16*$G16),0)</f>
        <v>23</v>
      </c>
      <c r="Z16" s="14" t="n">
        <f aca="false">ROUNDUP(O16*$E16*(1+$H$4*Z$5)/($C16*$D16*$F16*$G16),0)</f>
        <v>18</v>
      </c>
      <c r="AA16" s="14" t="n">
        <f aca="false">ROUNDUP(P16*$E16*(1+$H$4*AA$5)/($C16*$D16*$F16*$G16),0)</f>
        <v>14</v>
      </c>
      <c r="AB16" s="14" t="n">
        <f aca="false">ROUNDUP(Q16*$E16*(1+$H$4*AB$5)/($C16*$D16*$F16*$G16),0)</f>
        <v>36</v>
      </c>
      <c r="AC16" s="14" t="n">
        <f aca="false">ROUNDUP(R16*$E16*(1+$H$4*AC$5)/($C16*$D16*$F16*$G16),0)</f>
        <v>44</v>
      </c>
      <c r="AD16" s="14" t="n">
        <f aca="false">ROUNDUP(S16*$E16*(1+$H$4*AD$5)/($C16*$D16*$F16*$G16),0)</f>
        <v>25</v>
      </c>
      <c r="AE16" s="15" t="n">
        <f aca="false">ROUNDUP(T16*$E16*(1+$H$4*AE$5)/($C16*$D16*$F16*$G16),0)</f>
        <v>15</v>
      </c>
    </row>
    <row collapsed="false" customFormat="false" customHeight="true" hidden="false" ht="15" outlineLevel="0" r="17">
      <c r="A17" s="9" t="n">
        <v>12</v>
      </c>
      <c r="B17" s="10" t="s">
        <v>31</v>
      </c>
      <c r="C17" s="9" t="n">
        <f aca="false">1+C$4*C$5</f>
        <v>1.1968</v>
      </c>
      <c r="D17" s="1" t="n">
        <f aca="false">1+D$4*D$5</f>
        <v>1.0365</v>
      </c>
      <c r="E17" s="1" t="n">
        <f aca="false">1+E$4*E$5</f>
        <v>1</v>
      </c>
      <c r="F17" s="1" t="n">
        <f aca="false">1+F$4*F$5</f>
        <v>1.0575</v>
      </c>
      <c r="G17" s="1" t="n">
        <f aca="false">1+G$4*G$5</f>
        <v>1</v>
      </c>
      <c r="H17" s="10" t="n">
        <f aca="false">1+H$4*H$5</f>
        <v>1</v>
      </c>
      <c r="I17" s="13" t="n">
        <v>227.421005597614</v>
      </c>
      <c r="J17" s="14" t="n">
        <v>20.8641920589025</v>
      </c>
      <c r="K17" s="14" t="n">
        <v>38.150327915676</v>
      </c>
      <c r="L17" s="14" t="n">
        <v>14.4443094135096</v>
      </c>
      <c r="M17" s="14" t="n">
        <v>15.1790442612346</v>
      </c>
      <c r="N17" s="14" t="n">
        <v>14.9404069230366</v>
      </c>
      <c r="O17" s="14" t="n">
        <v>17.6065554350895</v>
      </c>
      <c r="P17" s="14" t="n">
        <v>13.0903009802181</v>
      </c>
      <c r="Q17" s="14" t="n">
        <v>26.7287958743127</v>
      </c>
      <c r="R17" s="14" t="n">
        <v>31.2772728671537</v>
      </c>
      <c r="S17" s="14" t="n">
        <v>19.9695669529134</v>
      </c>
      <c r="T17" s="15" t="n">
        <v>15.1702329155677</v>
      </c>
      <c r="U17" s="13" t="n">
        <f aca="false">ROUNDUP(J17*$E17*(1+$H$4*U$5)/($C17*$D17*$F17*$G17),0)</f>
        <v>21</v>
      </c>
      <c r="V17" s="14" t="n">
        <f aca="false">ROUNDUP(K17*$E17*(1+$H$4*V$5)/($C17*$D17*$F17*$G17),0)</f>
        <v>39</v>
      </c>
      <c r="W17" s="14" t="n">
        <f aca="false">ROUNDUP(L17*$E17*(1+$H$4*W$5)/($C17*$D17*$F17*$G17),0)</f>
        <v>15</v>
      </c>
      <c r="X17" s="14" t="n">
        <f aca="false">ROUNDUP(M17*$E17*(1+$H$4*X$5)/($C17*$D17*$F17*$G17),0)</f>
        <v>16</v>
      </c>
      <c r="Y17" s="14" t="n">
        <f aca="false">ROUNDUP(N17*$E17*(1+$H$4*Y$5)/($C17*$D17*$F17*$G17),0)</f>
        <v>17</v>
      </c>
      <c r="Z17" s="14" t="n">
        <f aca="false">ROUNDUP(O17*$E17*(1+$H$4*Z$5)/($C17*$D17*$F17*$G17),0)</f>
        <v>18</v>
      </c>
      <c r="AA17" s="14" t="n">
        <f aca="false">ROUNDUP(P17*$E17*(1+$H$4*AA$5)/($C17*$D17*$F17*$G17),0)</f>
        <v>14</v>
      </c>
      <c r="AB17" s="14" t="n">
        <f aca="false">ROUNDUP(Q17*$E17*(1+$H$4*AB$5)/($C17*$D17*$F17*$G17),0)</f>
        <v>31</v>
      </c>
      <c r="AC17" s="14" t="n">
        <f aca="false">ROUNDUP(R17*$E17*(1+$H$4*AC$5)/($C17*$D17*$F17*$G17),0)</f>
        <v>36</v>
      </c>
      <c r="AD17" s="14" t="n">
        <f aca="false">ROUNDUP(S17*$E17*(1+$H$4*AD$5)/($C17*$D17*$F17*$G17),0)</f>
        <v>23</v>
      </c>
      <c r="AE17" s="15" t="n">
        <f aca="false">ROUNDUP(T17*$E17*(1+$H$4*AE$5)/($C17*$D17*$F17*$G17),0)</f>
        <v>16</v>
      </c>
    </row>
    <row collapsed="false" customFormat="false" customHeight="true" hidden="false" ht="15" outlineLevel="0" r="18">
      <c r="A18" s="9" t="n">
        <v>13</v>
      </c>
      <c r="B18" s="10" t="s">
        <v>32</v>
      </c>
      <c r="C18" s="9" t="n">
        <f aca="false">1+C$4*C$5</f>
        <v>1.1968</v>
      </c>
      <c r="D18" s="1" t="n">
        <f aca="false">1+D$4*D$5</f>
        <v>1.0365</v>
      </c>
      <c r="E18" s="1" t="n">
        <f aca="false">1+E$4*E$5</f>
        <v>1</v>
      </c>
      <c r="F18" s="1" t="n">
        <f aca="false">1+F$4*F$5</f>
        <v>1.0575</v>
      </c>
      <c r="G18" s="1" t="n">
        <f aca="false">1+G$4*G$5</f>
        <v>1</v>
      </c>
      <c r="H18" s="10" t="n">
        <f aca="false">1+H$4*H$5</f>
        <v>1</v>
      </c>
      <c r="I18" s="13" t="n">
        <v>200.910119253749</v>
      </c>
      <c r="J18" s="14" t="n">
        <v>13.1918868930234</v>
      </c>
      <c r="K18" s="14" t="n">
        <v>25.0427928367017</v>
      </c>
      <c r="L18" s="14" t="n">
        <v>16.5055853110327</v>
      </c>
      <c r="M18" s="14" t="n">
        <v>21.5795783680338</v>
      </c>
      <c r="N18" s="14" t="n">
        <v>17.5300389123033</v>
      </c>
      <c r="O18" s="14" t="n">
        <v>11.8204345350942</v>
      </c>
      <c r="P18" s="14" t="n">
        <v>10.8074810439504</v>
      </c>
      <c r="Q18" s="14" t="n">
        <v>28.0469616492689</v>
      </c>
      <c r="R18" s="14" t="n">
        <v>21.6472285741839</v>
      </c>
      <c r="S18" s="14" t="n">
        <v>23.3111226296635</v>
      </c>
      <c r="T18" s="15" t="n">
        <v>11.4270085004937</v>
      </c>
      <c r="U18" s="13" t="n">
        <f aca="false">ROUNDUP(J18*$E18*(1+$H$4*U$5)/($C18*$D18*$F18*$G18),0)</f>
        <v>14</v>
      </c>
      <c r="V18" s="14" t="n">
        <f aca="false">ROUNDUP(K18*$E18*(1+$H$4*V$5)/($C18*$D18*$F18*$G18),0)</f>
        <v>26</v>
      </c>
      <c r="W18" s="14" t="n">
        <f aca="false">ROUNDUP(L18*$E18*(1+$H$4*W$5)/($C18*$D18*$F18*$G18),0)</f>
        <v>17</v>
      </c>
      <c r="X18" s="14" t="n">
        <f aca="false">ROUNDUP(M18*$E18*(1+$H$4*X$5)/($C18*$D18*$F18*$G18),0)</f>
        <v>22</v>
      </c>
      <c r="Y18" s="14" t="n">
        <f aca="false">ROUNDUP(N18*$E18*(1+$H$4*Y$5)/($C18*$D18*$F18*$G18),0)</f>
        <v>20</v>
      </c>
      <c r="Z18" s="14" t="n">
        <f aca="false">ROUNDUP(O18*$E18*(1+$H$4*Z$5)/($C18*$D18*$F18*$G18),0)</f>
        <v>12</v>
      </c>
      <c r="AA18" s="14" t="n">
        <f aca="false">ROUNDUP(P18*$E18*(1+$H$4*AA$5)/($C18*$D18*$F18*$G18),0)</f>
        <v>11</v>
      </c>
      <c r="AB18" s="14" t="n">
        <f aca="false">ROUNDUP(Q18*$E18*(1+$H$4*AB$5)/($C18*$D18*$F18*$G18),0)</f>
        <v>32</v>
      </c>
      <c r="AC18" s="14" t="n">
        <f aca="false">ROUNDUP(R18*$E18*(1+$H$4*AC$5)/($C18*$D18*$F18*$G18),0)</f>
        <v>25</v>
      </c>
      <c r="AD18" s="14" t="n">
        <f aca="false">ROUNDUP(S18*$E18*(1+$H$4*AD$5)/($C18*$D18*$F18*$G18),0)</f>
        <v>27</v>
      </c>
      <c r="AE18" s="15" t="n">
        <f aca="false">ROUNDUP(T18*$E18*(1+$H$4*AE$5)/($C18*$D18*$F18*$G18),0)</f>
        <v>12</v>
      </c>
    </row>
    <row collapsed="false" customFormat="false" customHeight="true" hidden="false" ht="15" outlineLevel="0" r="19">
      <c r="A19" s="9" t="n">
        <v>14</v>
      </c>
      <c r="B19" s="10" t="s">
        <v>33</v>
      </c>
      <c r="C19" s="9" t="n">
        <f aca="false">1+C$4*C$5</f>
        <v>1.1968</v>
      </c>
      <c r="D19" s="1" t="n">
        <f aca="false">1+D$4*D$5</f>
        <v>1.0365</v>
      </c>
      <c r="E19" s="1" t="n">
        <f aca="false">1+E$4*E$5</f>
        <v>1</v>
      </c>
      <c r="F19" s="1" t="n">
        <f aca="false">1+F$4*F$5</f>
        <v>1.0575</v>
      </c>
      <c r="G19" s="1" t="n">
        <f aca="false">1+G$4*G$5</f>
        <v>1</v>
      </c>
      <c r="H19" s="10" t="n">
        <f aca="false">1+H$4*H$5</f>
        <v>1</v>
      </c>
      <c r="I19" s="13" t="n">
        <v>299.690149100986</v>
      </c>
      <c r="J19" s="14" t="n">
        <v>26.834908305177</v>
      </c>
      <c r="K19" s="14" t="n">
        <v>41.3593558720019</v>
      </c>
      <c r="L19" s="14" t="n">
        <v>27.5906128761192</v>
      </c>
      <c r="M19" s="14" t="n">
        <v>30.0517564569972</v>
      </c>
      <c r="N19" s="14" t="n">
        <v>24.879433447237</v>
      </c>
      <c r="O19" s="14" t="n">
        <v>21.6635778342211</v>
      </c>
      <c r="P19" s="14" t="n">
        <v>15.1605254268856</v>
      </c>
      <c r="Q19" s="14" t="n">
        <v>23.7208411200245</v>
      </c>
      <c r="R19" s="14" t="n">
        <v>36.7507084590819</v>
      </c>
      <c r="S19" s="14" t="n">
        <v>34.6562176867479</v>
      </c>
      <c r="T19" s="15" t="n">
        <v>17.0222116164927</v>
      </c>
      <c r="U19" s="13" t="n">
        <f aca="false">ROUNDUP(J19*$E19*(1+$H$4*U$5)/($C19*$D19*$F19*$G19),0)</f>
        <v>28</v>
      </c>
      <c r="V19" s="14" t="n">
        <f aca="false">ROUNDUP(K19*$E19*(1+$H$4*V$5)/($C19*$D19*$F19*$G19),0)</f>
        <v>42</v>
      </c>
      <c r="W19" s="14" t="n">
        <f aca="false">ROUNDUP(L19*$E19*(1+$H$4*W$5)/($C19*$D19*$F19*$G19),0)</f>
        <v>28</v>
      </c>
      <c r="X19" s="14" t="n">
        <f aca="false">ROUNDUP(M19*$E19*(1+$H$4*X$5)/($C19*$D19*$F19*$G19),0)</f>
        <v>31</v>
      </c>
      <c r="Y19" s="14" t="n">
        <f aca="false">ROUNDUP(N19*$E19*(1+$H$4*Y$5)/($C19*$D19*$F19*$G19),0)</f>
        <v>29</v>
      </c>
      <c r="Z19" s="14" t="n">
        <f aca="false">ROUNDUP(O19*$E19*(1+$H$4*Z$5)/($C19*$D19*$F19*$G19),0)</f>
        <v>22</v>
      </c>
      <c r="AA19" s="14" t="n">
        <f aca="false">ROUNDUP(P19*$E19*(1+$H$4*AA$5)/($C19*$D19*$F19*$G19),0)</f>
        <v>16</v>
      </c>
      <c r="AB19" s="14" t="n">
        <f aca="false">ROUNDUP(Q19*$E19*(1+$H$4*AB$5)/($C19*$D19*$F19*$G19),0)</f>
        <v>27</v>
      </c>
      <c r="AC19" s="14" t="n">
        <f aca="false">ROUNDUP(R19*$E19*(1+$H$4*AC$5)/($C19*$D19*$F19*$G19),0)</f>
        <v>42</v>
      </c>
      <c r="AD19" s="14" t="n">
        <f aca="false">ROUNDUP(S19*$E19*(1+$H$4*AD$5)/($C19*$D19*$F19*$G19),0)</f>
        <v>40</v>
      </c>
      <c r="AE19" s="15" t="n">
        <f aca="false">ROUNDUP(T19*$E19*(1+$H$4*AE$5)/($C19*$D19*$F19*$G19),0)</f>
        <v>18</v>
      </c>
    </row>
    <row collapsed="false" customFormat="false" customHeight="true" hidden="false" ht="15" outlineLevel="0" r="20">
      <c r="A20" s="9" t="n">
        <v>15</v>
      </c>
      <c r="B20" s="10" t="s">
        <v>34</v>
      </c>
      <c r="C20" s="9" t="n">
        <f aca="false">1+C$4*C$5</f>
        <v>1.1968</v>
      </c>
      <c r="D20" s="1" t="n">
        <f aca="false">1+D$4*D$5</f>
        <v>1.0365</v>
      </c>
      <c r="E20" s="1" t="n">
        <f aca="false">1+E$4*E$5</f>
        <v>1</v>
      </c>
      <c r="F20" s="1" t="n">
        <f aca="false">1+F$4*F$5</f>
        <v>1.0575</v>
      </c>
      <c r="G20" s="1" t="n">
        <f aca="false">1+G$4*G$5</f>
        <v>1</v>
      </c>
      <c r="H20" s="10" t="n">
        <f aca="false">1+H$4*H$5</f>
        <v>1</v>
      </c>
      <c r="I20" s="13" t="n">
        <v>247.424729731551</v>
      </c>
      <c r="J20" s="14" t="n">
        <v>18.3928052837107</v>
      </c>
      <c r="K20" s="14" t="n">
        <v>33.6246598790256</v>
      </c>
      <c r="L20" s="14" t="n">
        <v>24.2084087904547</v>
      </c>
      <c r="M20" s="14" t="n">
        <v>19.2147887529422</v>
      </c>
      <c r="N20" s="14" t="n">
        <v>23.8977531841239</v>
      </c>
      <c r="O20" s="14" t="n">
        <v>13.0007904669131</v>
      </c>
      <c r="P20" s="14" t="n">
        <v>23.5061758971223</v>
      </c>
      <c r="Q20" s="14" t="n">
        <v>27.2564741040172</v>
      </c>
      <c r="R20" s="14" t="n">
        <v>31.7943085252296</v>
      </c>
      <c r="S20" s="14" t="n">
        <v>18.9937671973012</v>
      </c>
      <c r="T20" s="15" t="n">
        <v>13.5347976507101</v>
      </c>
      <c r="U20" s="13" t="n">
        <f aca="false">ROUNDUP(J20*$E20*(1+$H$4*U$5)/($C20*$D20*$F20*$G20),0)</f>
        <v>19</v>
      </c>
      <c r="V20" s="14" t="n">
        <f aca="false">ROUNDUP(K20*$E20*(1+$H$4*V$5)/($C20*$D20*$F20*$G20),0)</f>
        <v>34</v>
      </c>
      <c r="W20" s="14" t="n">
        <f aca="false">ROUNDUP(L20*$E20*(1+$H$4*W$5)/($C20*$D20*$F20*$G20),0)</f>
        <v>25</v>
      </c>
      <c r="X20" s="14" t="n">
        <f aca="false">ROUNDUP(M20*$E20*(1+$H$4*X$5)/($C20*$D20*$F20*$G20),0)</f>
        <v>20</v>
      </c>
      <c r="Y20" s="14" t="n">
        <f aca="false">ROUNDUP(N20*$E20*(1+$H$4*Y$5)/($C20*$D20*$F20*$G20),0)</f>
        <v>27</v>
      </c>
      <c r="Z20" s="14" t="n">
        <f aca="false">ROUNDUP(O20*$E20*(1+$H$4*Z$5)/($C20*$D20*$F20*$G20),0)</f>
        <v>14</v>
      </c>
      <c r="AA20" s="14" t="n">
        <f aca="false">ROUNDUP(P20*$E20*(1+$H$4*AA$5)/($C20*$D20*$F20*$G20),0)</f>
        <v>24</v>
      </c>
      <c r="AB20" s="14" t="n">
        <f aca="false">ROUNDUP(Q20*$E20*(1+$H$4*AB$5)/($C20*$D20*$F20*$G20),0)</f>
        <v>31</v>
      </c>
      <c r="AC20" s="14" t="n">
        <f aca="false">ROUNDUP(R20*$E20*(1+$H$4*AC$5)/($C20*$D20*$F20*$G20),0)</f>
        <v>36</v>
      </c>
      <c r="AD20" s="14" t="n">
        <f aca="false">ROUNDUP(S20*$E20*(1+$H$4*AD$5)/($C20*$D20*$F20*$G20),0)</f>
        <v>22</v>
      </c>
      <c r="AE20" s="15" t="n">
        <f aca="false">ROUNDUP(T20*$E20*(1+$H$4*AE$5)/($C20*$D20*$F20*$G20),0)</f>
        <v>14</v>
      </c>
    </row>
    <row collapsed="false" customFormat="false" customHeight="true" hidden="false" ht="15" outlineLevel="0" r="21">
      <c r="A21" s="9" t="n">
        <v>16</v>
      </c>
      <c r="B21" s="10" t="s">
        <v>35</v>
      </c>
      <c r="C21" s="9" t="n">
        <f aca="false">1+C$4*C$5</f>
        <v>1.1968</v>
      </c>
      <c r="D21" s="1" t="n">
        <f aca="false">1+D$4*D$5</f>
        <v>1.0365</v>
      </c>
      <c r="E21" s="1" t="n">
        <f aca="false">1+E$4*E$5</f>
        <v>1</v>
      </c>
      <c r="F21" s="1" t="n">
        <f aca="false">1+F$4*F$5</f>
        <v>1.0575</v>
      </c>
      <c r="G21" s="1" t="n">
        <f aca="false">1+G$4*G$5</f>
        <v>1</v>
      </c>
      <c r="H21" s="10" t="n">
        <f aca="false">1+H$4*H$5</f>
        <v>1</v>
      </c>
      <c r="I21" s="13" t="n">
        <v>301.959997984849</v>
      </c>
      <c r="J21" s="14" t="n">
        <v>32.6443692366477</v>
      </c>
      <c r="K21" s="14" t="n">
        <v>40.4151161215541</v>
      </c>
      <c r="L21" s="14" t="n">
        <v>19.7971413485509</v>
      </c>
      <c r="M21" s="14" t="n">
        <v>24.6727544699048</v>
      </c>
      <c r="N21" s="14" t="n">
        <v>28.4407839615057</v>
      </c>
      <c r="O21" s="14" t="n">
        <v>26.1597196028722</v>
      </c>
      <c r="P21" s="14" t="n">
        <v>12.6233964532669</v>
      </c>
      <c r="Q21" s="14" t="n">
        <v>33.6738507897293</v>
      </c>
      <c r="R21" s="14" t="n">
        <v>35.8965714698723</v>
      </c>
      <c r="S21" s="14" t="n">
        <v>36.6730458478214</v>
      </c>
      <c r="T21" s="15" t="n">
        <v>10.9632486831234</v>
      </c>
      <c r="U21" s="13" t="n">
        <f aca="false">ROUNDUP(J21*$E21*(1+$H$4*U$5)/($C21*$D21*$F21*$G21),0)</f>
        <v>33</v>
      </c>
      <c r="V21" s="14" t="n">
        <f aca="false">ROUNDUP(K21*$E21*(1+$H$4*V$5)/($C21*$D21*$F21*$G21),0)</f>
        <v>41</v>
      </c>
      <c r="W21" s="14" t="n">
        <f aca="false">ROUNDUP(L21*$E21*(1+$H$4*W$5)/($C21*$D21*$F21*$G21),0)</f>
        <v>20</v>
      </c>
      <c r="X21" s="14" t="n">
        <f aca="false">ROUNDUP(M21*$E21*(1+$H$4*X$5)/($C21*$D21*$F21*$G21),0)</f>
        <v>25</v>
      </c>
      <c r="Y21" s="14" t="n">
        <f aca="false">ROUNDUP(N21*$E21*(1+$H$4*Y$5)/($C21*$D21*$F21*$G21),0)</f>
        <v>33</v>
      </c>
      <c r="Z21" s="14" t="n">
        <f aca="false">ROUNDUP(O21*$E21*(1+$H$4*Z$5)/($C21*$D21*$F21*$G21),0)</f>
        <v>27</v>
      </c>
      <c r="AA21" s="14" t="n">
        <f aca="false">ROUNDUP(P21*$E21*(1+$H$4*AA$5)/($C21*$D21*$F21*$G21),0)</f>
        <v>13</v>
      </c>
      <c r="AB21" s="14" t="n">
        <f aca="false">ROUNDUP(Q21*$E21*(1+$H$4*AB$5)/($C21*$D21*$F21*$G21),0)</f>
        <v>38</v>
      </c>
      <c r="AC21" s="14" t="n">
        <f aca="false">ROUNDUP(R21*$E21*(1+$H$4*AC$5)/($C21*$D21*$F21*$G21),0)</f>
        <v>41</v>
      </c>
      <c r="AD21" s="14" t="n">
        <f aca="false">ROUNDUP(S21*$E21*(1+$H$4*AD$5)/($C21*$D21*$F21*$G21),0)</f>
        <v>42</v>
      </c>
      <c r="AE21" s="15" t="n">
        <f aca="false">ROUNDUP(T21*$E21*(1+$H$4*AE$5)/($C21*$D21*$F21*$G21),0)</f>
        <v>12</v>
      </c>
    </row>
    <row collapsed="false" customFormat="false" customHeight="true" hidden="false" ht="15" outlineLevel="0" r="22">
      <c r="A22" s="9" t="n">
        <v>17</v>
      </c>
      <c r="B22" s="10" t="s">
        <v>36</v>
      </c>
      <c r="C22" s="9" t="n">
        <f aca="false">1+C$4*C$5</f>
        <v>1.1968</v>
      </c>
      <c r="D22" s="1" t="n">
        <f aca="false">1+D$4*D$5</f>
        <v>1.0365</v>
      </c>
      <c r="E22" s="1" t="n">
        <f aca="false">1+E$4*E$5</f>
        <v>1</v>
      </c>
      <c r="F22" s="1" t="n">
        <f aca="false">1+F$4*F$5</f>
        <v>1.0575</v>
      </c>
      <c r="G22" s="1" t="n">
        <f aca="false">1+G$4*G$5</f>
        <v>1</v>
      </c>
      <c r="H22" s="10" t="n">
        <f aca="false">1+H$4*H$5</f>
        <v>1</v>
      </c>
      <c r="I22" s="13" t="n">
        <v>240.988712427358</v>
      </c>
      <c r="J22" s="14" t="n">
        <v>22.1198031125667</v>
      </c>
      <c r="K22" s="14" t="n">
        <v>45.2349361723002</v>
      </c>
      <c r="L22" s="14" t="n">
        <v>15.4763162209717</v>
      </c>
      <c r="M22" s="14" t="n">
        <v>16.5754975164461</v>
      </c>
      <c r="N22" s="14" t="n">
        <v>17.3372090193711</v>
      </c>
      <c r="O22" s="14" t="n">
        <v>14.317643742565</v>
      </c>
      <c r="P22" s="14" t="n">
        <v>14.559210988125</v>
      </c>
      <c r="Q22" s="14" t="n">
        <v>27.6481925354925</v>
      </c>
      <c r="R22" s="14" t="n">
        <v>36.1032565866986</v>
      </c>
      <c r="S22" s="14" t="n">
        <v>18.9821446402911</v>
      </c>
      <c r="T22" s="15" t="n">
        <v>12.6345018925302</v>
      </c>
      <c r="U22" s="13" t="n">
        <f aca="false">ROUNDUP(J22*$E22*(1+$H$4*U$5)/($C22*$D22*$F22*$G22),0)</f>
        <v>23</v>
      </c>
      <c r="V22" s="14" t="n">
        <f aca="false">ROUNDUP(K22*$E22*(1+$H$4*V$5)/($C22*$D22*$F22*$G22),0)</f>
        <v>46</v>
      </c>
      <c r="W22" s="14" t="n">
        <f aca="false">ROUNDUP(L22*$E22*(1+$H$4*W$5)/($C22*$D22*$F22*$G22),0)</f>
        <v>16</v>
      </c>
      <c r="X22" s="14" t="n">
        <f aca="false">ROUNDUP(M22*$E22*(1+$H$4*X$5)/($C22*$D22*$F22*$G22),0)</f>
        <v>17</v>
      </c>
      <c r="Y22" s="14" t="n">
        <f aca="false">ROUNDUP(N22*$E22*(1+$H$4*Y$5)/($C22*$D22*$F22*$G22),0)</f>
        <v>20</v>
      </c>
      <c r="Z22" s="14" t="n">
        <f aca="false">ROUNDUP(O22*$E22*(1+$H$4*Z$5)/($C22*$D22*$F22*$G22),0)</f>
        <v>15</v>
      </c>
      <c r="AA22" s="14" t="n">
        <f aca="false">ROUNDUP(P22*$E22*(1+$H$4*AA$5)/($C22*$D22*$F22*$G22),0)</f>
        <v>15</v>
      </c>
      <c r="AB22" s="14" t="n">
        <f aca="false">ROUNDUP(Q22*$E22*(1+$H$4*AB$5)/($C22*$D22*$F22*$G22),0)</f>
        <v>32</v>
      </c>
      <c r="AC22" s="14" t="n">
        <f aca="false">ROUNDUP(R22*$E22*(1+$H$4*AC$5)/($C22*$D22*$F22*$G22),0)</f>
        <v>41</v>
      </c>
      <c r="AD22" s="14" t="n">
        <f aca="false">ROUNDUP(S22*$E22*(1+$H$4*AD$5)/($C22*$D22*$F22*$G22),0)</f>
        <v>22</v>
      </c>
      <c r="AE22" s="15" t="n">
        <f aca="false">ROUNDUP(T22*$E22*(1+$H$4*AE$5)/($C22*$D22*$F22*$G22),0)</f>
        <v>13</v>
      </c>
    </row>
    <row collapsed="false" customFormat="false" customHeight="true" hidden="false" ht="15" outlineLevel="0" r="23">
      <c r="A23" s="9" t="n">
        <v>18</v>
      </c>
      <c r="B23" s="10" t="s">
        <v>37</v>
      </c>
      <c r="C23" s="9" t="n">
        <f aca="false">1+C$4*C$5</f>
        <v>1.1968</v>
      </c>
      <c r="D23" s="1" t="n">
        <f aca="false">1+D$4*D$5</f>
        <v>1.0365</v>
      </c>
      <c r="E23" s="1" t="n">
        <f aca="false">1+E$4*E$5</f>
        <v>1</v>
      </c>
      <c r="F23" s="1" t="n">
        <f aca="false">1+F$4*F$5</f>
        <v>1.0575</v>
      </c>
      <c r="G23" s="1" t="n">
        <f aca="false">1+G$4*G$5</f>
        <v>1</v>
      </c>
      <c r="H23" s="10" t="n">
        <f aca="false">1+H$4*H$5</f>
        <v>1</v>
      </c>
      <c r="I23" s="13" t="n">
        <v>237.013235313521</v>
      </c>
      <c r="J23" s="14" t="n">
        <v>16.415164496191</v>
      </c>
      <c r="K23" s="14" t="n">
        <v>37.9312807698614</v>
      </c>
      <c r="L23" s="14" t="n">
        <v>21.8388250395467</v>
      </c>
      <c r="M23" s="14" t="n">
        <v>18.7123501977925</v>
      </c>
      <c r="N23" s="14" t="n">
        <v>20.7565618921837</v>
      </c>
      <c r="O23" s="14" t="n">
        <v>14.4459424545824</v>
      </c>
      <c r="P23" s="14" t="n">
        <v>10.8831030504947</v>
      </c>
      <c r="Q23" s="14" t="n">
        <v>27.8291467902085</v>
      </c>
      <c r="R23" s="14" t="n">
        <v>32.9857411284065</v>
      </c>
      <c r="S23" s="14" t="n">
        <v>24.9542904704396</v>
      </c>
      <c r="T23" s="15" t="n">
        <v>10.2608290238145</v>
      </c>
      <c r="U23" s="13" t="n">
        <f aca="false">ROUNDUP(J23*$E23*(1+$H$4*U$5)/($C23*$D23*$F23*$G23),0)</f>
        <v>17</v>
      </c>
      <c r="V23" s="14" t="n">
        <f aca="false">ROUNDUP(K23*$E23*(1+$H$4*V$5)/($C23*$D23*$F23*$G23),0)</f>
        <v>39</v>
      </c>
      <c r="W23" s="14" t="n">
        <f aca="false">ROUNDUP(L23*$E23*(1+$H$4*W$5)/($C23*$D23*$F23*$G23),0)</f>
        <v>22</v>
      </c>
      <c r="X23" s="14" t="n">
        <f aca="false">ROUNDUP(M23*$E23*(1+$H$4*X$5)/($C23*$D23*$F23*$G23),0)</f>
        <v>19</v>
      </c>
      <c r="Y23" s="14" t="n">
        <f aca="false">ROUNDUP(N23*$E23*(1+$H$4*Y$5)/($C23*$D23*$F23*$G23),0)</f>
        <v>24</v>
      </c>
      <c r="Z23" s="14" t="n">
        <f aca="false">ROUNDUP(O23*$E23*(1+$H$4*Z$5)/($C23*$D23*$F23*$G23),0)</f>
        <v>15</v>
      </c>
      <c r="AA23" s="14" t="n">
        <f aca="false">ROUNDUP(P23*$E23*(1+$H$4*AA$5)/($C23*$D23*$F23*$G23),0)</f>
        <v>11</v>
      </c>
      <c r="AB23" s="14" t="n">
        <f aca="false">ROUNDUP(Q23*$E23*(1+$H$4*AB$5)/($C23*$D23*$F23*$G23),0)</f>
        <v>32</v>
      </c>
      <c r="AC23" s="14" t="n">
        <f aca="false">ROUNDUP(R23*$E23*(1+$H$4*AC$5)/($C23*$D23*$F23*$G23),0)</f>
        <v>38</v>
      </c>
      <c r="AD23" s="14" t="n">
        <f aca="false">ROUNDUP(S23*$E23*(1+$H$4*AD$5)/($C23*$D23*$F23*$G23),0)</f>
        <v>29</v>
      </c>
      <c r="AE23" s="15" t="n">
        <f aca="false">ROUNDUP(T23*$E23*(1+$H$4*AE$5)/($C23*$D23*$F23*$G23),0)</f>
        <v>11</v>
      </c>
    </row>
    <row collapsed="false" customFormat="false" customHeight="true" hidden="false" ht="15" outlineLevel="0" r="24">
      <c r="A24" s="9" t="n">
        <v>19</v>
      </c>
      <c r="B24" s="10" t="s">
        <v>38</v>
      </c>
      <c r="C24" s="9" t="n">
        <f aca="false">1+C$4*C$5</f>
        <v>1.1968</v>
      </c>
      <c r="D24" s="1" t="n">
        <f aca="false">1+D$4*D$5</f>
        <v>1.0365</v>
      </c>
      <c r="E24" s="1" t="n">
        <f aca="false">1+E$4*E$5</f>
        <v>1</v>
      </c>
      <c r="F24" s="1" t="n">
        <f aca="false">1+F$4*F$5</f>
        <v>1.0575</v>
      </c>
      <c r="G24" s="1" t="n">
        <f aca="false">1+G$4*G$5</f>
        <v>1</v>
      </c>
      <c r="H24" s="10" t="n">
        <f aca="false">1+H$4*H$5</f>
        <v>1</v>
      </c>
      <c r="I24" s="13" t="n">
        <v>245.345296824331</v>
      </c>
      <c r="J24" s="14" t="n">
        <v>27.9685684352422</v>
      </c>
      <c r="K24" s="14" t="n">
        <v>14.425700671231</v>
      </c>
      <c r="L24" s="14" t="n">
        <v>29.2778166658816</v>
      </c>
      <c r="M24" s="14" t="n">
        <v>34.6039833340381</v>
      </c>
      <c r="N24" s="14" t="n">
        <v>31.6135476704253</v>
      </c>
      <c r="O24" s="14" t="n">
        <v>19.0963619296198</v>
      </c>
      <c r="P24" s="14" t="n">
        <v>22.2521466389047</v>
      </c>
      <c r="Q24" s="14" t="n">
        <v>21.6666187598938</v>
      </c>
      <c r="R24" s="14" t="n">
        <v>17.458932082963</v>
      </c>
      <c r="S24" s="14" t="n">
        <v>11.1976230689483</v>
      </c>
      <c r="T24" s="15" t="n">
        <v>15.7839975671833</v>
      </c>
      <c r="U24" s="13" t="n">
        <f aca="false">ROUNDUP(J24*$E24*(1+$H$4*U$5)/($C24*$D24*$F24*$G24),0)</f>
        <v>29</v>
      </c>
      <c r="V24" s="14" t="n">
        <f aca="false">ROUNDUP(K24*$E24*(1+$H$4*V$5)/($C24*$D24*$F24*$G24),0)</f>
        <v>15</v>
      </c>
      <c r="W24" s="14" t="n">
        <f aca="false">ROUNDUP(L24*$E24*(1+$H$4*W$5)/($C24*$D24*$F24*$G24),0)</f>
        <v>30</v>
      </c>
      <c r="X24" s="14" t="n">
        <f aca="false">ROUNDUP(M24*$E24*(1+$H$4*X$5)/($C24*$D24*$F24*$G24),0)</f>
        <v>35</v>
      </c>
      <c r="Y24" s="14" t="n">
        <f aca="false">ROUNDUP(N24*$E24*(1+$H$4*Y$5)/($C24*$D24*$F24*$G24),0)</f>
        <v>36</v>
      </c>
      <c r="Z24" s="14" t="n">
        <f aca="false">ROUNDUP(O24*$E24*(1+$H$4*Z$5)/($C24*$D24*$F24*$G24),0)</f>
        <v>20</v>
      </c>
      <c r="AA24" s="14" t="n">
        <f aca="false">ROUNDUP(P24*$E24*(1+$H$4*AA$5)/($C24*$D24*$F24*$G24),0)</f>
        <v>23</v>
      </c>
      <c r="AB24" s="14" t="n">
        <f aca="false">ROUNDUP(Q24*$E24*(1+$H$4*AB$5)/($C24*$D24*$F24*$G24),0)</f>
        <v>25</v>
      </c>
      <c r="AC24" s="14" t="n">
        <f aca="false">ROUNDUP(R24*$E24*(1+$H$4*AC$5)/($C24*$D24*$F24*$G24),0)</f>
        <v>20</v>
      </c>
      <c r="AD24" s="14" t="n">
        <f aca="false">ROUNDUP(S24*$E24*(1+$H$4*AD$5)/($C24*$D24*$F24*$G24),0)</f>
        <v>13</v>
      </c>
      <c r="AE24" s="15" t="n">
        <f aca="false">ROUNDUP(T24*$E24*(1+$H$4*AE$5)/($C24*$D24*$F24*$G24),0)</f>
        <v>16</v>
      </c>
    </row>
    <row collapsed="false" customFormat="false" customHeight="true" hidden="false" ht="15" outlineLevel="0" r="25">
      <c r="A25" s="9" t="n">
        <v>20</v>
      </c>
      <c r="B25" s="10" t="s">
        <v>39</v>
      </c>
      <c r="C25" s="9" t="n">
        <f aca="false">1+C$4*C$5</f>
        <v>1.1968</v>
      </c>
      <c r="D25" s="1" t="n">
        <f aca="false">1+D$4*D$5</f>
        <v>1.0365</v>
      </c>
      <c r="E25" s="1" t="n">
        <f aca="false">1+E$4*E$5</f>
        <v>1</v>
      </c>
      <c r="F25" s="1" t="n">
        <f aca="false">1+F$4*F$5</f>
        <v>1.0575</v>
      </c>
      <c r="G25" s="1" t="n">
        <f aca="false">1+G$4*G$5</f>
        <v>1</v>
      </c>
      <c r="H25" s="10" t="n">
        <f aca="false">1+H$4*H$5</f>
        <v>1</v>
      </c>
      <c r="I25" s="13" t="n">
        <v>234.625462880547</v>
      </c>
      <c r="J25" s="14" t="n">
        <v>16.5066581212702</v>
      </c>
      <c r="K25" s="14" t="n">
        <v>23.9369020724397</v>
      </c>
      <c r="L25" s="14" t="n">
        <v>26.0808783925622</v>
      </c>
      <c r="M25" s="14" t="n">
        <v>29.3219356330462</v>
      </c>
      <c r="N25" s="14" t="n">
        <v>14.6655495065503</v>
      </c>
      <c r="O25" s="14" t="n">
        <v>13.0715769256335</v>
      </c>
      <c r="P25" s="14" t="n">
        <v>23.6263366978953</v>
      </c>
      <c r="Q25" s="14" t="n">
        <v>33.9462326213416</v>
      </c>
      <c r="R25" s="14" t="n">
        <v>20.3028248746095</v>
      </c>
      <c r="S25" s="14" t="n">
        <v>17.6366133209278</v>
      </c>
      <c r="T25" s="15" t="n">
        <v>15.5299547142705</v>
      </c>
      <c r="U25" s="13" t="n">
        <f aca="false">ROUNDUP(J25*$E25*(1+$H$4*U$5)/($C25*$D25*$F25*$G25),0)</f>
        <v>17</v>
      </c>
      <c r="V25" s="14" t="n">
        <f aca="false">ROUNDUP(K25*$E25*(1+$H$4*V$5)/($C25*$D25*$F25*$G25),0)</f>
        <v>25</v>
      </c>
      <c r="W25" s="14" t="n">
        <f aca="false">ROUNDUP(L25*$E25*(1+$H$4*W$5)/($C25*$D25*$F25*$G25),0)</f>
        <v>27</v>
      </c>
      <c r="X25" s="14" t="n">
        <f aca="false">ROUNDUP(M25*$E25*(1+$H$4*X$5)/($C25*$D25*$F25*$G25),0)</f>
        <v>30</v>
      </c>
      <c r="Y25" s="14" t="n">
        <f aca="false">ROUNDUP(N25*$E25*(1+$H$4*Y$5)/($C25*$D25*$F25*$G25),0)</f>
        <v>17</v>
      </c>
      <c r="Z25" s="14" t="n">
        <f aca="false">ROUNDUP(O25*$E25*(1+$H$4*Z$5)/($C25*$D25*$F25*$G25),0)</f>
        <v>14</v>
      </c>
      <c r="AA25" s="14" t="n">
        <f aca="false">ROUNDUP(P25*$E25*(1+$H$4*AA$5)/($C25*$D25*$F25*$G25),0)</f>
        <v>24</v>
      </c>
      <c r="AB25" s="14" t="n">
        <f aca="false">ROUNDUP(Q25*$E25*(1+$H$4*AB$5)/($C25*$D25*$F25*$G25),0)</f>
        <v>39</v>
      </c>
      <c r="AC25" s="14" t="n">
        <f aca="false">ROUNDUP(R25*$E25*(1+$H$4*AC$5)/($C25*$D25*$F25*$G25),0)</f>
        <v>23</v>
      </c>
      <c r="AD25" s="14" t="n">
        <f aca="false">ROUNDUP(S25*$E25*(1+$H$4*AD$5)/($C25*$D25*$F25*$G25),0)</f>
        <v>20</v>
      </c>
      <c r="AE25" s="15" t="n">
        <f aca="false">ROUNDUP(T25*$E25*(1+$H$4*AE$5)/($C25*$D25*$F25*$G25),0)</f>
        <v>16</v>
      </c>
    </row>
    <row collapsed="false" customFormat="false" customHeight="true" hidden="false" ht="15" outlineLevel="0" r="26">
      <c r="A26" s="9" t="n">
        <v>21</v>
      </c>
      <c r="B26" s="10" t="s">
        <v>40</v>
      </c>
      <c r="C26" s="9" t="n">
        <f aca="false">1+C$4*C$5</f>
        <v>1.1968</v>
      </c>
      <c r="D26" s="1" t="n">
        <f aca="false">1+D$4*D$5</f>
        <v>1.0365</v>
      </c>
      <c r="E26" s="1" t="n">
        <f aca="false">1+E$4*E$5</f>
        <v>1</v>
      </c>
      <c r="F26" s="1" t="n">
        <f aca="false">1+F$4*F$5</f>
        <v>1.0575</v>
      </c>
      <c r="G26" s="1" t="n">
        <f aca="false">1+G$4*G$5</f>
        <v>1</v>
      </c>
      <c r="H26" s="10" t="n">
        <f aca="false">1+H$4*H$5</f>
        <v>1</v>
      </c>
      <c r="I26" s="13" t="n">
        <v>255.118447907032</v>
      </c>
      <c r="J26" s="14" t="n">
        <v>23.299571196173</v>
      </c>
      <c r="K26" s="14" t="n">
        <v>34.8715631144697</v>
      </c>
      <c r="L26" s="14" t="n">
        <v>19.724566169925</v>
      </c>
      <c r="M26" s="14" t="n">
        <v>25.9022549879179</v>
      </c>
      <c r="N26" s="14" t="n">
        <v>21.6757978448362</v>
      </c>
      <c r="O26" s="14" t="n">
        <v>12.3963854448343</v>
      </c>
      <c r="P26" s="14" t="n">
        <v>12.582426462124</v>
      </c>
      <c r="Q26" s="14" t="n">
        <v>23.352487446935</v>
      </c>
      <c r="R26" s="14" t="n">
        <v>38.0163342289798</v>
      </c>
      <c r="S26" s="14" t="n">
        <v>34.5043797440219</v>
      </c>
      <c r="T26" s="15" t="n">
        <v>8.79268126681524</v>
      </c>
      <c r="U26" s="13" t="n">
        <f aca="false">ROUNDUP(J26*$E26*(1+$H$4*U$5)/($C26*$D26*$F26*$G26),0)</f>
        <v>24</v>
      </c>
      <c r="V26" s="14" t="n">
        <f aca="false">ROUNDUP(K26*$E26*(1+$H$4*V$5)/($C26*$D26*$F26*$G26),0)</f>
        <v>36</v>
      </c>
      <c r="W26" s="14" t="n">
        <f aca="false">ROUNDUP(L26*$E26*(1+$H$4*W$5)/($C26*$D26*$F26*$G26),0)</f>
        <v>20</v>
      </c>
      <c r="X26" s="14" t="n">
        <f aca="false">ROUNDUP(M26*$E26*(1+$H$4*X$5)/($C26*$D26*$F26*$G26),0)</f>
        <v>27</v>
      </c>
      <c r="Y26" s="14" t="n">
        <f aca="false">ROUNDUP(N26*$E26*(1+$H$4*Y$5)/($C26*$D26*$F26*$G26),0)</f>
        <v>25</v>
      </c>
      <c r="Z26" s="14" t="n">
        <f aca="false">ROUNDUP(O26*$E26*(1+$H$4*Z$5)/($C26*$D26*$F26*$G26),0)</f>
        <v>13</v>
      </c>
      <c r="AA26" s="14" t="n">
        <f aca="false">ROUNDUP(P26*$E26*(1+$H$4*AA$5)/($C26*$D26*$F26*$G26),0)</f>
        <v>13</v>
      </c>
      <c r="AB26" s="14" t="n">
        <f aca="false">ROUNDUP(Q26*$E26*(1+$H$4*AB$5)/($C26*$D26*$F26*$G26),0)</f>
        <v>27</v>
      </c>
      <c r="AC26" s="14" t="n">
        <f aca="false">ROUNDUP(R26*$E26*(1+$H$4*AC$5)/($C26*$D26*$F26*$G26),0)</f>
        <v>43</v>
      </c>
      <c r="AD26" s="14" t="n">
        <f aca="false">ROUNDUP(S26*$E26*(1+$H$4*AD$5)/($C26*$D26*$F26*$G26),0)</f>
        <v>39</v>
      </c>
      <c r="AE26" s="15" t="n">
        <f aca="false">ROUNDUP(T26*$E26*(1+$H$4*AE$5)/($C26*$D26*$F26*$G26),0)</f>
        <v>9</v>
      </c>
    </row>
    <row collapsed="false" customFormat="false" customHeight="true" hidden="false" ht="15" outlineLevel="0" r="27">
      <c r="A27" s="9" t="n">
        <v>22</v>
      </c>
      <c r="B27" s="10" t="s">
        <v>41</v>
      </c>
      <c r="C27" s="9" t="n">
        <f aca="false">1+C$4*C$5</f>
        <v>1.1968</v>
      </c>
      <c r="D27" s="1" t="n">
        <f aca="false">1+D$4*D$5</f>
        <v>1.0365</v>
      </c>
      <c r="E27" s="1" t="n">
        <f aca="false">1+E$4*E$5</f>
        <v>1</v>
      </c>
      <c r="F27" s="1" t="n">
        <f aca="false">1+F$4*F$5</f>
        <v>1.0575</v>
      </c>
      <c r="G27" s="1" t="n">
        <f aca="false">1+G$4*G$5</f>
        <v>1</v>
      </c>
      <c r="H27" s="10" t="n">
        <f aca="false">1+H$4*H$5</f>
        <v>1</v>
      </c>
      <c r="I27" s="13" t="n">
        <v>168.65104024304</v>
      </c>
      <c r="J27" s="14" t="n">
        <v>9.94763422014494</v>
      </c>
      <c r="K27" s="14" t="n">
        <v>18.4322668907649</v>
      </c>
      <c r="L27" s="14" t="n">
        <v>12.6213934479245</v>
      </c>
      <c r="M27" s="14" t="n">
        <v>11.1729654210946</v>
      </c>
      <c r="N27" s="14" t="n">
        <v>15.3184481993927</v>
      </c>
      <c r="O27" s="14" t="n">
        <v>10.9117777926259</v>
      </c>
      <c r="P27" s="14" t="n">
        <v>14.845632889279</v>
      </c>
      <c r="Q27" s="14" t="n">
        <v>23.7615974678772</v>
      </c>
      <c r="R27" s="14" t="n">
        <v>10.3492860740961</v>
      </c>
      <c r="S27" s="14" t="n">
        <v>28.3364797729285</v>
      </c>
      <c r="T27" s="15" t="n">
        <v>12.9535580669112</v>
      </c>
      <c r="U27" s="13" t="n">
        <f aca="false">ROUNDUP(J27*$E27*(1+$H$4*U$5)/($C27*$D27*$F27*$G27),0)</f>
        <v>11</v>
      </c>
      <c r="V27" s="14" t="n">
        <f aca="false">ROUNDUP(K27*$E27*(1+$H$4*V$5)/($C27*$D27*$F27*$G27),0)</f>
        <v>19</v>
      </c>
      <c r="W27" s="14" t="n">
        <f aca="false">ROUNDUP(L27*$E27*(1+$H$4*W$5)/($C27*$D27*$F27*$G27),0)</f>
        <v>13</v>
      </c>
      <c r="X27" s="14" t="n">
        <f aca="false">ROUNDUP(M27*$E27*(1+$H$4*X$5)/($C27*$D27*$F27*$G27),0)</f>
        <v>12</v>
      </c>
      <c r="Y27" s="14" t="n">
        <f aca="false">ROUNDUP(N27*$E27*(1+$H$4*Y$5)/($C27*$D27*$F27*$G27),0)</f>
        <v>18</v>
      </c>
      <c r="Z27" s="14" t="n">
        <f aca="false">ROUNDUP(O27*$E27*(1+$H$4*Z$5)/($C27*$D27*$F27*$G27),0)</f>
        <v>11</v>
      </c>
      <c r="AA27" s="14" t="n">
        <f aca="false">ROUNDUP(P27*$E27*(1+$H$4*AA$5)/($C27*$D27*$F27*$G27),0)</f>
        <v>15</v>
      </c>
      <c r="AB27" s="14" t="n">
        <f aca="false">ROUNDUP(Q27*$E27*(1+$H$4*AB$5)/($C27*$D27*$F27*$G27),0)</f>
        <v>27</v>
      </c>
      <c r="AC27" s="14" t="n">
        <f aca="false">ROUNDUP(R27*$E27*(1+$H$4*AC$5)/($C27*$D27*$F27*$G27),0)</f>
        <v>12</v>
      </c>
      <c r="AD27" s="14" t="n">
        <f aca="false">ROUNDUP(S27*$E27*(1+$H$4*AD$5)/($C27*$D27*$F27*$G27),0)</f>
        <v>32</v>
      </c>
      <c r="AE27" s="15" t="n">
        <f aca="false">ROUNDUP(T27*$E27*(1+$H$4*AE$5)/($C27*$D27*$F27*$G27),0)</f>
        <v>14</v>
      </c>
    </row>
    <row collapsed="false" customFormat="false" customHeight="true" hidden="false" ht="15" outlineLevel="0" r="28">
      <c r="A28" s="9" t="n">
        <v>23</v>
      </c>
      <c r="B28" s="10" t="s">
        <v>42</v>
      </c>
      <c r="C28" s="9" t="n">
        <f aca="false">1+C$4*C$5</f>
        <v>1.1968</v>
      </c>
      <c r="D28" s="1" t="n">
        <f aca="false">1+D$4*D$5</f>
        <v>1.0365</v>
      </c>
      <c r="E28" s="1" t="n">
        <f aca="false">1+E$4*E$5</f>
        <v>1</v>
      </c>
      <c r="F28" s="1" t="n">
        <f aca="false">1+F$4*F$5</f>
        <v>1.0575</v>
      </c>
      <c r="G28" s="1" t="n">
        <f aca="false">1+G$4*G$5</f>
        <v>1</v>
      </c>
      <c r="H28" s="10" t="n">
        <f aca="false">1+H$4*H$5</f>
        <v>1</v>
      </c>
      <c r="I28" s="13" t="n">
        <v>199.91033371986</v>
      </c>
      <c r="J28" s="14" t="n">
        <v>9.52728276323338</v>
      </c>
      <c r="K28" s="14" t="n">
        <v>23.8818417150148</v>
      </c>
      <c r="L28" s="14" t="n">
        <v>15.7707705023999</v>
      </c>
      <c r="M28" s="14" t="n">
        <v>18.9671677797635</v>
      </c>
      <c r="N28" s="14" t="n">
        <v>20.4239223415232</v>
      </c>
      <c r="O28" s="14" t="n">
        <v>12.5211870478063</v>
      </c>
      <c r="P28" s="14" t="n">
        <v>10.551306158466</v>
      </c>
      <c r="Q28" s="14" t="n">
        <v>16.7388361684247</v>
      </c>
      <c r="R28" s="14" t="n">
        <v>28.5134079976447</v>
      </c>
      <c r="S28" s="14" t="n">
        <v>27.7804419235811</v>
      </c>
      <c r="T28" s="15" t="n">
        <v>15.2341693220021</v>
      </c>
      <c r="U28" s="13" t="n">
        <f aca="false">ROUNDUP(J28*$E28*(1+$H$4*U$5)/($C28*$D28*$F28*$G28),0)</f>
        <v>10</v>
      </c>
      <c r="V28" s="14" t="n">
        <f aca="false">ROUNDUP(K28*$E28*(1+$H$4*V$5)/($C28*$D28*$F28*$G28),0)</f>
        <v>25</v>
      </c>
      <c r="W28" s="14" t="n">
        <f aca="false">ROUNDUP(L28*$E28*(1+$H$4*W$5)/($C28*$D28*$F28*$G28),0)</f>
        <v>16</v>
      </c>
      <c r="X28" s="14" t="n">
        <f aca="false">ROUNDUP(M28*$E28*(1+$H$4*X$5)/($C28*$D28*$F28*$G28),0)</f>
        <v>20</v>
      </c>
      <c r="Y28" s="14" t="n">
        <f aca="false">ROUNDUP(N28*$E28*(1+$H$4*Y$5)/($C28*$D28*$F28*$G28),0)</f>
        <v>24</v>
      </c>
      <c r="Z28" s="14" t="n">
        <f aca="false">ROUNDUP(O28*$E28*(1+$H$4*Z$5)/($C28*$D28*$F28*$G28),0)</f>
        <v>13</v>
      </c>
      <c r="AA28" s="14" t="n">
        <f aca="false">ROUNDUP(P28*$E28*(1+$H$4*AA$5)/($C28*$D28*$F28*$G28),0)</f>
        <v>11</v>
      </c>
      <c r="AB28" s="14" t="n">
        <f aca="false">ROUNDUP(Q28*$E28*(1+$H$4*AB$5)/($C28*$D28*$F28*$G28),0)</f>
        <v>19</v>
      </c>
      <c r="AC28" s="14" t="n">
        <f aca="false">ROUNDUP(R28*$E28*(1+$H$4*AC$5)/($C28*$D28*$F28*$G28),0)</f>
        <v>33</v>
      </c>
      <c r="AD28" s="14" t="n">
        <f aca="false">ROUNDUP(S28*$E28*(1+$H$4*AD$5)/($C28*$D28*$F28*$G28),0)</f>
        <v>32</v>
      </c>
      <c r="AE28" s="15" t="n">
        <f aca="false">ROUNDUP(T28*$E28*(1+$H$4*AE$5)/($C28*$D28*$F28*$G28),0)</f>
        <v>16</v>
      </c>
    </row>
    <row collapsed="false" customFormat="false" customHeight="true" hidden="false" ht="15" outlineLevel="0" r="29">
      <c r="A29" s="9" t="n">
        <v>24</v>
      </c>
      <c r="B29" s="10" t="s">
        <v>43</v>
      </c>
      <c r="C29" s="9" t="n">
        <f aca="false">1+C$4*C$5</f>
        <v>1.1968</v>
      </c>
      <c r="D29" s="1" t="n">
        <f aca="false">1+D$4*D$5</f>
        <v>1.0365</v>
      </c>
      <c r="E29" s="1" t="n">
        <f aca="false">1+E$4*E$5</f>
        <v>1</v>
      </c>
      <c r="F29" s="1" t="n">
        <f aca="false">1+F$4*F$5</f>
        <v>1.0575</v>
      </c>
      <c r="G29" s="1" t="n">
        <f aca="false">1+G$4*G$5</f>
        <v>1</v>
      </c>
      <c r="H29" s="10" t="n">
        <f aca="false">1+H$4*H$5</f>
        <v>1</v>
      </c>
      <c r="I29" s="13" t="n">
        <v>226.205239467237</v>
      </c>
      <c r="J29" s="14" t="n">
        <v>16.4376365554549</v>
      </c>
      <c r="K29" s="14" t="n">
        <v>36.329689160816</v>
      </c>
      <c r="L29" s="14" t="n">
        <v>21.2465488441288</v>
      </c>
      <c r="M29" s="14" t="n">
        <v>24.0884133673397</v>
      </c>
      <c r="N29" s="14" t="n">
        <v>17.830976405686</v>
      </c>
      <c r="O29" s="14" t="n">
        <v>15.3991026928999</v>
      </c>
      <c r="P29" s="14" t="n">
        <v>17.3547655838555</v>
      </c>
      <c r="Q29" s="14" t="n">
        <v>20.3788558278967</v>
      </c>
      <c r="R29" s="14" t="n">
        <v>29.1906396824233</v>
      </c>
      <c r="S29" s="14" t="n">
        <v>17.340041821493</v>
      </c>
      <c r="T29" s="15" t="n">
        <v>10.6085695252435</v>
      </c>
      <c r="U29" s="13" t="n">
        <f aca="false">ROUNDUP(J29*$E29*(1+$H$4*U$5)/($C29*$D29*$F29*$G29),0)</f>
        <v>17</v>
      </c>
      <c r="V29" s="14" t="n">
        <f aca="false">ROUNDUP(K29*$E29*(1+$H$4*V$5)/($C29*$D29*$F29*$G29),0)</f>
        <v>37</v>
      </c>
      <c r="W29" s="14" t="n">
        <f aca="false">ROUNDUP(L29*$E29*(1+$H$4*W$5)/($C29*$D29*$F29*$G29),0)</f>
        <v>22</v>
      </c>
      <c r="X29" s="14" t="n">
        <f aca="false">ROUNDUP(M29*$E29*(1+$H$4*X$5)/($C29*$D29*$F29*$G29),0)</f>
        <v>25</v>
      </c>
      <c r="Y29" s="14" t="n">
        <f aca="false">ROUNDUP(N29*$E29*(1+$H$4*Y$5)/($C29*$D29*$F29*$G29),0)</f>
        <v>21</v>
      </c>
      <c r="Z29" s="14" t="n">
        <f aca="false">ROUNDUP(O29*$E29*(1+$H$4*Z$5)/($C29*$D29*$F29*$G29),0)</f>
        <v>16</v>
      </c>
      <c r="AA29" s="14" t="n">
        <f aca="false">ROUNDUP(P29*$E29*(1+$H$4*AA$5)/($C29*$D29*$F29*$G29),0)</f>
        <v>18</v>
      </c>
      <c r="AB29" s="14" t="n">
        <f aca="false">ROUNDUP(Q29*$E29*(1+$H$4*AB$5)/($C29*$D29*$F29*$G29),0)</f>
        <v>23</v>
      </c>
      <c r="AC29" s="14" t="n">
        <f aca="false">ROUNDUP(R29*$E29*(1+$H$4*AC$5)/($C29*$D29*$F29*$G29),0)</f>
        <v>33</v>
      </c>
      <c r="AD29" s="14" t="n">
        <f aca="false">ROUNDUP(S29*$E29*(1+$H$4*AD$5)/($C29*$D29*$F29*$G29),0)</f>
        <v>20</v>
      </c>
      <c r="AE29" s="15" t="n">
        <f aca="false">ROUNDUP(T29*$E29*(1+$H$4*AE$5)/($C29*$D29*$F29*$G29),0)</f>
        <v>11</v>
      </c>
    </row>
    <row collapsed="false" customFormat="false" customHeight="true" hidden="false" ht="15" outlineLevel="0" r="30">
      <c r="A30" s="9" t="n">
        <v>25</v>
      </c>
      <c r="B30" s="10" t="s">
        <v>44</v>
      </c>
      <c r="C30" s="9" t="n">
        <f aca="false">1+C$4*C$5</f>
        <v>1.1968</v>
      </c>
      <c r="D30" s="1" t="n">
        <f aca="false">1+D$4*D$5</f>
        <v>1.0365</v>
      </c>
      <c r="E30" s="1" t="n">
        <f aca="false">1+E$4*E$5</f>
        <v>1</v>
      </c>
      <c r="F30" s="1" t="n">
        <f aca="false">1+F$4*F$5</f>
        <v>1.0575</v>
      </c>
      <c r="G30" s="1" t="n">
        <f aca="false">1+G$4*G$5</f>
        <v>1</v>
      </c>
      <c r="H30" s="10" t="n">
        <f aca="false">1+H$4*H$5</f>
        <v>1</v>
      </c>
      <c r="I30" s="13" t="n">
        <v>254.950499633965</v>
      </c>
      <c r="J30" s="14" t="n">
        <v>20.6210497904998</v>
      </c>
      <c r="K30" s="14" t="n">
        <v>45.336211403534</v>
      </c>
      <c r="L30" s="14" t="n">
        <v>21.1964368675122</v>
      </c>
      <c r="M30" s="14" t="n">
        <v>27.3249589913898</v>
      </c>
      <c r="N30" s="14" t="n">
        <v>24.2051050721191</v>
      </c>
      <c r="O30" s="14" t="n">
        <v>12.0258375477508</v>
      </c>
      <c r="P30" s="14" t="n">
        <v>14.7077950115024</v>
      </c>
      <c r="Q30" s="14" t="n">
        <v>23.2923055522882</v>
      </c>
      <c r="R30" s="14" t="n">
        <v>38.2403172600295</v>
      </c>
      <c r="S30" s="14" t="n">
        <v>19.05006983457</v>
      </c>
      <c r="T30" s="15" t="n">
        <v>8.95041230276891</v>
      </c>
      <c r="U30" s="13" t="n">
        <f aca="false">ROUNDUP(J30*$E30*(1+$H$4*U$5)/($C30*$D30*$F30*$G30),0)</f>
        <v>21</v>
      </c>
      <c r="V30" s="14" t="n">
        <f aca="false">ROUNDUP(K30*$E30*(1+$H$4*V$5)/($C30*$D30*$F30*$G30),0)</f>
        <v>46</v>
      </c>
      <c r="W30" s="14" t="n">
        <f aca="false">ROUNDUP(L30*$E30*(1+$H$4*W$5)/($C30*$D30*$F30*$G30),0)</f>
        <v>22</v>
      </c>
      <c r="X30" s="14" t="n">
        <f aca="false">ROUNDUP(M30*$E30*(1+$H$4*X$5)/($C30*$D30*$F30*$G30),0)</f>
        <v>28</v>
      </c>
      <c r="Y30" s="14" t="n">
        <f aca="false">ROUNDUP(N30*$E30*(1+$H$4*Y$5)/($C30*$D30*$F30*$G30),0)</f>
        <v>28</v>
      </c>
      <c r="Z30" s="14" t="n">
        <f aca="false">ROUNDUP(O30*$E30*(1+$H$4*Z$5)/($C30*$D30*$F30*$G30),0)</f>
        <v>13</v>
      </c>
      <c r="AA30" s="14" t="n">
        <f aca="false">ROUNDUP(P30*$E30*(1+$H$4*AA$5)/($C30*$D30*$F30*$G30),0)</f>
        <v>15</v>
      </c>
      <c r="AB30" s="14" t="n">
        <f aca="false">ROUNDUP(Q30*$E30*(1+$H$4*AB$5)/($C30*$D30*$F30*$G30),0)</f>
        <v>27</v>
      </c>
      <c r="AC30" s="14" t="n">
        <f aca="false">ROUNDUP(R30*$E30*(1+$H$4*AC$5)/($C30*$D30*$F30*$G30),0)</f>
        <v>44</v>
      </c>
      <c r="AD30" s="14" t="n">
        <f aca="false">ROUNDUP(S30*$E30*(1+$H$4*AD$5)/($C30*$D30*$F30*$G30),0)</f>
        <v>22</v>
      </c>
      <c r="AE30" s="15" t="n">
        <f aca="false">ROUNDUP(T30*$E30*(1+$H$4*AE$5)/($C30*$D30*$F30*$G30),0)</f>
        <v>10</v>
      </c>
    </row>
    <row collapsed="false" customFormat="false" customHeight="true" hidden="false" ht="15" outlineLevel="0" r="31">
      <c r="A31" s="9" t="n">
        <v>26</v>
      </c>
      <c r="B31" s="10" t="s">
        <v>45</v>
      </c>
      <c r="C31" s="9" t="n">
        <f aca="false">1+C$4*C$5</f>
        <v>1.1968</v>
      </c>
      <c r="D31" s="1" t="n">
        <f aca="false">1+D$4*D$5</f>
        <v>1.0365</v>
      </c>
      <c r="E31" s="1" t="n">
        <f aca="false">1+E$4*E$5</f>
        <v>1</v>
      </c>
      <c r="F31" s="1" t="n">
        <f aca="false">1+F$4*F$5</f>
        <v>1.0575</v>
      </c>
      <c r="G31" s="1" t="n">
        <f aca="false">1+G$4*G$5</f>
        <v>1</v>
      </c>
      <c r="H31" s="10" t="n">
        <f aca="false">1+H$4*H$5</f>
        <v>1</v>
      </c>
      <c r="I31" s="13" t="n">
        <v>212.822908499363</v>
      </c>
      <c r="J31" s="14" t="n">
        <v>14.1656257912679</v>
      </c>
      <c r="K31" s="14" t="n">
        <v>15.5723410408358</v>
      </c>
      <c r="L31" s="14" t="n">
        <v>19.8489167541084</v>
      </c>
      <c r="M31" s="14" t="n">
        <v>18.0010064457508</v>
      </c>
      <c r="N31" s="14" t="n">
        <v>16.3239836864816</v>
      </c>
      <c r="O31" s="14" t="n">
        <v>18.1147895834424</v>
      </c>
      <c r="P31" s="14" t="n">
        <v>16.9041773336488</v>
      </c>
      <c r="Q31" s="14" t="n">
        <v>31.2885680222233</v>
      </c>
      <c r="R31" s="14" t="n">
        <v>22.5834278639544</v>
      </c>
      <c r="S31" s="14" t="n">
        <v>24.9895761033261</v>
      </c>
      <c r="T31" s="15" t="n">
        <v>15.0304958743239</v>
      </c>
      <c r="U31" s="13" t="n">
        <f aca="false">ROUNDUP(J31*$E31*(1+$H$4*U$5)/($C31*$D31*$F31*$G31),0)</f>
        <v>15</v>
      </c>
      <c r="V31" s="14" t="n">
        <f aca="false">ROUNDUP(K31*$E31*(1+$H$4*V$5)/($C31*$D31*$F31*$G31),0)</f>
        <v>16</v>
      </c>
      <c r="W31" s="14" t="n">
        <f aca="false">ROUNDUP(L31*$E31*(1+$H$4*W$5)/($C31*$D31*$F31*$G31),0)</f>
        <v>20</v>
      </c>
      <c r="X31" s="14" t="n">
        <f aca="false">ROUNDUP(M31*$E31*(1+$H$4*X$5)/($C31*$D31*$F31*$G31),0)</f>
        <v>19</v>
      </c>
      <c r="Y31" s="14" t="n">
        <f aca="false">ROUNDUP(N31*$E31*(1+$H$4*Y$5)/($C31*$D31*$F31*$G31),0)</f>
        <v>19</v>
      </c>
      <c r="Z31" s="14" t="n">
        <f aca="false">ROUNDUP(O31*$E31*(1+$H$4*Z$5)/($C31*$D31*$F31*$G31),0)</f>
        <v>19</v>
      </c>
      <c r="AA31" s="14" t="n">
        <f aca="false">ROUNDUP(P31*$E31*(1+$H$4*AA$5)/($C31*$D31*$F31*$G31),0)</f>
        <v>18</v>
      </c>
      <c r="AB31" s="14" t="n">
        <f aca="false">ROUNDUP(Q31*$E31*(1+$H$4*AB$5)/($C31*$D31*$F31*$G31),0)</f>
        <v>36</v>
      </c>
      <c r="AC31" s="14" t="n">
        <f aca="false">ROUNDUP(R31*$E31*(1+$H$4*AC$5)/($C31*$D31*$F31*$G31),0)</f>
        <v>26</v>
      </c>
      <c r="AD31" s="14" t="n">
        <f aca="false">ROUNDUP(S31*$E31*(1+$H$4*AD$5)/($C31*$D31*$F31*$G31),0)</f>
        <v>29</v>
      </c>
      <c r="AE31" s="15" t="n">
        <f aca="false">ROUNDUP(T31*$E31*(1+$H$4*AE$5)/($C31*$D31*$F31*$G31),0)</f>
        <v>16</v>
      </c>
    </row>
    <row collapsed="false" customFormat="false" customHeight="true" hidden="false" ht="15" outlineLevel="0" r="32">
      <c r="A32" s="9" t="n">
        <v>27</v>
      </c>
      <c r="B32" s="10" t="s">
        <v>46</v>
      </c>
      <c r="C32" s="9" t="n">
        <f aca="false">1+C$4*C$5</f>
        <v>1.1968</v>
      </c>
      <c r="D32" s="1" t="n">
        <f aca="false">1+D$4*D$5</f>
        <v>1.0365</v>
      </c>
      <c r="E32" s="1" t="n">
        <f aca="false">1+E$4*E$5</f>
        <v>1</v>
      </c>
      <c r="F32" s="1" t="n">
        <f aca="false">1+F$4*F$5</f>
        <v>1.0575</v>
      </c>
      <c r="G32" s="1" t="n">
        <f aca="false">1+G$4*G$5</f>
        <v>1</v>
      </c>
      <c r="H32" s="10" t="n">
        <f aca="false">1+H$4*H$5</f>
        <v>1</v>
      </c>
      <c r="I32" s="13" t="n">
        <v>333.2564103163</v>
      </c>
      <c r="J32" s="14" t="n">
        <v>28.6809573925461</v>
      </c>
      <c r="K32" s="14" t="n">
        <v>47.5642568607929</v>
      </c>
      <c r="L32" s="14" t="n">
        <v>35.4570198026689</v>
      </c>
      <c r="M32" s="14" t="n">
        <v>27.609885235344</v>
      </c>
      <c r="N32" s="14" t="n">
        <v>23.5592178878632</v>
      </c>
      <c r="O32" s="14" t="n">
        <v>19.9857644154652</v>
      </c>
      <c r="P32" s="14" t="n">
        <v>17.765569909021</v>
      </c>
      <c r="Q32" s="14" t="n">
        <v>26.3441535821114</v>
      </c>
      <c r="R32" s="14" t="n">
        <v>51.3755899605011</v>
      </c>
      <c r="S32" s="14" t="n">
        <v>39.6974629899492</v>
      </c>
      <c r="T32" s="15" t="n">
        <v>15.2165322800371</v>
      </c>
      <c r="U32" s="13" t="n">
        <f aca="false">ROUNDUP(J32*$E32*(1+$H$4*U$5)/($C32*$D32*$F32*$G32),0)</f>
        <v>29</v>
      </c>
      <c r="V32" s="14" t="n">
        <f aca="false">ROUNDUP(K32*$E32*(1+$H$4*V$5)/($C32*$D32*$F32*$G32),0)</f>
        <v>48</v>
      </c>
      <c r="W32" s="14" t="n">
        <f aca="false">ROUNDUP(L32*$E32*(1+$H$4*W$5)/($C32*$D32*$F32*$G32),0)</f>
        <v>36</v>
      </c>
      <c r="X32" s="14" t="n">
        <f aca="false">ROUNDUP(M32*$E32*(1+$H$4*X$5)/($C32*$D32*$F32*$G32),0)</f>
        <v>28</v>
      </c>
      <c r="Y32" s="14" t="n">
        <f aca="false">ROUNDUP(N32*$E32*(1+$H$4*Y$5)/($C32*$D32*$F32*$G32),0)</f>
        <v>27</v>
      </c>
      <c r="Z32" s="14" t="n">
        <f aca="false">ROUNDUP(O32*$E32*(1+$H$4*Z$5)/($C32*$D32*$F32*$G32),0)</f>
        <v>21</v>
      </c>
      <c r="AA32" s="14" t="n">
        <f aca="false">ROUNDUP(P32*$E32*(1+$H$4*AA$5)/($C32*$D32*$F32*$G32),0)</f>
        <v>18</v>
      </c>
      <c r="AB32" s="14" t="n">
        <f aca="false">ROUNDUP(Q32*$E32*(1+$H$4*AB$5)/($C32*$D32*$F32*$G32),0)</f>
        <v>30</v>
      </c>
      <c r="AC32" s="14" t="n">
        <f aca="false">ROUNDUP(R32*$E32*(1+$H$4*AC$5)/($C32*$D32*$F32*$G32),0)</f>
        <v>58</v>
      </c>
      <c r="AD32" s="14" t="n">
        <f aca="false">ROUNDUP(S32*$E32*(1+$H$4*AD$5)/($C32*$D32*$F32*$G32),0)</f>
        <v>45</v>
      </c>
      <c r="AE32" s="15" t="n">
        <f aca="false">ROUNDUP(T32*$E32*(1+$H$4*AE$5)/($C32*$D32*$F32*$G32),0)</f>
        <v>16</v>
      </c>
    </row>
    <row collapsed="false" customFormat="false" customHeight="true" hidden="false" ht="15" outlineLevel="0" r="33">
      <c r="A33" s="9" t="n">
        <v>28</v>
      </c>
      <c r="B33" s="10" t="s">
        <v>47</v>
      </c>
      <c r="C33" s="9" t="n">
        <f aca="false">1+C$4*C$5</f>
        <v>1.1968</v>
      </c>
      <c r="D33" s="1" t="n">
        <f aca="false">1+D$4*D$5</f>
        <v>1.0365</v>
      </c>
      <c r="E33" s="1" t="n">
        <f aca="false">1+E$4*E$5</f>
        <v>1</v>
      </c>
      <c r="F33" s="1" t="n">
        <f aca="false">1+F$4*F$5</f>
        <v>1.0575</v>
      </c>
      <c r="G33" s="1" t="n">
        <f aca="false">1+G$4*G$5</f>
        <v>1</v>
      </c>
      <c r="H33" s="10" t="n">
        <f aca="false">1+H$4*H$5</f>
        <v>1</v>
      </c>
      <c r="I33" s="13" t="n">
        <v>215.29780750551</v>
      </c>
      <c r="J33" s="14" t="n">
        <v>16.3254148792966</v>
      </c>
      <c r="K33" s="14" t="n">
        <v>15.5638624177714</v>
      </c>
      <c r="L33" s="14" t="n">
        <v>19.418687912854</v>
      </c>
      <c r="M33" s="14" t="n">
        <v>13.5113702955468</v>
      </c>
      <c r="N33" s="14" t="n">
        <v>19.8523934165884</v>
      </c>
      <c r="O33" s="14" t="n">
        <v>22.4875059481791</v>
      </c>
      <c r="P33" s="14" t="n">
        <v>23.7743623642635</v>
      </c>
      <c r="Q33" s="14" t="n">
        <v>27.144720599282</v>
      </c>
      <c r="R33" s="14" t="n">
        <v>24.6770225812128</v>
      </c>
      <c r="S33" s="14" t="n">
        <v>20.263535909974</v>
      </c>
      <c r="T33" s="15" t="n">
        <v>12.2789311805413</v>
      </c>
      <c r="U33" s="13" t="n">
        <f aca="false">ROUNDUP(J33*$E33*(1+$H$4*U$5)/($C33*$D33*$F33*$G33),0)</f>
        <v>17</v>
      </c>
      <c r="V33" s="14" t="n">
        <f aca="false">ROUNDUP(K33*$E33*(1+$H$4*V$5)/($C33*$D33*$F33*$G33),0)</f>
        <v>16</v>
      </c>
      <c r="W33" s="14" t="n">
        <f aca="false">ROUNDUP(L33*$E33*(1+$H$4*W$5)/($C33*$D33*$F33*$G33),0)</f>
        <v>20</v>
      </c>
      <c r="X33" s="14" t="n">
        <f aca="false">ROUNDUP(M33*$E33*(1+$H$4*X$5)/($C33*$D33*$F33*$G33),0)</f>
        <v>14</v>
      </c>
      <c r="Y33" s="14" t="n">
        <f aca="false">ROUNDUP(N33*$E33*(1+$H$4*Y$5)/($C33*$D33*$F33*$G33),0)</f>
        <v>23</v>
      </c>
      <c r="Z33" s="14" t="n">
        <f aca="false">ROUNDUP(O33*$E33*(1+$H$4*Z$5)/($C33*$D33*$F33*$G33),0)</f>
        <v>23</v>
      </c>
      <c r="AA33" s="14" t="n">
        <f aca="false">ROUNDUP(P33*$E33*(1+$H$4*AA$5)/($C33*$D33*$F33*$G33),0)</f>
        <v>24</v>
      </c>
      <c r="AB33" s="14" t="n">
        <f aca="false">ROUNDUP(Q33*$E33*(1+$H$4*AB$5)/($C33*$D33*$F33*$G33),0)</f>
        <v>31</v>
      </c>
      <c r="AC33" s="14" t="n">
        <f aca="false">ROUNDUP(R33*$E33*(1+$H$4*AC$5)/($C33*$D33*$F33*$G33),0)</f>
        <v>28</v>
      </c>
      <c r="AD33" s="14" t="n">
        <f aca="false">ROUNDUP(S33*$E33*(1+$H$4*AD$5)/($C33*$D33*$F33*$G33),0)</f>
        <v>23</v>
      </c>
      <c r="AE33" s="15" t="n">
        <f aca="false">ROUNDUP(T33*$E33*(1+$H$4*AE$5)/($C33*$D33*$F33*$G33),0)</f>
        <v>13</v>
      </c>
    </row>
    <row collapsed="false" customFormat="false" customHeight="true" hidden="false" ht="15" outlineLevel="0" r="34">
      <c r="A34" s="9" t="n">
        <v>29</v>
      </c>
      <c r="B34" s="10" t="s">
        <v>48</v>
      </c>
      <c r="C34" s="9" t="n">
        <f aca="false">1+C$4*C$5</f>
        <v>1.1968</v>
      </c>
      <c r="D34" s="1" t="n">
        <f aca="false">1+D$4*D$5</f>
        <v>1.0365</v>
      </c>
      <c r="E34" s="1" t="n">
        <f aca="false">1+E$4*E$5</f>
        <v>1</v>
      </c>
      <c r="F34" s="1" t="n">
        <f aca="false">1+F$4*F$5</f>
        <v>1.0575</v>
      </c>
      <c r="G34" s="1" t="n">
        <f aca="false">1+G$4*G$5</f>
        <v>1</v>
      </c>
      <c r="H34" s="10" t="n">
        <f aca="false">1+H$4*H$5</f>
        <v>1</v>
      </c>
      <c r="I34" s="13" t="n">
        <v>269.881302035523</v>
      </c>
      <c r="J34" s="14" t="n">
        <v>20.7105382770248</v>
      </c>
      <c r="K34" s="14" t="n">
        <v>45.4387774356123</v>
      </c>
      <c r="L34" s="14" t="n">
        <v>25.1224733984899</v>
      </c>
      <c r="M34" s="14" t="n">
        <v>19.4303294517879</v>
      </c>
      <c r="N34" s="14" t="n">
        <v>19.1693912976116</v>
      </c>
      <c r="O34" s="14" t="n">
        <v>23.1825336144217</v>
      </c>
      <c r="P34" s="14" t="n">
        <v>26.9162432213258</v>
      </c>
      <c r="Q34" s="14" t="n">
        <v>23.1288063168146</v>
      </c>
      <c r="R34" s="14" t="n">
        <v>26.8220632823353</v>
      </c>
      <c r="S34" s="14" t="n">
        <v>26.7364437522404</v>
      </c>
      <c r="T34" s="15" t="n">
        <v>13.223701987859</v>
      </c>
      <c r="U34" s="13" t="n">
        <f aca="false">ROUNDUP(J34*$E34*(1+$H$4*U$5)/($C34*$D34*$F34*$G34),0)</f>
        <v>21</v>
      </c>
      <c r="V34" s="14" t="n">
        <f aca="false">ROUNDUP(K34*$E34*(1+$H$4*V$5)/($C34*$D34*$F34*$G34),0)</f>
        <v>46</v>
      </c>
      <c r="W34" s="14" t="n">
        <f aca="false">ROUNDUP(L34*$E34*(1+$H$4*W$5)/($C34*$D34*$F34*$G34),0)</f>
        <v>26</v>
      </c>
      <c r="X34" s="14" t="n">
        <f aca="false">ROUNDUP(M34*$E34*(1+$H$4*X$5)/($C34*$D34*$F34*$G34),0)</f>
        <v>20</v>
      </c>
      <c r="Y34" s="14" t="n">
        <f aca="false">ROUNDUP(N34*$E34*(1+$H$4*Y$5)/($C34*$D34*$F34*$G34),0)</f>
        <v>22</v>
      </c>
      <c r="Z34" s="14" t="n">
        <f aca="false">ROUNDUP(O34*$E34*(1+$H$4*Z$5)/($C34*$D34*$F34*$G34),0)</f>
        <v>24</v>
      </c>
      <c r="AA34" s="14" t="n">
        <f aca="false">ROUNDUP(P34*$E34*(1+$H$4*AA$5)/($C34*$D34*$F34*$G34),0)</f>
        <v>28</v>
      </c>
      <c r="AB34" s="14" t="n">
        <f aca="false">ROUNDUP(Q34*$E34*(1+$H$4*AB$5)/($C34*$D34*$F34*$G34),0)</f>
        <v>27</v>
      </c>
      <c r="AC34" s="14" t="n">
        <f aca="false">ROUNDUP(R34*$E34*(1+$H$4*AC$5)/($C34*$D34*$F34*$G34),0)</f>
        <v>31</v>
      </c>
      <c r="AD34" s="14" t="n">
        <f aca="false">ROUNDUP(S34*$E34*(1+$H$4*AD$5)/($C34*$D34*$F34*$G34),0)</f>
        <v>31</v>
      </c>
      <c r="AE34" s="15" t="n">
        <f aca="false">ROUNDUP(T34*$E34*(1+$H$4*AE$5)/($C34*$D34*$F34*$G34),0)</f>
        <v>14</v>
      </c>
    </row>
    <row collapsed="false" customFormat="false" customHeight="true" hidden="false" ht="15" outlineLevel="0" r="35">
      <c r="A35" s="9" t="n">
        <v>30</v>
      </c>
      <c r="B35" s="10" t="s">
        <v>49</v>
      </c>
      <c r="C35" s="9" t="n">
        <f aca="false">1+C$4*C$5</f>
        <v>1.1968</v>
      </c>
      <c r="D35" s="1" t="n">
        <f aca="false">1+D$4*D$5</f>
        <v>1.0365</v>
      </c>
      <c r="E35" s="1" t="n">
        <f aca="false">1+E$4*E$5</f>
        <v>1</v>
      </c>
      <c r="F35" s="1" t="n">
        <f aca="false">1+F$4*F$5</f>
        <v>1.0575</v>
      </c>
      <c r="G35" s="1" t="n">
        <f aca="false">1+G$4*G$5</f>
        <v>1</v>
      </c>
      <c r="H35" s="10" t="n">
        <f aca="false">1+H$4*H$5</f>
        <v>1</v>
      </c>
      <c r="I35" s="13" t="n">
        <v>244.958819583558</v>
      </c>
      <c r="J35" s="14" t="n">
        <v>18.8095700671046</v>
      </c>
      <c r="K35" s="14" t="n">
        <v>36.8642336924909</v>
      </c>
      <c r="L35" s="14" t="n">
        <v>15.1905613406081</v>
      </c>
      <c r="M35" s="14" t="n">
        <v>14.3018652002064</v>
      </c>
      <c r="N35" s="14" t="n">
        <v>31.415518365523</v>
      </c>
      <c r="O35" s="14" t="n">
        <v>20.6069615985493</v>
      </c>
      <c r="P35" s="14" t="n">
        <v>12.0326552846414</v>
      </c>
      <c r="Q35" s="14" t="n">
        <v>30.3669794510413</v>
      </c>
      <c r="R35" s="14" t="n">
        <v>38.6827248896147</v>
      </c>
      <c r="S35" s="14" t="n">
        <v>16.4561349016682</v>
      </c>
      <c r="T35" s="15" t="n">
        <v>10.23161479211</v>
      </c>
      <c r="U35" s="13" t="n">
        <f aca="false">ROUNDUP(J35*$E35*(1+$H$4*U$5)/($C35*$D35*$F35*$G35),0)</f>
        <v>19</v>
      </c>
      <c r="V35" s="14" t="n">
        <f aca="false">ROUNDUP(K35*$E35*(1+$H$4*V$5)/($C35*$D35*$F35*$G35),0)</f>
        <v>38</v>
      </c>
      <c r="W35" s="14" t="n">
        <f aca="false">ROUNDUP(L35*$E35*(1+$H$4*W$5)/($C35*$D35*$F35*$G35),0)</f>
        <v>16</v>
      </c>
      <c r="X35" s="14" t="n">
        <f aca="false">ROUNDUP(M35*$E35*(1+$H$4*X$5)/($C35*$D35*$F35*$G35),0)</f>
        <v>15</v>
      </c>
      <c r="Y35" s="14" t="n">
        <f aca="false">ROUNDUP(N35*$E35*(1+$H$4*Y$5)/($C35*$D35*$F35*$G35),0)</f>
        <v>36</v>
      </c>
      <c r="Z35" s="14" t="n">
        <f aca="false">ROUNDUP(O35*$E35*(1+$H$4*Z$5)/($C35*$D35*$F35*$G35),0)</f>
        <v>21</v>
      </c>
      <c r="AA35" s="14" t="n">
        <f aca="false">ROUNDUP(P35*$E35*(1+$H$4*AA$5)/($C35*$D35*$F35*$G35),0)</f>
        <v>13</v>
      </c>
      <c r="AB35" s="14" t="n">
        <f aca="false">ROUNDUP(Q35*$E35*(1+$H$4*AB$5)/($C35*$D35*$F35*$G35),0)</f>
        <v>35</v>
      </c>
      <c r="AC35" s="14" t="n">
        <f aca="false">ROUNDUP(R35*$E35*(1+$H$4*AC$5)/($C35*$D35*$F35*$G35),0)</f>
        <v>44</v>
      </c>
      <c r="AD35" s="14" t="n">
        <f aca="false">ROUNDUP(S35*$E35*(1+$H$4*AD$5)/($C35*$D35*$F35*$G35),0)</f>
        <v>19</v>
      </c>
      <c r="AE35" s="15" t="n">
        <f aca="false">ROUNDUP(T35*$E35*(1+$H$4*AE$5)/($C35*$D35*$F35*$G35),0)</f>
        <v>11</v>
      </c>
    </row>
    <row collapsed="false" customFormat="false" customHeight="true" hidden="false" ht="15" outlineLevel="0" r="36">
      <c r="A36" s="9" t="n">
        <v>31</v>
      </c>
      <c r="B36" s="10" t="s">
        <v>50</v>
      </c>
      <c r="C36" s="9" t="n">
        <f aca="false">1+C$4*C$5</f>
        <v>1.1968</v>
      </c>
      <c r="D36" s="1" t="n">
        <f aca="false">1+D$4*D$5</f>
        <v>1.0365</v>
      </c>
      <c r="E36" s="1" t="n">
        <f aca="false">1+E$4*E$5</f>
        <v>1</v>
      </c>
      <c r="F36" s="1" t="n">
        <f aca="false">1+F$4*F$5</f>
        <v>1.0575</v>
      </c>
      <c r="G36" s="1" t="n">
        <f aca="false">1+G$4*G$5</f>
        <v>1</v>
      </c>
      <c r="H36" s="10" t="n">
        <f aca="false">1+H$4*H$5</f>
        <v>1</v>
      </c>
      <c r="I36" s="13" t="n">
        <v>206.689183959202</v>
      </c>
      <c r="J36" s="14" t="n">
        <v>13.7440512518024</v>
      </c>
      <c r="K36" s="14" t="n">
        <v>27.8648189297298</v>
      </c>
      <c r="L36" s="14" t="n">
        <v>18.1170794318242</v>
      </c>
      <c r="M36" s="14" t="n">
        <v>22.2737107336935</v>
      </c>
      <c r="N36" s="14" t="n">
        <v>14.3906227856746</v>
      </c>
      <c r="O36" s="14" t="n">
        <v>13.2486228192666</v>
      </c>
      <c r="P36" s="14" t="n">
        <v>15.3578015254104</v>
      </c>
      <c r="Q36" s="14" t="n">
        <v>23.451425089541</v>
      </c>
      <c r="R36" s="14" t="n">
        <v>31.8433656828216</v>
      </c>
      <c r="S36" s="14" t="n">
        <v>14.4805147935146</v>
      </c>
      <c r="T36" s="15" t="n">
        <v>11.9171709159229</v>
      </c>
      <c r="U36" s="13" t="n">
        <f aca="false">ROUNDUP(J36*$E36*(1+$H$4*U$5)/($C36*$D36*$F36*$G36),0)</f>
        <v>14</v>
      </c>
      <c r="V36" s="14" t="n">
        <f aca="false">ROUNDUP(K36*$E36*(1+$H$4*V$5)/($C36*$D36*$F36*$G36),0)</f>
        <v>29</v>
      </c>
      <c r="W36" s="14" t="n">
        <f aca="false">ROUNDUP(L36*$E36*(1+$H$4*W$5)/($C36*$D36*$F36*$G36),0)</f>
        <v>19</v>
      </c>
      <c r="X36" s="14" t="n">
        <f aca="false">ROUNDUP(M36*$E36*(1+$H$4*X$5)/($C36*$D36*$F36*$G36),0)</f>
        <v>23</v>
      </c>
      <c r="Y36" s="14" t="n">
        <f aca="false">ROUNDUP(N36*$E36*(1+$H$4*Y$5)/($C36*$D36*$F36*$G36),0)</f>
        <v>17</v>
      </c>
      <c r="Z36" s="14" t="n">
        <f aca="false">ROUNDUP(O36*$E36*(1+$H$4*Z$5)/($C36*$D36*$F36*$G36),0)</f>
        <v>14</v>
      </c>
      <c r="AA36" s="14" t="n">
        <f aca="false">ROUNDUP(P36*$E36*(1+$H$4*AA$5)/($C36*$D36*$F36*$G36),0)</f>
        <v>16</v>
      </c>
      <c r="AB36" s="14" t="n">
        <f aca="false">ROUNDUP(Q36*$E36*(1+$H$4*AB$5)/($C36*$D36*$F36*$G36),0)</f>
        <v>27</v>
      </c>
      <c r="AC36" s="14" t="n">
        <f aca="false">ROUNDUP(R36*$E36*(1+$H$4*AC$5)/($C36*$D36*$F36*$G36),0)</f>
        <v>36</v>
      </c>
      <c r="AD36" s="14" t="n">
        <f aca="false">ROUNDUP(S36*$E36*(1+$H$4*AD$5)/($C36*$D36*$F36*$G36),0)</f>
        <v>17</v>
      </c>
      <c r="AE36" s="15" t="n">
        <f aca="false">ROUNDUP(T36*$E36*(1+$H$4*AE$5)/($C36*$D36*$F36*$G36),0)</f>
        <v>12</v>
      </c>
    </row>
    <row collapsed="false" customFormat="false" customHeight="true" hidden="false" ht="15" outlineLevel="0" r="37">
      <c r="A37" s="9" t="n">
        <v>32</v>
      </c>
      <c r="B37" s="10" t="s">
        <v>51</v>
      </c>
      <c r="C37" s="9" t="n">
        <f aca="false">1+C$4*C$5</f>
        <v>1.1968</v>
      </c>
      <c r="D37" s="1" t="n">
        <f aca="false">1+D$4*D$5</f>
        <v>1.0365</v>
      </c>
      <c r="E37" s="1" t="n">
        <f aca="false">1+E$4*E$5</f>
        <v>1</v>
      </c>
      <c r="F37" s="1" t="n">
        <f aca="false">1+F$4*F$5</f>
        <v>1.0575</v>
      </c>
      <c r="G37" s="1" t="n">
        <f aca="false">1+G$4*G$5</f>
        <v>1</v>
      </c>
      <c r="H37" s="10" t="n">
        <f aca="false">1+H$4*H$5</f>
        <v>1</v>
      </c>
      <c r="I37" s="13" t="n">
        <v>247.760688819478</v>
      </c>
      <c r="J37" s="14" t="n">
        <v>20.6137533529562</v>
      </c>
      <c r="K37" s="14" t="n">
        <v>33.1240989806581</v>
      </c>
      <c r="L37" s="14" t="n">
        <v>20.6563664741909</v>
      </c>
      <c r="M37" s="14" t="n">
        <v>22.8942265659597</v>
      </c>
      <c r="N37" s="14" t="n">
        <v>17.1824629913552</v>
      </c>
      <c r="O37" s="14" t="n">
        <v>14.3285616848132</v>
      </c>
      <c r="P37" s="14" t="n">
        <v>16.5658307979416</v>
      </c>
      <c r="Q37" s="14" t="n">
        <v>27.1060002572041</v>
      </c>
      <c r="R37" s="14" t="n">
        <v>34.9666973870996</v>
      </c>
      <c r="S37" s="14" t="n">
        <v>23.7654322345677</v>
      </c>
      <c r="T37" s="15" t="n">
        <v>16.5572580927316</v>
      </c>
      <c r="U37" s="13" t="n">
        <f aca="false">ROUNDUP(J37*$E37*(1+$H$4*U$5)/($C37*$D37*$F37*$G37),0)</f>
        <v>21</v>
      </c>
      <c r="V37" s="14" t="n">
        <f aca="false">ROUNDUP(K37*$E37*(1+$H$4*V$5)/($C37*$D37*$F37*$G37),0)</f>
        <v>34</v>
      </c>
      <c r="W37" s="14" t="n">
        <f aca="false">ROUNDUP(L37*$E37*(1+$H$4*W$5)/($C37*$D37*$F37*$G37),0)</f>
        <v>21</v>
      </c>
      <c r="X37" s="14" t="n">
        <f aca="false">ROUNDUP(M37*$E37*(1+$H$4*X$5)/($C37*$D37*$F37*$G37),0)</f>
        <v>24</v>
      </c>
      <c r="Y37" s="14" t="n">
        <f aca="false">ROUNDUP(N37*$E37*(1+$H$4*Y$5)/($C37*$D37*$F37*$G37),0)</f>
        <v>20</v>
      </c>
      <c r="Z37" s="14" t="n">
        <f aca="false">ROUNDUP(O37*$E37*(1+$H$4*Z$5)/($C37*$D37*$F37*$G37),0)</f>
        <v>15</v>
      </c>
      <c r="AA37" s="14" t="n">
        <f aca="false">ROUNDUP(P37*$E37*(1+$H$4*AA$5)/($C37*$D37*$F37*$G37),0)</f>
        <v>17</v>
      </c>
      <c r="AB37" s="14" t="n">
        <f aca="false">ROUNDUP(Q37*$E37*(1+$H$4*AB$5)/($C37*$D37*$F37*$G37),0)</f>
        <v>31</v>
      </c>
      <c r="AC37" s="14" t="n">
        <f aca="false">ROUNDUP(R37*$E37*(1+$H$4*AC$5)/($C37*$D37*$F37*$G37),0)</f>
        <v>40</v>
      </c>
      <c r="AD37" s="14" t="n">
        <f aca="false">ROUNDUP(S37*$E37*(1+$H$4*AD$5)/($C37*$D37*$F37*$G37),0)</f>
        <v>27</v>
      </c>
      <c r="AE37" s="15" t="n">
        <f aca="false">ROUNDUP(T37*$E37*(1+$H$4*AE$5)/($C37*$D37*$F37*$G37),0)</f>
        <v>17</v>
      </c>
    </row>
    <row collapsed="false" customFormat="false" customHeight="true" hidden="false" ht="15" outlineLevel="0" r="38">
      <c r="A38" s="9" t="n">
        <v>33</v>
      </c>
      <c r="B38" s="10" t="s">
        <v>52</v>
      </c>
      <c r="C38" s="9" t="n">
        <f aca="false">1+C$4*C$5</f>
        <v>1.1968</v>
      </c>
      <c r="D38" s="1" t="n">
        <f aca="false">1+D$4*D$5</f>
        <v>1.0365</v>
      </c>
      <c r="E38" s="1" t="n">
        <f aca="false">1+E$4*E$5</f>
        <v>1</v>
      </c>
      <c r="F38" s="1" t="n">
        <f aca="false">1+F$4*F$5</f>
        <v>1.0575</v>
      </c>
      <c r="G38" s="1" t="n">
        <f aca="false">1+G$4*G$5</f>
        <v>1</v>
      </c>
      <c r="H38" s="10" t="n">
        <f aca="false">1+H$4*H$5</f>
        <v>1</v>
      </c>
      <c r="I38" s="13" t="n">
        <v>297.136738450948</v>
      </c>
      <c r="J38" s="14" t="n">
        <v>15.8155624014883</v>
      </c>
      <c r="K38" s="14" t="n">
        <v>44.2185919788492</v>
      </c>
      <c r="L38" s="14" t="n">
        <v>26.112757202532</v>
      </c>
      <c r="M38" s="14" t="n">
        <v>29.9200012402062</v>
      </c>
      <c r="N38" s="14" t="n">
        <v>26.1369460566695</v>
      </c>
      <c r="O38" s="14" t="n">
        <v>21.0794123590118</v>
      </c>
      <c r="P38" s="14" t="n">
        <v>19.9325398810928</v>
      </c>
      <c r="Q38" s="14" t="n">
        <v>29.2104271813365</v>
      </c>
      <c r="R38" s="14" t="n">
        <v>33.2002811833166</v>
      </c>
      <c r="S38" s="14" t="n">
        <v>37.1672289775048</v>
      </c>
      <c r="T38" s="15" t="n">
        <v>14.3429899889404</v>
      </c>
      <c r="U38" s="13" t="n">
        <f aca="false">ROUNDUP(J38*$E38*(1+$H$4*U$5)/($C38*$D38*$F38*$G38),0)</f>
        <v>16</v>
      </c>
      <c r="V38" s="14" t="n">
        <f aca="false">ROUNDUP(K38*$E38*(1+$H$4*V$5)/($C38*$D38*$F38*$G38),0)</f>
        <v>45</v>
      </c>
      <c r="W38" s="14" t="n">
        <f aca="false">ROUNDUP(L38*$E38*(1+$H$4*W$5)/($C38*$D38*$F38*$G38),0)</f>
        <v>27</v>
      </c>
      <c r="X38" s="14" t="n">
        <f aca="false">ROUNDUP(M38*$E38*(1+$H$4*X$5)/($C38*$D38*$F38*$G38),0)</f>
        <v>31</v>
      </c>
      <c r="Y38" s="14" t="n">
        <f aca="false">ROUNDUP(N38*$E38*(1+$H$4*Y$5)/($C38*$D38*$F38*$G38),0)</f>
        <v>30</v>
      </c>
      <c r="Z38" s="14" t="n">
        <f aca="false">ROUNDUP(O38*$E38*(1+$H$4*Z$5)/($C38*$D38*$F38*$G38),0)</f>
        <v>22</v>
      </c>
      <c r="AA38" s="14" t="n">
        <f aca="false">ROUNDUP(P38*$E38*(1+$H$4*AA$5)/($C38*$D38*$F38*$G38),0)</f>
        <v>21</v>
      </c>
      <c r="AB38" s="14" t="n">
        <f aca="false">ROUNDUP(Q38*$E38*(1+$H$4*AB$5)/($C38*$D38*$F38*$G38),0)</f>
        <v>33</v>
      </c>
      <c r="AC38" s="14" t="n">
        <f aca="false">ROUNDUP(R38*$E38*(1+$H$4*AC$5)/($C38*$D38*$F38*$G38),0)</f>
        <v>38</v>
      </c>
      <c r="AD38" s="14" t="n">
        <f aca="false">ROUNDUP(S38*$E38*(1+$H$4*AD$5)/($C38*$D38*$F38*$G38),0)</f>
        <v>42</v>
      </c>
      <c r="AE38" s="15" t="n">
        <f aca="false">ROUNDUP(T38*$E38*(1+$H$4*AE$5)/($C38*$D38*$F38*$G38),0)</f>
        <v>15</v>
      </c>
    </row>
    <row collapsed="false" customFormat="false" customHeight="true" hidden="false" ht="15" outlineLevel="0" r="39">
      <c r="A39" s="9" t="n">
        <v>34</v>
      </c>
      <c r="B39" s="10" t="s">
        <v>53</v>
      </c>
      <c r="C39" s="9" t="n">
        <f aca="false">1+C$4*C$5</f>
        <v>1.1968</v>
      </c>
      <c r="D39" s="1" t="n">
        <f aca="false">1+D$4*D$5</f>
        <v>1.0365</v>
      </c>
      <c r="E39" s="1" t="n">
        <f aca="false">1+E$4*E$5</f>
        <v>1</v>
      </c>
      <c r="F39" s="1" t="n">
        <f aca="false">1+F$4*F$5</f>
        <v>1.0575</v>
      </c>
      <c r="G39" s="1" t="n">
        <f aca="false">1+G$4*G$5</f>
        <v>1</v>
      </c>
      <c r="H39" s="10" t="n">
        <f aca="false">1+H$4*H$5</f>
        <v>1</v>
      </c>
      <c r="I39" s="13" t="n">
        <v>220.458140582504</v>
      </c>
      <c r="J39" s="14" t="n">
        <v>16.7071944043659</v>
      </c>
      <c r="K39" s="14" t="n">
        <v>34.8672372070806</v>
      </c>
      <c r="L39" s="14" t="n">
        <v>19.6752110221077</v>
      </c>
      <c r="M39" s="14" t="n">
        <v>21.673486830042</v>
      </c>
      <c r="N39" s="14" t="n">
        <v>16.3582746528949</v>
      </c>
      <c r="O39" s="14" t="n">
        <v>15.9656576236263</v>
      </c>
      <c r="P39" s="14" t="n">
        <v>14.9138766788239</v>
      </c>
      <c r="Q39" s="14" t="n">
        <v>23.6825062097128</v>
      </c>
      <c r="R39" s="14" t="n">
        <v>27.1261401793548</v>
      </c>
      <c r="S39" s="14" t="n">
        <v>16.4077478973954</v>
      </c>
      <c r="T39" s="15" t="n">
        <v>13.0808078770998</v>
      </c>
      <c r="U39" s="13" t="n">
        <f aca="false">ROUNDUP(J39*$E39*(1+$H$4*U$5)/($C39*$D39*$F39*$G39),0)</f>
        <v>17</v>
      </c>
      <c r="V39" s="14" t="n">
        <f aca="false">ROUNDUP(K39*$E39*(1+$H$4*V$5)/($C39*$D39*$F39*$G39),0)</f>
        <v>36</v>
      </c>
      <c r="W39" s="14" t="n">
        <f aca="false">ROUNDUP(L39*$E39*(1+$H$4*W$5)/($C39*$D39*$F39*$G39),0)</f>
        <v>20</v>
      </c>
      <c r="X39" s="14" t="n">
        <f aca="false">ROUNDUP(M39*$E39*(1+$H$4*X$5)/($C39*$D39*$F39*$G39),0)</f>
        <v>22</v>
      </c>
      <c r="Y39" s="14" t="n">
        <f aca="false">ROUNDUP(N39*$E39*(1+$H$4*Y$5)/($C39*$D39*$F39*$G39),0)</f>
        <v>19</v>
      </c>
      <c r="Z39" s="14" t="n">
        <f aca="false">ROUNDUP(O39*$E39*(1+$H$4*Z$5)/($C39*$D39*$F39*$G39),0)</f>
        <v>17</v>
      </c>
      <c r="AA39" s="14" t="n">
        <f aca="false">ROUNDUP(P39*$E39*(1+$H$4*AA$5)/($C39*$D39*$F39*$G39),0)</f>
        <v>16</v>
      </c>
      <c r="AB39" s="14" t="n">
        <f aca="false">ROUNDUP(Q39*$E39*(1+$H$4*AB$5)/($C39*$D39*$F39*$G39),0)</f>
        <v>27</v>
      </c>
      <c r="AC39" s="14" t="n">
        <f aca="false">ROUNDUP(R39*$E39*(1+$H$4*AC$5)/($C39*$D39*$F39*$G39),0)</f>
        <v>31</v>
      </c>
      <c r="AD39" s="14" t="n">
        <f aca="false">ROUNDUP(S39*$E39*(1+$H$4*AD$5)/($C39*$D39*$F39*$G39),0)</f>
        <v>19</v>
      </c>
      <c r="AE39" s="15" t="n">
        <f aca="false">ROUNDUP(T39*$E39*(1+$H$4*AE$5)/($C39*$D39*$F39*$G39),0)</f>
        <v>14</v>
      </c>
    </row>
    <row collapsed="false" customFormat="false" customHeight="true" hidden="false" ht="15" outlineLevel="0" r="40">
      <c r="A40" s="9" t="n">
        <v>35</v>
      </c>
      <c r="B40" s="10" t="s">
        <v>54</v>
      </c>
      <c r="C40" s="9" t="n">
        <f aca="false">1+C$4*C$5</f>
        <v>1.1968</v>
      </c>
      <c r="D40" s="1" t="n">
        <f aca="false">1+D$4*D$5</f>
        <v>1.0365</v>
      </c>
      <c r="E40" s="1" t="n">
        <f aca="false">1+E$4*E$5</f>
        <v>1</v>
      </c>
      <c r="F40" s="1" t="n">
        <f aca="false">1+F$4*F$5</f>
        <v>1.0575</v>
      </c>
      <c r="G40" s="1" t="n">
        <f aca="false">1+G$4*G$5</f>
        <v>1</v>
      </c>
      <c r="H40" s="10" t="n">
        <f aca="false">1+H$4*H$5</f>
        <v>1</v>
      </c>
      <c r="I40" s="13" t="n">
        <v>217.575190776717</v>
      </c>
      <c r="J40" s="14" t="n">
        <v>22.4175312976153</v>
      </c>
      <c r="K40" s="14" t="n">
        <v>28.1230823170899</v>
      </c>
      <c r="L40" s="14" t="n">
        <v>19.3628931968473</v>
      </c>
      <c r="M40" s="14" t="n">
        <v>12.6733820229897</v>
      </c>
      <c r="N40" s="14" t="n">
        <v>12.1030060705655</v>
      </c>
      <c r="O40" s="14" t="n">
        <v>11.1120897249155</v>
      </c>
      <c r="P40" s="14" t="n">
        <v>17.751035073658</v>
      </c>
      <c r="Q40" s="14" t="n">
        <v>29.6132108152941</v>
      </c>
      <c r="R40" s="14" t="n">
        <v>32.1615874992617</v>
      </c>
      <c r="S40" s="14" t="n">
        <v>26.0914191677915</v>
      </c>
      <c r="T40" s="15" t="n">
        <v>6.16595359068845</v>
      </c>
      <c r="U40" s="13" t="n">
        <f aca="false">ROUNDUP(J40*$E40*(1+$H$4*U$5)/($C40*$D40*$F40*$G40),0)</f>
        <v>23</v>
      </c>
      <c r="V40" s="14" t="n">
        <f aca="false">ROUNDUP(K40*$E40*(1+$H$4*V$5)/($C40*$D40*$F40*$G40),0)</f>
        <v>29</v>
      </c>
      <c r="W40" s="14" t="n">
        <f aca="false">ROUNDUP(L40*$E40*(1+$H$4*W$5)/($C40*$D40*$F40*$G40),0)</f>
        <v>20</v>
      </c>
      <c r="X40" s="14" t="n">
        <f aca="false">ROUNDUP(M40*$E40*(1+$H$4*X$5)/($C40*$D40*$F40*$G40),0)</f>
        <v>13</v>
      </c>
      <c r="Y40" s="14" t="n">
        <f aca="false">ROUNDUP(N40*$E40*(1+$H$4*Y$5)/($C40*$D40*$F40*$G40),0)</f>
        <v>14</v>
      </c>
      <c r="Z40" s="14" t="n">
        <f aca="false">ROUNDUP(O40*$E40*(1+$H$4*Z$5)/($C40*$D40*$F40*$G40),0)</f>
        <v>12</v>
      </c>
      <c r="AA40" s="14" t="n">
        <f aca="false">ROUNDUP(P40*$E40*(1+$H$4*AA$5)/($C40*$D40*$F40*$G40),0)</f>
        <v>18</v>
      </c>
      <c r="AB40" s="14" t="n">
        <f aca="false">ROUNDUP(Q40*$E40*(1+$H$4*AB$5)/($C40*$D40*$F40*$G40),0)</f>
        <v>34</v>
      </c>
      <c r="AC40" s="14" t="n">
        <f aca="false">ROUNDUP(R40*$E40*(1+$H$4*AC$5)/($C40*$D40*$F40*$G40),0)</f>
        <v>37</v>
      </c>
      <c r="AD40" s="14" t="n">
        <f aca="false">ROUNDUP(S40*$E40*(1+$H$4*AD$5)/($C40*$D40*$F40*$G40),0)</f>
        <v>30</v>
      </c>
      <c r="AE40" s="15" t="n">
        <f aca="false">ROUNDUP(T40*$E40*(1+$H$4*AE$5)/($C40*$D40*$F40*$G40),0)</f>
        <v>7</v>
      </c>
    </row>
    <row collapsed="false" customFormat="false" customHeight="true" hidden="false" ht="15" outlineLevel="0" r="41">
      <c r="A41" s="9" t="n">
        <v>36</v>
      </c>
      <c r="B41" s="10" t="s">
        <v>55</v>
      </c>
      <c r="C41" s="9" t="n">
        <f aca="false">1+C$4*C$5</f>
        <v>1.1968</v>
      </c>
      <c r="D41" s="1" t="n">
        <f aca="false">1+D$4*D$5</f>
        <v>1.0365</v>
      </c>
      <c r="E41" s="1" t="n">
        <f aca="false">1+E$4*E$5</f>
        <v>1</v>
      </c>
      <c r="F41" s="1" t="n">
        <f aca="false">1+F$4*F$5</f>
        <v>1.0575</v>
      </c>
      <c r="G41" s="1" t="n">
        <f aca="false">1+G$4*G$5</f>
        <v>1</v>
      </c>
      <c r="H41" s="10" t="n">
        <f aca="false">1+H$4*H$5</f>
        <v>1</v>
      </c>
      <c r="I41" s="13" t="n">
        <v>195.509228348077</v>
      </c>
      <c r="J41" s="14" t="n">
        <v>20.0543272494437</v>
      </c>
      <c r="K41" s="14" t="n">
        <v>22.0721387827891</v>
      </c>
      <c r="L41" s="14" t="n">
        <v>12.9588648478806</v>
      </c>
      <c r="M41" s="14" t="n">
        <v>14.263943643899</v>
      </c>
      <c r="N41" s="14" t="n">
        <v>14.6692582650446</v>
      </c>
      <c r="O41" s="14" t="n">
        <v>15.4593236495005</v>
      </c>
      <c r="P41" s="14" t="n">
        <v>19.8630217332882</v>
      </c>
      <c r="Q41" s="14" t="n">
        <v>15.8668760687407</v>
      </c>
      <c r="R41" s="14" t="n">
        <v>32.7250603757334</v>
      </c>
      <c r="S41" s="14" t="n">
        <v>14.6172217082965</v>
      </c>
      <c r="T41" s="15" t="n">
        <v>12.9591920234607</v>
      </c>
      <c r="U41" s="13" t="n">
        <f aca="false">ROUNDUP(J41*$E41*(1+$H$4*U$5)/($C41*$D41*$F41*$G41),0)</f>
        <v>21</v>
      </c>
      <c r="V41" s="14" t="n">
        <f aca="false">ROUNDUP(K41*$E41*(1+$H$4*V$5)/($C41*$D41*$F41*$G41),0)</f>
        <v>23</v>
      </c>
      <c r="W41" s="14" t="n">
        <f aca="false">ROUNDUP(L41*$E41*(1+$H$4*W$5)/($C41*$D41*$F41*$G41),0)</f>
        <v>14</v>
      </c>
      <c r="X41" s="14" t="n">
        <f aca="false">ROUNDUP(M41*$E41*(1+$H$4*X$5)/($C41*$D41*$F41*$G41),0)</f>
        <v>15</v>
      </c>
      <c r="Y41" s="14" t="n">
        <f aca="false">ROUNDUP(N41*$E41*(1+$H$4*Y$5)/($C41*$D41*$F41*$G41),0)</f>
        <v>17</v>
      </c>
      <c r="Z41" s="14" t="n">
        <f aca="false">ROUNDUP(O41*$E41*(1+$H$4*Z$5)/($C41*$D41*$F41*$G41),0)</f>
        <v>16</v>
      </c>
      <c r="AA41" s="14" t="n">
        <f aca="false">ROUNDUP(P41*$E41*(1+$H$4*AA$5)/($C41*$D41*$F41*$G41),0)</f>
        <v>20</v>
      </c>
      <c r="AB41" s="14" t="n">
        <f aca="false">ROUNDUP(Q41*$E41*(1+$H$4*AB$5)/($C41*$D41*$F41*$G41),0)</f>
        <v>18</v>
      </c>
      <c r="AC41" s="14" t="n">
        <f aca="false">ROUNDUP(R41*$E41*(1+$H$4*AC$5)/($C41*$D41*$F41*$G41),0)</f>
        <v>37</v>
      </c>
      <c r="AD41" s="14" t="n">
        <f aca="false">ROUNDUP(S41*$E41*(1+$H$4*AD$5)/($C41*$D41*$F41*$G41),0)</f>
        <v>17</v>
      </c>
      <c r="AE41" s="15" t="n">
        <f aca="false">ROUNDUP(T41*$E41*(1+$H$4*AE$5)/($C41*$D41*$F41*$G41),0)</f>
        <v>14</v>
      </c>
    </row>
    <row collapsed="false" customFormat="false" customHeight="true" hidden="false" ht="15" outlineLevel="0" r="42">
      <c r="A42" s="9" t="n">
        <v>37</v>
      </c>
      <c r="B42" s="10" t="s">
        <v>56</v>
      </c>
      <c r="C42" s="9" t="n">
        <f aca="false">1+C$4*C$5</f>
        <v>1.1968</v>
      </c>
      <c r="D42" s="1" t="n">
        <f aca="false">1+D$4*D$5</f>
        <v>1.0365</v>
      </c>
      <c r="E42" s="1" t="n">
        <f aca="false">1+E$4*E$5</f>
        <v>1</v>
      </c>
      <c r="F42" s="1" t="n">
        <f aca="false">1+F$4*F$5</f>
        <v>1.0575</v>
      </c>
      <c r="G42" s="1" t="n">
        <f aca="false">1+G$4*G$5</f>
        <v>1</v>
      </c>
      <c r="H42" s="10" t="n">
        <f aca="false">1+H$4*H$5</f>
        <v>1</v>
      </c>
      <c r="I42" s="13" t="n">
        <v>235.02981964166</v>
      </c>
      <c r="J42" s="14" t="n">
        <v>23.994811035501</v>
      </c>
      <c r="K42" s="14" t="n">
        <v>27.4325995160756</v>
      </c>
      <c r="L42" s="14" t="n">
        <v>15.3064631189708</v>
      </c>
      <c r="M42" s="14" t="n">
        <v>17.8352703915164</v>
      </c>
      <c r="N42" s="14" t="n">
        <v>17.7493085764321</v>
      </c>
      <c r="O42" s="14" t="n">
        <v>17.3136667185733</v>
      </c>
      <c r="P42" s="14" t="n">
        <v>23.6048196613623</v>
      </c>
      <c r="Q42" s="14" t="n">
        <v>20.906060331078</v>
      </c>
      <c r="R42" s="14" t="n">
        <v>38.8243642919006</v>
      </c>
      <c r="S42" s="14" t="n">
        <v>16.7329931808144</v>
      </c>
      <c r="T42" s="15" t="n">
        <v>15.3294628194357</v>
      </c>
      <c r="U42" s="13" t="n">
        <f aca="false">ROUNDUP(J42*$E42*(1+$H$4*U$5)/($C42*$D42*$F42*$G42),0)</f>
        <v>25</v>
      </c>
      <c r="V42" s="14" t="n">
        <f aca="false">ROUNDUP(K42*$E42*(1+$H$4*V$5)/($C42*$D42*$F42*$G42),0)</f>
        <v>28</v>
      </c>
      <c r="W42" s="14" t="n">
        <f aca="false">ROUNDUP(L42*$E42*(1+$H$4*W$5)/($C42*$D42*$F42*$G42),0)</f>
        <v>16</v>
      </c>
      <c r="X42" s="14" t="n">
        <f aca="false">ROUNDUP(M42*$E42*(1+$H$4*X$5)/($C42*$D42*$F42*$G42),0)</f>
        <v>18</v>
      </c>
      <c r="Y42" s="14" t="n">
        <f aca="false">ROUNDUP(N42*$E42*(1+$H$4*Y$5)/($C42*$D42*$F42*$G42),0)</f>
        <v>21</v>
      </c>
      <c r="Z42" s="14" t="n">
        <f aca="false">ROUNDUP(O42*$E42*(1+$H$4*Z$5)/($C42*$D42*$F42*$G42),0)</f>
        <v>18</v>
      </c>
      <c r="AA42" s="14" t="n">
        <f aca="false">ROUNDUP(P42*$E42*(1+$H$4*AA$5)/($C42*$D42*$F42*$G42),0)</f>
        <v>24</v>
      </c>
      <c r="AB42" s="14" t="n">
        <f aca="false">ROUNDUP(Q42*$E42*(1+$H$4*AB$5)/($C42*$D42*$F42*$G42),0)</f>
        <v>24</v>
      </c>
      <c r="AC42" s="14" t="n">
        <f aca="false">ROUNDUP(R42*$E42*(1+$H$4*AC$5)/($C42*$D42*$F42*$G42),0)</f>
        <v>44</v>
      </c>
      <c r="AD42" s="14" t="n">
        <f aca="false">ROUNDUP(S42*$E42*(1+$H$4*AD$5)/($C42*$D42*$F42*$G42),0)</f>
        <v>19</v>
      </c>
      <c r="AE42" s="15" t="n">
        <f aca="false">ROUNDUP(T42*$E42*(1+$H$4*AE$5)/($C42*$D42*$F42*$G42),0)</f>
        <v>16</v>
      </c>
    </row>
    <row collapsed="false" customFormat="false" customHeight="true" hidden="false" ht="15" outlineLevel="0" r="43">
      <c r="A43" s="9" t="n">
        <v>38</v>
      </c>
      <c r="B43" s="10" t="s">
        <v>57</v>
      </c>
      <c r="C43" s="9" t="n">
        <f aca="false">1+C$4*C$5</f>
        <v>1.1968</v>
      </c>
      <c r="D43" s="1" t="n">
        <f aca="false">1+D$4*D$5</f>
        <v>1.0365</v>
      </c>
      <c r="E43" s="1" t="n">
        <f aca="false">1+E$4*E$5</f>
        <v>1</v>
      </c>
      <c r="F43" s="1" t="n">
        <f aca="false">1+F$4*F$5</f>
        <v>1.0575</v>
      </c>
      <c r="G43" s="1" t="n">
        <f aca="false">1+G$4*G$5</f>
        <v>1</v>
      </c>
      <c r="H43" s="10" t="n">
        <f aca="false">1+H$4*H$5</f>
        <v>1</v>
      </c>
      <c r="I43" s="13" t="n">
        <v>243.143460982618</v>
      </c>
      <c r="J43" s="14" t="n">
        <v>21.4888047055176</v>
      </c>
      <c r="K43" s="14" t="n">
        <v>15.9702800244319</v>
      </c>
      <c r="L43" s="14" t="n">
        <v>25.7568669909876</v>
      </c>
      <c r="M43" s="14" t="n">
        <v>22.6322462570925</v>
      </c>
      <c r="N43" s="14" t="n">
        <v>25.196167198152</v>
      </c>
      <c r="O43" s="14" t="n">
        <v>17.4905746622586</v>
      </c>
      <c r="P43" s="14" t="n">
        <v>21.4956488135481</v>
      </c>
      <c r="Q43" s="14" t="n">
        <v>21.4928707203311</v>
      </c>
      <c r="R43" s="14" t="n">
        <v>33.051966760779</v>
      </c>
      <c r="S43" s="14" t="n">
        <v>19.5307243548948</v>
      </c>
      <c r="T43" s="15" t="n">
        <v>19.0373104946249</v>
      </c>
      <c r="U43" s="13" t="n">
        <f aca="false">ROUNDUP(J43*$E43*(1+$H$4*U$5)/($C43*$D43*$F43*$G43),0)</f>
        <v>22</v>
      </c>
      <c r="V43" s="14" t="n">
        <f aca="false">ROUNDUP(K43*$E43*(1+$H$4*V$5)/($C43*$D43*$F43*$G43),0)</f>
        <v>17</v>
      </c>
      <c r="W43" s="14" t="n">
        <f aca="false">ROUNDUP(L43*$E43*(1+$H$4*W$5)/($C43*$D43*$F43*$G43),0)</f>
        <v>26</v>
      </c>
      <c r="X43" s="14" t="n">
        <f aca="false">ROUNDUP(M43*$E43*(1+$H$4*X$5)/($C43*$D43*$F43*$G43),0)</f>
        <v>23</v>
      </c>
      <c r="Y43" s="14" t="n">
        <f aca="false">ROUNDUP(N43*$E43*(1+$H$4*Y$5)/($C43*$D43*$F43*$G43),0)</f>
        <v>29</v>
      </c>
      <c r="Z43" s="14" t="n">
        <f aca="false">ROUNDUP(O43*$E43*(1+$H$4*Z$5)/($C43*$D43*$F43*$G43),0)</f>
        <v>18</v>
      </c>
      <c r="AA43" s="14" t="n">
        <f aca="false">ROUNDUP(P43*$E43*(1+$H$4*AA$5)/($C43*$D43*$F43*$G43),0)</f>
        <v>22</v>
      </c>
      <c r="AB43" s="14" t="n">
        <f aca="false">ROUNDUP(Q43*$E43*(1+$H$4*AB$5)/($C43*$D43*$F43*$G43),0)</f>
        <v>25</v>
      </c>
      <c r="AC43" s="14" t="n">
        <f aca="false">ROUNDUP(R43*$E43*(1+$H$4*AC$5)/($C43*$D43*$F43*$G43),0)</f>
        <v>38</v>
      </c>
      <c r="AD43" s="14" t="n">
        <f aca="false">ROUNDUP(S43*$E43*(1+$H$4*AD$5)/($C43*$D43*$F43*$G43),0)</f>
        <v>23</v>
      </c>
      <c r="AE43" s="15" t="n">
        <f aca="false">ROUNDUP(T43*$E43*(1+$H$4*AE$5)/($C43*$D43*$F43*$G43),0)</f>
        <v>20</v>
      </c>
    </row>
    <row collapsed="false" customFormat="false" customHeight="true" hidden="false" ht="15" outlineLevel="0" r="44">
      <c r="A44" s="9" t="n">
        <v>39</v>
      </c>
      <c r="B44" s="10" t="s">
        <v>58</v>
      </c>
      <c r="C44" s="9" t="n">
        <f aca="false">1+C$4*C$5</f>
        <v>1.1968</v>
      </c>
      <c r="D44" s="1" t="n">
        <f aca="false">1+D$4*D$5</f>
        <v>1.0365</v>
      </c>
      <c r="E44" s="1" t="n">
        <f aca="false">1+E$4*E$5</f>
        <v>1</v>
      </c>
      <c r="F44" s="1" t="n">
        <f aca="false">1+F$4*F$5</f>
        <v>1.0575</v>
      </c>
      <c r="G44" s="1" t="n">
        <f aca="false">1+G$4*G$5</f>
        <v>1</v>
      </c>
      <c r="H44" s="10" t="n">
        <f aca="false">1+H$4*H$5</f>
        <v>1</v>
      </c>
      <c r="I44" s="13" t="n">
        <v>249.749788859303</v>
      </c>
      <c r="J44" s="14" t="n">
        <v>19.9732072852848</v>
      </c>
      <c r="K44" s="14" t="n">
        <v>20.6912705816271</v>
      </c>
      <c r="L44" s="14" t="n">
        <v>34.2307809781221</v>
      </c>
      <c r="M44" s="14" t="n">
        <v>34.2922876132725</v>
      </c>
      <c r="N44" s="14" t="n">
        <v>16.3024133270256</v>
      </c>
      <c r="O44" s="14" t="n">
        <v>23.4614369511053</v>
      </c>
      <c r="P44" s="14" t="n">
        <v>12.6470631049633</v>
      </c>
      <c r="Q44" s="14" t="n">
        <v>20.2658628456793</v>
      </c>
      <c r="R44" s="14" t="n">
        <v>24.202687026465</v>
      </c>
      <c r="S44" s="14" t="n">
        <v>27.3509772506377</v>
      </c>
      <c r="T44" s="15" t="n">
        <v>16.3318018951201</v>
      </c>
      <c r="U44" s="13" t="n">
        <f aca="false">ROUNDUP(J44*$E44*(1+$H$4*U$5)/($C44*$D44*$F44*$G44),0)</f>
        <v>21</v>
      </c>
      <c r="V44" s="14" t="n">
        <f aca="false">ROUNDUP(K44*$E44*(1+$H$4*V$5)/($C44*$D44*$F44*$G44),0)</f>
        <v>21</v>
      </c>
      <c r="W44" s="14" t="n">
        <f aca="false">ROUNDUP(L44*$E44*(1+$H$4*W$5)/($C44*$D44*$F44*$G44),0)</f>
        <v>35</v>
      </c>
      <c r="X44" s="14" t="n">
        <f aca="false">ROUNDUP(M44*$E44*(1+$H$4*X$5)/($C44*$D44*$F44*$G44),0)</f>
        <v>35</v>
      </c>
      <c r="Y44" s="14" t="n">
        <f aca="false">ROUNDUP(N44*$E44*(1+$H$4*Y$5)/($C44*$D44*$F44*$G44),0)</f>
        <v>19</v>
      </c>
      <c r="Z44" s="14" t="n">
        <f aca="false">ROUNDUP(O44*$E44*(1+$H$4*Z$5)/($C44*$D44*$F44*$G44),0)</f>
        <v>24</v>
      </c>
      <c r="AA44" s="14" t="n">
        <f aca="false">ROUNDUP(P44*$E44*(1+$H$4*AA$5)/($C44*$D44*$F44*$G44),0)</f>
        <v>13</v>
      </c>
      <c r="AB44" s="14" t="n">
        <f aca="false">ROUNDUP(Q44*$E44*(1+$H$4*AB$5)/($C44*$D44*$F44*$G44),0)</f>
        <v>23</v>
      </c>
      <c r="AC44" s="14" t="n">
        <f aca="false">ROUNDUP(R44*$E44*(1+$H$4*AC$5)/($C44*$D44*$F44*$G44),0)</f>
        <v>28</v>
      </c>
      <c r="AD44" s="14" t="n">
        <f aca="false">ROUNDUP(S44*$E44*(1+$H$4*AD$5)/($C44*$D44*$F44*$G44),0)</f>
        <v>31</v>
      </c>
      <c r="AE44" s="15" t="n">
        <f aca="false">ROUNDUP(T44*$E44*(1+$H$4*AE$5)/($C44*$D44*$F44*$G44),0)</f>
        <v>17</v>
      </c>
    </row>
    <row collapsed="false" customFormat="false" customHeight="true" hidden="false" ht="15" outlineLevel="0" r="45">
      <c r="A45" s="9" t="n">
        <v>40</v>
      </c>
      <c r="B45" s="10" t="s">
        <v>59</v>
      </c>
      <c r="C45" s="9" t="n">
        <f aca="false">1+C$4*C$5</f>
        <v>1.1968</v>
      </c>
      <c r="D45" s="1" t="n">
        <f aca="false">1+D$4*D$5</f>
        <v>1.0365</v>
      </c>
      <c r="E45" s="1" t="n">
        <f aca="false">1+E$4*E$5</f>
        <v>1</v>
      </c>
      <c r="F45" s="1" t="n">
        <f aca="false">1+F$4*F$5</f>
        <v>1.0575</v>
      </c>
      <c r="G45" s="1" t="n">
        <f aca="false">1+G$4*G$5</f>
        <v>1</v>
      </c>
      <c r="H45" s="10" t="n">
        <f aca="false">1+H$4*H$5</f>
        <v>1</v>
      </c>
      <c r="I45" s="13" t="n">
        <v>235.897882934878</v>
      </c>
      <c r="J45" s="14" t="n">
        <v>16.8959333931362</v>
      </c>
      <c r="K45" s="14" t="n">
        <v>10.9772611226583</v>
      </c>
      <c r="L45" s="14" t="n">
        <v>25.9136149989591</v>
      </c>
      <c r="M45" s="14" t="n">
        <v>29.5230296174353</v>
      </c>
      <c r="N45" s="14" t="n">
        <v>20.7870190127287</v>
      </c>
      <c r="O45" s="14" t="n">
        <v>15.6977371606987</v>
      </c>
      <c r="P45" s="14" t="n">
        <v>21.6343330636644</v>
      </c>
      <c r="Q45" s="14" t="n">
        <v>26.3436734061201</v>
      </c>
      <c r="R45" s="14" t="n">
        <v>30.1294298792819</v>
      </c>
      <c r="S45" s="14" t="n">
        <v>22.4136115883779</v>
      </c>
      <c r="T45" s="15" t="n">
        <v>15.5822396918171</v>
      </c>
      <c r="U45" s="13" t="n">
        <f aca="false">ROUNDUP(J45*$E45*(1+$H$4*U$5)/($C45*$D45*$F45*$G45),0)</f>
        <v>18</v>
      </c>
      <c r="V45" s="14" t="n">
        <f aca="false">ROUNDUP(K45*$E45*(1+$H$4*V$5)/($C45*$D45*$F45*$G45),0)</f>
        <v>12</v>
      </c>
      <c r="W45" s="14" t="n">
        <f aca="false">ROUNDUP(L45*$E45*(1+$H$4*W$5)/($C45*$D45*$F45*$G45),0)</f>
        <v>27</v>
      </c>
      <c r="X45" s="14" t="n">
        <f aca="false">ROUNDUP(M45*$E45*(1+$H$4*X$5)/($C45*$D45*$F45*$G45),0)</f>
        <v>30</v>
      </c>
      <c r="Y45" s="14" t="n">
        <f aca="false">ROUNDUP(N45*$E45*(1+$H$4*Y$5)/($C45*$D45*$F45*$G45),0)</f>
        <v>24</v>
      </c>
      <c r="Z45" s="14" t="n">
        <f aca="false">ROUNDUP(O45*$E45*(1+$H$4*Z$5)/($C45*$D45*$F45*$G45),0)</f>
        <v>16</v>
      </c>
      <c r="AA45" s="14" t="n">
        <f aca="false">ROUNDUP(P45*$E45*(1+$H$4*AA$5)/($C45*$D45*$F45*$G45),0)</f>
        <v>22</v>
      </c>
      <c r="AB45" s="14" t="n">
        <f aca="false">ROUNDUP(Q45*$E45*(1+$H$4*AB$5)/($C45*$D45*$F45*$G45),0)</f>
        <v>30</v>
      </c>
      <c r="AC45" s="14" t="n">
        <f aca="false">ROUNDUP(R45*$E45*(1+$H$4*AC$5)/($C45*$D45*$F45*$G45),0)</f>
        <v>34</v>
      </c>
      <c r="AD45" s="14" t="n">
        <f aca="false">ROUNDUP(S45*$E45*(1+$H$4*AD$5)/($C45*$D45*$F45*$G45),0)</f>
        <v>26</v>
      </c>
      <c r="AE45" s="15" t="n">
        <f aca="false">ROUNDUP(T45*$E45*(1+$H$4*AE$5)/($C45*$D45*$F45*$G45),0)</f>
        <v>16</v>
      </c>
    </row>
    <row collapsed="false" customFormat="false" customHeight="true" hidden="false" ht="15" outlineLevel="0" r="46">
      <c r="A46" s="9" t="n">
        <v>41</v>
      </c>
      <c r="B46" s="10" t="s">
        <v>60</v>
      </c>
      <c r="C46" s="9" t="n">
        <f aca="false">1+C$4*C$5</f>
        <v>1.1968</v>
      </c>
      <c r="D46" s="1" t="n">
        <f aca="false">1+D$4*D$5</f>
        <v>1.0365</v>
      </c>
      <c r="E46" s="1" t="n">
        <f aca="false">1+E$4*E$5</f>
        <v>1</v>
      </c>
      <c r="F46" s="1" t="n">
        <f aca="false">1+F$4*F$5</f>
        <v>1.0575</v>
      </c>
      <c r="G46" s="1" t="n">
        <f aca="false">1+G$4*G$5</f>
        <v>1</v>
      </c>
      <c r="H46" s="10" t="n">
        <f aca="false">1+H$4*H$5</f>
        <v>1</v>
      </c>
      <c r="I46" s="13" t="n">
        <v>236.044319006335</v>
      </c>
      <c r="J46" s="14" t="n">
        <v>19.4591402925703</v>
      </c>
      <c r="K46" s="14" t="n">
        <v>33.0192885410507</v>
      </c>
      <c r="L46" s="14" t="n">
        <v>21.245536205185</v>
      </c>
      <c r="M46" s="14" t="n">
        <v>17.6081285391026</v>
      </c>
      <c r="N46" s="14" t="n">
        <v>20.9012351222195</v>
      </c>
      <c r="O46" s="14" t="n">
        <v>19.9567336662843</v>
      </c>
      <c r="P46" s="14" t="n">
        <v>18.6627527298898</v>
      </c>
      <c r="Q46" s="14" t="n">
        <v>22.9608502221732</v>
      </c>
      <c r="R46" s="14" t="n">
        <v>26.1203395573294</v>
      </c>
      <c r="S46" s="14" t="n">
        <v>21.0249549347407</v>
      </c>
      <c r="T46" s="15" t="n">
        <v>15.0853591957897</v>
      </c>
      <c r="U46" s="13" t="n">
        <f aca="false">ROUNDUP(J46*$E46*(1+$H$4*U$5)/($C46*$D46*$F46*$G46),0)</f>
        <v>20</v>
      </c>
      <c r="V46" s="14" t="n">
        <f aca="false">ROUNDUP(K46*$E46*(1+$H$4*V$5)/($C46*$D46*$F46*$G46),0)</f>
        <v>34</v>
      </c>
      <c r="W46" s="14" t="n">
        <f aca="false">ROUNDUP(L46*$E46*(1+$H$4*W$5)/($C46*$D46*$F46*$G46),0)</f>
        <v>22</v>
      </c>
      <c r="X46" s="14" t="n">
        <f aca="false">ROUNDUP(M46*$E46*(1+$H$4*X$5)/($C46*$D46*$F46*$G46),0)</f>
        <v>18</v>
      </c>
      <c r="Y46" s="14" t="n">
        <f aca="false">ROUNDUP(N46*$E46*(1+$H$4*Y$5)/($C46*$D46*$F46*$G46),0)</f>
        <v>24</v>
      </c>
      <c r="Z46" s="14" t="n">
        <f aca="false">ROUNDUP(O46*$E46*(1+$H$4*Z$5)/($C46*$D46*$F46*$G46),0)</f>
        <v>21</v>
      </c>
      <c r="AA46" s="14" t="n">
        <f aca="false">ROUNDUP(P46*$E46*(1+$H$4*AA$5)/($C46*$D46*$F46*$G46),0)</f>
        <v>19</v>
      </c>
      <c r="AB46" s="14" t="n">
        <f aca="false">ROUNDUP(Q46*$E46*(1+$H$4*AB$5)/($C46*$D46*$F46*$G46),0)</f>
        <v>26</v>
      </c>
      <c r="AC46" s="14" t="n">
        <f aca="false">ROUNDUP(R46*$E46*(1+$H$4*AC$5)/($C46*$D46*$F46*$G46),0)</f>
        <v>30</v>
      </c>
      <c r="AD46" s="14" t="n">
        <f aca="false">ROUNDUP(S46*$E46*(1+$H$4*AD$5)/($C46*$D46*$F46*$G46),0)</f>
        <v>24</v>
      </c>
      <c r="AE46" s="15" t="n">
        <f aca="false">ROUNDUP(T46*$E46*(1+$H$4*AE$5)/($C46*$D46*$F46*$G46),0)</f>
        <v>16</v>
      </c>
    </row>
    <row collapsed="false" customFormat="false" customHeight="true" hidden="false" ht="15" outlineLevel="0" r="47">
      <c r="A47" s="9" t="n">
        <v>42</v>
      </c>
      <c r="B47" s="10" t="s">
        <v>61</v>
      </c>
      <c r="C47" s="9" t="n">
        <f aca="false">1+C$4*C$5</f>
        <v>1.1968</v>
      </c>
      <c r="D47" s="1" t="n">
        <f aca="false">1+D$4*D$5</f>
        <v>1.0365</v>
      </c>
      <c r="E47" s="1" t="n">
        <f aca="false">1+E$4*E$5</f>
        <v>1</v>
      </c>
      <c r="F47" s="1" t="n">
        <f aca="false">1+F$4*F$5</f>
        <v>1.0575</v>
      </c>
      <c r="G47" s="1" t="n">
        <f aca="false">1+G$4*G$5</f>
        <v>1</v>
      </c>
      <c r="H47" s="10" t="n">
        <f aca="false">1+H$4*H$5</f>
        <v>1</v>
      </c>
      <c r="I47" s="13" t="n">
        <v>254.181592402791</v>
      </c>
      <c r="J47" s="14" t="n">
        <v>21.7345022057059</v>
      </c>
      <c r="K47" s="14" t="n">
        <v>29.9070842530135</v>
      </c>
      <c r="L47" s="14" t="n">
        <v>25.3148110347884</v>
      </c>
      <c r="M47" s="14" t="n">
        <v>30.2895020856401</v>
      </c>
      <c r="N47" s="14" t="n">
        <v>25.7633152215311</v>
      </c>
      <c r="O47" s="14" t="n">
        <v>21.1190129994302</v>
      </c>
      <c r="P47" s="14" t="n">
        <v>18.2705247511863</v>
      </c>
      <c r="Q47" s="14" t="n">
        <v>23.1497851306355</v>
      </c>
      <c r="R47" s="14" t="n">
        <v>23.9078004966585</v>
      </c>
      <c r="S47" s="14" t="n">
        <v>18.9727088787227</v>
      </c>
      <c r="T47" s="15" t="n">
        <v>15.7525453454788</v>
      </c>
      <c r="U47" s="13" t="n">
        <f aca="false">ROUNDUP(J47*$E47*(1+$H$4*U$5)/($C47*$D47*$F47*$G47),0)</f>
        <v>22</v>
      </c>
      <c r="V47" s="14" t="n">
        <f aca="false">ROUNDUP(K47*$E47*(1+$H$4*V$5)/($C47*$D47*$F47*$G47),0)</f>
        <v>31</v>
      </c>
      <c r="W47" s="14" t="n">
        <f aca="false">ROUNDUP(L47*$E47*(1+$H$4*W$5)/($C47*$D47*$F47*$G47),0)</f>
        <v>26</v>
      </c>
      <c r="X47" s="14" t="n">
        <f aca="false">ROUNDUP(M47*$E47*(1+$H$4*X$5)/($C47*$D47*$F47*$G47),0)</f>
        <v>31</v>
      </c>
      <c r="Y47" s="14" t="n">
        <f aca="false">ROUNDUP(N47*$E47*(1+$H$4*Y$5)/($C47*$D47*$F47*$G47),0)</f>
        <v>30</v>
      </c>
      <c r="Z47" s="14" t="n">
        <f aca="false">ROUNDUP(O47*$E47*(1+$H$4*Z$5)/($C47*$D47*$F47*$G47),0)</f>
        <v>22</v>
      </c>
      <c r="AA47" s="14" t="n">
        <f aca="false">ROUNDUP(P47*$E47*(1+$H$4*AA$5)/($C47*$D47*$F47*$G47),0)</f>
        <v>19</v>
      </c>
      <c r="AB47" s="14" t="n">
        <f aca="false">ROUNDUP(Q47*$E47*(1+$H$4*AB$5)/($C47*$D47*$F47*$G47),0)</f>
        <v>27</v>
      </c>
      <c r="AC47" s="14" t="n">
        <f aca="false">ROUNDUP(R47*$E47*(1+$H$4*AC$5)/($C47*$D47*$F47*$G47),0)</f>
        <v>27</v>
      </c>
      <c r="AD47" s="14" t="n">
        <f aca="false">ROUNDUP(S47*$E47*(1+$H$4*AD$5)/($C47*$D47*$F47*$G47),0)</f>
        <v>22</v>
      </c>
      <c r="AE47" s="15" t="n">
        <f aca="false">ROUNDUP(T47*$E47*(1+$H$4*AE$5)/($C47*$D47*$F47*$G47),0)</f>
        <v>16</v>
      </c>
    </row>
    <row collapsed="false" customFormat="false" customHeight="true" hidden="false" ht="15" outlineLevel="0" r="48">
      <c r="A48" s="9" t="n">
        <v>43</v>
      </c>
      <c r="B48" s="10" t="s">
        <v>62</v>
      </c>
      <c r="C48" s="9" t="n">
        <f aca="false">1+C$4*C$5</f>
        <v>1.1968</v>
      </c>
      <c r="D48" s="1" t="n">
        <f aca="false">1+D$4*D$5</f>
        <v>1.0365</v>
      </c>
      <c r="E48" s="1" t="n">
        <f aca="false">1+E$4*E$5</f>
        <v>1</v>
      </c>
      <c r="F48" s="1" t="n">
        <f aca="false">1+F$4*F$5</f>
        <v>1.0575</v>
      </c>
      <c r="G48" s="1" t="n">
        <f aca="false">1+G$4*G$5</f>
        <v>1</v>
      </c>
      <c r="H48" s="10" t="n">
        <f aca="false">1+H$4*H$5</f>
        <v>1</v>
      </c>
      <c r="I48" s="13" t="n">
        <v>312.018249953022</v>
      </c>
      <c r="J48" s="14" t="n">
        <v>20.5627151159708</v>
      </c>
      <c r="K48" s="14" t="n">
        <v>37.7585791128355</v>
      </c>
      <c r="L48" s="14" t="n">
        <v>32.7032464762057</v>
      </c>
      <c r="M48" s="14" t="n">
        <v>31.0016350864124</v>
      </c>
      <c r="N48" s="14" t="n">
        <v>26.9932615211164</v>
      </c>
      <c r="O48" s="14" t="n">
        <v>23.9739542956081</v>
      </c>
      <c r="P48" s="14" t="n">
        <v>26.2091660829096</v>
      </c>
      <c r="Q48" s="14" t="n">
        <v>33.8008809682429</v>
      </c>
      <c r="R48" s="14" t="n">
        <v>38.2995608096513</v>
      </c>
      <c r="S48" s="14" t="n">
        <v>25.9241512292348</v>
      </c>
      <c r="T48" s="15" t="n">
        <v>14.7910992548346</v>
      </c>
      <c r="U48" s="13" t="n">
        <f aca="false">ROUNDUP(J48*$E48*(1+$H$4*U$5)/($C48*$D48*$F48*$G48),0)</f>
        <v>21</v>
      </c>
      <c r="V48" s="14" t="n">
        <f aca="false">ROUNDUP(K48*$E48*(1+$H$4*V$5)/($C48*$D48*$F48*$G48),0)</f>
        <v>38</v>
      </c>
      <c r="W48" s="14" t="n">
        <f aca="false">ROUNDUP(L48*$E48*(1+$H$4*W$5)/($C48*$D48*$F48*$G48),0)</f>
        <v>33</v>
      </c>
      <c r="X48" s="14" t="n">
        <f aca="false">ROUNDUP(M48*$E48*(1+$H$4*X$5)/($C48*$D48*$F48*$G48),0)</f>
        <v>32</v>
      </c>
      <c r="Y48" s="14" t="n">
        <f aca="false">ROUNDUP(N48*$E48*(1+$H$4*Y$5)/($C48*$D48*$F48*$G48),0)</f>
        <v>31</v>
      </c>
      <c r="Z48" s="14" t="n">
        <f aca="false">ROUNDUP(O48*$E48*(1+$H$4*Z$5)/($C48*$D48*$F48*$G48),0)</f>
        <v>25</v>
      </c>
      <c r="AA48" s="14" t="n">
        <f aca="false">ROUNDUP(P48*$E48*(1+$H$4*AA$5)/($C48*$D48*$F48*$G48),0)</f>
        <v>27</v>
      </c>
      <c r="AB48" s="14" t="n">
        <f aca="false">ROUNDUP(Q48*$E48*(1+$H$4*AB$5)/($C48*$D48*$F48*$G48),0)</f>
        <v>39</v>
      </c>
      <c r="AC48" s="14" t="n">
        <f aca="false">ROUNDUP(R48*$E48*(1+$H$4*AC$5)/($C48*$D48*$F48*$G48),0)</f>
        <v>44</v>
      </c>
      <c r="AD48" s="14" t="n">
        <f aca="false">ROUNDUP(S48*$E48*(1+$H$4*AD$5)/($C48*$D48*$F48*$G48),0)</f>
        <v>30</v>
      </c>
      <c r="AE48" s="15" t="n">
        <f aca="false">ROUNDUP(T48*$E48*(1+$H$4*AE$5)/($C48*$D48*$F48*$G48),0)</f>
        <v>15</v>
      </c>
    </row>
    <row collapsed="false" customFormat="false" customHeight="true" hidden="false" ht="15" outlineLevel="0" r="49">
      <c r="A49" s="9" t="n">
        <v>44</v>
      </c>
      <c r="B49" s="10" t="s">
        <v>63</v>
      </c>
      <c r="C49" s="9" t="n">
        <f aca="false">1+C$4*C$5</f>
        <v>1.1968</v>
      </c>
      <c r="D49" s="1" t="n">
        <f aca="false">1+D$4*D$5</f>
        <v>1.0365</v>
      </c>
      <c r="E49" s="1" t="n">
        <f aca="false">1+E$4*E$5</f>
        <v>1</v>
      </c>
      <c r="F49" s="1" t="n">
        <f aca="false">1+F$4*F$5</f>
        <v>1.0575</v>
      </c>
      <c r="G49" s="1" t="n">
        <f aca="false">1+G$4*G$5</f>
        <v>1</v>
      </c>
      <c r="H49" s="10" t="n">
        <f aca="false">1+H$4*H$5</f>
        <v>1</v>
      </c>
      <c r="I49" s="13" t="n">
        <v>232.354848747918</v>
      </c>
      <c r="J49" s="14" t="n">
        <v>21.5818936386498</v>
      </c>
      <c r="K49" s="14" t="n">
        <v>33.0113032165526</v>
      </c>
      <c r="L49" s="14" t="n">
        <v>22.8365684288699</v>
      </c>
      <c r="M49" s="14" t="n">
        <v>25.4820703898863</v>
      </c>
      <c r="N49" s="14" t="n">
        <v>15.8288192764856</v>
      </c>
      <c r="O49" s="14" t="n">
        <v>16.939038166349</v>
      </c>
      <c r="P49" s="14" t="n">
        <v>17.5046348149402</v>
      </c>
      <c r="Q49" s="14" t="n">
        <v>19.4575800485833</v>
      </c>
      <c r="R49" s="14" t="n">
        <v>24.4970547976291</v>
      </c>
      <c r="S49" s="14" t="n">
        <v>20.7407799516899</v>
      </c>
      <c r="T49" s="15" t="n">
        <v>14.4751060182819</v>
      </c>
      <c r="U49" s="13" t="n">
        <f aca="false">ROUNDUP(J49*$E49*(1+$H$4*U$5)/($C49*$D49*$F49*$G49),0)</f>
        <v>22</v>
      </c>
      <c r="V49" s="14" t="n">
        <f aca="false">ROUNDUP(K49*$E49*(1+$H$4*V$5)/($C49*$D49*$F49*$G49),0)</f>
        <v>34</v>
      </c>
      <c r="W49" s="14" t="n">
        <f aca="false">ROUNDUP(L49*$E49*(1+$H$4*W$5)/($C49*$D49*$F49*$G49),0)</f>
        <v>23</v>
      </c>
      <c r="X49" s="14" t="n">
        <f aca="false">ROUNDUP(M49*$E49*(1+$H$4*X$5)/($C49*$D49*$F49*$G49),0)</f>
        <v>26</v>
      </c>
      <c r="Y49" s="14" t="n">
        <f aca="false">ROUNDUP(N49*$E49*(1+$H$4*Y$5)/($C49*$D49*$F49*$G49),0)</f>
        <v>18</v>
      </c>
      <c r="Z49" s="14" t="n">
        <f aca="false">ROUNDUP(O49*$E49*(1+$H$4*Z$5)/($C49*$D49*$F49*$G49),0)</f>
        <v>18</v>
      </c>
      <c r="AA49" s="14" t="n">
        <f aca="false">ROUNDUP(P49*$E49*(1+$H$4*AA$5)/($C49*$D49*$F49*$G49),0)</f>
        <v>18</v>
      </c>
      <c r="AB49" s="14" t="n">
        <f aca="false">ROUNDUP(Q49*$E49*(1+$H$4*AB$5)/($C49*$D49*$F49*$G49),0)</f>
        <v>22</v>
      </c>
      <c r="AC49" s="14" t="n">
        <f aca="false">ROUNDUP(R49*$E49*(1+$H$4*AC$5)/($C49*$D49*$F49*$G49),0)</f>
        <v>28</v>
      </c>
      <c r="AD49" s="14" t="n">
        <f aca="false">ROUNDUP(S49*$E49*(1+$H$4*AD$5)/($C49*$D49*$F49*$G49),0)</f>
        <v>24</v>
      </c>
      <c r="AE49" s="15" t="n">
        <f aca="false">ROUNDUP(T49*$E49*(1+$H$4*AE$5)/($C49*$D49*$F49*$G49),0)</f>
        <v>15</v>
      </c>
    </row>
    <row collapsed="false" customFormat="false" customHeight="true" hidden="false" ht="15" outlineLevel="0" r="50">
      <c r="A50" s="9" t="n">
        <v>45</v>
      </c>
      <c r="B50" s="10" t="s">
        <v>64</v>
      </c>
      <c r="C50" s="9" t="n">
        <f aca="false">1+C$4*C$5</f>
        <v>1.1968</v>
      </c>
      <c r="D50" s="1" t="n">
        <f aca="false">1+D$4*D$5</f>
        <v>1.0365</v>
      </c>
      <c r="E50" s="1" t="n">
        <f aca="false">1+E$4*E$5</f>
        <v>1</v>
      </c>
      <c r="F50" s="1" t="n">
        <f aca="false">1+F$4*F$5</f>
        <v>1.0575</v>
      </c>
      <c r="G50" s="1" t="n">
        <f aca="false">1+G$4*G$5</f>
        <v>1</v>
      </c>
      <c r="H50" s="10" t="n">
        <f aca="false">1+H$4*H$5</f>
        <v>1</v>
      </c>
      <c r="I50" s="13" t="n">
        <v>301.934999399384</v>
      </c>
      <c r="J50" s="14" t="n">
        <v>21.8996071888927</v>
      </c>
      <c r="K50" s="14" t="n">
        <v>46.9596884108606</v>
      </c>
      <c r="L50" s="14" t="n">
        <v>21.9556795055586</v>
      </c>
      <c r="M50" s="14" t="n">
        <v>23.6526494116752</v>
      </c>
      <c r="N50" s="14" t="n">
        <v>28.5610565901171</v>
      </c>
      <c r="O50" s="14" t="n">
        <v>20.2868724463926</v>
      </c>
      <c r="P50" s="14" t="n">
        <v>16.8741415667295</v>
      </c>
      <c r="Q50" s="14" t="n">
        <v>34.0716431800614</v>
      </c>
      <c r="R50" s="14" t="n">
        <v>42.6442807324784</v>
      </c>
      <c r="S50" s="14" t="n">
        <v>24.8083814518072</v>
      </c>
      <c r="T50" s="15" t="n">
        <v>20.2209989148107</v>
      </c>
      <c r="U50" s="13" t="n">
        <f aca="false">ROUNDUP(J50*$E50*(1+$H$4*U$5)/($C50*$D50*$F50*$G50),0)</f>
        <v>23</v>
      </c>
      <c r="V50" s="14" t="n">
        <f aca="false">ROUNDUP(K50*$E50*(1+$H$4*V$5)/($C50*$D50*$F50*$G50),0)</f>
        <v>48</v>
      </c>
      <c r="W50" s="14" t="n">
        <f aca="false">ROUNDUP(L50*$E50*(1+$H$4*W$5)/($C50*$D50*$F50*$G50),0)</f>
        <v>23</v>
      </c>
      <c r="X50" s="14" t="n">
        <f aca="false">ROUNDUP(M50*$E50*(1+$H$4*X$5)/($C50*$D50*$F50*$G50),0)</f>
        <v>24</v>
      </c>
      <c r="Y50" s="14" t="n">
        <f aca="false">ROUNDUP(N50*$E50*(1+$H$4*Y$5)/($C50*$D50*$F50*$G50),0)</f>
        <v>33</v>
      </c>
      <c r="Z50" s="14" t="n">
        <f aca="false">ROUNDUP(O50*$E50*(1+$H$4*Z$5)/($C50*$D50*$F50*$G50),0)</f>
        <v>21</v>
      </c>
      <c r="AA50" s="14" t="n">
        <f aca="false">ROUNDUP(P50*$E50*(1+$H$4*AA$5)/($C50*$D50*$F50*$G50),0)</f>
        <v>17</v>
      </c>
      <c r="AB50" s="14" t="n">
        <f aca="false">ROUNDUP(Q50*$E50*(1+$H$4*AB$5)/($C50*$D50*$F50*$G50),0)</f>
        <v>39</v>
      </c>
      <c r="AC50" s="14" t="n">
        <f aca="false">ROUNDUP(R50*$E50*(1+$H$4*AC$5)/($C50*$D50*$F50*$G50),0)</f>
        <v>49</v>
      </c>
      <c r="AD50" s="14" t="n">
        <f aca="false">ROUNDUP(S50*$E50*(1+$H$4*AD$5)/($C50*$D50*$F50*$G50),0)</f>
        <v>28</v>
      </c>
      <c r="AE50" s="15" t="n">
        <f aca="false">ROUNDUP(T50*$E50*(1+$H$4*AE$5)/($C50*$D50*$F50*$G50),0)</f>
        <v>21</v>
      </c>
    </row>
    <row collapsed="false" customFormat="false" customHeight="true" hidden="false" ht="15" outlineLevel="0" r="51">
      <c r="A51" s="9" t="n">
        <v>46</v>
      </c>
      <c r="B51" s="10" t="s">
        <v>65</v>
      </c>
      <c r="C51" s="9" t="n">
        <f aca="false">1+C$4*C$5</f>
        <v>1.1968</v>
      </c>
      <c r="D51" s="1" t="n">
        <f aca="false">1+D$4*D$5</f>
        <v>1.0365</v>
      </c>
      <c r="E51" s="1" t="n">
        <f aca="false">1+E$4*E$5</f>
        <v>1</v>
      </c>
      <c r="F51" s="1" t="n">
        <f aca="false">1+F$4*F$5</f>
        <v>1.0575</v>
      </c>
      <c r="G51" s="1" t="n">
        <f aca="false">1+G$4*G$5</f>
        <v>1</v>
      </c>
      <c r="H51" s="10" t="n">
        <f aca="false">1+H$4*H$5</f>
        <v>1</v>
      </c>
      <c r="I51" s="13" t="n">
        <v>250.50458458078</v>
      </c>
      <c r="J51" s="14" t="n">
        <v>21.6436397876208</v>
      </c>
      <c r="K51" s="14" t="n">
        <v>75.4044365501603</v>
      </c>
      <c r="L51" s="14" t="n">
        <v>13.7301277531424</v>
      </c>
      <c r="M51" s="14" t="n">
        <v>16.165285449647</v>
      </c>
      <c r="N51" s="14" t="n">
        <v>25.7295546175351</v>
      </c>
      <c r="O51" s="14" t="n">
        <v>17.2869358449503</v>
      </c>
      <c r="P51" s="14" t="n">
        <v>20.1791699923792</v>
      </c>
      <c r="Q51" s="14" t="n">
        <v>12.8721844012769</v>
      </c>
      <c r="R51" s="14" t="n">
        <v>9.2510546024756</v>
      </c>
      <c r="S51" s="14" t="n">
        <v>23.5108844904856</v>
      </c>
      <c r="T51" s="15" t="n">
        <v>14.7313110911069</v>
      </c>
      <c r="U51" s="13" t="n">
        <f aca="false">ROUNDUP(J51*$E51*(1+$H$4*U$5)/($C51*$D51*$F51*$G51),0)</f>
        <v>22</v>
      </c>
      <c r="V51" s="14" t="n">
        <f aca="false">ROUNDUP(K51*$E51*(1+$H$4*V$5)/($C51*$D51*$F51*$G51),0)</f>
        <v>76</v>
      </c>
      <c r="W51" s="14" t="n">
        <f aca="false">ROUNDUP(L51*$E51*(1+$H$4*W$5)/($C51*$D51*$F51*$G51),0)</f>
        <v>14</v>
      </c>
      <c r="X51" s="14" t="n">
        <f aca="false">ROUNDUP(M51*$E51*(1+$H$4*X$5)/($C51*$D51*$F51*$G51),0)</f>
        <v>17</v>
      </c>
      <c r="Y51" s="14" t="n">
        <f aca="false">ROUNDUP(N51*$E51*(1+$H$4*Y$5)/($C51*$D51*$F51*$G51),0)</f>
        <v>30</v>
      </c>
      <c r="Z51" s="14" t="n">
        <f aca="false">ROUNDUP(O51*$E51*(1+$H$4*Z$5)/($C51*$D51*$F51*$G51),0)</f>
        <v>18</v>
      </c>
      <c r="AA51" s="14" t="n">
        <f aca="false">ROUNDUP(P51*$E51*(1+$H$4*AA$5)/($C51*$D51*$F51*$G51),0)</f>
        <v>21</v>
      </c>
      <c r="AB51" s="14" t="n">
        <f aca="false">ROUNDUP(Q51*$E51*(1+$H$4*AB$5)/($C51*$D51*$F51*$G51),0)</f>
        <v>15</v>
      </c>
      <c r="AC51" s="14" t="n">
        <f aca="false">ROUNDUP(R51*$E51*(1+$H$4*AC$5)/($C51*$D51*$F51*$G51),0)</f>
        <v>11</v>
      </c>
      <c r="AD51" s="14" t="n">
        <f aca="false">ROUNDUP(S51*$E51*(1+$H$4*AD$5)/($C51*$D51*$F51*$G51),0)</f>
        <v>27</v>
      </c>
      <c r="AE51" s="15" t="n">
        <f aca="false">ROUNDUP(T51*$E51*(1+$H$4*AE$5)/($C51*$D51*$F51*$G51),0)</f>
        <v>15</v>
      </c>
    </row>
    <row collapsed="false" customFormat="false" customHeight="true" hidden="false" ht="15" outlineLevel="0" r="52">
      <c r="A52" s="9" t="n">
        <v>47</v>
      </c>
      <c r="B52" s="10" t="s">
        <v>66</v>
      </c>
      <c r="C52" s="9" t="n">
        <f aca="false">1+C$4*C$5</f>
        <v>1.1968</v>
      </c>
      <c r="D52" s="1" t="n">
        <f aca="false">1+D$4*D$5</f>
        <v>1.0365</v>
      </c>
      <c r="E52" s="1" t="n">
        <f aca="false">1+E$4*E$5</f>
        <v>1</v>
      </c>
      <c r="F52" s="1" t="n">
        <f aca="false">1+F$4*F$5</f>
        <v>1.0575</v>
      </c>
      <c r="G52" s="1" t="n">
        <f aca="false">1+G$4*G$5</f>
        <v>1</v>
      </c>
      <c r="H52" s="10" t="n">
        <f aca="false">1+H$4*H$5</f>
        <v>1</v>
      </c>
      <c r="I52" s="13" t="n">
        <v>175.519455236597</v>
      </c>
      <c r="J52" s="14" t="n">
        <v>13.9634075674279</v>
      </c>
      <c r="K52" s="14" t="n">
        <v>17.9245310634527</v>
      </c>
      <c r="L52" s="14" t="n">
        <v>19.3663959719089</v>
      </c>
      <c r="M52" s="14" t="n">
        <v>18.8050378757894</v>
      </c>
      <c r="N52" s="14" t="n">
        <v>15.7401021108841</v>
      </c>
      <c r="O52" s="14" t="n">
        <v>13.984854608398</v>
      </c>
      <c r="P52" s="14" t="n">
        <v>11.1120370611902</v>
      </c>
      <c r="Q52" s="14" t="n">
        <v>17.7841829568258</v>
      </c>
      <c r="R52" s="14" t="n">
        <v>22.0966915297664</v>
      </c>
      <c r="S52" s="14" t="n">
        <v>16.4804379487154</v>
      </c>
      <c r="T52" s="15" t="n">
        <v>8.26177654223806</v>
      </c>
      <c r="U52" s="13" t="n">
        <f aca="false">ROUNDUP(J52*$E52*(1+$H$4*U$5)/($C52*$D52*$F52*$G52),0)</f>
        <v>15</v>
      </c>
      <c r="V52" s="14" t="n">
        <f aca="false">ROUNDUP(K52*$E52*(1+$H$4*V$5)/($C52*$D52*$F52*$G52),0)</f>
        <v>19</v>
      </c>
      <c r="W52" s="14" t="n">
        <f aca="false">ROUNDUP(L52*$E52*(1+$H$4*W$5)/($C52*$D52*$F52*$G52),0)</f>
        <v>20</v>
      </c>
      <c r="X52" s="14" t="n">
        <f aca="false">ROUNDUP(M52*$E52*(1+$H$4*X$5)/($C52*$D52*$F52*$G52),0)</f>
        <v>19</v>
      </c>
      <c r="Y52" s="14" t="n">
        <f aca="false">ROUNDUP(N52*$E52*(1+$H$4*Y$5)/($C52*$D52*$F52*$G52),0)</f>
        <v>18</v>
      </c>
      <c r="Z52" s="14" t="n">
        <f aca="false">ROUNDUP(O52*$E52*(1+$H$4*Z$5)/($C52*$D52*$F52*$G52),0)</f>
        <v>15</v>
      </c>
      <c r="AA52" s="14" t="n">
        <f aca="false">ROUNDUP(P52*$E52*(1+$H$4*AA$5)/($C52*$D52*$F52*$G52),0)</f>
        <v>12</v>
      </c>
      <c r="AB52" s="14" t="n">
        <f aca="false">ROUNDUP(Q52*$E52*(1+$H$4*AB$5)/($C52*$D52*$F52*$G52),0)</f>
        <v>21</v>
      </c>
      <c r="AC52" s="14" t="n">
        <f aca="false">ROUNDUP(R52*$E52*(1+$H$4*AC$5)/($C52*$D52*$F52*$G52),0)</f>
        <v>25</v>
      </c>
      <c r="AD52" s="14" t="n">
        <f aca="false">ROUNDUP(S52*$E52*(1+$H$4*AD$5)/($C52*$D52*$F52*$G52),0)</f>
        <v>19</v>
      </c>
      <c r="AE52" s="15" t="n">
        <f aca="false">ROUNDUP(T52*$E52*(1+$H$4*AE$5)/($C52*$D52*$F52*$G52),0)</f>
        <v>9</v>
      </c>
    </row>
    <row collapsed="false" customFormat="false" customHeight="true" hidden="false" ht="15" outlineLevel="0" r="53">
      <c r="A53" s="16" t="n">
        <v>48</v>
      </c>
      <c r="B53" s="17" t="s">
        <v>67</v>
      </c>
      <c r="C53" s="9" t="n">
        <f aca="false">1+C$4*C$5</f>
        <v>1.1968</v>
      </c>
      <c r="D53" s="1" t="n">
        <f aca="false">1+D$4*D$5</f>
        <v>1.0365</v>
      </c>
      <c r="E53" s="1" t="n">
        <f aca="false">1+E$4*E$5</f>
        <v>1</v>
      </c>
      <c r="F53" s="1" t="n">
        <f aca="false">1+F$4*F$5</f>
        <v>1.0575</v>
      </c>
      <c r="G53" s="1" t="n">
        <f aca="false">1+G$4*G$5</f>
        <v>1</v>
      </c>
      <c r="H53" s="10" t="n">
        <f aca="false">1+H$4*H$5</f>
        <v>1</v>
      </c>
      <c r="I53" s="9" t="n">
        <v>263</v>
      </c>
      <c r="J53" s="14" t="n">
        <v>20.81504824912</v>
      </c>
      <c r="K53" s="14" t="n">
        <v>34.8027255085713</v>
      </c>
      <c r="L53" s="14" t="n">
        <v>28.5798752889735</v>
      </c>
      <c r="M53" s="14" t="n">
        <v>25.4046470212697</v>
      </c>
      <c r="N53" s="14" t="n">
        <v>19.4165087192051</v>
      </c>
      <c r="O53" s="14" t="n">
        <v>13.5120524987088</v>
      </c>
      <c r="P53" s="14" t="n">
        <v>16.8384393498758</v>
      </c>
      <c r="Q53" s="14" t="n">
        <v>25.8073765259361</v>
      </c>
      <c r="R53" s="14" t="n">
        <v>34.517907273177</v>
      </c>
      <c r="S53" s="14" t="n">
        <v>32.1425835597332</v>
      </c>
      <c r="T53" s="15" t="n">
        <v>11.0726798154902</v>
      </c>
      <c r="U53" s="13" t="n">
        <f aca="false">ROUNDUP(J53*$E53*(1+$H$4*U$5)/($C53*$D53*$F53*$G53),0)</f>
        <v>21</v>
      </c>
      <c r="V53" s="14" t="n">
        <f aca="false">ROUNDUP(K53*$E53*(1+$H$4*V$5)/($C53*$D53*$F53*$G53),0)</f>
        <v>36</v>
      </c>
      <c r="W53" s="14" t="n">
        <f aca="false">ROUNDUP(L53*$E53*(1+$H$4*W$5)/($C53*$D53*$F53*$G53),0)</f>
        <v>29</v>
      </c>
      <c r="X53" s="14" t="n">
        <f aca="false">ROUNDUP(M53*$E53*(1+$H$4*X$5)/($C53*$D53*$F53*$G53),0)</f>
        <v>26</v>
      </c>
      <c r="Y53" s="14" t="n">
        <f aca="false">ROUNDUP(N53*$E53*(1+$H$4*Y$5)/($C53*$D53*$F53*$G53),0)</f>
        <v>22</v>
      </c>
      <c r="Z53" s="14" t="n">
        <f aca="false">ROUNDUP(O53*$E53*(1+$H$4*Z$5)/($C53*$D53*$F53*$G53),0)</f>
        <v>14</v>
      </c>
      <c r="AA53" s="14" t="n">
        <f aca="false">ROUNDUP(P53*$E53*(1+$H$4*AA$5)/($C53*$D53*$F53*$G53),0)</f>
        <v>17</v>
      </c>
      <c r="AB53" s="14" t="n">
        <f aca="false">ROUNDUP(Q53*$E53*(1+$H$4*AB$5)/($C53*$D53*$F53*$G53),0)</f>
        <v>30</v>
      </c>
      <c r="AC53" s="14" t="n">
        <f aca="false">ROUNDUP(R53*$E53*(1+$H$4*AC$5)/($C53*$D53*$F53*$G53),0)</f>
        <v>39</v>
      </c>
      <c r="AD53" s="14" t="n">
        <f aca="false">ROUNDUP(S53*$E53*(1+$H$4*AD$5)/($C53*$D53*$F53*$G53),0)</f>
        <v>37</v>
      </c>
      <c r="AE53" s="15" t="n">
        <f aca="false">ROUNDUP(T53*$E53*(1+$H$4*AE$5)/($C53*$D53*$F53*$G53),0)</f>
        <v>12</v>
      </c>
    </row>
    <row collapsed="false" customFormat="false" customHeight="true" hidden="false" ht="15.75" outlineLevel="0" r="54">
      <c r="A54" s="16" t="n">
        <v>49</v>
      </c>
      <c r="B54" s="17" t="s">
        <v>68</v>
      </c>
      <c r="C54" s="9" t="n">
        <f aca="false">1+C$4*C$5</f>
        <v>1.1968</v>
      </c>
      <c r="D54" s="1" t="n">
        <f aca="false">1+D$4*D$5</f>
        <v>1.0365</v>
      </c>
      <c r="E54" s="1" t="n">
        <f aca="false">1+E$4*E$5</f>
        <v>1</v>
      </c>
      <c r="F54" s="1" t="n">
        <f aca="false">1+F$4*F$5</f>
        <v>1.0575</v>
      </c>
      <c r="G54" s="1" t="n">
        <f aca="false">1+G$4*G$5</f>
        <v>1</v>
      </c>
      <c r="H54" s="10" t="n">
        <f aca="false">1+H$4*H$5</f>
        <v>1</v>
      </c>
      <c r="I54" s="13" t="n">
        <v>235.613106824914</v>
      </c>
      <c r="J54" s="14" t="n">
        <v>18.5899780570499</v>
      </c>
      <c r="K54" s="14" t="n">
        <v>16.6316804093675</v>
      </c>
      <c r="L54" s="14" t="n">
        <v>18.6515958792495</v>
      </c>
      <c r="M54" s="14" t="n">
        <v>20.2861040306157</v>
      </c>
      <c r="N54" s="14" t="n">
        <v>34.5357840313911</v>
      </c>
      <c r="O54" s="14" t="n">
        <v>16.5685860350883</v>
      </c>
      <c r="P54" s="14" t="n">
        <v>16.3040712289914</v>
      </c>
      <c r="Q54" s="14" t="n">
        <v>17.5748384307995</v>
      </c>
      <c r="R54" s="14" t="n">
        <v>25.1641495423348</v>
      </c>
      <c r="S54" s="14" t="n">
        <v>37.5190363513726</v>
      </c>
      <c r="T54" s="15" t="n">
        <v>13.7872828286538</v>
      </c>
      <c r="U54" s="13" t="n">
        <f aca="false">ROUNDUP(J54*$E54*(1+$H$4*U$5)/($C54*$D54*$F54*$G54),0)</f>
        <v>19</v>
      </c>
      <c r="V54" s="14" t="n">
        <f aca="false">ROUNDUP(K54*$E54*(1+$H$4*V$5)/($C54*$D54*$F54*$G54),0)</f>
        <v>17</v>
      </c>
      <c r="W54" s="14" t="n">
        <f aca="false">ROUNDUP(L54*$E54*(1+$H$4*W$5)/($C54*$D54*$F54*$G54),0)</f>
        <v>19</v>
      </c>
      <c r="X54" s="14" t="n">
        <f aca="false">ROUNDUP(M54*$E54*(1+$H$4*X$5)/($C54*$D54*$F54*$G54),0)</f>
        <v>21</v>
      </c>
      <c r="Y54" s="14" t="n">
        <f aca="false">ROUNDUP(N54*$E54*(1+$H$4*Y$5)/($C54*$D54*$F54*$G54),0)</f>
        <v>39</v>
      </c>
      <c r="Z54" s="14" t="n">
        <f aca="false">ROUNDUP(O54*$E54*(1+$H$4*Z$5)/($C54*$D54*$F54*$G54),0)</f>
        <v>17</v>
      </c>
      <c r="AA54" s="14" t="n">
        <f aca="false">ROUNDUP(P54*$E54*(1+$H$4*AA$5)/($C54*$D54*$F54*$G54),0)</f>
        <v>17</v>
      </c>
      <c r="AB54" s="14" t="n">
        <f aca="false">ROUNDUP(Q54*$E54*(1+$H$4*AB$5)/($C54*$D54*$F54*$G54),0)</f>
        <v>20</v>
      </c>
      <c r="AC54" s="14" t="n">
        <f aca="false">ROUNDUP(R54*$E54*(1+$H$4*AC$5)/($C54*$D54*$F54*$G54),0)</f>
        <v>29</v>
      </c>
      <c r="AD54" s="14" t="n">
        <f aca="false">ROUNDUP(S54*$E54*(1+$H$4*AD$5)/($C54*$D54*$F54*$G54),0)</f>
        <v>43</v>
      </c>
      <c r="AE54" s="15" t="n">
        <f aca="false">ROUNDUP(T54*$E54*(1+$H$4*AE$5)/($C54*$D54*$F54*$G54),0)</f>
        <v>14</v>
      </c>
    </row>
    <row collapsed="false" customFormat="true" customHeight="true" hidden="false" ht="15" outlineLevel="0" r="55" s="22">
      <c r="A55" s="16" t="n">
        <v>50</v>
      </c>
      <c r="B55" s="17" t="s">
        <v>69</v>
      </c>
      <c r="C55" s="16" t="n">
        <f aca="false">1+C$4*C$5</f>
        <v>1.1968</v>
      </c>
      <c r="D55" s="18" t="n">
        <f aca="false">1+D$4*D$5</f>
        <v>1.0365</v>
      </c>
      <c r="E55" s="18" t="n">
        <f aca="false">1+E$4*E$5</f>
        <v>1</v>
      </c>
      <c r="F55" s="18" t="n">
        <f aca="false">1+F$4*F$5</f>
        <v>1.0575</v>
      </c>
      <c r="G55" s="18" t="n">
        <f aca="false">1+G$4*G$5</f>
        <v>1</v>
      </c>
      <c r="H55" s="17" t="n">
        <f aca="false">1+H$4*H$5</f>
        <v>1</v>
      </c>
      <c r="I55" s="19" t="n">
        <v>217</v>
      </c>
      <c r="J55" s="20" t="n">
        <v>19</v>
      </c>
      <c r="K55" s="20" t="n">
        <v>31</v>
      </c>
      <c r="L55" s="20" t="n">
        <v>22</v>
      </c>
      <c r="M55" s="20" t="n">
        <v>20</v>
      </c>
      <c r="N55" s="20" t="n">
        <v>23</v>
      </c>
      <c r="O55" s="20" t="n">
        <v>17</v>
      </c>
      <c r="P55" s="20" t="n">
        <v>13</v>
      </c>
      <c r="Q55" s="20" t="n">
        <v>17</v>
      </c>
      <c r="R55" s="20" t="n">
        <v>11</v>
      </c>
      <c r="S55" s="20" t="n">
        <v>33</v>
      </c>
      <c r="T55" s="21" t="n">
        <v>11</v>
      </c>
      <c r="U55" s="19" t="n">
        <f aca="false">ROUNDUP(J55*$E55*(1+$H$4*U$5)/($C55*$D55*$F55*$G55),0)</f>
        <v>20</v>
      </c>
      <c r="V55" s="20" t="n">
        <f aca="false">ROUNDUP(K55*$E55*(1+$H$4*V$5)/($C55*$D55*$F55*$G55),0)</f>
        <v>32</v>
      </c>
      <c r="W55" s="20" t="n">
        <f aca="false">ROUNDUP(L55*$E55*(1+$H$4*W$5)/($C55*$D55*$F55*$G55),0)</f>
        <v>23</v>
      </c>
      <c r="X55" s="20" t="n">
        <f aca="false">ROUNDUP(M55*$E55*(1+$H$4*X$5)/($C55*$D55*$F55*$G55),0)</f>
        <v>21</v>
      </c>
      <c r="Y55" s="20" t="n">
        <f aca="false">ROUNDUP(N55*$E55*(1+$H$4*Y$5)/($C55*$D55*$F55*$G55),0)</f>
        <v>26</v>
      </c>
      <c r="Z55" s="20" t="n">
        <f aca="false">ROUNDUP(O55*$E55*(1+$H$4*Z$5)/($C55*$D55*$F55*$G55),0)</f>
        <v>18</v>
      </c>
      <c r="AA55" s="20" t="n">
        <f aca="false">ROUNDUP(P55*$E55*(1+$H$4*AA$5)/($C55*$D55*$F55*$G55),0)</f>
        <v>14</v>
      </c>
      <c r="AB55" s="20" t="n">
        <f aca="false">ROUNDUP(Q55*$E55*(1+$H$4*AB$5)/($C55*$D55*$F55*$G55),0)</f>
        <v>20</v>
      </c>
      <c r="AC55" s="20" t="n">
        <f aca="false">ROUNDUP(R55*$E55*(1+$H$4*AC$5)/($C55*$D55*$F55*$G55),0)</f>
        <v>13</v>
      </c>
      <c r="AD55" s="20" t="n">
        <f aca="false">ROUNDUP(S55*$E55*(1+$H$4*AD$5)/($C55*$D55*$F55*$G55),0)</f>
        <v>38</v>
      </c>
      <c r="AE55" s="21" t="n">
        <f aca="false">ROUNDUP(T55*$E55*(1+$H$4*AE$5)/($C55*$D55*$F55*$G55),0)</f>
        <v>12</v>
      </c>
    </row>
    <row collapsed="false" customFormat="true" customHeight="true" hidden="false" ht="15" outlineLevel="0" r="56" s="22">
      <c r="A56" s="16" t="n">
        <v>51</v>
      </c>
      <c r="B56" s="17" t="s">
        <v>70</v>
      </c>
      <c r="C56" s="16" t="n">
        <f aca="false">1+C$4*C$5</f>
        <v>1.1968</v>
      </c>
      <c r="D56" s="18" t="n">
        <f aca="false">1+D$4*D$5</f>
        <v>1.0365</v>
      </c>
      <c r="E56" s="18" t="n">
        <f aca="false">1+E$4*E$5</f>
        <v>1</v>
      </c>
      <c r="F56" s="18" t="n">
        <f aca="false">1+F$4*F$5</f>
        <v>1.0575</v>
      </c>
      <c r="G56" s="18" t="n">
        <f aca="false">1+G$4*G$5</f>
        <v>1</v>
      </c>
      <c r="H56" s="17" t="n">
        <f aca="false">1+H$4*H$5</f>
        <v>1</v>
      </c>
      <c r="I56" s="19" t="n">
        <v>200</v>
      </c>
      <c r="J56" s="20" t="n">
        <v>13</v>
      </c>
      <c r="K56" s="20" t="n">
        <v>27</v>
      </c>
      <c r="L56" s="20" t="n">
        <v>21</v>
      </c>
      <c r="M56" s="20" t="n">
        <v>21</v>
      </c>
      <c r="N56" s="20" t="n">
        <v>16</v>
      </c>
      <c r="O56" s="20" t="n">
        <v>14.5</v>
      </c>
      <c r="P56" s="20" t="n">
        <v>15</v>
      </c>
      <c r="Q56" s="20" t="n">
        <v>23</v>
      </c>
      <c r="R56" s="20" t="n">
        <v>26</v>
      </c>
      <c r="S56" s="20" t="n">
        <v>11.5</v>
      </c>
      <c r="T56" s="21" t="n">
        <v>11.5</v>
      </c>
      <c r="U56" s="19" t="n">
        <f aca="false">ROUNDUP(J56*$E56*(1+$H$4*U$5)/($C56*$D56*$F56*$G56),0)</f>
        <v>14</v>
      </c>
      <c r="V56" s="20" t="n">
        <f aca="false">ROUNDUP(K56*$E56*(1+$H$4*V$5)/($C56*$D56*$F56*$G56),0)</f>
        <v>28</v>
      </c>
      <c r="W56" s="20" t="n">
        <f aca="false">ROUNDUP(L56*$E56*(1+$H$4*W$5)/($C56*$D56*$F56*$G56),0)</f>
        <v>22</v>
      </c>
      <c r="X56" s="20" t="n">
        <f aca="false">ROUNDUP(M56*$E56*(1+$H$4*X$5)/($C56*$D56*$F56*$G56),0)</f>
        <v>22</v>
      </c>
      <c r="Y56" s="20" t="n">
        <f aca="false">ROUNDUP(N56*$E56*(1+$H$4*Y$5)/($C56*$D56*$F56*$G56),0)</f>
        <v>19</v>
      </c>
      <c r="Z56" s="20" t="n">
        <f aca="false">ROUNDUP(O56*$E56*(1+$H$4*Z$5)/($C56*$D56*$F56*$G56),0)</f>
        <v>15</v>
      </c>
      <c r="AA56" s="20" t="n">
        <f aca="false">ROUNDUP(P56*$E56*(1+$H$4*AA$5)/($C56*$D56*$F56*$G56),0)</f>
        <v>16</v>
      </c>
      <c r="AB56" s="20" t="n">
        <f aca="false">ROUNDUP(Q56*$E56*(1+$H$4*AB$5)/($C56*$D56*$F56*$G56),0)</f>
        <v>26</v>
      </c>
      <c r="AC56" s="20" t="n">
        <f aca="false">ROUNDUP(R56*$E56*(1+$H$4*AC$5)/($C56*$D56*$F56*$G56),0)</f>
        <v>30</v>
      </c>
      <c r="AD56" s="20" t="n">
        <f aca="false">ROUNDUP(S56*$E56*(1+$H$4*AD$5)/($C56*$D56*$F56*$G56),0)</f>
        <v>13</v>
      </c>
      <c r="AE56" s="21" t="n">
        <f aca="false">ROUNDUP(T56*$E56*(1+$H$4*AE$5)/($C56*$D56*$F56*$G56),0)</f>
        <v>12</v>
      </c>
    </row>
    <row collapsed="false" customFormat="true" customHeight="true" hidden="false" ht="15" outlineLevel="0" r="57" s="22">
      <c r="A57" s="23" t="n">
        <v>52</v>
      </c>
      <c r="B57" s="24" t="s">
        <v>71</v>
      </c>
      <c r="C57" s="23" t="n">
        <f aca="false">1+C$4*C$5</f>
        <v>1.1968</v>
      </c>
      <c r="D57" s="25" t="n">
        <f aca="false">1+D$4*D$5</f>
        <v>1.0365</v>
      </c>
      <c r="E57" s="25" t="n">
        <f aca="false">1+E$4*E$5</f>
        <v>1</v>
      </c>
      <c r="F57" s="25" t="n">
        <f aca="false">1+F$4*F$5</f>
        <v>1.0575</v>
      </c>
      <c r="G57" s="25" t="n">
        <f aca="false">1+G$4*G$5</f>
        <v>1</v>
      </c>
      <c r="H57" s="24" t="n">
        <f aca="false">1+H$4*H$5</f>
        <v>1</v>
      </c>
      <c r="I57" s="26" t="n">
        <v>230</v>
      </c>
      <c r="J57" s="27" t="n">
        <v>15</v>
      </c>
      <c r="K57" s="27" t="n">
        <v>33</v>
      </c>
      <c r="L57" s="27" t="n">
        <v>18</v>
      </c>
      <c r="M57" s="27" t="n">
        <v>20.2861040306157</v>
      </c>
      <c r="N57" s="27" t="n">
        <v>27</v>
      </c>
      <c r="O57" s="27" t="n">
        <v>12</v>
      </c>
      <c r="P57" s="27" t="n">
        <v>11.5</v>
      </c>
      <c r="Q57" s="27" t="n">
        <v>33</v>
      </c>
      <c r="R57" s="27" t="n">
        <v>21.5</v>
      </c>
      <c r="S57" s="27" t="n">
        <v>28.5</v>
      </c>
      <c r="T57" s="28" t="n">
        <v>10</v>
      </c>
      <c r="U57" s="26" t="n">
        <f aca="false">ROUNDUP(J57*$E57*(1+$H$4*U$5)/($C57*$D57*$F57*$G57),0)</f>
        <v>16</v>
      </c>
      <c r="V57" s="27" t="n">
        <f aca="false">ROUNDUP(K57*$E57*(1+$H$4*V$5)/($C57*$D57*$F57*$G57),0)</f>
        <v>34</v>
      </c>
      <c r="W57" s="27" t="n">
        <f aca="false">ROUNDUP(L57*$E57*(1+$H$4*W$5)/($C57*$D57*$F57*$G57),0)</f>
        <v>19</v>
      </c>
      <c r="X57" s="27" t="n">
        <f aca="false">ROUNDUP(M57*$E57*(1+$H$4*X$5)/($C57*$D57*$F57*$G57),0)</f>
        <v>21</v>
      </c>
      <c r="Y57" s="27" t="n">
        <f aca="false">ROUNDUP(N57*$E57*(1+$H$4*Y$5)/($C57*$D57*$F57*$G57),0)</f>
        <v>31</v>
      </c>
      <c r="Z57" s="27" t="n">
        <f aca="false">ROUNDUP(O57*$E57*(1+$H$4*Z$5)/($C57*$D57*$F57*$G57),0)</f>
        <v>13</v>
      </c>
      <c r="AA57" s="27" t="n">
        <f aca="false">ROUNDUP(P57*$E57*(1+$H$4*AA$5)/($C57*$D57*$F57*$G57),0)</f>
        <v>12</v>
      </c>
      <c r="AB57" s="27" t="n">
        <f aca="false">ROUNDUP(Q57*$E57*(1+$H$4*AB$5)/($C57*$D57*$F57*$G57),0)</f>
        <v>38</v>
      </c>
      <c r="AC57" s="27" t="n">
        <f aca="false">ROUNDUP(R57*$E57*(1+$H$4*AC$5)/($C57*$D57*$F57*$G57),0)</f>
        <v>25</v>
      </c>
      <c r="AD57" s="27" t="n">
        <f aca="false">ROUNDUP(S57*$E57*(1+$H$4*AD$5)/($C57*$D57*$F57*$G57),0)</f>
        <v>33</v>
      </c>
      <c r="AE57" s="28" t="n">
        <f aca="false">ROUNDUP(T57*$E57*(1+$H$4*AE$5)/($C57*$D57*$F57*$G57),0)</f>
        <v>11</v>
      </c>
    </row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C2:H2"/>
    <mergeCell ref="U2:AE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colorId="64" defaultGridColor="true" rightToLeft="false" showFormulas="false" showGridLines="true" showOutlineSymbols="true" showRowColHeaders="true" showZeros="true" tabSelected="false" topLeftCell="C1" view="normal" windowProtection="false" workbookViewId="0" zoomScale="100" zoomScaleNormal="100" zoomScalePageLayoutView="100">
      <selection activeCell="G11" activeCellId="0" pane="topLeft" sqref="G11"/>
    </sheetView>
  </sheetViews>
  <cols>
    <col collapsed="false" hidden="false" max="1" min="1" style="0" width="9.18039215686274"/>
    <col collapsed="false" hidden="false" max="2" min="2" style="0" width="8.56862745098039"/>
    <col collapsed="false" hidden="false" max="3" min="3" style="0" width="13.1960784313725"/>
    <col collapsed="false" hidden="false" max="4" min="4" style="0" width="14.4862745098039"/>
    <col collapsed="false" hidden="false" max="5" min="5" style="0" width="17.4980392156863"/>
    <col collapsed="false" hidden="false" max="6" min="6" style="0" width="8.56862745098039"/>
    <col collapsed="false" hidden="false" max="7" min="7" style="0" width="11.6156862745098"/>
    <col collapsed="false" hidden="true" max="20" min="8" style="0" width="0"/>
    <col collapsed="false" hidden="false" max="1025" min="21" style="0" width="8.56862745098039"/>
  </cols>
  <sheetData>
    <row collapsed="false" customFormat="false" customHeight="true" hidden="false" ht="15.75" outlineLevel="0" r="1"/>
    <row collapsed="false" customFormat="false" customHeight="true" hidden="false" ht="15.75" outlineLevel="0" r="2">
      <c r="C2" s="29" t="s">
        <v>0</v>
      </c>
      <c r="D2" s="29"/>
      <c r="E2" s="29"/>
      <c r="F2" s="29"/>
      <c r="G2" s="29"/>
      <c r="H2" s="30"/>
      <c r="I2" s="31"/>
      <c r="J2" s="32"/>
      <c r="K2" s="32"/>
      <c r="L2" s="32"/>
      <c r="M2" s="32"/>
      <c r="N2" s="32"/>
      <c r="O2" s="32"/>
      <c r="P2" s="32"/>
      <c r="Q2" s="32"/>
      <c r="R2" s="32"/>
      <c r="S2" s="32"/>
      <c r="T2" s="33"/>
      <c r="U2" s="29" t="s">
        <v>1</v>
      </c>
      <c r="V2" s="29"/>
      <c r="W2" s="29"/>
      <c r="X2" s="29"/>
      <c r="Y2" s="29"/>
      <c r="Z2" s="29"/>
      <c r="AA2" s="29"/>
      <c r="AB2" s="29"/>
      <c r="AC2" s="29"/>
      <c r="AD2" s="29"/>
      <c r="AE2" s="29"/>
    </row>
    <row collapsed="false" customFormat="false" customHeight="true" hidden="false" ht="15" outlineLevel="0" r="3">
      <c r="C3" s="34" t="s">
        <v>2</v>
      </c>
      <c r="D3" s="35" t="s">
        <v>3</v>
      </c>
      <c r="E3" s="35" t="s">
        <v>4</v>
      </c>
      <c r="F3" s="35" t="s">
        <v>5</v>
      </c>
      <c r="G3" s="36" t="s">
        <v>6</v>
      </c>
      <c r="H3" s="37" t="s">
        <v>7</v>
      </c>
      <c r="I3" s="38" t="s">
        <v>8</v>
      </c>
      <c r="J3" s="35" t="s">
        <v>9</v>
      </c>
      <c r="K3" s="35" t="s">
        <v>10</v>
      </c>
      <c r="L3" s="35" t="s">
        <v>11</v>
      </c>
      <c r="M3" s="35" t="s">
        <v>12</v>
      </c>
      <c r="N3" s="35" t="s">
        <v>13</v>
      </c>
      <c r="O3" s="35" t="s">
        <v>14</v>
      </c>
      <c r="P3" s="35" t="s">
        <v>15</v>
      </c>
      <c r="Q3" s="35" t="s">
        <v>16</v>
      </c>
      <c r="R3" s="35" t="s">
        <v>17</v>
      </c>
      <c r="S3" s="35" t="s">
        <v>18</v>
      </c>
      <c r="T3" s="36" t="s">
        <v>19</v>
      </c>
      <c r="U3" s="34" t="s">
        <v>9</v>
      </c>
      <c r="V3" s="35" t="s">
        <v>10</v>
      </c>
      <c r="W3" s="35" t="s">
        <v>11</v>
      </c>
      <c r="X3" s="35" t="s">
        <v>12</v>
      </c>
      <c r="Y3" s="35" t="s">
        <v>13</v>
      </c>
      <c r="Z3" s="35" t="s">
        <v>14</v>
      </c>
      <c r="AA3" s="35" t="s">
        <v>15</v>
      </c>
      <c r="AB3" s="35" t="s">
        <v>16</v>
      </c>
      <c r="AC3" s="35" t="s">
        <v>17</v>
      </c>
      <c r="AD3" s="35" t="s">
        <v>18</v>
      </c>
      <c r="AE3" s="39" t="s">
        <v>19</v>
      </c>
    </row>
    <row collapsed="false" customFormat="false" customHeight="true" hidden="false" ht="15.75" outlineLevel="0" r="4">
      <c r="C4" s="40" t="n">
        <v>190</v>
      </c>
      <c r="D4" s="41" t="n">
        <v>174</v>
      </c>
      <c r="E4" s="41" t="n">
        <v>2</v>
      </c>
      <c r="F4" s="41" t="n">
        <v>58</v>
      </c>
      <c r="G4" s="42" t="n">
        <v>64</v>
      </c>
      <c r="H4" s="43" t="n">
        <v>100</v>
      </c>
      <c r="I4" s="44"/>
      <c r="J4" s="45"/>
      <c r="K4" s="45"/>
      <c r="L4" s="45"/>
      <c r="M4" s="45"/>
      <c r="N4" s="45"/>
      <c r="O4" s="45"/>
      <c r="P4" s="45"/>
      <c r="Q4" s="45"/>
      <c r="R4" s="45"/>
      <c r="S4" s="45"/>
      <c r="T4" s="46"/>
      <c r="U4" s="40" t="n">
        <v>4</v>
      </c>
      <c r="V4" s="41" t="n">
        <v>5</v>
      </c>
      <c r="W4" s="41" t="n">
        <v>3</v>
      </c>
      <c r="X4" s="41" t="n">
        <v>3</v>
      </c>
      <c r="Y4" s="41" t="n">
        <v>4</v>
      </c>
      <c r="Z4" s="41" t="n">
        <v>4</v>
      </c>
      <c r="AA4" s="41" t="n">
        <v>4</v>
      </c>
      <c r="AB4" s="41" t="n">
        <v>5</v>
      </c>
      <c r="AC4" s="41" t="n">
        <v>5</v>
      </c>
      <c r="AD4" s="41" t="n">
        <v>4</v>
      </c>
      <c r="AE4" s="47" t="n">
        <v>3</v>
      </c>
    </row>
    <row collapsed="false" customFormat="false" customHeight="true" hidden="false" ht="15.75" outlineLevel="0" r="5"/>
    <row collapsed="false" customFormat="false" customHeight="true" hidden="false" ht="15.75" outlineLevel="0" r="6">
      <c r="C6" s="48" t="s">
        <v>72</v>
      </c>
      <c r="D6" s="49" t="str">
        <f aca="false">VLOOKUP(D7,Track_list!B3:Q51,2)</f>
        <v>Zandvoort</v>
      </c>
      <c r="F6" s="50" t="s">
        <v>73</v>
      </c>
      <c r="G6" s="50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2" t="e">
        <f aca="false">VLOOKUP($D$7,$A$32:$AE$81,21)</f>
        <v>#VALUE!</v>
      </c>
      <c r="V6" s="53" t="e">
        <f aca="false">VLOOKUP($D$7,$A$32:$AE$81,22)</f>
        <v>#VALUE!</v>
      </c>
      <c r="W6" s="53" t="e">
        <f aca="false">VLOOKUP($D$7,$A$32:$AE$81,23)</f>
        <v>#VALUE!</v>
      </c>
      <c r="X6" s="53" t="e">
        <f aca="false">VLOOKUP($D$7,$A$32:$AE$81,24)</f>
        <v>#VALUE!</v>
      </c>
      <c r="Y6" s="53" t="e">
        <f aca="false">VLOOKUP($D$7,$A$32:$AE$81,25)</f>
        <v>#VALUE!</v>
      </c>
      <c r="Z6" s="53" t="e">
        <f aca="false">VLOOKUP($D$7,$A$32:$AE$81,26)</f>
        <v>#VALUE!</v>
      </c>
      <c r="AA6" s="53" t="e">
        <f aca="false">VLOOKUP($D$7,$A$32:$AE$81,27)</f>
        <v>#VALUE!</v>
      </c>
      <c r="AB6" s="53" t="e">
        <f aca="false">VLOOKUP($D$7,$A$32:$AE$81,28)</f>
        <v>#VALUE!</v>
      </c>
      <c r="AC6" s="53" t="e">
        <f aca="false">VLOOKUP($D$7,$A$32:$AE$81,29)</f>
        <v>#VALUE!</v>
      </c>
      <c r="AD6" s="53" t="e">
        <f aca="false">VLOOKUP($D$7,$A$32:$AE$81,30)</f>
        <v>#VALUE!</v>
      </c>
      <c r="AE6" s="54" t="e">
        <f aca="false">VLOOKUP($D$7,$A$32:$AE$81,31)</f>
        <v>#VALUE!</v>
      </c>
    </row>
    <row collapsed="false" customFormat="false" customHeight="true" hidden="false" ht="15.75" outlineLevel="0" r="7">
      <c r="C7" s="55" t="s">
        <v>74</v>
      </c>
      <c r="D7" s="56" t="n">
        <v>27</v>
      </c>
    </row>
    <row collapsed="false" customFormat="false" customHeight="true" hidden="false" ht="15.75" outlineLevel="0" r="8">
      <c r="C8" s="1"/>
      <c r="D8" s="57"/>
      <c r="F8" s="50" t="s">
        <v>75</v>
      </c>
      <c r="G8" s="50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2" t="e">
        <f aca="false">U6/$D$9</f>
        <v>#VALUE!</v>
      </c>
      <c r="V8" s="53" t="e">
        <f aca="false">V6/$D$9</f>
        <v>#VALUE!</v>
      </c>
      <c r="W8" s="53" t="e">
        <f aca="false">W6/$D$9</f>
        <v>#VALUE!</v>
      </c>
      <c r="X8" s="53" t="e">
        <f aca="false">X6/$D$9</f>
        <v>#VALUE!</v>
      </c>
      <c r="Y8" s="53" t="e">
        <f aca="false">Y6/$D$9</f>
        <v>#VALUE!</v>
      </c>
      <c r="Z8" s="53" t="e">
        <f aca="false">Z6/$D$9</f>
        <v>#VALUE!</v>
      </c>
      <c r="AA8" s="53" t="e">
        <f aca="false">AA6/$D$9</f>
        <v>#VALUE!</v>
      </c>
      <c r="AB8" s="53" t="e">
        <f aca="false">AB6/$D$9</f>
        <v>#VALUE!</v>
      </c>
      <c r="AC8" s="53" t="e">
        <f aca="false">AC6/$D$9</f>
        <v>#VALUE!</v>
      </c>
      <c r="AD8" s="53" t="e">
        <f aca="false">AD6/$D$9</f>
        <v>#VALUE!</v>
      </c>
      <c r="AE8" s="54" t="e">
        <f aca="false">AE6/$D$9</f>
        <v>#VALUE!</v>
      </c>
    </row>
    <row collapsed="false" customFormat="false" customHeight="true" hidden="false" ht="15.75" outlineLevel="0" r="9">
      <c r="C9" s="52" t="s">
        <v>76</v>
      </c>
      <c r="D9" s="58" t="n">
        <f aca="false">VLOOKUP(D7,Track_list!B3:Q51,9)</f>
        <v>71</v>
      </c>
    </row>
    <row collapsed="false" customFormat="false" customHeight="true" hidden="false" ht="15.75" outlineLevel="0" r="10">
      <c r="F10" s="59" t="s">
        <v>77</v>
      </c>
      <c r="G10" s="58" t="s">
        <v>78</v>
      </c>
      <c r="U10" s="60" t="s">
        <v>9</v>
      </c>
      <c r="V10" s="61" t="s">
        <v>10</v>
      </c>
      <c r="W10" s="61" t="s">
        <v>11</v>
      </c>
      <c r="X10" s="61" t="s">
        <v>12</v>
      </c>
      <c r="Y10" s="61" t="s">
        <v>13</v>
      </c>
      <c r="Z10" s="61" t="s">
        <v>14</v>
      </c>
      <c r="AA10" s="61" t="s">
        <v>15</v>
      </c>
      <c r="AB10" s="61" t="s">
        <v>16</v>
      </c>
      <c r="AC10" s="61" t="s">
        <v>17</v>
      </c>
      <c r="AD10" s="61" t="s">
        <v>18</v>
      </c>
      <c r="AE10" s="62" t="s">
        <v>19</v>
      </c>
    </row>
    <row collapsed="false" customFormat="false" customHeight="true" hidden="false" ht="15" outlineLevel="0" r="11">
      <c r="E11" s="63" t="s">
        <v>79</v>
      </c>
      <c r="F11" s="64" t="n">
        <v>3.7</v>
      </c>
      <c r="G11" s="65"/>
      <c r="H11" s="66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8"/>
      <c r="U11" s="69" t="e">
        <f aca="false">U$8/$F11*$G11</f>
        <v>#VALUE!</v>
      </c>
      <c r="V11" s="70" t="e">
        <f aca="false">V8/$F11*$G11</f>
        <v>#VALUE!</v>
      </c>
      <c r="W11" s="70" t="e">
        <f aca="false">W8/$F11*$G11</f>
        <v>#VALUE!</v>
      </c>
      <c r="X11" s="70" t="e">
        <f aca="false">X8/$F11*$G11</f>
        <v>#VALUE!</v>
      </c>
      <c r="Y11" s="70" t="e">
        <f aca="false">Y8/$F11*$G11</f>
        <v>#VALUE!</v>
      </c>
      <c r="Z11" s="70" t="e">
        <f aca="false">Z8/$F11*$G11</f>
        <v>#VALUE!</v>
      </c>
      <c r="AA11" s="70" t="e">
        <f aca="false">AA8/$F11*$G11</f>
        <v>#VALUE!</v>
      </c>
      <c r="AB11" s="70" t="e">
        <f aca="false">AB8/$F11*$G11</f>
        <v>#VALUE!</v>
      </c>
      <c r="AC11" s="70" t="e">
        <f aca="false">AC8/$F11*$G11</f>
        <v>#VALUE!</v>
      </c>
      <c r="AD11" s="70" t="e">
        <f aca="false">AD8/$F11*$G11</f>
        <v>#VALUE!</v>
      </c>
      <c r="AE11" s="71" t="e">
        <f aca="false">AE8/$F11*$G11</f>
        <v>#VALUE!</v>
      </c>
    </row>
    <row collapsed="false" customFormat="false" customHeight="true" hidden="false" ht="15.75" outlineLevel="0" r="12">
      <c r="E12" s="63"/>
      <c r="F12" s="64"/>
      <c r="G12" s="65"/>
      <c r="H12" s="72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4"/>
      <c r="U12" s="75" t="e">
        <f aca="false">ROUNDUP(U11,0)</f>
        <v>#VALUE!</v>
      </c>
      <c r="V12" s="76" t="e">
        <f aca="false">ROUNDUP(V11,0)</f>
        <v>#VALUE!</v>
      </c>
      <c r="W12" s="76" t="e">
        <f aca="false">ROUNDUP(W11,0)</f>
        <v>#VALUE!</v>
      </c>
      <c r="X12" s="76" t="e">
        <f aca="false">ROUNDUP(X11,0)</f>
        <v>#VALUE!</v>
      </c>
      <c r="Y12" s="76" t="e">
        <f aca="false">ROUNDUP(Y11,0)</f>
        <v>#VALUE!</v>
      </c>
      <c r="Z12" s="76" t="e">
        <f aca="false">ROUNDUP(Z11,0)</f>
        <v>#VALUE!</v>
      </c>
      <c r="AA12" s="76" t="e">
        <f aca="false">ROUNDUP(AA11,0)</f>
        <v>#VALUE!</v>
      </c>
      <c r="AB12" s="76" t="e">
        <f aca="false">ROUNDUP(AB11,0)</f>
        <v>#VALUE!</v>
      </c>
      <c r="AC12" s="76" t="e">
        <f aca="false">ROUNDUP(AC11,0)</f>
        <v>#VALUE!</v>
      </c>
      <c r="AD12" s="76" t="e">
        <f aca="false">ROUNDUP(AD11,0)</f>
        <v>#VALUE!</v>
      </c>
      <c r="AE12" s="77" t="e">
        <f aca="false">ROUNDUP(AE11,0)</f>
        <v>#VALUE!</v>
      </c>
    </row>
    <row collapsed="false" customFormat="false" customHeight="true" hidden="false" ht="15" outlineLevel="0" r="13">
      <c r="E13" s="63" t="s">
        <v>80</v>
      </c>
      <c r="F13" s="78" t="n">
        <v>3.7</v>
      </c>
      <c r="G13" s="79"/>
      <c r="H13" s="66"/>
      <c r="I13" s="67"/>
      <c r="J13" s="67"/>
      <c r="K13" s="67"/>
      <c r="L13" s="67"/>
      <c r="M13" s="67"/>
      <c r="N13" s="67"/>
      <c r="O13" s="67"/>
      <c r="P13" s="67"/>
      <c r="Q13" s="67"/>
      <c r="R13" s="67"/>
      <c r="S13" s="67"/>
      <c r="T13" s="68"/>
      <c r="U13" s="69" t="e">
        <f aca="false">U$8/$F13*$G13</f>
        <v>#VALUE!</v>
      </c>
      <c r="V13" s="70" t="e">
        <f aca="false">V$8/$F13*$G13</f>
        <v>#VALUE!</v>
      </c>
      <c r="W13" s="70" t="e">
        <f aca="false">W$8/$F13*$G13</f>
        <v>#VALUE!</v>
      </c>
      <c r="X13" s="70" t="e">
        <f aca="false">X$8/$F13*$G13</f>
        <v>#VALUE!</v>
      </c>
      <c r="Y13" s="70" t="e">
        <f aca="false">Y$8/$F13*$G13</f>
        <v>#VALUE!</v>
      </c>
      <c r="Z13" s="70" t="e">
        <f aca="false">Z$8/$F13*$G13</f>
        <v>#VALUE!</v>
      </c>
      <c r="AA13" s="70" t="e">
        <f aca="false">AA$8/$F13*$G13</f>
        <v>#VALUE!</v>
      </c>
      <c r="AB13" s="70" t="e">
        <f aca="false">AB$8/$F13*$G13</f>
        <v>#VALUE!</v>
      </c>
      <c r="AC13" s="70" t="e">
        <f aca="false">AC$8/$F13*$G13</f>
        <v>#VALUE!</v>
      </c>
      <c r="AD13" s="70" t="e">
        <f aca="false">AD$8/$F13*$G13</f>
        <v>#VALUE!</v>
      </c>
      <c r="AE13" s="71" t="e">
        <f aca="false">AE$8/$F13*$G13</f>
        <v>#VALUE!</v>
      </c>
    </row>
    <row collapsed="false" customFormat="false" customHeight="true" hidden="false" ht="15.75" outlineLevel="0" r="14">
      <c r="E14" s="63"/>
      <c r="F14" s="78"/>
      <c r="G14" s="79"/>
      <c r="H14" s="72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4"/>
      <c r="U14" s="75" t="e">
        <f aca="false">ROUNDUP(U13,0)</f>
        <v>#VALUE!</v>
      </c>
      <c r="V14" s="76" t="e">
        <f aca="false">ROUNDUP(V13,0)</f>
        <v>#VALUE!</v>
      </c>
      <c r="W14" s="76" t="e">
        <f aca="false">ROUNDUP(W13,0)</f>
        <v>#VALUE!</v>
      </c>
      <c r="X14" s="76" t="e">
        <f aca="false">ROUNDUP(X13,0)</f>
        <v>#VALUE!</v>
      </c>
      <c r="Y14" s="76" t="e">
        <f aca="false">ROUNDUP(Y13,0)</f>
        <v>#VALUE!</v>
      </c>
      <c r="Z14" s="76" t="e">
        <f aca="false">ROUNDUP(Z13,0)</f>
        <v>#VALUE!</v>
      </c>
      <c r="AA14" s="76" t="e">
        <f aca="false">ROUNDUP(AA13,0)</f>
        <v>#VALUE!</v>
      </c>
      <c r="AB14" s="76" t="e">
        <f aca="false">ROUNDUP(AB13,0)</f>
        <v>#VALUE!</v>
      </c>
      <c r="AC14" s="76" t="e">
        <f aca="false">ROUNDUP(AC13,0)</f>
        <v>#VALUE!</v>
      </c>
      <c r="AD14" s="76" t="e">
        <f aca="false">ROUNDUP(AD13,0)</f>
        <v>#VALUE!</v>
      </c>
      <c r="AE14" s="77" t="e">
        <f aca="false">ROUNDUP(AE13,0)</f>
        <v>#VALUE!</v>
      </c>
    </row>
    <row collapsed="false" customFormat="false" customHeight="true" hidden="false" ht="15" outlineLevel="0" r="15">
      <c r="E15" s="63" t="s">
        <v>81</v>
      </c>
      <c r="F15" s="78" t="n">
        <v>3.7</v>
      </c>
      <c r="G15" s="79"/>
      <c r="H15" s="66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8"/>
      <c r="U15" s="69" t="e">
        <f aca="false">U$8/$F15*$G15</f>
        <v>#VALUE!</v>
      </c>
      <c r="V15" s="70" t="e">
        <f aca="false">V$8/$F15*$G15</f>
        <v>#VALUE!</v>
      </c>
      <c r="W15" s="70" t="e">
        <f aca="false">W$8/$F15*$G15</f>
        <v>#VALUE!</v>
      </c>
      <c r="X15" s="70" t="e">
        <f aca="false">X$8/$F15*$G15</f>
        <v>#VALUE!</v>
      </c>
      <c r="Y15" s="70" t="e">
        <f aca="false">Y$8/$F15*$G15</f>
        <v>#VALUE!</v>
      </c>
      <c r="Z15" s="70" t="e">
        <f aca="false">Z$8/$F15*$G15</f>
        <v>#VALUE!</v>
      </c>
      <c r="AA15" s="70" t="e">
        <f aca="false">AA$8/$F15*$G15</f>
        <v>#VALUE!</v>
      </c>
      <c r="AB15" s="70" t="e">
        <f aca="false">AB$8/$F15*$G15</f>
        <v>#VALUE!</v>
      </c>
      <c r="AC15" s="70" t="e">
        <f aca="false">AC$8/$F15*$G15</f>
        <v>#VALUE!</v>
      </c>
      <c r="AD15" s="70" t="e">
        <f aca="false">AD$8/$F15*$G15</f>
        <v>#VALUE!</v>
      </c>
      <c r="AE15" s="71" t="e">
        <f aca="false">AE$8/$F15*$G15</f>
        <v>#VALUE!</v>
      </c>
    </row>
    <row collapsed="false" customFormat="false" customHeight="true" hidden="false" ht="15.75" outlineLevel="0" r="16">
      <c r="E16" s="63"/>
      <c r="F16" s="78"/>
      <c r="G16" s="79"/>
      <c r="H16" s="72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4"/>
      <c r="U16" s="75" t="e">
        <f aca="false">ROUNDUP(U15,0)</f>
        <v>#VALUE!</v>
      </c>
      <c r="V16" s="76" t="e">
        <f aca="false">ROUNDUP(V15,0)</f>
        <v>#VALUE!</v>
      </c>
      <c r="W16" s="76" t="e">
        <f aca="false">ROUNDUP(W15,0)</f>
        <v>#VALUE!</v>
      </c>
      <c r="X16" s="76" t="e">
        <f aca="false">ROUNDUP(X15,0)</f>
        <v>#VALUE!</v>
      </c>
      <c r="Y16" s="76" t="e">
        <f aca="false">ROUNDUP(Y15,0)</f>
        <v>#VALUE!</v>
      </c>
      <c r="Z16" s="76" t="e">
        <f aca="false">ROUNDUP(Z15,0)</f>
        <v>#VALUE!</v>
      </c>
      <c r="AA16" s="76" t="e">
        <f aca="false">ROUNDUP(AA15,0)</f>
        <v>#VALUE!</v>
      </c>
      <c r="AB16" s="76" t="e">
        <f aca="false">ROUNDUP(AB15,0)</f>
        <v>#VALUE!</v>
      </c>
      <c r="AC16" s="76" t="e">
        <f aca="false">ROUNDUP(AC15,0)</f>
        <v>#VALUE!</v>
      </c>
      <c r="AD16" s="76" t="e">
        <f aca="false">ROUNDUP(AD15,0)</f>
        <v>#VALUE!</v>
      </c>
      <c r="AE16" s="77" t="e">
        <f aca="false">ROUNDUP(AE15,0)</f>
        <v>#VALUE!</v>
      </c>
    </row>
    <row collapsed="false" customFormat="false" customHeight="true" hidden="false" ht="15" outlineLevel="0" r="17">
      <c r="E17" s="63" t="s">
        <v>82</v>
      </c>
      <c r="F17" s="78" t="n">
        <v>3.7</v>
      </c>
      <c r="G17" s="79"/>
      <c r="H17" s="66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8"/>
      <c r="U17" s="69" t="e">
        <f aca="false">U$20/$F17*$G17</f>
        <v>#VALUE!</v>
      </c>
      <c r="V17" s="70" t="e">
        <f aca="false">V$20/$F17*$G17</f>
        <v>#VALUE!</v>
      </c>
      <c r="W17" s="70" t="e">
        <f aca="false">W$20/$F17*$G17</f>
        <v>#VALUE!</v>
      </c>
      <c r="X17" s="70" t="e">
        <f aca="false">X$20/$F17*$G17</f>
        <v>#VALUE!</v>
      </c>
      <c r="Y17" s="70" t="e">
        <f aca="false">Y$20/$F17*$G17</f>
        <v>#VALUE!</v>
      </c>
      <c r="Z17" s="70" t="e">
        <f aca="false">Z$20/$F17*$G17</f>
        <v>#VALUE!</v>
      </c>
      <c r="AA17" s="70" t="e">
        <f aca="false">AA$20/$F17*$G17</f>
        <v>#VALUE!</v>
      </c>
      <c r="AB17" s="70" t="e">
        <f aca="false">AB$20/$F17*$G17</f>
        <v>#VALUE!</v>
      </c>
      <c r="AC17" s="70" t="e">
        <f aca="false">AC$20/$F17*$G17</f>
        <v>#VALUE!</v>
      </c>
      <c r="AD17" s="70" t="e">
        <f aca="false">AD$20/$F17*$G17</f>
        <v>#VALUE!</v>
      </c>
      <c r="AE17" s="71" t="e">
        <f aca="false">AE$20/$F17*$G17</f>
        <v>#VALUE!</v>
      </c>
    </row>
    <row collapsed="false" customFormat="false" customHeight="true" hidden="false" ht="15.75" outlineLevel="0" r="18">
      <c r="E18" s="63"/>
      <c r="F18" s="78"/>
      <c r="G18" s="79"/>
      <c r="H18" s="72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4"/>
      <c r="U18" s="75" t="e">
        <f aca="false">ROUNDUP(U17,0)</f>
        <v>#VALUE!</v>
      </c>
      <c r="V18" s="76" t="e">
        <f aca="false">ROUNDUP(V17,0)</f>
        <v>#VALUE!</v>
      </c>
      <c r="W18" s="76" t="e">
        <f aca="false">ROUNDUP(W17,0)</f>
        <v>#VALUE!</v>
      </c>
      <c r="X18" s="76" t="e">
        <f aca="false">ROUNDUP(X17,0)</f>
        <v>#VALUE!</v>
      </c>
      <c r="Y18" s="76" t="e">
        <f aca="false">ROUNDUP(Y17,0)</f>
        <v>#VALUE!</v>
      </c>
      <c r="Z18" s="76" t="e">
        <f aca="false">ROUNDUP(Z17,0)</f>
        <v>#VALUE!</v>
      </c>
      <c r="AA18" s="76" t="e">
        <f aca="false">ROUNDUP(AA17,0)</f>
        <v>#VALUE!</v>
      </c>
      <c r="AB18" s="76" t="e">
        <f aca="false">ROUNDUP(AB17,0)</f>
        <v>#VALUE!</v>
      </c>
      <c r="AC18" s="76" t="e">
        <f aca="false">ROUNDUP(AC17,0)</f>
        <v>#VALUE!</v>
      </c>
      <c r="AD18" s="76" t="e">
        <f aca="false">ROUNDUP(AD17,0)</f>
        <v>#VALUE!</v>
      </c>
      <c r="AE18" s="77" t="e">
        <f aca="false">ROUNDUP(AE17,0)</f>
        <v>#VALUE!</v>
      </c>
    </row>
    <row collapsed="false" customFormat="false" customHeight="true" hidden="false" ht="15" outlineLevel="0" r="19">
      <c r="E19" s="63" t="s">
        <v>83</v>
      </c>
      <c r="F19" s="78" t="n">
        <v>3.7</v>
      </c>
      <c r="G19" s="79"/>
      <c r="H19" s="66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8"/>
      <c r="U19" s="69" t="e">
        <f aca="false">U$20/$F19*$G19</f>
        <v>#VALUE!</v>
      </c>
      <c r="V19" s="70" t="e">
        <f aca="false">V$20/$F19*$G19</f>
        <v>#VALUE!</v>
      </c>
      <c r="W19" s="70" t="e">
        <f aca="false">W$20/$F19*$G19</f>
        <v>#VALUE!</v>
      </c>
      <c r="X19" s="70" t="e">
        <f aca="false">X$20/$F19*$G19</f>
        <v>#VALUE!</v>
      </c>
      <c r="Y19" s="70" t="e">
        <f aca="false">Y$20/$F19*$G19</f>
        <v>#VALUE!</v>
      </c>
      <c r="Z19" s="70" t="e">
        <f aca="false">Z$20/$F19*$G19</f>
        <v>#VALUE!</v>
      </c>
      <c r="AA19" s="70" t="e">
        <f aca="false">AA$20/$F19*$G19</f>
        <v>#VALUE!</v>
      </c>
      <c r="AB19" s="70" t="e">
        <f aca="false">AB$20/$F19*$G19</f>
        <v>#VALUE!</v>
      </c>
      <c r="AC19" s="70" t="e">
        <f aca="false">AC$20/$F19*$G19</f>
        <v>#VALUE!</v>
      </c>
      <c r="AD19" s="70" t="e">
        <f aca="false">AD$20/$F19*$G19</f>
        <v>#VALUE!</v>
      </c>
      <c r="AE19" s="71" t="e">
        <f aca="false">AE$20/$F19*$G19</f>
        <v>#VALUE!</v>
      </c>
    </row>
    <row collapsed="false" customFormat="false" customHeight="true" hidden="false" ht="15.75" outlineLevel="0" r="20">
      <c r="E20" s="63"/>
      <c r="F20" s="78"/>
      <c r="G20" s="79"/>
      <c r="H20" s="72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4"/>
      <c r="U20" s="75" t="e">
        <f aca="false">ROUNDUP(U19,0)</f>
        <v>#VALUE!</v>
      </c>
      <c r="V20" s="76" t="e">
        <f aca="false">ROUNDUP(V19,0)</f>
        <v>#VALUE!</v>
      </c>
      <c r="W20" s="76" t="e">
        <f aca="false">ROUNDUP(W19,0)</f>
        <v>#VALUE!</v>
      </c>
      <c r="X20" s="76" t="e">
        <f aca="false">ROUNDUP(X19,0)</f>
        <v>#VALUE!</v>
      </c>
      <c r="Y20" s="76" t="e">
        <f aca="false">ROUNDUP(Y19,0)</f>
        <v>#VALUE!</v>
      </c>
      <c r="Z20" s="76" t="e">
        <f aca="false">ROUNDUP(Z19,0)</f>
        <v>#VALUE!</v>
      </c>
      <c r="AA20" s="76" t="e">
        <f aca="false">ROUNDUP(AA19,0)</f>
        <v>#VALUE!</v>
      </c>
      <c r="AB20" s="76" t="e">
        <f aca="false">ROUNDUP(AB19,0)</f>
        <v>#VALUE!</v>
      </c>
      <c r="AC20" s="76" t="e">
        <f aca="false">ROUNDUP(AC19,0)</f>
        <v>#VALUE!</v>
      </c>
      <c r="AD20" s="76" t="e">
        <f aca="false">ROUNDUP(AD19,0)</f>
        <v>#VALUE!</v>
      </c>
      <c r="AE20" s="77" t="e">
        <f aca="false">ROUNDUP(AE19,0)</f>
        <v>#VALUE!</v>
      </c>
    </row>
    <row collapsed="false" customFormat="false" customHeight="true" hidden="false" ht="15" outlineLevel="0" r="21">
      <c r="E21" s="63" t="s">
        <v>84</v>
      </c>
      <c r="F21" s="78" t="n">
        <v>3.7</v>
      </c>
      <c r="G21" s="79"/>
      <c r="H21" s="66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8"/>
      <c r="U21" s="69" t="e">
        <f aca="false">U$20/$F21*$G21</f>
        <v>#VALUE!</v>
      </c>
      <c r="V21" s="70" t="e">
        <f aca="false">V$20/$F21*$G21</f>
        <v>#VALUE!</v>
      </c>
      <c r="W21" s="70" t="e">
        <f aca="false">W$20/$F21*$G21</f>
        <v>#VALUE!</v>
      </c>
      <c r="X21" s="70" t="e">
        <f aca="false">X$20/$F21*$G21</f>
        <v>#VALUE!</v>
      </c>
      <c r="Y21" s="70" t="e">
        <f aca="false">Y$20/$F21*$G21</f>
        <v>#VALUE!</v>
      </c>
      <c r="Z21" s="70" t="e">
        <f aca="false">Z$20/$F21*$G21</f>
        <v>#VALUE!</v>
      </c>
      <c r="AA21" s="70" t="e">
        <f aca="false">AA$20/$F21*$G21</f>
        <v>#VALUE!</v>
      </c>
      <c r="AB21" s="70" t="e">
        <f aca="false">AB$20/$F21*$G21</f>
        <v>#VALUE!</v>
      </c>
      <c r="AC21" s="70" t="e">
        <f aca="false">AC$20/$F21*$G21</f>
        <v>#VALUE!</v>
      </c>
      <c r="AD21" s="70" t="e">
        <f aca="false">AD$20/$F21*$G21</f>
        <v>#VALUE!</v>
      </c>
      <c r="AE21" s="71" t="e">
        <f aca="false">AE$20/$F21*$G21</f>
        <v>#VALUE!</v>
      </c>
    </row>
    <row collapsed="false" customFormat="false" customHeight="true" hidden="false" ht="15.75" outlineLevel="0" r="22">
      <c r="E22" s="63"/>
      <c r="F22" s="78"/>
      <c r="G22" s="79"/>
      <c r="H22" s="72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4"/>
      <c r="U22" s="75" t="e">
        <f aca="false">ROUNDUP(U21,0)</f>
        <v>#VALUE!</v>
      </c>
      <c r="V22" s="76" t="e">
        <f aca="false">ROUNDUP(V21,0)</f>
        <v>#VALUE!</v>
      </c>
      <c r="W22" s="76" t="e">
        <f aca="false">ROUNDUP(W21,0)</f>
        <v>#VALUE!</v>
      </c>
      <c r="X22" s="76" t="e">
        <f aca="false">ROUNDUP(X21,0)</f>
        <v>#VALUE!</v>
      </c>
      <c r="Y22" s="76" t="e">
        <f aca="false">ROUNDUP(Y21,0)</f>
        <v>#VALUE!</v>
      </c>
      <c r="Z22" s="76" t="e">
        <f aca="false">ROUNDUP(Z21,0)</f>
        <v>#VALUE!</v>
      </c>
      <c r="AA22" s="76" t="e">
        <f aca="false">ROUNDUP(AA21,0)</f>
        <v>#VALUE!</v>
      </c>
      <c r="AB22" s="76" t="e">
        <f aca="false">ROUNDUP(AB21,0)</f>
        <v>#VALUE!</v>
      </c>
      <c r="AC22" s="76" t="e">
        <f aca="false">ROUNDUP(AC21,0)</f>
        <v>#VALUE!</v>
      </c>
      <c r="AD22" s="76" t="e">
        <f aca="false">ROUNDUP(AD21,0)</f>
        <v>#VALUE!</v>
      </c>
      <c r="AE22" s="77" t="e">
        <f aca="false">ROUNDUP(AE21,0)</f>
        <v>#VALUE!</v>
      </c>
    </row>
    <row collapsed="false" customFormat="false" customHeight="true" hidden="false" ht="15" outlineLevel="0" r="23">
      <c r="E23" s="63" t="s">
        <v>85</v>
      </c>
      <c r="F23" s="78" t="n">
        <v>3.7</v>
      </c>
      <c r="G23" s="79"/>
      <c r="H23" s="66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8"/>
      <c r="U23" s="69" t="e">
        <f aca="false">U$20/$F23*$G23</f>
        <v>#VALUE!</v>
      </c>
      <c r="V23" s="70" t="e">
        <f aca="false">V$20/$F23*$G23</f>
        <v>#VALUE!</v>
      </c>
      <c r="W23" s="70" t="e">
        <f aca="false">W$20/$F23*$G23</f>
        <v>#VALUE!</v>
      </c>
      <c r="X23" s="70" t="e">
        <f aca="false">X$20/$F23*$G23</f>
        <v>#VALUE!</v>
      </c>
      <c r="Y23" s="70" t="e">
        <f aca="false">Y$20/$F23*$G23</f>
        <v>#VALUE!</v>
      </c>
      <c r="Z23" s="70" t="e">
        <f aca="false">Z$20/$F23*$G23</f>
        <v>#VALUE!</v>
      </c>
      <c r="AA23" s="70" t="e">
        <f aca="false">AA$20/$F23*$G23</f>
        <v>#VALUE!</v>
      </c>
      <c r="AB23" s="70" t="e">
        <f aca="false">AB$20/$F23*$G23</f>
        <v>#VALUE!</v>
      </c>
      <c r="AC23" s="70" t="e">
        <f aca="false">AC$20/$F23*$G23</f>
        <v>#VALUE!</v>
      </c>
      <c r="AD23" s="70" t="e">
        <f aca="false">AD$20/$F23*$G23</f>
        <v>#VALUE!</v>
      </c>
      <c r="AE23" s="71" t="e">
        <f aca="false">AE$20/$F23*$G23</f>
        <v>#VALUE!</v>
      </c>
    </row>
    <row collapsed="false" customFormat="false" customHeight="true" hidden="false" ht="15.75" outlineLevel="0" r="24">
      <c r="A24" s="1"/>
      <c r="B24" s="1"/>
      <c r="E24" s="63"/>
      <c r="F24" s="78"/>
      <c r="G24" s="79"/>
      <c r="H24" s="72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4"/>
      <c r="U24" s="75" t="e">
        <f aca="false">ROUNDUP(U23,0)</f>
        <v>#VALUE!</v>
      </c>
      <c r="V24" s="76" t="e">
        <f aca="false">ROUNDUP(V23,0)</f>
        <v>#VALUE!</v>
      </c>
      <c r="W24" s="76" t="e">
        <f aca="false">ROUNDUP(W23,0)</f>
        <v>#VALUE!</v>
      </c>
      <c r="X24" s="76" t="e">
        <f aca="false">ROUNDUP(X23,0)</f>
        <v>#VALUE!</v>
      </c>
      <c r="Y24" s="76" t="e">
        <f aca="false">ROUNDUP(Y23,0)</f>
        <v>#VALUE!</v>
      </c>
      <c r="Z24" s="76" t="e">
        <f aca="false">ROUNDUP(Z23,0)</f>
        <v>#VALUE!</v>
      </c>
      <c r="AA24" s="76" t="e">
        <f aca="false">ROUNDUP(AA23,0)</f>
        <v>#VALUE!</v>
      </c>
      <c r="AB24" s="76" t="e">
        <f aca="false">ROUNDUP(AB23,0)</f>
        <v>#VALUE!</v>
      </c>
      <c r="AC24" s="76" t="e">
        <f aca="false">ROUNDUP(AC23,0)</f>
        <v>#VALUE!</v>
      </c>
      <c r="AD24" s="76" t="e">
        <f aca="false">ROUNDUP(AD23,0)</f>
        <v>#VALUE!</v>
      </c>
      <c r="AE24" s="77" t="e">
        <f aca="false">ROUNDUP(AE23,0)</f>
        <v>#VALUE!</v>
      </c>
    </row>
    <row collapsed="false" customFormat="false" customHeight="true" hidden="false" ht="15" outlineLevel="0" r="25">
      <c r="A25" s="1"/>
      <c r="B25" s="1"/>
      <c r="E25" s="63" t="s">
        <v>86</v>
      </c>
      <c r="F25" s="78" t="n">
        <v>3.7</v>
      </c>
      <c r="G25" s="79"/>
      <c r="H25" s="66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8"/>
      <c r="U25" s="69" t="e">
        <f aca="false">U$20/$F25*$G25</f>
        <v>#VALUE!</v>
      </c>
      <c r="V25" s="70" t="e">
        <f aca="false">V$20/$F25*$G25</f>
        <v>#VALUE!</v>
      </c>
      <c r="W25" s="70" t="e">
        <f aca="false">W$20/$F25*$G25</f>
        <v>#VALUE!</v>
      </c>
      <c r="X25" s="70" t="e">
        <f aca="false">X$20/$F25*$G25</f>
        <v>#VALUE!</v>
      </c>
      <c r="Y25" s="70" t="e">
        <f aca="false">Y$20/$F25*$G25</f>
        <v>#VALUE!</v>
      </c>
      <c r="Z25" s="70" t="e">
        <f aca="false">Z$20/$F25*$G25</f>
        <v>#VALUE!</v>
      </c>
      <c r="AA25" s="70" t="e">
        <f aca="false">AA$20/$F25*$G25</f>
        <v>#VALUE!</v>
      </c>
      <c r="AB25" s="70" t="e">
        <f aca="false">AB$20/$F25*$G25</f>
        <v>#VALUE!</v>
      </c>
      <c r="AC25" s="70" t="e">
        <f aca="false">AC$20/$F25*$G25</f>
        <v>#VALUE!</v>
      </c>
      <c r="AD25" s="70" t="e">
        <f aca="false">AD$20/$F25*$G25</f>
        <v>#VALUE!</v>
      </c>
      <c r="AE25" s="71" t="e">
        <f aca="false">AE$20/$F25*$G25</f>
        <v>#VALUE!</v>
      </c>
    </row>
    <row collapsed="false" customFormat="false" customHeight="true" hidden="false" ht="15.75" outlineLevel="0" r="26">
      <c r="A26" s="1"/>
      <c r="B26" s="1"/>
      <c r="E26" s="63"/>
      <c r="F26" s="78"/>
      <c r="G26" s="79"/>
      <c r="H26" s="72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4"/>
      <c r="U26" s="75" t="e">
        <f aca="false">ROUNDUP(U25,0)</f>
        <v>#VALUE!</v>
      </c>
      <c r="V26" s="76" t="e">
        <f aca="false">ROUNDUP(V25,0)</f>
        <v>#VALUE!</v>
      </c>
      <c r="W26" s="76" t="e">
        <f aca="false">ROUNDUP(W25,0)</f>
        <v>#VALUE!</v>
      </c>
      <c r="X26" s="76" t="e">
        <f aca="false">ROUNDUP(X25,0)</f>
        <v>#VALUE!</v>
      </c>
      <c r="Y26" s="76" t="e">
        <f aca="false">ROUNDUP(Y25,0)</f>
        <v>#VALUE!</v>
      </c>
      <c r="Z26" s="76" t="e">
        <f aca="false">ROUNDUP(Z25,0)</f>
        <v>#VALUE!</v>
      </c>
      <c r="AA26" s="76" t="e">
        <f aca="false">ROUNDUP(AA25,0)</f>
        <v>#VALUE!</v>
      </c>
      <c r="AB26" s="76" t="e">
        <f aca="false">ROUNDUP(AB25,0)</f>
        <v>#VALUE!</v>
      </c>
      <c r="AC26" s="76" t="e">
        <f aca="false">ROUNDUP(AC25,0)</f>
        <v>#VALUE!</v>
      </c>
      <c r="AD26" s="76" t="e">
        <f aca="false">ROUNDUP(AD25,0)</f>
        <v>#VALUE!</v>
      </c>
      <c r="AE26" s="77" t="e">
        <f aca="false">ROUNDUP(AE25,0)</f>
        <v>#VALUE!</v>
      </c>
    </row>
    <row collapsed="false" customFormat="false" customHeight="true" hidden="false" ht="15" outlineLevel="0" r="27">
      <c r="E27" s="63" t="s">
        <v>87</v>
      </c>
      <c r="F27" s="78" t="n">
        <v>3.7</v>
      </c>
      <c r="G27" s="79"/>
      <c r="H27" s="66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8"/>
      <c r="U27" s="69" t="e">
        <f aca="false">U$20/$F27*$G27</f>
        <v>#VALUE!</v>
      </c>
      <c r="V27" s="70" t="e">
        <f aca="false">V$20/$F27*$G27</f>
        <v>#VALUE!</v>
      </c>
      <c r="W27" s="70" t="e">
        <f aca="false">W$20/$F27*$G27</f>
        <v>#VALUE!</v>
      </c>
      <c r="X27" s="70" t="e">
        <f aca="false">X$20/$F27*$G27</f>
        <v>#VALUE!</v>
      </c>
      <c r="Y27" s="70" t="e">
        <f aca="false">Y$20/$F27*$G27</f>
        <v>#VALUE!</v>
      </c>
      <c r="Z27" s="70" t="e">
        <f aca="false">Z$20/$F27*$G27</f>
        <v>#VALUE!</v>
      </c>
      <c r="AA27" s="70" t="e">
        <f aca="false">AA$20/$F27*$G27</f>
        <v>#VALUE!</v>
      </c>
      <c r="AB27" s="70" t="e">
        <f aca="false">AB$20/$F27*$G27</f>
        <v>#VALUE!</v>
      </c>
      <c r="AC27" s="70" t="e">
        <f aca="false">AC$20/$F27*$G27</f>
        <v>#VALUE!</v>
      </c>
      <c r="AD27" s="70" t="e">
        <f aca="false">AD$20/$F27*$G27</f>
        <v>#VALUE!</v>
      </c>
      <c r="AE27" s="71" t="e">
        <f aca="false">AE$20/$F27*$G27</f>
        <v>#VALUE!</v>
      </c>
    </row>
    <row collapsed="false" customFormat="false" customHeight="true" hidden="false" ht="15.75" outlineLevel="0" r="28">
      <c r="E28" s="63"/>
      <c r="F28" s="78"/>
      <c r="G28" s="79"/>
      <c r="H28" s="72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4"/>
      <c r="U28" s="75" t="e">
        <f aca="false">ROUNDUP(U27,0)</f>
        <v>#VALUE!</v>
      </c>
      <c r="V28" s="76" t="e">
        <f aca="false">ROUNDUP(V27,0)</f>
        <v>#VALUE!</v>
      </c>
      <c r="W28" s="76" t="e">
        <f aca="false">ROUNDUP(W27,0)</f>
        <v>#VALUE!</v>
      </c>
      <c r="X28" s="76" t="e">
        <f aca="false">ROUNDUP(X27,0)</f>
        <v>#VALUE!</v>
      </c>
      <c r="Y28" s="76" t="e">
        <f aca="false">ROUNDUP(Y27,0)</f>
        <v>#VALUE!</v>
      </c>
      <c r="Z28" s="76" t="e">
        <f aca="false">ROUNDUP(Z27,0)</f>
        <v>#VALUE!</v>
      </c>
      <c r="AA28" s="76" t="e">
        <f aca="false">ROUNDUP(AA27,0)</f>
        <v>#VALUE!</v>
      </c>
      <c r="AB28" s="76" t="e">
        <f aca="false">ROUNDUP(AB27,0)</f>
        <v>#VALUE!</v>
      </c>
      <c r="AC28" s="76" t="e">
        <f aca="false">ROUNDUP(AC27,0)</f>
        <v>#VALUE!</v>
      </c>
      <c r="AD28" s="76" t="e">
        <f aca="false">ROUNDUP(AD27,0)</f>
        <v>#VALUE!</v>
      </c>
      <c r="AE28" s="77" t="e">
        <f aca="false">ROUNDUP(AE27,0)</f>
        <v>#VALUE!</v>
      </c>
      <c r="AG28" s="0" t="n">
        <v>8</v>
      </c>
      <c r="AH28" s="0" t="n">
        <v>7</v>
      </c>
      <c r="AI28" s="0" t="n">
        <v>6</v>
      </c>
      <c r="AJ28" s="0" t="n">
        <v>5</v>
      </c>
      <c r="AK28" s="0" t="n">
        <v>4</v>
      </c>
      <c r="AL28" s="0" t="n">
        <v>3</v>
      </c>
      <c r="AM28" s="0" t="n">
        <v>2</v>
      </c>
      <c r="AN28" s="0" t="n">
        <v>1</v>
      </c>
      <c r="AO28" s="0" t="n">
        <v>0</v>
      </c>
    </row>
    <row collapsed="false" customFormat="false" customHeight="true" hidden="false" ht="15" outlineLevel="0" r="29">
      <c r="AG29" s="0" t="n">
        <v>-0.0121527777775693</v>
      </c>
      <c r="AH29" s="0" t="n">
        <v>0.459325396817217</v>
      </c>
      <c r="AI29" s="0" t="n">
        <v>-7.260416666532</v>
      </c>
      <c r="AJ29" s="0" t="n">
        <v>62.3194444432347</v>
      </c>
      <c r="AK29" s="0" t="n">
        <v>-314.692708326878</v>
      </c>
      <c r="AL29" s="0" t="n">
        <v>942.090277756945</v>
      </c>
      <c r="AM29" s="0" t="n">
        <v>-1580.53472218276</v>
      </c>
      <c r="AN29" s="0" t="n">
        <v>1227.63095234109</v>
      </c>
      <c r="AO29" s="0" t="n">
        <v>-99.9999999836494</v>
      </c>
    </row>
    <row collapsed="false" customFormat="false" customHeight="true" hidden="false" ht="15" outlineLevel="0" r="30"/>
    <row collapsed="false" customFormat="false" customHeight="true" hidden="true" ht="15" outlineLevel="0" r="31">
      <c r="A31" s="1"/>
      <c r="B31" s="1"/>
      <c r="C31" s="48" t="n">
        <v>0.0008</v>
      </c>
      <c r="D31" s="80" t="n">
        <v>0.0005</v>
      </c>
      <c r="E31" s="80" t="n">
        <v>0</v>
      </c>
      <c r="F31" s="80" t="n">
        <v>0.0005</v>
      </c>
      <c r="G31" s="81" t="n">
        <v>0</v>
      </c>
      <c r="H31" s="82"/>
      <c r="I31" s="83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5"/>
      <c r="U31" s="83" t="n">
        <f aca="false">($AG$41*U4^$AG$40+$AH$41*U4^$AH$40+$AI$41*U4^$AI$40+$AJ$41*U4^$AJ$40+$AK$41*U4^$AK$40+$AL$41*U4^$AL$40+$AM$41*U4^$AM$40+$AN$41*U4^$AN$40+$AO$41*U4^$AO$40)/10000</f>
        <v>0</v>
      </c>
      <c r="V31" s="84" t="n">
        <f aca="false">($AG$41*V4^$AG$40+$AH$41*V4^$AH$40+$AI$41*V4^$AI$40+$AJ$41*V4^$AJ$40+$AK$41*V4^$AK$40+$AL$41*V4^$AL$40+$AM$41*V4^$AM$40+$AN$41*V4^$AN$40+$AO$41*V4^$AO$40)/10000</f>
        <v>0</v>
      </c>
      <c r="W31" s="84" t="n">
        <f aca="false">($AG$41*W4^$AG$40+$AH$41*W4^$AH$40+$AI$41*W4^$AI$40+$AJ$41*W4^$AJ$40+$AK$41*W4^$AK$40+$AL$41*W4^$AL$40+$AM$41*W4^$AM$40+$AN$41*W4^$AN$40+$AO$41*W4^$AO$40)/10000</f>
        <v>0</v>
      </c>
      <c r="X31" s="84" t="n">
        <f aca="false">($AG$41*X4^$AG$40+$AH$41*X4^$AH$40+$AI$41*X4^$AI$40+$AJ$41*X4^$AJ$40+$AK$41*X4^$AK$40+$AL$41*X4^$AL$40+$AM$41*X4^$AM$40+$AN$41*X4^$AN$40+$AO$41*X4^$AO$40)/10000</f>
        <v>0</v>
      </c>
      <c r="Y31" s="84" t="n">
        <f aca="false">($AG$41*Y4^$AG$40+$AH$41*Y4^$AH$40+$AI$41*Y4^$AI$40+$AJ$41*Y4^$AJ$40+$AK$41*Y4^$AK$40+$AL$41*Y4^$AL$40+$AM$41*Y4^$AM$40+$AN$41*Y4^$AN$40+$AO$41*Y4^$AO$40)/10000</f>
        <v>0</v>
      </c>
      <c r="Z31" s="84" t="n">
        <f aca="false">($AG$41*Z4^$AG$40+$AH$41*Z4^$AH$40+$AI$41*Z4^$AI$40+$AJ$41*Z4^$AJ$40+$AK$41*Z4^$AK$40+$AL$41*Z4^$AL$40+$AM$41*Z4^$AM$40+$AN$41*Z4^$AN$40+$AO$41*Z4^$AO$40)/10000</f>
        <v>0</v>
      </c>
      <c r="AA31" s="84" t="n">
        <f aca="false">($AG$41*AA4^$AG$40+$AH$41*AA4^$AH$40+$AI$41*AA4^$AI$40+$AJ$41*AA4^$AJ$40+$AK$41*AA4^$AK$40+$AL$41*AA4^$AL$40+$AM$41*AA4^$AM$40+$AN$41*AA4^$AN$40+$AO$41*AA4^$AO$40)/10000</f>
        <v>0</v>
      </c>
      <c r="AB31" s="84" t="n">
        <f aca="false">($AG$41*AB4^$AG$40+$AH$41*AB4^$AH$40+$AI$41*AB4^$AI$40+$AJ$41*AB4^$AJ$40+$AK$41*AB4^$AK$40+$AL$41*AB4^$AL$40+$AM$41*AB4^$AM$40+$AN$41*AB4^$AN$40+$AO$41*AB4^$AO$40)/10000</f>
        <v>0</v>
      </c>
      <c r="AC31" s="84" t="n">
        <f aca="false">($AG$41*AC4^$AG$40+$AH$41*AC4^$AH$40+$AI$41*AC4^$AI$40+$AJ$41*AC4^$AJ$40+$AK$41*AC4^$AK$40+$AL$41*AC4^$AL$40+$AM$41*AC4^$AM$40+$AN$41*AC4^$AN$40+$AO$41*AC4^$AO$40)/10000</f>
        <v>0</v>
      </c>
      <c r="AD31" s="84" t="n">
        <f aca="false">($AG$41*AD4^$AG$40+$AH$41*AD4^$AH$40+$AI$41*AD4^$AI$40+$AJ$41*AD4^$AJ$40+$AK$41*AD4^$AK$40+$AL$41*AD4^$AL$40+$AM$41*AD4^$AM$40+$AN$41*AD4^$AN$40+$AO$41*AD4^$AO$40)/10000</f>
        <v>0</v>
      </c>
      <c r="AE31" s="86" t="n">
        <f aca="false">($AG$41*AE4^$AG$40+$AH$41*AE4^$AH$40+$AI$41*AE4^$AI$40+$AJ$41*AE4^$AJ$40+$AK$41*AE4^$AK$40+$AL$41*AE4^$AL$40+$AM$41*AE4^$AM$40+$AN$41*AE4^$AN$40+$AO$41*AE4^$AO$40)/10000</f>
        <v>0</v>
      </c>
    </row>
    <row collapsed="false" customFormat="false" customHeight="true" hidden="true" ht="15" outlineLevel="0" r="32">
      <c r="A32" s="48" t="n">
        <v>1</v>
      </c>
      <c r="B32" s="81" t="s">
        <v>20</v>
      </c>
      <c r="C32" s="87" t="e">
        <f aca="false">1+C$16*C$43</f>
        <v>#VALUE!</v>
      </c>
      <c r="D32" s="88" t="e">
        <f aca="false">1+D$16*D$43</f>
        <v>#VALUE!</v>
      </c>
      <c r="E32" s="88" t="e">
        <f aca="false">1+E$16*E$43</f>
        <v>#VALUE!</v>
      </c>
      <c r="F32" s="88" t="e">
        <f aca="false">1+F$16*F$43</f>
        <v>#VALUE!</v>
      </c>
      <c r="G32" s="89" t="e">
        <f aca="false">1+G$16*G$43</f>
        <v>#VALUE!</v>
      </c>
      <c r="H32" s="90" t="e">
        <f aca="false">1+H$16*H$43</f>
        <v>#VALUE!</v>
      </c>
      <c r="I32" s="91" t="n">
        <v>290.932791463741</v>
      </c>
      <c r="J32" s="92" t="n">
        <v>29.5617641136342</v>
      </c>
      <c r="K32" s="92" t="n">
        <v>40.1770273062873</v>
      </c>
      <c r="L32" s="92" t="n">
        <v>23.5287532069651</v>
      </c>
      <c r="M32" s="92" t="n">
        <v>17.7065152985484</v>
      </c>
      <c r="N32" s="92" t="n">
        <v>34.2494646810135</v>
      </c>
      <c r="O32" s="92" t="n">
        <v>17.199798667224</v>
      </c>
      <c r="P32" s="92" t="n">
        <v>15.8258553610543</v>
      </c>
      <c r="Q32" s="92" t="n">
        <v>24.0938425301776</v>
      </c>
      <c r="R32" s="92" t="n">
        <v>43.0532492538866</v>
      </c>
      <c r="S32" s="92" t="n">
        <v>30.5986981307512</v>
      </c>
      <c r="T32" s="93" t="n">
        <v>14.9378229141982</v>
      </c>
      <c r="U32" s="94" t="e">
        <f aca="false">ROUNDUP(J32*$E32*(1+$H$16*U$43)/($C32*$D32*$F32*$G32),0)</f>
        <v>#VALUE!</v>
      </c>
      <c r="V32" s="91" t="e">
        <f aca="false">ROUNDUP(K32*$E32*(1+$H$16*V$43)/($C32*$D32*$F32*$G32),0)</f>
        <v>#VALUE!</v>
      </c>
      <c r="W32" s="91" t="e">
        <f aca="false">ROUNDUP(L32*$E32*(1+$H$16*W$43)/($C32*$D32*$F32*$G32),0)</f>
        <v>#VALUE!</v>
      </c>
      <c r="X32" s="91" t="e">
        <f aca="false">ROUNDUP(M32*$E32*(1+$H$16*X$43)/($C32*$D32*$F32*$G32),0)</f>
        <v>#VALUE!</v>
      </c>
      <c r="Y32" s="91" t="e">
        <f aca="false">ROUNDUP(N32*$E32*(1+$H$16*Y$43)/($C32*$D32*$F32*$G32),0)</f>
        <v>#VALUE!</v>
      </c>
      <c r="Z32" s="91" t="e">
        <f aca="false">ROUNDUP(O32*$E32*(1+$H$16*Z$43)/($C32*$D32*$F32*$G32),0)</f>
        <v>#VALUE!</v>
      </c>
      <c r="AA32" s="91" t="e">
        <f aca="false">ROUNDUP(P32*$E32*(1+$H$16*AA$43)/($C32*$D32*$F32*$G32),0)</f>
        <v>#VALUE!</v>
      </c>
      <c r="AB32" s="91" t="e">
        <f aca="false">ROUNDUP(Q32*$E32*(1+$H$16*AB$43)/($C32*$D32*$F32*$G32),0)</f>
        <v>#VALUE!</v>
      </c>
      <c r="AC32" s="91" t="e">
        <f aca="false">ROUNDUP(R32*$E32*(1+$H$16*AC$43)/($C32*$D32*$F32*$G32),0)</f>
        <v>#VALUE!</v>
      </c>
      <c r="AD32" s="91" t="e">
        <f aca="false">ROUNDUP(S32*$E32*(1+$H$16*AD$43)/($C32*$D32*$F32*$G32),0)</f>
        <v>#VALUE!</v>
      </c>
      <c r="AE32" s="95" t="e">
        <f aca="false">ROUNDUP(T32*$E32*(1+$H$16*AE$43)/($C32*$D32*$F32*$G32),0)</f>
        <v>#VALUE!</v>
      </c>
    </row>
    <row collapsed="false" customFormat="false" customHeight="true" hidden="true" ht="15" outlineLevel="0" r="33">
      <c r="A33" s="87" t="n">
        <v>2</v>
      </c>
      <c r="B33" s="89" t="s">
        <v>21</v>
      </c>
      <c r="C33" s="87" t="e">
        <f aca="false">1+C$16*C$43</f>
        <v>#VALUE!</v>
      </c>
      <c r="D33" s="88" t="e">
        <f aca="false">1+D$16*D$43</f>
        <v>#VALUE!</v>
      </c>
      <c r="E33" s="88" t="e">
        <f aca="false">1+E$16*E$43</f>
        <v>#VALUE!</v>
      </c>
      <c r="F33" s="88" t="e">
        <f aca="false">1+F$16*F$43</f>
        <v>#VALUE!</v>
      </c>
      <c r="G33" s="89" t="e">
        <f aca="false">1+G$16*G$43</f>
        <v>#VALUE!</v>
      </c>
      <c r="H33" s="96" t="e">
        <f aca="false">1+H$16*H$43</f>
        <v>#VALUE!</v>
      </c>
      <c r="I33" s="97" t="n">
        <v>300.744848428195</v>
      </c>
      <c r="J33" s="98" t="n">
        <v>22.8752068023437</v>
      </c>
      <c r="K33" s="98" t="n">
        <v>39.9418330141634</v>
      </c>
      <c r="L33" s="98" t="n">
        <v>18.0177007434084</v>
      </c>
      <c r="M33" s="98" t="n">
        <v>22.5763039004182</v>
      </c>
      <c r="N33" s="98" t="n">
        <v>16.3698768702735</v>
      </c>
      <c r="O33" s="98" t="n">
        <v>14.0336789906721</v>
      </c>
      <c r="P33" s="98" t="n">
        <v>19.0650711617564</v>
      </c>
      <c r="Q33" s="98" t="n">
        <v>42.1500634693108</v>
      </c>
      <c r="R33" s="98" t="n">
        <v>52.9147260744745</v>
      </c>
      <c r="S33" s="98" t="n">
        <v>37.3682945813609</v>
      </c>
      <c r="T33" s="99" t="n">
        <v>15.4320928200129</v>
      </c>
      <c r="U33" s="100" t="e">
        <f aca="false">ROUNDUP(J33*$E33*(1+$H$16*U$43)/($C33*$D33*$F33*$G33),0)</f>
        <v>#VALUE!</v>
      </c>
      <c r="V33" s="97" t="e">
        <f aca="false">ROUNDUP(K33*$E33*(1+$H$16*V$43)/($C33*$D33*$F33*$G33),0)</f>
        <v>#VALUE!</v>
      </c>
      <c r="W33" s="97" t="e">
        <f aca="false">ROUNDUP(L33*$E33*(1+$H$16*W$43)/($C33*$D33*$F33*$G33),0)</f>
        <v>#VALUE!</v>
      </c>
      <c r="X33" s="97" t="e">
        <f aca="false">ROUNDUP(M33*$E33*(1+$H$16*X$43)/($C33*$D33*$F33*$G33),0)</f>
        <v>#VALUE!</v>
      </c>
      <c r="Y33" s="97" t="e">
        <f aca="false">ROUNDUP(N33*$E33*(1+$H$16*Y$43)/($C33*$D33*$F33*$G33),0)</f>
        <v>#VALUE!</v>
      </c>
      <c r="Z33" s="97" t="e">
        <f aca="false">ROUNDUP(O33*$E33*(1+$H$16*Z$43)/($C33*$D33*$F33*$G33),0)</f>
        <v>#VALUE!</v>
      </c>
      <c r="AA33" s="97" t="e">
        <f aca="false">ROUNDUP(P33*$E33*(1+$H$16*AA$43)/($C33*$D33*$F33*$G33),0)</f>
        <v>#VALUE!</v>
      </c>
      <c r="AB33" s="97" t="e">
        <f aca="false">ROUNDUP(Q33*$E33*(1+$H$16*AB$43)/($C33*$D33*$F33*$G33),0)</f>
        <v>#VALUE!</v>
      </c>
      <c r="AC33" s="97" t="e">
        <f aca="false">ROUNDUP(R33*$E33*(1+$H$16*AC$43)/($C33*$D33*$F33*$G33),0)</f>
        <v>#VALUE!</v>
      </c>
      <c r="AD33" s="97" t="e">
        <f aca="false">ROUNDUP(S33*$E33*(1+$H$16*AD$43)/($C33*$D33*$F33*$G33),0)</f>
        <v>#VALUE!</v>
      </c>
      <c r="AE33" s="101" t="e">
        <f aca="false">ROUNDUP(T33*$E33*(1+$H$16*AE$43)/($C33*$D33*$F33*$G33),0)</f>
        <v>#VALUE!</v>
      </c>
    </row>
    <row collapsed="false" customFormat="false" customHeight="true" hidden="true" ht="15" outlineLevel="0" r="34">
      <c r="A34" s="87" t="n">
        <v>3</v>
      </c>
      <c r="B34" s="89" t="s">
        <v>22</v>
      </c>
      <c r="C34" s="87" t="e">
        <f aca="false">1+C$16*C$43</f>
        <v>#VALUE!</v>
      </c>
      <c r="D34" s="88" t="e">
        <f aca="false">1+D$16*D$43</f>
        <v>#VALUE!</v>
      </c>
      <c r="E34" s="88" t="e">
        <f aca="false">1+E$16*E$43</f>
        <v>#VALUE!</v>
      </c>
      <c r="F34" s="88" t="e">
        <f aca="false">1+F$16*F$43</f>
        <v>#VALUE!</v>
      </c>
      <c r="G34" s="89" t="e">
        <f aca="false">1+G$16*G$43</f>
        <v>#VALUE!</v>
      </c>
      <c r="H34" s="96" t="e">
        <f aca="false">1+H$16*H$43</f>
        <v>#VALUE!</v>
      </c>
      <c r="I34" s="97" t="n">
        <v>264.984864707637</v>
      </c>
      <c r="J34" s="98" t="n">
        <v>16.628831433023</v>
      </c>
      <c r="K34" s="98" t="n">
        <v>30.0373247696124</v>
      </c>
      <c r="L34" s="98" t="n">
        <v>29.1309428530115</v>
      </c>
      <c r="M34" s="98" t="n">
        <v>31.642229242135</v>
      </c>
      <c r="N34" s="98" t="n">
        <v>24.0614802326622</v>
      </c>
      <c r="O34" s="98" t="n">
        <v>12.5323432507355</v>
      </c>
      <c r="P34" s="98" t="n">
        <v>14.8557156356478</v>
      </c>
      <c r="Q34" s="98" t="n">
        <v>28.6583394176481</v>
      </c>
      <c r="R34" s="98" t="n">
        <v>35.0856180683054</v>
      </c>
      <c r="S34" s="98" t="n">
        <v>28.6020721215406</v>
      </c>
      <c r="T34" s="99" t="n">
        <v>13.7499676833161</v>
      </c>
      <c r="U34" s="100" t="e">
        <f aca="false">ROUNDUP(J34*$E34*(1+$H$16*U$43)/($C34*$D34*$F34*$G34),0)</f>
        <v>#VALUE!</v>
      </c>
      <c r="V34" s="97" t="e">
        <f aca="false">ROUNDUP(K34*$E34*(1+$H$16*V$43)/($C34*$D34*$F34*$G34),0)</f>
        <v>#VALUE!</v>
      </c>
      <c r="W34" s="97" t="e">
        <f aca="false">ROUNDUP(L34*$E34*(1+$H$16*W$43)/($C34*$D34*$F34*$G34),0)</f>
        <v>#VALUE!</v>
      </c>
      <c r="X34" s="97" t="e">
        <f aca="false">ROUNDUP(M34*$E34*(1+$H$16*X$43)/($C34*$D34*$F34*$G34),0)</f>
        <v>#VALUE!</v>
      </c>
      <c r="Y34" s="97" t="e">
        <f aca="false">ROUNDUP(N34*$E34*(1+$H$16*Y$43)/($C34*$D34*$F34*$G34),0)</f>
        <v>#VALUE!</v>
      </c>
      <c r="Z34" s="97" t="e">
        <f aca="false">ROUNDUP(O34*$E34*(1+$H$16*Z$43)/($C34*$D34*$F34*$G34),0)</f>
        <v>#VALUE!</v>
      </c>
      <c r="AA34" s="97" t="e">
        <f aca="false">ROUNDUP(P34*$E34*(1+$H$16*AA$43)/($C34*$D34*$F34*$G34),0)</f>
        <v>#VALUE!</v>
      </c>
      <c r="AB34" s="97" t="e">
        <f aca="false">ROUNDUP(Q34*$E34*(1+$H$16*AB$43)/($C34*$D34*$F34*$G34),0)</f>
        <v>#VALUE!</v>
      </c>
      <c r="AC34" s="97" t="e">
        <f aca="false">ROUNDUP(R34*$E34*(1+$H$16*AC$43)/($C34*$D34*$F34*$G34),0)</f>
        <v>#VALUE!</v>
      </c>
      <c r="AD34" s="97" t="e">
        <f aca="false">ROUNDUP(S34*$E34*(1+$H$16*AD$43)/($C34*$D34*$F34*$G34),0)</f>
        <v>#VALUE!</v>
      </c>
      <c r="AE34" s="101" t="e">
        <f aca="false">ROUNDUP(T34*$E34*(1+$H$16*AE$43)/($C34*$D34*$F34*$G34),0)</f>
        <v>#VALUE!</v>
      </c>
    </row>
    <row collapsed="false" customFormat="false" customHeight="true" hidden="true" ht="15" outlineLevel="0" r="35">
      <c r="A35" s="87" t="n">
        <v>4</v>
      </c>
      <c r="B35" s="89" t="s">
        <v>23</v>
      </c>
      <c r="C35" s="87" t="e">
        <f aca="false">1+C$16*C$43</f>
        <v>#VALUE!</v>
      </c>
      <c r="D35" s="88" t="e">
        <f aca="false">1+D$16*D$43</f>
        <v>#VALUE!</v>
      </c>
      <c r="E35" s="88" t="e">
        <f aca="false">1+E$16*E$43</f>
        <v>#VALUE!</v>
      </c>
      <c r="F35" s="88" t="e">
        <f aca="false">1+F$16*F$43</f>
        <v>#VALUE!</v>
      </c>
      <c r="G35" s="89" t="e">
        <f aca="false">1+G$16*G$43</f>
        <v>#VALUE!</v>
      </c>
      <c r="H35" s="96" t="e">
        <f aca="false">1+H$16*H$43</f>
        <v>#VALUE!</v>
      </c>
      <c r="I35" s="97" t="n">
        <v>246.219705777147</v>
      </c>
      <c r="J35" s="98" t="n">
        <v>11.2265274546825</v>
      </c>
      <c r="K35" s="98" t="n">
        <v>13.3823840658714</v>
      </c>
      <c r="L35" s="98" t="n">
        <v>41.7047876360729</v>
      </c>
      <c r="M35" s="98" t="n">
        <v>41.6960939381611</v>
      </c>
      <c r="N35" s="98" t="n">
        <v>21.447377909649</v>
      </c>
      <c r="O35" s="98" t="n">
        <v>7.65296421679325</v>
      </c>
      <c r="P35" s="98" t="n">
        <v>11.2730065226267</v>
      </c>
      <c r="Q35" s="98" t="n">
        <v>22.422344127202</v>
      </c>
      <c r="R35" s="98" t="n">
        <v>36.5517654474246</v>
      </c>
      <c r="S35" s="98" t="n">
        <v>29.0762701127423</v>
      </c>
      <c r="T35" s="99" t="n">
        <v>9.78618434592079</v>
      </c>
      <c r="U35" s="100" t="e">
        <f aca="false">ROUNDUP(J35*$E35*(1+$H$16*U$43)/($C35*$D35*$F35*$G35),0)</f>
        <v>#VALUE!</v>
      </c>
      <c r="V35" s="97" t="e">
        <f aca="false">ROUNDUP(K35*$E35*(1+$H$16*V$43)/($C35*$D35*$F35*$G35),0)</f>
        <v>#VALUE!</v>
      </c>
      <c r="W35" s="97" t="e">
        <f aca="false">ROUNDUP(L35*$E35*(1+$H$16*W$43)/($C35*$D35*$F35*$G35),0)</f>
        <v>#VALUE!</v>
      </c>
      <c r="X35" s="97" t="e">
        <f aca="false">ROUNDUP(M35*$E35*(1+$H$16*X$43)/($C35*$D35*$F35*$G35),0)</f>
        <v>#VALUE!</v>
      </c>
      <c r="Y35" s="97" t="e">
        <f aca="false">ROUNDUP(N35*$E35*(1+$H$16*Y$43)/($C35*$D35*$F35*$G35),0)</f>
        <v>#VALUE!</v>
      </c>
      <c r="Z35" s="97" t="e">
        <f aca="false">ROUNDUP(O35*$E35*(1+$H$16*Z$43)/($C35*$D35*$F35*$G35),0)</f>
        <v>#VALUE!</v>
      </c>
      <c r="AA35" s="97" t="e">
        <f aca="false">ROUNDUP(P35*$E35*(1+$H$16*AA$43)/($C35*$D35*$F35*$G35),0)</f>
        <v>#VALUE!</v>
      </c>
      <c r="AB35" s="97" t="e">
        <f aca="false">ROUNDUP(Q35*$E35*(1+$H$16*AB$43)/($C35*$D35*$F35*$G35),0)</f>
        <v>#VALUE!</v>
      </c>
      <c r="AC35" s="97" t="e">
        <f aca="false">ROUNDUP(R35*$E35*(1+$H$16*AC$43)/($C35*$D35*$F35*$G35),0)</f>
        <v>#VALUE!</v>
      </c>
      <c r="AD35" s="97" t="e">
        <f aca="false">ROUNDUP(S35*$E35*(1+$H$16*AD$43)/($C35*$D35*$F35*$G35),0)</f>
        <v>#VALUE!</v>
      </c>
      <c r="AE35" s="101" t="e">
        <f aca="false">ROUNDUP(T35*$E35*(1+$H$16*AE$43)/($C35*$D35*$F35*$G35),0)</f>
        <v>#VALUE!</v>
      </c>
    </row>
    <row collapsed="false" customFormat="false" customHeight="true" hidden="true" ht="15" outlineLevel="0" r="36">
      <c r="A36" s="87" t="n">
        <v>5</v>
      </c>
      <c r="B36" s="89" t="s">
        <v>24</v>
      </c>
      <c r="C36" s="87" t="e">
        <f aca="false">1+C$16*C$43</f>
        <v>#VALUE!</v>
      </c>
      <c r="D36" s="88" t="e">
        <f aca="false">1+D$16*D$43</f>
        <v>#VALUE!</v>
      </c>
      <c r="E36" s="88" t="e">
        <f aca="false">1+E$16*E$43</f>
        <v>#VALUE!</v>
      </c>
      <c r="F36" s="88" t="e">
        <f aca="false">1+F$16*F$43</f>
        <v>#VALUE!</v>
      </c>
      <c r="G36" s="89" t="e">
        <f aca="false">1+G$16*G$43</f>
        <v>#VALUE!</v>
      </c>
      <c r="H36" s="96" t="e">
        <f aca="false">1+H$16*H$43</f>
        <v>#VALUE!</v>
      </c>
      <c r="I36" s="97" t="n">
        <v>308.020524883502</v>
      </c>
      <c r="J36" s="98" t="n">
        <v>20.3333912231777</v>
      </c>
      <c r="K36" s="98" t="n">
        <v>43.4500583796679</v>
      </c>
      <c r="L36" s="98" t="n">
        <v>33.0108323453989</v>
      </c>
      <c r="M36" s="98" t="n">
        <v>38.8428737796356</v>
      </c>
      <c r="N36" s="98" t="n">
        <v>24.7893209931015</v>
      </c>
      <c r="O36" s="98" t="n">
        <v>17.7873927194212</v>
      </c>
      <c r="P36" s="98" t="n">
        <v>17.351718020311</v>
      </c>
      <c r="Q36" s="98" t="n">
        <v>26.84653164051</v>
      </c>
      <c r="R36" s="98" t="n">
        <v>39.3792769385375</v>
      </c>
      <c r="S36" s="98" t="n">
        <v>30.9521963441266</v>
      </c>
      <c r="T36" s="99" t="n">
        <v>15.2769324996136</v>
      </c>
      <c r="U36" s="100" t="e">
        <f aca="false">ROUNDUP(J36*$E36*(1+$H$16*U$43)/($C36*$D36*$F36*$G36),0)</f>
        <v>#VALUE!</v>
      </c>
      <c r="V36" s="97" t="e">
        <f aca="false">ROUNDUP(K36*$E36*(1+$H$16*V$43)/($C36*$D36*$F36*$G36),0)</f>
        <v>#VALUE!</v>
      </c>
      <c r="W36" s="97" t="e">
        <f aca="false">ROUNDUP(L36*$E36*(1+$H$16*W$43)/($C36*$D36*$F36*$G36),0)</f>
        <v>#VALUE!</v>
      </c>
      <c r="X36" s="97" t="e">
        <f aca="false">ROUNDUP(M36*$E36*(1+$H$16*X$43)/($C36*$D36*$F36*$G36),0)</f>
        <v>#VALUE!</v>
      </c>
      <c r="Y36" s="97" t="e">
        <f aca="false">ROUNDUP(N36*$E36*(1+$H$16*Y$43)/($C36*$D36*$F36*$G36),0)</f>
        <v>#VALUE!</v>
      </c>
      <c r="Z36" s="97" t="e">
        <f aca="false">ROUNDUP(O36*$E36*(1+$H$16*Z$43)/($C36*$D36*$F36*$G36),0)</f>
        <v>#VALUE!</v>
      </c>
      <c r="AA36" s="97" t="e">
        <f aca="false">ROUNDUP(P36*$E36*(1+$H$16*AA$43)/($C36*$D36*$F36*$G36),0)</f>
        <v>#VALUE!</v>
      </c>
      <c r="AB36" s="97" t="e">
        <f aca="false">ROUNDUP(Q36*$E36*(1+$H$16*AB$43)/($C36*$D36*$F36*$G36),0)</f>
        <v>#VALUE!</v>
      </c>
      <c r="AC36" s="97" t="e">
        <f aca="false">ROUNDUP(R36*$E36*(1+$H$16*AC$43)/($C36*$D36*$F36*$G36),0)</f>
        <v>#VALUE!</v>
      </c>
      <c r="AD36" s="97" t="e">
        <f aca="false">ROUNDUP(S36*$E36*(1+$H$16*AD$43)/($C36*$D36*$F36*$G36),0)</f>
        <v>#VALUE!</v>
      </c>
      <c r="AE36" s="101" t="e">
        <f aca="false">ROUNDUP(T36*$E36*(1+$H$16*AE$43)/($C36*$D36*$F36*$G36),0)</f>
        <v>#VALUE!</v>
      </c>
    </row>
    <row collapsed="false" customFormat="false" customHeight="true" hidden="true" ht="15" outlineLevel="0" r="37">
      <c r="A37" s="87" t="n">
        <v>6</v>
      </c>
      <c r="B37" s="89" t="s">
        <v>25</v>
      </c>
      <c r="C37" s="87" t="e">
        <f aca="false">1+C$16*C$43</f>
        <v>#VALUE!</v>
      </c>
      <c r="D37" s="88" t="e">
        <f aca="false">1+D$16*D$43</f>
        <v>#VALUE!</v>
      </c>
      <c r="E37" s="88" t="e">
        <f aca="false">1+E$16*E$43</f>
        <v>#VALUE!</v>
      </c>
      <c r="F37" s="88" t="e">
        <f aca="false">1+F$16*F$43</f>
        <v>#VALUE!</v>
      </c>
      <c r="G37" s="89" t="e">
        <f aca="false">1+G$16*G$43</f>
        <v>#VALUE!</v>
      </c>
      <c r="H37" s="96" t="e">
        <f aca="false">1+H$16*H$43</f>
        <v>#VALUE!</v>
      </c>
      <c r="I37" s="97" t="n">
        <v>234.545532552356</v>
      </c>
      <c r="J37" s="98" t="n">
        <v>19.3313631762024</v>
      </c>
      <c r="K37" s="98" t="n">
        <v>34.6566920533812</v>
      </c>
      <c r="L37" s="98" t="n">
        <v>19.8756383148223</v>
      </c>
      <c r="M37" s="98" t="n">
        <v>12.2560707604642</v>
      </c>
      <c r="N37" s="98" t="n">
        <v>18.6097655577006</v>
      </c>
      <c r="O37" s="98" t="n">
        <v>13.570024147844</v>
      </c>
      <c r="P37" s="98" t="n">
        <v>9.52190696865899</v>
      </c>
      <c r="Q37" s="98" t="n">
        <v>27.6612571126444</v>
      </c>
      <c r="R37" s="98" t="n">
        <v>37.0589322476114</v>
      </c>
      <c r="S37" s="98" t="n">
        <v>32.5122879249</v>
      </c>
      <c r="T37" s="99" t="n">
        <v>9.49159428812634</v>
      </c>
      <c r="U37" s="100" t="e">
        <f aca="false">ROUNDUP(J37*$E37*(1+$H$16*U$43)/($C37*$D37*$F37*$G37),0)</f>
        <v>#VALUE!</v>
      </c>
      <c r="V37" s="97" t="e">
        <f aca="false">ROUNDUP(K37*$E37*(1+$H$16*V$43)/($C37*$D37*$F37*$G37),0)</f>
        <v>#VALUE!</v>
      </c>
      <c r="W37" s="97" t="e">
        <f aca="false">ROUNDUP(L37*$E37*(1+$H$16*W$43)/($C37*$D37*$F37*$G37),0)</f>
        <v>#VALUE!</v>
      </c>
      <c r="X37" s="97" t="e">
        <f aca="false">ROUNDUP(M37*$E37*(1+$H$16*X$43)/($C37*$D37*$F37*$G37),0)</f>
        <v>#VALUE!</v>
      </c>
      <c r="Y37" s="97" t="e">
        <f aca="false">ROUNDUP(N37*$E37*(1+$H$16*Y$43)/($C37*$D37*$F37*$G37),0)</f>
        <v>#VALUE!</v>
      </c>
      <c r="Z37" s="97" t="e">
        <f aca="false">ROUNDUP(O37*$E37*(1+$H$16*Z$43)/($C37*$D37*$F37*$G37),0)</f>
        <v>#VALUE!</v>
      </c>
      <c r="AA37" s="97" t="e">
        <f aca="false">ROUNDUP(P37*$E37*(1+$H$16*AA$43)/($C37*$D37*$F37*$G37),0)</f>
        <v>#VALUE!</v>
      </c>
      <c r="AB37" s="97" t="e">
        <f aca="false">ROUNDUP(Q37*$E37*(1+$H$16*AB$43)/($C37*$D37*$F37*$G37),0)</f>
        <v>#VALUE!</v>
      </c>
      <c r="AC37" s="97" t="e">
        <f aca="false">ROUNDUP(R37*$E37*(1+$H$16*AC$43)/($C37*$D37*$F37*$G37),0)</f>
        <v>#VALUE!</v>
      </c>
      <c r="AD37" s="97" t="e">
        <f aca="false">ROUNDUP(S37*$E37*(1+$H$16*AD$43)/($C37*$D37*$F37*$G37),0)</f>
        <v>#VALUE!</v>
      </c>
      <c r="AE37" s="101" t="e">
        <f aca="false">ROUNDUP(T37*$E37*(1+$H$16*AE$43)/($C37*$D37*$F37*$G37),0)</f>
        <v>#VALUE!</v>
      </c>
    </row>
    <row collapsed="false" customFormat="false" customHeight="true" hidden="true" ht="15" outlineLevel="0" r="38">
      <c r="A38" s="87" t="n">
        <v>7</v>
      </c>
      <c r="B38" s="89" t="s">
        <v>26</v>
      </c>
      <c r="C38" s="87" t="e">
        <f aca="false">1+C$16*C$43</f>
        <v>#VALUE!</v>
      </c>
      <c r="D38" s="88" t="e">
        <f aca="false">1+D$16*D$43</f>
        <v>#VALUE!</v>
      </c>
      <c r="E38" s="88" t="e">
        <f aca="false">1+E$16*E$43</f>
        <v>#VALUE!</v>
      </c>
      <c r="F38" s="88" t="e">
        <f aca="false">1+F$16*F$43</f>
        <v>#VALUE!</v>
      </c>
      <c r="G38" s="89" t="e">
        <f aca="false">1+G$16*G$43</f>
        <v>#VALUE!</v>
      </c>
      <c r="H38" s="96" t="e">
        <f aca="false">1+H$16*H$43</f>
        <v>#VALUE!</v>
      </c>
      <c r="I38" s="97" t="n">
        <v>247.56307258698</v>
      </c>
      <c r="J38" s="98" t="n">
        <v>17.2232059915042</v>
      </c>
      <c r="K38" s="98" t="n">
        <v>33.7626291239358</v>
      </c>
      <c r="L38" s="98" t="n">
        <v>22.0251368681592</v>
      </c>
      <c r="M38" s="98" t="n">
        <v>19.2423826844145</v>
      </c>
      <c r="N38" s="98" t="n">
        <v>20.5293777504868</v>
      </c>
      <c r="O38" s="98" t="n">
        <v>14.9504094155371</v>
      </c>
      <c r="P38" s="98" t="n">
        <v>15.3478026549825</v>
      </c>
      <c r="Q38" s="98" t="n">
        <v>27.9791443424989</v>
      </c>
      <c r="R38" s="98" t="n">
        <v>38.3047166105015</v>
      </c>
      <c r="S38" s="98" t="n">
        <v>29.383828301548</v>
      </c>
      <c r="T38" s="99" t="n">
        <v>8.81443884341107</v>
      </c>
      <c r="U38" s="100" t="e">
        <f aca="false">ROUNDUP(J38*$E38*(1+$H$16*U$43)/($C38*$D38*$F38*$G38),0)</f>
        <v>#VALUE!</v>
      </c>
      <c r="V38" s="97" t="e">
        <f aca="false">ROUNDUP(K38*$E38*(1+$H$16*V$43)/($C38*$D38*$F38*$G38),0)</f>
        <v>#VALUE!</v>
      </c>
      <c r="W38" s="97" t="e">
        <f aca="false">ROUNDUP(L38*$E38*(1+$H$16*W$43)/($C38*$D38*$F38*$G38),0)</f>
        <v>#VALUE!</v>
      </c>
      <c r="X38" s="97" t="e">
        <f aca="false">ROUNDUP(M38*$E38*(1+$H$16*X$43)/($C38*$D38*$F38*$G38),0)</f>
        <v>#VALUE!</v>
      </c>
      <c r="Y38" s="97" t="e">
        <f aca="false">ROUNDUP(N38*$E38*(1+$H$16*Y$43)/($C38*$D38*$F38*$G38),0)</f>
        <v>#VALUE!</v>
      </c>
      <c r="Z38" s="97" t="e">
        <f aca="false">ROUNDUP(O38*$E38*(1+$H$16*Z$43)/($C38*$D38*$F38*$G38),0)</f>
        <v>#VALUE!</v>
      </c>
      <c r="AA38" s="97" t="e">
        <f aca="false">ROUNDUP(P38*$E38*(1+$H$16*AA$43)/($C38*$D38*$F38*$G38),0)</f>
        <v>#VALUE!</v>
      </c>
      <c r="AB38" s="97" t="e">
        <f aca="false">ROUNDUP(Q38*$E38*(1+$H$16*AB$43)/($C38*$D38*$F38*$G38),0)</f>
        <v>#VALUE!</v>
      </c>
      <c r="AC38" s="97" t="e">
        <f aca="false">ROUNDUP(R38*$E38*(1+$H$16*AC$43)/($C38*$D38*$F38*$G38),0)</f>
        <v>#VALUE!</v>
      </c>
      <c r="AD38" s="97" t="e">
        <f aca="false">ROUNDUP(S38*$E38*(1+$H$16*AD$43)/($C38*$D38*$F38*$G38),0)</f>
        <v>#VALUE!</v>
      </c>
      <c r="AE38" s="101" t="e">
        <f aca="false">ROUNDUP(T38*$E38*(1+$H$16*AE$43)/($C38*$D38*$F38*$G38),0)</f>
        <v>#VALUE!</v>
      </c>
    </row>
    <row collapsed="false" customFormat="false" customHeight="true" hidden="true" ht="15" outlineLevel="0" r="39">
      <c r="A39" s="87" t="n">
        <v>8</v>
      </c>
      <c r="B39" s="89" t="s">
        <v>27</v>
      </c>
      <c r="C39" s="87" t="e">
        <f aca="false">1+C$16*C$43</f>
        <v>#VALUE!</v>
      </c>
      <c r="D39" s="88" t="e">
        <f aca="false">1+D$16*D$43</f>
        <v>#VALUE!</v>
      </c>
      <c r="E39" s="88" t="e">
        <f aca="false">1+E$16*E$43</f>
        <v>#VALUE!</v>
      </c>
      <c r="F39" s="88" t="e">
        <f aca="false">1+F$16*F$43</f>
        <v>#VALUE!</v>
      </c>
      <c r="G39" s="89" t="e">
        <f aca="false">1+G$16*G$43</f>
        <v>#VALUE!</v>
      </c>
      <c r="H39" s="96" t="e">
        <f aca="false">1+H$16*H$43</f>
        <v>#VALUE!</v>
      </c>
      <c r="I39" s="97" t="n">
        <v>214.862980194194</v>
      </c>
      <c r="J39" s="98" t="n">
        <v>18.6641337894242</v>
      </c>
      <c r="K39" s="98" t="n">
        <v>39.8691855817709</v>
      </c>
      <c r="L39" s="98" t="n">
        <v>16.4403164511001</v>
      </c>
      <c r="M39" s="98" t="n">
        <v>19.9758496454075</v>
      </c>
      <c r="N39" s="98" t="n">
        <v>21.2079516253013</v>
      </c>
      <c r="O39" s="98" t="n">
        <v>12.5673286544252</v>
      </c>
      <c r="P39" s="98" t="n">
        <v>12.1666021074244</v>
      </c>
      <c r="Q39" s="98" t="n">
        <v>28.0817393171231</v>
      </c>
      <c r="R39" s="98" t="n">
        <v>20.3184082345204</v>
      </c>
      <c r="S39" s="98" t="n">
        <v>16.4741228274784</v>
      </c>
      <c r="T39" s="99" t="n">
        <v>9.09734196021845</v>
      </c>
      <c r="U39" s="100" t="e">
        <f aca="false">ROUNDUP(J39*$E39*(1+$H$16*U$43)/($C39*$D39*$F39*$G39),0)</f>
        <v>#VALUE!</v>
      </c>
      <c r="V39" s="97" t="e">
        <f aca="false">ROUNDUP(K39*$E39*(1+$H$16*V$43)/($C39*$D39*$F39*$G39),0)</f>
        <v>#VALUE!</v>
      </c>
      <c r="W39" s="97" t="e">
        <f aca="false">ROUNDUP(L39*$E39*(1+$H$16*W$43)/($C39*$D39*$F39*$G39),0)</f>
        <v>#VALUE!</v>
      </c>
      <c r="X39" s="97" t="e">
        <f aca="false">ROUNDUP(M39*$E39*(1+$H$16*X$43)/($C39*$D39*$F39*$G39),0)</f>
        <v>#VALUE!</v>
      </c>
      <c r="Y39" s="97" t="e">
        <f aca="false">ROUNDUP(N39*$E39*(1+$H$16*Y$43)/($C39*$D39*$F39*$G39),0)</f>
        <v>#VALUE!</v>
      </c>
      <c r="Z39" s="97" t="e">
        <f aca="false">ROUNDUP(O39*$E39*(1+$H$16*Z$43)/($C39*$D39*$F39*$G39),0)</f>
        <v>#VALUE!</v>
      </c>
      <c r="AA39" s="97" t="e">
        <f aca="false">ROUNDUP(P39*$E39*(1+$H$16*AA$43)/($C39*$D39*$F39*$G39),0)</f>
        <v>#VALUE!</v>
      </c>
      <c r="AB39" s="97" t="e">
        <f aca="false">ROUNDUP(Q39*$E39*(1+$H$16*AB$43)/($C39*$D39*$F39*$G39),0)</f>
        <v>#VALUE!</v>
      </c>
      <c r="AC39" s="97" t="e">
        <f aca="false">ROUNDUP(R39*$E39*(1+$H$16*AC$43)/($C39*$D39*$F39*$G39),0)</f>
        <v>#VALUE!</v>
      </c>
      <c r="AD39" s="97" t="e">
        <f aca="false">ROUNDUP(S39*$E39*(1+$H$16*AD$43)/($C39*$D39*$F39*$G39),0)</f>
        <v>#VALUE!</v>
      </c>
      <c r="AE39" s="101" t="e">
        <f aca="false">ROUNDUP(T39*$E39*(1+$H$16*AE$43)/($C39*$D39*$F39*$G39),0)</f>
        <v>#VALUE!</v>
      </c>
    </row>
    <row collapsed="false" customFormat="false" customHeight="true" hidden="true" ht="15" outlineLevel="0" r="40">
      <c r="A40" s="87" t="n">
        <v>9</v>
      </c>
      <c r="B40" s="89" t="s">
        <v>28</v>
      </c>
      <c r="C40" s="87" t="e">
        <f aca="false">1+C$16*C$43</f>
        <v>#VALUE!</v>
      </c>
      <c r="D40" s="88" t="e">
        <f aca="false">1+D$16*D$43</f>
        <v>#VALUE!</v>
      </c>
      <c r="E40" s="88" t="e">
        <f aca="false">1+E$16*E$43</f>
        <v>#VALUE!</v>
      </c>
      <c r="F40" s="88" t="e">
        <f aca="false">1+F$16*F$43</f>
        <v>#VALUE!</v>
      </c>
      <c r="G40" s="89" t="e">
        <f aca="false">1+G$16*G$43</f>
        <v>#VALUE!</v>
      </c>
      <c r="H40" s="96" t="e">
        <f aca="false">1+H$16*H$43</f>
        <v>#VALUE!</v>
      </c>
      <c r="I40" s="97" t="n">
        <v>313.469818850557</v>
      </c>
      <c r="J40" s="98" t="n">
        <v>18.77373406859</v>
      </c>
      <c r="K40" s="98" t="n">
        <v>26.3124632270494</v>
      </c>
      <c r="L40" s="98" t="n">
        <v>56.4625961216811</v>
      </c>
      <c r="M40" s="98" t="n">
        <v>51.5040948179226</v>
      </c>
      <c r="N40" s="98" t="n">
        <v>26.394600120827</v>
      </c>
      <c r="O40" s="98" t="n">
        <v>13.9958023500756</v>
      </c>
      <c r="P40" s="98" t="n">
        <v>11.3359664255414</v>
      </c>
      <c r="Q40" s="98" t="n">
        <v>36.3234799559444</v>
      </c>
      <c r="R40" s="98" t="n">
        <v>23.919868115111</v>
      </c>
      <c r="S40" s="98" t="n">
        <v>38.8783298832529</v>
      </c>
      <c r="T40" s="99" t="n">
        <v>9.56888376456136</v>
      </c>
      <c r="U40" s="100" t="e">
        <f aca="false">ROUNDUP(J40*$E40*(1+$H$16*U$43)/($C40*$D40*$F40*$G40),0)</f>
        <v>#VALUE!</v>
      </c>
      <c r="V40" s="97" t="e">
        <f aca="false">ROUNDUP(K40*$E40*(1+$H$16*V$43)/($C40*$D40*$F40*$G40),0)</f>
        <v>#VALUE!</v>
      </c>
      <c r="W40" s="97" t="e">
        <f aca="false">ROUNDUP(L40*$E40*(1+$H$16*W$43)/($C40*$D40*$F40*$G40),0)</f>
        <v>#VALUE!</v>
      </c>
      <c r="X40" s="97" t="e">
        <f aca="false">ROUNDUP(M40*$E40*(1+$H$16*X$43)/($C40*$D40*$F40*$G40),0)</f>
        <v>#VALUE!</v>
      </c>
      <c r="Y40" s="97" t="e">
        <f aca="false">ROUNDUP(N40*$E40*(1+$H$16*Y$43)/($C40*$D40*$F40*$G40),0)</f>
        <v>#VALUE!</v>
      </c>
      <c r="Z40" s="97" t="e">
        <f aca="false">ROUNDUP(O40*$E40*(1+$H$16*Z$43)/($C40*$D40*$F40*$G40),0)</f>
        <v>#VALUE!</v>
      </c>
      <c r="AA40" s="97" t="e">
        <f aca="false">ROUNDUP(P40*$E40*(1+$H$16*AA$43)/($C40*$D40*$F40*$G40),0)</f>
        <v>#VALUE!</v>
      </c>
      <c r="AB40" s="97" t="e">
        <f aca="false">ROUNDUP(Q40*$E40*(1+$H$16*AB$43)/($C40*$D40*$F40*$G40),0)</f>
        <v>#VALUE!</v>
      </c>
      <c r="AC40" s="97" t="e">
        <f aca="false">ROUNDUP(R40*$E40*(1+$H$16*AC$43)/($C40*$D40*$F40*$G40),0)</f>
        <v>#VALUE!</v>
      </c>
      <c r="AD40" s="97" t="e">
        <f aca="false">ROUNDUP(S40*$E40*(1+$H$16*AD$43)/($C40*$D40*$F40*$G40),0)</f>
        <v>#VALUE!</v>
      </c>
      <c r="AE40" s="101" t="e">
        <f aca="false">ROUNDUP(T40*$E40*(1+$H$16*AE$43)/($C40*$D40*$F40*$G40),0)</f>
        <v>#VALUE!</v>
      </c>
    </row>
    <row collapsed="false" customFormat="false" customHeight="true" hidden="true" ht="15" outlineLevel="0" r="41">
      <c r="A41" s="87" t="n">
        <v>10</v>
      </c>
      <c r="B41" s="89" t="s">
        <v>29</v>
      </c>
      <c r="C41" s="87" t="e">
        <f aca="false">1+C$16*C$43</f>
        <v>#VALUE!</v>
      </c>
      <c r="D41" s="88" t="e">
        <f aca="false">1+D$16*D$43</f>
        <v>#VALUE!</v>
      </c>
      <c r="E41" s="88" t="e">
        <f aca="false">1+E$16*E$43</f>
        <v>#VALUE!</v>
      </c>
      <c r="F41" s="88" t="e">
        <f aca="false">1+F$16*F$43</f>
        <v>#VALUE!</v>
      </c>
      <c r="G41" s="89" t="e">
        <f aca="false">1+G$16*G$43</f>
        <v>#VALUE!</v>
      </c>
      <c r="H41" s="96" t="e">
        <f aca="false">1+H$16*H$43</f>
        <v>#VALUE!</v>
      </c>
      <c r="I41" s="97" t="n">
        <v>261.927718235754</v>
      </c>
      <c r="J41" s="98" t="n">
        <v>20.4405571484004</v>
      </c>
      <c r="K41" s="98" t="n">
        <v>37.8221566532426</v>
      </c>
      <c r="L41" s="98" t="n">
        <v>20.4707114958734</v>
      </c>
      <c r="M41" s="98" t="n">
        <v>23.7325932883916</v>
      </c>
      <c r="N41" s="98" t="n">
        <v>23.4302508523368</v>
      </c>
      <c r="O41" s="98" t="n">
        <v>14.7260541988523</v>
      </c>
      <c r="P41" s="98" t="n">
        <v>12.0709630614552</v>
      </c>
      <c r="Q41" s="98" t="n">
        <v>29.180174847203</v>
      </c>
      <c r="R41" s="98" t="n">
        <v>32.0990390870726</v>
      </c>
      <c r="S41" s="98" t="n">
        <v>36.3044886432341</v>
      </c>
      <c r="T41" s="99" t="n">
        <v>11.6507289596925</v>
      </c>
      <c r="U41" s="100" t="e">
        <f aca="false">ROUNDUP(J41*$E41*(1+$H$16*U$43)/($C41*$D41*$F41*$G41),0)</f>
        <v>#VALUE!</v>
      </c>
      <c r="V41" s="97" t="e">
        <f aca="false">ROUNDUP(K41*$E41*(1+$H$16*V$43)/($C41*$D41*$F41*$G41),0)</f>
        <v>#VALUE!</v>
      </c>
      <c r="W41" s="97" t="e">
        <f aca="false">ROUNDUP(L41*$E41*(1+$H$16*W$43)/($C41*$D41*$F41*$G41),0)</f>
        <v>#VALUE!</v>
      </c>
      <c r="X41" s="97" t="e">
        <f aca="false">ROUNDUP(M41*$E41*(1+$H$16*X$43)/($C41*$D41*$F41*$G41),0)</f>
        <v>#VALUE!</v>
      </c>
      <c r="Y41" s="97" t="e">
        <f aca="false">ROUNDUP(N41*$E41*(1+$H$16*Y$43)/($C41*$D41*$F41*$G41),0)</f>
        <v>#VALUE!</v>
      </c>
      <c r="Z41" s="97" t="e">
        <f aca="false">ROUNDUP(O41*$E41*(1+$H$16*Z$43)/($C41*$D41*$F41*$G41),0)</f>
        <v>#VALUE!</v>
      </c>
      <c r="AA41" s="97" t="e">
        <f aca="false">ROUNDUP(P41*$E41*(1+$H$16*AA$43)/($C41*$D41*$F41*$G41),0)</f>
        <v>#VALUE!</v>
      </c>
      <c r="AB41" s="97" t="e">
        <f aca="false">ROUNDUP(Q41*$E41*(1+$H$16*AB$43)/($C41*$D41*$F41*$G41),0)</f>
        <v>#VALUE!</v>
      </c>
      <c r="AC41" s="97" t="e">
        <f aca="false">ROUNDUP(R41*$E41*(1+$H$16*AC$43)/($C41*$D41*$F41*$G41),0)</f>
        <v>#VALUE!</v>
      </c>
      <c r="AD41" s="97" t="e">
        <f aca="false">ROUNDUP(S41*$E41*(1+$H$16*AD$43)/($C41*$D41*$F41*$G41),0)</f>
        <v>#VALUE!</v>
      </c>
      <c r="AE41" s="101" t="e">
        <f aca="false">ROUNDUP(T41*$E41*(1+$H$16*AE$43)/($C41*$D41*$F41*$G41),0)</f>
        <v>#VALUE!</v>
      </c>
    </row>
    <row collapsed="false" customFormat="false" customHeight="true" hidden="true" ht="15" outlineLevel="0" r="42">
      <c r="A42" s="87" t="n">
        <v>11</v>
      </c>
      <c r="B42" s="89" t="s">
        <v>30</v>
      </c>
      <c r="C42" s="87" t="e">
        <f aca="false">1+C$16*C$43</f>
        <v>#VALUE!</v>
      </c>
      <c r="D42" s="88" t="e">
        <f aca="false">1+D$16*D$43</f>
        <v>#VALUE!</v>
      </c>
      <c r="E42" s="88" t="e">
        <f aca="false">1+E$16*E$43</f>
        <v>#VALUE!</v>
      </c>
      <c r="F42" s="88" t="e">
        <f aca="false">1+F$16*F$43</f>
        <v>#VALUE!</v>
      </c>
      <c r="G42" s="89" t="e">
        <f aca="false">1+G$16*G$43</f>
        <v>#VALUE!</v>
      </c>
      <c r="H42" s="96" t="e">
        <f aca="false">1+H$16*H$43</f>
        <v>#VALUE!</v>
      </c>
      <c r="I42" s="97" t="n">
        <v>247.759909005614</v>
      </c>
      <c r="J42" s="98" t="n">
        <v>21.851945168541</v>
      </c>
      <c r="K42" s="98" t="n">
        <v>42.0562049894502</v>
      </c>
      <c r="L42" s="98" t="n">
        <v>14.6378690515267</v>
      </c>
      <c r="M42" s="98" t="n">
        <v>11.1447660876943</v>
      </c>
      <c r="N42" s="98" t="n">
        <v>19.9253172671838</v>
      </c>
      <c r="O42" s="98" t="n">
        <v>17.7206554226723</v>
      </c>
      <c r="P42" s="98" t="n">
        <v>13.3969238076406</v>
      </c>
      <c r="Q42" s="98" t="n">
        <v>31.886193773205</v>
      </c>
      <c r="R42" s="98" t="n">
        <v>38.849909926487</v>
      </c>
      <c r="S42" s="98" t="n">
        <v>21.4469680238896</v>
      </c>
      <c r="T42" s="99" t="n">
        <v>14.8431554873239</v>
      </c>
      <c r="U42" s="100" t="e">
        <f aca="false">ROUNDUP(J42*$E42*(1+$H$16*U$43)/($C42*$D42*$F42*$G42),0)</f>
        <v>#VALUE!</v>
      </c>
      <c r="V42" s="97" t="e">
        <f aca="false">ROUNDUP(K42*$E42*(1+$H$16*V$43)/($C42*$D42*$F42*$G42),0)</f>
        <v>#VALUE!</v>
      </c>
      <c r="W42" s="97" t="e">
        <f aca="false">ROUNDUP(L42*$E42*(1+$H$16*W$43)/($C42*$D42*$F42*$G42),0)</f>
        <v>#VALUE!</v>
      </c>
      <c r="X42" s="97" t="e">
        <f aca="false">ROUNDUP(M42*$E42*(1+$H$16*X$43)/($C42*$D42*$F42*$G42),0)</f>
        <v>#VALUE!</v>
      </c>
      <c r="Y42" s="97" t="e">
        <f aca="false">ROUNDUP(N42*$E42*(1+$H$16*Y$43)/($C42*$D42*$F42*$G42),0)</f>
        <v>#VALUE!</v>
      </c>
      <c r="Z42" s="97" t="e">
        <f aca="false">ROUNDUP(O42*$E42*(1+$H$16*Z$43)/($C42*$D42*$F42*$G42),0)</f>
        <v>#VALUE!</v>
      </c>
      <c r="AA42" s="97" t="e">
        <f aca="false">ROUNDUP(P42*$E42*(1+$H$16*AA$43)/($C42*$D42*$F42*$G42),0)</f>
        <v>#VALUE!</v>
      </c>
      <c r="AB42" s="97" t="e">
        <f aca="false">ROUNDUP(Q42*$E42*(1+$H$16*AB$43)/($C42*$D42*$F42*$G42),0)</f>
        <v>#VALUE!</v>
      </c>
      <c r="AC42" s="97" t="e">
        <f aca="false">ROUNDUP(R42*$E42*(1+$H$16*AC$43)/($C42*$D42*$F42*$G42),0)</f>
        <v>#VALUE!</v>
      </c>
      <c r="AD42" s="97" t="e">
        <f aca="false">ROUNDUP(S42*$E42*(1+$H$16*AD$43)/($C42*$D42*$F42*$G42),0)</f>
        <v>#VALUE!</v>
      </c>
      <c r="AE42" s="101" t="e">
        <f aca="false">ROUNDUP(T42*$E42*(1+$H$16*AE$43)/($C42*$D42*$F42*$G42),0)</f>
        <v>#VALUE!</v>
      </c>
    </row>
    <row collapsed="false" customFormat="false" customHeight="true" hidden="true" ht="15" outlineLevel="0" r="43">
      <c r="A43" s="87" t="n">
        <v>12</v>
      </c>
      <c r="B43" s="89" t="s">
        <v>31</v>
      </c>
      <c r="C43" s="87" t="e">
        <f aca="false">1+C$16*C$43</f>
        <v>#VALUE!</v>
      </c>
      <c r="D43" s="88" t="e">
        <f aca="false">1+D$16*D$43</f>
        <v>#VALUE!</v>
      </c>
      <c r="E43" s="88" t="e">
        <f aca="false">1+E$16*E$43</f>
        <v>#VALUE!</v>
      </c>
      <c r="F43" s="88" t="e">
        <f aca="false">1+F$16*F$43</f>
        <v>#VALUE!</v>
      </c>
      <c r="G43" s="89" t="e">
        <f aca="false">1+G$16*G$43</f>
        <v>#VALUE!</v>
      </c>
      <c r="H43" s="96" t="e">
        <f aca="false">1+H$16*H$43</f>
        <v>#VALUE!</v>
      </c>
      <c r="I43" s="97" t="n">
        <v>227.421005597614</v>
      </c>
      <c r="J43" s="98" t="n">
        <v>20.8641920589025</v>
      </c>
      <c r="K43" s="98" t="n">
        <v>38.150327915676</v>
      </c>
      <c r="L43" s="98" t="n">
        <v>14.4443094135096</v>
      </c>
      <c r="M43" s="98" t="n">
        <v>15.1790442612346</v>
      </c>
      <c r="N43" s="98" t="n">
        <v>14.9404069230366</v>
      </c>
      <c r="O43" s="98" t="n">
        <v>17.6065554350895</v>
      </c>
      <c r="P43" s="98" t="n">
        <v>13.0903009802181</v>
      </c>
      <c r="Q43" s="98" t="n">
        <v>26.7287958743127</v>
      </c>
      <c r="R43" s="98" t="n">
        <v>31.2772728671537</v>
      </c>
      <c r="S43" s="98" t="n">
        <v>19.9695669529134</v>
      </c>
      <c r="T43" s="99" t="n">
        <v>15.1702329155677</v>
      </c>
      <c r="U43" s="100" t="e">
        <f aca="false">ROUNDUP(J43*$E43*(1+$H$16*U$43)/($C43*$D43*$F43*$G43),0)</f>
        <v>#VALUE!</v>
      </c>
      <c r="V43" s="97" t="e">
        <f aca="false">ROUNDUP(K43*$E43*(1+$H$16*V$43)/($C43*$D43*$F43*$G43),0)</f>
        <v>#VALUE!</v>
      </c>
      <c r="W43" s="97" t="e">
        <f aca="false">ROUNDUP(L43*$E43*(1+$H$16*W$43)/($C43*$D43*$F43*$G43),0)</f>
        <v>#VALUE!</v>
      </c>
      <c r="X43" s="97" t="e">
        <f aca="false">ROUNDUP(M43*$E43*(1+$H$16*X$43)/($C43*$D43*$F43*$G43),0)</f>
        <v>#VALUE!</v>
      </c>
      <c r="Y43" s="97" t="e">
        <f aca="false">ROUNDUP(N43*$E43*(1+$H$16*Y$43)/($C43*$D43*$F43*$G43),0)</f>
        <v>#VALUE!</v>
      </c>
      <c r="Z43" s="97" t="e">
        <f aca="false">ROUNDUP(O43*$E43*(1+$H$16*Z$43)/($C43*$D43*$F43*$G43),0)</f>
        <v>#VALUE!</v>
      </c>
      <c r="AA43" s="97" t="e">
        <f aca="false">ROUNDUP(P43*$E43*(1+$H$16*AA$43)/($C43*$D43*$F43*$G43),0)</f>
        <v>#VALUE!</v>
      </c>
      <c r="AB43" s="97" t="e">
        <f aca="false">ROUNDUP(Q43*$E43*(1+$H$16*AB$43)/($C43*$D43*$F43*$G43),0)</f>
        <v>#VALUE!</v>
      </c>
      <c r="AC43" s="97" t="e">
        <f aca="false">ROUNDUP(R43*$E43*(1+$H$16*AC$43)/($C43*$D43*$F43*$G43),0)</f>
        <v>#VALUE!</v>
      </c>
      <c r="AD43" s="97" t="e">
        <f aca="false">ROUNDUP(S43*$E43*(1+$H$16*AD$43)/($C43*$D43*$F43*$G43),0)</f>
        <v>#VALUE!</v>
      </c>
      <c r="AE43" s="101" t="e">
        <f aca="false">ROUNDUP(T43*$E43*(1+$H$16*AE$43)/($C43*$D43*$F43*$G43),0)</f>
        <v>#VALUE!</v>
      </c>
    </row>
    <row collapsed="false" customFormat="false" customHeight="true" hidden="true" ht="15" outlineLevel="0" r="44">
      <c r="A44" s="87" t="n">
        <v>13</v>
      </c>
      <c r="B44" s="89" t="s">
        <v>32</v>
      </c>
      <c r="C44" s="87" t="e">
        <f aca="false">1+C$16*C$43</f>
        <v>#VALUE!</v>
      </c>
      <c r="D44" s="88" t="e">
        <f aca="false">1+D$16*D$43</f>
        <v>#VALUE!</v>
      </c>
      <c r="E44" s="88" t="e">
        <f aca="false">1+E$16*E$43</f>
        <v>#VALUE!</v>
      </c>
      <c r="F44" s="88" t="e">
        <f aca="false">1+F$16*F$43</f>
        <v>#VALUE!</v>
      </c>
      <c r="G44" s="89" t="e">
        <f aca="false">1+G$16*G$43</f>
        <v>#VALUE!</v>
      </c>
      <c r="H44" s="96" t="e">
        <f aca="false">1+H$16*H$43</f>
        <v>#VALUE!</v>
      </c>
      <c r="I44" s="97" t="n">
        <v>200.910119253749</v>
      </c>
      <c r="J44" s="98" t="n">
        <v>13.1918868930234</v>
      </c>
      <c r="K44" s="98" t="n">
        <v>25.0427928367017</v>
      </c>
      <c r="L44" s="98" t="n">
        <v>16.5055853110327</v>
      </c>
      <c r="M44" s="98" t="n">
        <v>21.5795783680338</v>
      </c>
      <c r="N44" s="98" t="n">
        <v>17.5300389123033</v>
      </c>
      <c r="O44" s="98" t="n">
        <v>11.8204345350942</v>
      </c>
      <c r="P44" s="98" t="n">
        <v>10.8074810439504</v>
      </c>
      <c r="Q44" s="98" t="n">
        <v>28.0469616492689</v>
      </c>
      <c r="R44" s="98" t="n">
        <v>21.6472285741839</v>
      </c>
      <c r="S44" s="98" t="n">
        <v>23.3111226296635</v>
      </c>
      <c r="T44" s="99" t="n">
        <v>11.4270085004937</v>
      </c>
      <c r="U44" s="100" t="e">
        <f aca="false">ROUNDUP(J44*$E44*(1+$H$16*U$43)/($C44*$D44*$F44*$G44),0)</f>
        <v>#VALUE!</v>
      </c>
      <c r="V44" s="97" t="e">
        <f aca="false">ROUNDUP(K44*$E44*(1+$H$16*V$43)/($C44*$D44*$F44*$G44),0)</f>
        <v>#VALUE!</v>
      </c>
      <c r="W44" s="97" t="e">
        <f aca="false">ROUNDUP(L44*$E44*(1+$H$16*W$43)/($C44*$D44*$F44*$G44),0)</f>
        <v>#VALUE!</v>
      </c>
      <c r="X44" s="97" t="e">
        <f aca="false">ROUNDUP(M44*$E44*(1+$H$16*X$43)/($C44*$D44*$F44*$G44),0)</f>
        <v>#VALUE!</v>
      </c>
      <c r="Y44" s="97" t="e">
        <f aca="false">ROUNDUP(N44*$E44*(1+$H$16*Y$43)/($C44*$D44*$F44*$G44),0)</f>
        <v>#VALUE!</v>
      </c>
      <c r="Z44" s="97" t="e">
        <f aca="false">ROUNDUP(O44*$E44*(1+$H$16*Z$43)/($C44*$D44*$F44*$G44),0)</f>
        <v>#VALUE!</v>
      </c>
      <c r="AA44" s="97" t="e">
        <f aca="false">ROUNDUP(P44*$E44*(1+$H$16*AA$43)/($C44*$D44*$F44*$G44),0)</f>
        <v>#VALUE!</v>
      </c>
      <c r="AB44" s="97" t="e">
        <f aca="false">ROUNDUP(Q44*$E44*(1+$H$16*AB$43)/($C44*$D44*$F44*$G44),0)</f>
        <v>#VALUE!</v>
      </c>
      <c r="AC44" s="97" t="e">
        <f aca="false">ROUNDUP(R44*$E44*(1+$H$16*AC$43)/($C44*$D44*$F44*$G44),0)</f>
        <v>#VALUE!</v>
      </c>
      <c r="AD44" s="97" t="e">
        <f aca="false">ROUNDUP(S44*$E44*(1+$H$16*AD$43)/($C44*$D44*$F44*$G44),0)</f>
        <v>#VALUE!</v>
      </c>
      <c r="AE44" s="101" t="e">
        <f aca="false">ROUNDUP(T44*$E44*(1+$H$16*AE$43)/($C44*$D44*$F44*$G44),0)</f>
        <v>#VALUE!</v>
      </c>
    </row>
    <row collapsed="false" customFormat="false" customHeight="true" hidden="true" ht="15" outlineLevel="0" r="45">
      <c r="A45" s="87" t="n">
        <v>14</v>
      </c>
      <c r="B45" s="89" t="s">
        <v>33</v>
      </c>
      <c r="C45" s="87" t="e">
        <f aca="false">1+C$16*C$43</f>
        <v>#VALUE!</v>
      </c>
      <c r="D45" s="88" t="e">
        <f aca="false">1+D$16*D$43</f>
        <v>#VALUE!</v>
      </c>
      <c r="E45" s="88" t="e">
        <f aca="false">1+E$16*E$43</f>
        <v>#VALUE!</v>
      </c>
      <c r="F45" s="88" t="e">
        <f aca="false">1+F$16*F$43</f>
        <v>#VALUE!</v>
      </c>
      <c r="G45" s="89" t="e">
        <f aca="false">1+G$16*G$43</f>
        <v>#VALUE!</v>
      </c>
      <c r="H45" s="96" t="e">
        <f aca="false">1+H$16*H$43</f>
        <v>#VALUE!</v>
      </c>
      <c r="I45" s="97" t="n">
        <v>299.690149100986</v>
      </c>
      <c r="J45" s="98" t="n">
        <v>26.834908305177</v>
      </c>
      <c r="K45" s="98" t="n">
        <v>41.3593558720019</v>
      </c>
      <c r="L45" s="98" t="n">
        <v>27.5906128761192</v>
      </c>
      <c r="M45" s="98" t="n">
        <v>30.0517564569972</v>
      </c>
      <c r="N45" s="98" t="n">
        <v>24.879433447237</v>
      </c>
      <c r="O45" s="98" t="n">
        <v>21.6635778342211</v>
      </c>
      <c r="P45" s="98" t="n">
        <v>15.1605254268856</v>
      </c>
      <c r="Q45" s="98" t="n">
        <v>23.7208411200245</v>
      </c>
      <c r="R45" s="98" t="n">
        <v>36.7507084590819</v>
      </c>
      <c r="S45" s="98" t="n">
        <v>34.6562176867479</v>
      </c>
      <c r="T45" s="99" t="n">
        <v>17.0222116164927</v>
      </c>
      <c r="U45" s="100" t="e">
        <f aca="false">ROUNDUP(J45*$E45*(1+$H$16*U$43)/($C45*$D45*$F45*$G45),0)</f>
        <v>#VALUE!</v>
      </c>
      <c r="V45" s="97" t="e">
        <f aca="false">ROUNDUP(K45*$E45*(1+$H$16*V$43)/($C45*$D45*$F45*$G45),0)</f>
        <v>#VALUE!</v>
      </c>
      <c r="W45" s="97" t="e">
        <f aca="false">ROUNDUP(L45*$E45*(1+$H$16*W$43)/($C45*$D45*$F45*$G45),0)</f>
        <v>#VALUE!</v>
      </c>
      <c r="X45" s="97" t="e">
        <f aca="false">ROUNDUP(M45*$E45*(1+$H$16*X$43)/($C45*$D45*$F45*$G45),0)</f>
        <v>#VALUE!</v>
      </c>
      <c r="Y45" s="97" t="e">
        <f aca="false">ROUNDUP(N45*$E45*(1+$H$16*Y$43)/($C45*$D45*$F45*$G45),0)</f>
        <v>#VALUE!</v>
      </c>
      <c r="Z45" s="97" t="e">
        <f aca="false">ROUNDUP(O45*$E45*(1+$H$16*Z$43)/($C45*$D45*$F45*$G45),0)</f>
        <v>#VALUE!</v>
      </c>
      <c r="AA45" s="97" t="e">
        <f aca="false">ROUNDUP(P45*$E45*(1+$H$16*AA$43)/($C45*$D45*$F45*$G45),0)</f>
        <v>#VALUE!</v>
      </c>
      <c r="AB45" s="97" t="e">
        <f aca="false">ROUNDUP(Q45*$E45*(1+$H$16*AB$43)/($C45*$D45*$F45*$G45),0)</f>
        <v>#VALUE!</v>
      </c>
      <c r="AC45" s="97" t="e">
        <f aca="false">ROUNDUP(R45*$E45*(1+$H$16*AC$43)/($C45*$D45*$F45*$G45),0)</f>
        <v>#VALUE!</v>
      </c>
      <c r="AD45" s="97" t="e">
        <f aca="false">ROUNDUP(S45*$E45*(1+$H$16*AD$43)/($C45*$D45*$F45*$G45),0)</f>
        <v>#VALUE!</v>
      </c>
      <c r="AE45" s="101" t="e">
        <f aca="false">ROUNDUP(T45*$E45*(1+$H$16*AE$43)/($C45*$D45*$F45*$G45),0)</f>
        <v>#VALUE!</v>
      </c>
    </row>
    <row collapsed="false" customFormat="false" customHeight="true" hidden="true" ht="15" outlineLevel="0" r="46">
      <c r="A46" s="87" t="n">
        <v>15</v>
      </c>
      <c r="B46" s="89" t="s">
        <v>34</v>
      </c>
      <c r="C46" s="87" t="e">
        <f aca="false">1+C$16*C$43</f>
        <v>#VALUE!</v>
      </c>
      <c r="D46" s="88" t="e">
        <f aca="false">1+D$16*D$43</f>
        <v>#VALUE!</v>
      </c>
      <c r="E46" s="88" t="e">
        <f aca="false">1+E$16*E$43</f>
        <v>#VALUE!</v>
      </c>
      <c r="F46" s="88" t="e">
        <f aca="false">1+F$16*F$43</f>
        <v>#VALUE!</v>
      </c>
      <c r="G46" s="89" t="e">
        <f aca="false">1+G$16*G$43</f>
        <v>#VALUE!</v>
      </c>
      <c r="H46" s="96" t="e">
        <f aca="false">1+H$16*H$43</f>
        <v>#VALUE!</v>
      </c>
      <c r="I46" s="97" t="n">
        <v>247.424729731551</v>
      </c>
      <c r="J46" s="98" t="n">
        <v>18.3928052837107</v>
      </c>
      <c r="K46" s="98" t="n">
        <v>33.6246598790256</v>
      </c>
      <c r="L46" s="98" t="n">
        <v>24.2084087904547</v>
      </c>
      <c r="M46" s="98" t="n">
        <v>19.2147887529422</v>
      </c>
      <c r="N46" s="98" t="n">
        <v>23.8977531841239</v>
      </c>
      <c r="O46" s="98" t="n">
        <v>13.0007904669131</v>
      </c>
      <c r="P46" s="98" t="n">
        <v>23.5061758971223</v>
      </c>
      <c r="Q46" s="98" t="n">
        <v>27.2564741040172</v>
      </c>
      <c r="R46" s="98" t="n">
        <v>31.7943085252296</v>
      </c>
      <c r="S46" s="98" t="n">
        <v>18.9937671973012</v>
      </c>
      <c r="T46" s="99" t="n">
        <v>13.5347976507101</v>
      </c>
      <c r="U46" s="100" t="e">
        <f aca="false">ROUNDUP(J46*$E46*(1+$H$16*U$43)/($C46*$D46*$F46*$G46),0)</f>
        <v>#VALUE!</v>
      </c>
      <c r="V46" s="97" t="e">
        <f aca="false">ROUNDUP(K46*$E46*(1+$H$16*V$43)/($C46*$D46*$F46*$G46),0)</f>
        <v>#VALUE!</v>
      </c>
      <c r="W46" s="97" t="e">
        <f aca="false">ROUNDUP(L46*$E46*(1+$H$16*W$43)/($C46*$D46*$F46*$G46),0)</f>
        <v>#VALUE!</v>
      </c>
      <c r="X46" s="97" t="e">
        <f aca="false">ROUNDUP(M46*$E46*(1+$H$16*X$43)/($C46*$D46*$F46*$G46),0)</f>
        <v>#VALUE!</v>
      </c>
      <c r="Y46" s="97" t="e">
        <f aca="false">ROUNDUP(N46*$E46*(1+$H$16*Y$43)/($C46*$D46*$F46*$G46),0)</f>
        <v>#VALUE!</v>
      </c>
      <c r="Z46" s="97" t="e">
        <f aca="false">ROUNDUP(O46*$E46*(1+$H$16*Z$43)/($C46*$D46*$F46*$G46),0)</f>
        <v>#VALUE!</v>
      </c>
      <c r="AA46" s="97" t="e">
        <f aca="false">ROUNDUP(P46*$E46*(1+$H$16*AA$43)/($C46*$D46*$F46*$G46),0)</f>
        <v>#VALUE!</v>
      </c>
      <c r="AB46" s="97" t="e">
        <f aca="false">ROUNDUP(Q46*$E46*(1+$H$16*AB$43)/($C46*$D46*$F46*$G46),0)</f>
        <v>#VALUE!</v>
      </c>
      <c r="AC46" s="97" t="e">
        <f aca="false">ROUNDUP(R46*$E46*(1+$H$16*AC$43)/($C46*$D46*$F46*$G46),0)</f>
        <v>#VALUE!</v>
      </c>
      <c r="AD46" s="97" t="e">
        <f aca="false">ROUNDUP(S46*$E46*(1+$H$16*AD$43)/($C46*$D46*$F46*$G46),0)</f>
        <v>#VALUE!</v>
      </c>
      <c r="AE46" s="101" t="e">
        <f aca="false">ROUNDUP(T46*$E46*(1+$H$16*AE$43)/($C46*$D46*$F46*$G46),0)</f>
        <v>#VALUE!</v>
      </c>
    </row>
    <row collapsed="false" customFormat="false" customHeight="true" hidden="true" ht="15" outlineLevel="0" r="47">
      <c r="A47" s="87" t="n">
        <v>16</v>
      </c>
      <c r="B47" s="89" t="s">
        <v>35</v>
      </c>
      <c r="C47" s="87" t="e">
        <f aca="false">1+C$16*C$43</f>
        <v>#VALUE!</v>
      </c>
      <c r="D47" s="88" t="e">
        <f aca="false">1+D$16*D$43</f>
        <v>#VALUE!</v>
      </c>
      <c r="E47" s="88" t="e">
        <f aca="false">1+E$16*E$43</f>
        <v>#VALUE!</v>
      </c>
      <c r="F47" s="88" t="e">
        <f aca="false">1+F$16*F$43</f>
        <v>#VALUE!</v>
      </c>
      <c r="G47" s="89" t="e">
        <f aca="false">1+G$16*G$43</f>
        <v>#VALUE!</v>
      </c>
      <c r="H47" s="96" t="e">
        <f aca="false">1+H$16*H$43</f>
        <v>#VALUE!</v>
      </c>
      <c r="I47" s="97" t="n">
        <v>301.959997984849</v>
      </c>
      <c r="J47" s="98" t="n">
        <v>32.6443692366477</v>
      </c>
      <c r="K47" s="98" t="n">
        <v>40.4151161215541</v>
      </c>
      <c r="L47" s="98" t="n">
        <v>19.7971413485509</v>
      </c>
      <c r="M47" s="98" t="n">
        <v>24.6727544699048</v>
      </c>
      <c r="N47" s="98" t="n">
        <v>28.4407839615057</v>
      </c>
      <c r="O47" s="98" t="n">
        <v>26.1597196028722</v>
      </c>
      <c r="P47" s="98" t="n">
        <v>12.6233964532669</v>
      </c>
      <c r="Q47" s="98" t="n">
        <v>33.6738507897293</v>
      </c>
      <c r="R47" s="98" t="n">
        <v>35.8965714698723</v>
      </c>
      <c r="S47" s="98" t="n">
        <v>36.6730458478214</v>
      </c>
      <c r="T47" s="99" t="n">
        <v>10.9632486831234</v>
      </c>
      <c r="U47" s="100" t="e">
        <f aca="false">ROUNDUP(J47*$E47*(1+$H$16*U$43)/($C47*$D47*$F47*$G47),0)</f>
        <v>#VALUE!</v>
      </c>
      <c r="V47" s="97" t="e">
        <f aca="false">ROUNDUP(K47*$E47*(1+$H$16*V$43)/($C47*$D47*$F47*$G47),0)</f>
        <v>#VALUE!</v>
      </c>
      <c r="W47" s="97" t="e">
        <f aca="false">ROUNDUP(L47*$E47*(1+$H$16*W$43)/($C47*$D47*$F47*$G47),0)</f>
        <v>#VALUE!</v>
      </c>
      <c r="X47" s="97" t="e">
        <f aca="false">ROUNDUP(M47*$E47*(1+$H$16*X$43)/($C47*$D47*$F47*$G47),0)</f>
        <v>#VALUE!</v>
      </c>
      <c r="Y47" s="97" t="e">
        <f aca="false">ROUNDUP(N47*$E47*(1+$H$16*Y$43)/($C47*$D47*$F47*$G47),0)</f>
        <v>#VALUE!</v>
      </c>
      <c r="Z47" s="97" t="e">
        <f aca="false">ROUNDUP(O47*$E47*(1+$H$16*Z$43)/($C47*$D47*$F47*$G47),0)</f>
        <v>#VALUE!</v>
      </c>
      <c r="AA47" s="97" t="e">
        <f aca="false">ROUNDUP(P47*$E47*(1+$H$16*AA$43)/($C47*$D47*$F47*$G47),0)</f>
        <v>#VALUE!</v>
      </c>
      <c r="AB47" s="97" t="e">
        <f aca="false">ROUNDUP(Q47*$E47*(1+$H$16*AB$43)/($C47*$D47*$F47*$G47),0)</f>
        <v>#VALUE!</v>
      </c>
      <c r="AC47" s="97" t="e">
        <f aca="false">ROUNDUP(R47*$E47*(1+$H$16*AC$43)/($C47*$D47*$F47*$G47),0)</f>
        <v>#VALUE!</v>
      </c>
      <c r="AD47" s="97" t="e">
        <f aca="false">ROUNDUP(S47*$E47*(1+$H$16*AD$43)/($C47*$D47*$F47*$G47),0)</f>
        <v>#VALUE!</v>
      </c>
      <c r="AE47" s="101" t="e">
        <f aca="false">ROUNDUP(T47*$E47*(1+$H$16*AE$43)/($C47*$D47*$F47*$G47),0)</f>
        <v>#VALUE!</v>
      </c>
    </row>
    <row collapsed="false" customFormat="false" customHeight="true" hidden="true" ht="15" outlineLevel="0" r="48">
      <c r="A48" s="87" t="n">
        <v>17</v>
      </c>
      <c r="B48" s="89" t="s">
        <v>36</v>
      </c>
      <c r="C48" s="87" t="e">
        <f aca="false">1+C$16*C$43</f>
        <v>#VALUE!</v>
      </c>
      <c r="D48" s="88" t="e">
        <f aca="false">1+D$16*D$43</f>
        <v>#VALUE!</v>
      </c>
      <c r="E48" s="88" t="e">
        <f aca="false">1+E$16*E$43</f>
        <v>#VALUE!</v>
      </c>
      <c r="F48" s="88" t="e">
        <f aca="false">1+F$16*F$43</f>
        <v>#VALUE!</v>
      </c>
      <c r="G48" s="89" t="e">
        <f aca="false">1+G$16*G$43</f>
        <v>#VALUE!</v>
      </c>
      <c r="H48" s="96" t="e">
        <f aca="false">1+H$16*H$43</f>
        <v>#VALUE!</v>
      </c>
      <c r="I48" s="97" t="n">
        <v>240.988712427358</v>
      </c>
      <c r="J48" s="98" t="n">
        <v>22.1198031125667</v>
      </c>
      <c r="K48" s="98" t="n">
        <v>45.2349361723002</v>
      </c>
      <c r="L48" s="98" t="n">
        <v>15.4763162209717</v>
      </c>
      <c r="M48" s="98" t="n">
        <v>16.5754975164461</v>
      </c>
      <c r="N48" s="98" t="n">
        <v>17.3372090193711</v>
      </c>
      <c r="O48" s="98" t="n">
        <v>14.317643742565</v>
      </c>
      <c r="P48" s="98" t="n">
        <v>14.559210988125</v>
      </c>
      <c r="Q48" s="98" t="n">
        <v>27.6481925354925</v>
      </c>
      <c r="R48" s="98" t="n">
        <v>36.1032565866986</v>
      </c>
      <c r="S48" s="98" t="n">
        <v>18.9821446402911</v>
      </c>
      <c r="T48" s="99" t="n">
        <v>12.6345018925302</v>
      </c>
      <c r="U48" s="100" t="e">
        <f aca="false">ROUNDUP(J48*$E48*(1+$H$16*U$43)/($C48*$D48*$F48*$G48),0)</f>
        <v>#VALUE!</v>
      </c>
      <c r="V48" s="97" t="e">
        <f aca="false">ROUNDUP(K48*$E48*(1+$H$16*V$43)/($C48*$D48*$F48*$G48),0)</f>
        <v>#VALUE!</v>
      </c>
      <c r="W48" s="97" t="e">
        <f aca="false">ROUNDUP(L48*$E48*(1+$H$16*W$43)/($C48*$D48*$F48*$G48),0)</f>
        <v>#VALUE!</v>
      </c>
      <c r="X48" s="97" t="e">
        <f aca="false">ROUNDUP(M48*$E48*(1+$H$16*X$43)/($C48*$D48*$F48*$G48),0)</f>
        <v>#VALUE!</v>
      </c>
      <c r="Y48" s="97" t="e">
        <f aca="false">ROUNDUP(N48*$E48*(1+$H$16*Y$43)/($C48*$D48*$F48*$G48),0)</f>
        <v>#VALUE!</v>
      </c>
      <c r="Z48" s="97" t="e">
        <f aca="false">ROUNDUP(O48*$E48*(1+$H$16*Z$43)/($C48*$D48*$F48*$G48),0)</f>
        <v>#VALUE!</v>
      </c>
      <c r="AA48" s="97" t="e">
        <f aca="false">ROUNDUP(P48*$E48*(1+$H$16*AA$43)/($C48*$D48*$F48*$G48),0)</f>
        <v>#VALUE!</v>
      </c>
      <c r="AB48" s="97" t="e">
        <f aca="false">ROUNDUP(Q48*$E48*(1+$H$16*AB$43)/($C48*$D48*$F48*$G48),0)</f>
        <v>#VALUE!</v>
      </c>
      <c r="AC48" s="97" t="e">
        <f aca="false">ROUNDUP(R48*$E48*(1+$H$16*AC$43)/($C48*$D48*$F48*$G48),0)</f>
        <v>#VALUE!</v>
      </c>
      <c r="AD48" s="97" t="e">
        <f aca="false">ROUNDUP(S48*$E48*(1+$H$16*AD$43)/($C48*$D48*$F48*$G48),0)</f>
        <v>#VALUE!</v>
      </c>
      <c r="AE48" s="101" t="e">
        <f aca="false">ROUNDUP(T48*$E48*(1+$H$16*AE$43)/($C48*$D48*$F48*$G48),0)</f>
        <v>#VALUE!</v>
      </c>
    </row>
    <row collapsed="false" customFormat="false" customHeight="true" hidden="true" ht="15" outlineLevel="0" r="49">
      <c r="A49" s="87" t="n">
        <v>18</v>
      </c>
      <c r="B49" s="89" t="s">
        <v>37</v>
      </c>
      <c r="C49" s="87" t="e">
        <f aca="false">1+C$16*C$43</f>
        <v>#VALUE!</v>
      </c>
      <c r="D49" s="88" t="e">
        <f aca="false">1+D$16*D$43</f>
        <v>#VALUE!</v>
      </c>
      <c r="E49" s="88" t="e">
        <f aca="false">1+E$16*E$43</f>
        <v>#VALUE!</v>
      </c>
      <c r="F49" s="88" t="e">
        <f aca="false">1+F$16*F$43</f>
        <v>#VALUE!</v>
      </c>
      <c r="G49" s="89" t="e">
        <f aca="false">1+G$16*G$43</f>
        <v>#VALUE!</v>
      </c>
      <c r="H49" s="96" t="e">
        <f aca="false">1+H$16*H$43</f>
        <v>#VALUE!</v>
      </c>
      <c r="I49" s="97" t="n">
        <v>237.013235313521</v>
      </c>
      <c r="J49" s="98" t="n">
        <v>16.415164496191</v>
      </c>
      <c r="K49" s="98" t="n">
        <v>37.9312807698614</v>
      </c>
      <c r="L49" s="98" t="n">
        <v>21.8388250395467</v>
      </c>
      <c r="M49" s="98" t="n">
        <v>18.7123501977925</v>
      </c>
      <c r="N49" s="98" t="n">
        <v>20.7565618921837</v>
      </c>
      <c r="O49" s="98" t="n">
        <v>14.4459424545824</v>
      </c>
      <c r="P49" s="98" t="n">
        <v>10.8831030504947</v>
      </c>
      <c r="Q49" s="98" t="n">
        <v>27.8291467902085</v>
      </c>
      <c r="R49" s="98" t="n">
        <v>32.9857411284065</v>
      </c>
      <c r="S49" s="98" t="n">
        <v>24.9542904704396</v>
      </c>
      <c r="T49" s="99" t="n">
        <v>10.2608290238145</v>
      </c>
      <c r="U49" s="100" t="e">
        <f aca="false">ROUNDUP(J49*$E49*(1+$H$16*U$43)/($C49*$D49*$F49*$G49),0)</f>
        <v>#VALUE!</v>
      </c>
      <c r="V49" s="97" t="e">
        <f aca="false">ROUNDUP(K49*$E49*(1+$H$16*V$43)/($C49*$D49*$F49*$G49),0)</f>
        <v>#VALUE!</v>
      </c>
      <c r="W49" s="97" t="e">
        <f aca="false">ROUNDUP(L49*$E49*(1+$H$16*W$43)/($C49*$D49*$F49*$G49),0)</f>
        <v>#VALUE!</v>
      </c>
      <c r="X49" s="97" t="e">
        <f aca="false">ROUNDUP(M49*$E49*(1+$H$16*X$43)/($C49*$D49*$F49*$G49),0)</f>
        <v>#VALUE!</v>
      </c>
      <c r="Y49" s="97" t="e">
        <f aca="false">ROUNDUP(N49*$E49*(1+$H$16*Y$43)/($C49*$D49*$F49*$G49),0)</f>
        <v>#VALUE!</v>
      </c>
      <c r="Z49" s="97" t="e">
        <f aca="false">ROUNDUP(O49*$E49*(1+$H$16*Z$43)/($C49*$D49*$F49*$G49),0)</f>
        <v>#VALUE!</v>
      </c>
      <c r="AA49" s="97" t="e">
        <f aca="false">ROUNDUP(P49*$E49*(1+$H$16*AA$43)/($C49*$D49*$F49*$G49),0)</f>
        <v>#VALUE!</v>
      </c>
      <c r="AB49" s="97" t="e">
        <f aca="false">ROUNDUP(Q49*$E49*(1+$H$16*AB$43)/($C49*$D49*$F49*$G49),0)</f>
        <v>#VALUE!</v>
      </c>
      <c r="AC49" s="97" t="e">
        <f aca="false">ROUNDUP(R49*$E49*(1+$H$16*AC$43)/($C49*$D49*$F49*$G49),0)</f>
        <v>#VALUE!</v>
      </c>
      <c r="AD49" s="97" t="e">
        <f aca="false">ROUNDUP(S49*$E49*(1+$H$16*AD$43)/($C49*$D49*$F49*$G49),0)</f>
        <v>#VALUE!</v>
      </c>
      <c r="AE49" s="101" t="e">
        <f aca="false">ROUNDUP(T49*$E49*(1+$H$16*AE$43)/($C49*$D49*$F49*$G49),0)</f>
        <v>#VALUE!</v>
      </c>
    </row>
    <row collapsed="false" customFormat="false" customHeight="true" hidden="true" ht="15" outlineLevel="0" r="50">
      <c r="A50" s="87" t="n">
        <v>19</v>
      </c>
      <c r="B50" s="89" t="s">
        <v>38</v>
      </c>
      <c r="C50" s="87" t="e">
        <f aca="false">1+C$16*C$43</f>
        <v>#VALUE!</v>
      </c>
      <c r="D50" s="88" t="e">
        <f aca="false">1+D$16*D$43</f>
        <v>#VALUE!</v>
      </c>
      <c r="E50" s="88" t="e">
        <f aca="false">1+E$16*E$43</f>
        <v>#VALUE!</v>
      </c>
      <c r="F50" s="88" t="e">
        <f aca="false">1+F$16*F$43</f>
        <v>#VALUE!</v>
      </c>
      <c r="G50" s="89" t="e">
        <f aca="false">1+G$16*G$43</f>
        <v>#VALUE!</v>
      </c>
      <c r="H50" s="96" t="e">
        <f aca="false">1+H$16*H$43</f>
        <v>#VALUE!</v>
      </c>
      <c r="I50" s="97" t="n">
        <v>245.345296824331</v>
      </c>
      <c r="J50" s="98" t="n">
        <v>27.9685684352422</v>
      </c>
      <c r="K50" s="98" t="n">
        <v>14.425700671231</v>
      </c>
      <c r="L50" s="98" t="n">
        <v>29.2778166658816</v>
      </c>
      <c r="M50" s="98" t="n">
        <v>34.6039833340381</v>
      </c>
      <c r="N50" s="98" t="n">
        <v>31.6135476704253</v>
      </c>
      <c r="O50" s="98" t="n">
        <v>19.0963619296198</v>
      </c>
      <c r="P50" s="98" t="n">
        <v>22.2521466389047</v>
      </c>
      <c r="Q50" s="98" t="n">
        <v>21.6666187598938</v>
      </c>
      <c r="R50" s="98" t="n">
        <v>17.458932082963</v>
      </c>
      <c r="S50" s="98" t="n">
        <v>11.1976230689483</v>
      </c>
      <c r="T50" s="99" t="n">
        <v>15.7839975671833</v>
      </c>
      <c r="U50" s="100" t="e">
        <f aca="false">ROUNDUP(J50*$E50*(1+$H$16*U$43)/($C50*$D50*$F50*$G50),0)</f>
        <v>#VALUE!</v>
      </c>
      <c r="V50" s="97" t="e">
        <f aca="false">ROUNDUP(K50*$E50*(1+$H$16*V$43)/($C50*$D50*$F50*$G50),0)</f>
        <v>#VALUE!</v>
      </c>
      <c r="W50" s="97" t="e">
        <f aca="false">ROUNDUP(L50*$E50*(1+$H$16*W$43)/($C50*$D50*$F50*$G50),0)</f>
        <v>#VALUE!</v>
      </c>
      <c r="X50" s="97" t="e">
        <f aca="false">ROUNDUP(M50*$E50*(1+$H$16*X$43)/($C50*$D50*$F50*$G50),0)</f>
        <v>#VALUE!</v>
      </c>
      <c r="Y50" s="97" t="e">
        <f aca="false">ROUNDUP(N50*$E50*(1+$H$16*Y$43)/($C50*$D50*$F50*$G50),0)</f>
        <v>#VALUE!</v>
      </c>
      <c r="Z50" s="97" t="e">
        <f aca="false">ROUNDUP(O50*$E50*(1+$H$16*Z$43)/($C50*$D50*$F50*$G50),0)</f>
        <v>#VALUE!</v>
      </c>
      <c r="AA50" s="97" t="e">
        <f aca="false">ROUNDUP(P50*$E50*(1+$H$16*AA$43)/($C50*$D50*$F50*$G50),0)</f>
        <v>#VALUE!</v>
      </c>
      <c r="AB50" s="97" t="e">
        <f aca="false">ROUNDUP(Q50*$E50*(1+$H$16*AB$43)/($C50*$D50*$F50*$G50),0)</f>
        <v>#VALUE!</v>
      </c>
      <c r="AC50" s="97" t="e">
        <f aca="false">ROUNDUP(R50*$E50*(1+$H$16*AC$43)/($C50*$D50*$F50*$G50),0)</f>
        <v>#VALUE!</v>
      </c>
      <c r="AD50" s="97" t="e">
        <f aca="false">ROUNDUP(S50*$E50*(1+$H$16*AD$43)/($C50*$D50*$F50*$G50),0)</f>
        <v>#VALUE!</v>
      </c>
      <c r="AE50" s="101" t="e">
        <f aca="false">ROUNDUP(T50*$E50*(1+$H$16*AE$43)/($C50*$D50*$F50*$G50),0)</f>
        <v>#VALUE!</v>
      </c>
    </row>
    <row collapsed="false" customFormat="false" customHeight="true" hidden="true" ht="15" outlineLevel="0" r="51">
      <c r="A51" s="87" t="n">
        <v>20</v>
      </c>
      <c r="B51" s="89" t="s">
        <v>39</v>
      </c>
      <c r="C51" s="87" t="e">
        <f aca="false">1+C$16*C$43</f>
        <v>#VALUE!</v>
      </c>
      <c r="D51" s="88" t="e">
        <f aca="false">1+D$16*D$43</f>
        <v>#VALUE!</v>
      </c>
      <c r="E51" s="88" t="e">
        <f aca="false">1+E$16*E$43</f>
        <v>#VALUE!</v>
      </c>
      <c r="F51" s="88" t="e">
        <f aca="false">1+F$16*F$43</f>
        <v>#VALUE!</v>
      </c>
      <c r="G51" s="89" t="e">
        <f aca="false">1+G$16*G$43</f>
        <v>#VALUE!</v>
      </c>
      <c r="H51" s="96" t="e">
        <f aca="false">1+H$16*H$43</f>
        <v>#VALUE!</v>
      </c>
      <c r="I51" s="97" t="n">
        <v>234.625462880547</v>
      </c>
      <c r="J51" s="98" t="n">
        <v>16.5066581212702</v>
      </c>
      <c r="K51" s="98" t="n">
        <v>23.9369020724397</v>
      </c>
      <c r="L51" s="98" t="n">
        <v>26.0808783925622</v>
      </c>
      <c r="M51" s="98" t="n">
        <v>29.3219356330462</v>
      </c>
      <c r="N51" s="98" t="n">
        <v>14.6655495065503</v>
      </c>
      <c r="O51" s="98" t="n">
        <v>13.0715769256335</v>
      </c>
      <c r="P51" s="98" t="n">
        <v>23.6263366978953</v>
      </c>
      <c r="Q51" s="98" t="n">
        <v>33.9462326213416</v>
      </c>
      <c r="R51" s="98" t="n">
        <v>20.3028248746095</v>
      </c>
      <c r="S51" s="98" t="n">
        <v>17.6366133209278</v>
      </c>
      <c r="T51" s="99" t="n">
        <v>15.5299547142705</v>
      </c>
      <c r="U51" s="100" t="e">
        <f aca="false">ROUNDUP(J51*$E51*(1+$H$16*U$43)/($C51*$D51*$F51*$G51),0)</f>
        <v>#VALUE!</v>
      </c>
      <c r="V51" s="97" t="e">
        <f aca="false">ROUNDUP(K51*$E51*(1+$H$16*V$43)/($C51*$D51*$F51*$G51),0)</f>
        <v>#VALUE!</v>
      </c>
      <c r="W51" s="97" t="e">
        <f aca="false">ROUNDUP(L51*$E51*(1+$H$16*W$43)/($C51*$D51*$F51*$G51),0)</f>
        <v>#VALUE!</v>
      </c>
      <c r="X51" s="97" t="e">
        <f aca="false">ROUNDUP(M51*$E51*(1+$H$16*X$43)/($C51*$D51*$F51*$G51),0)</f>
        <v>#VALUE!</v>
      </c>
      <c r="Y51" s="97" t="e">
        <f aca="false">ROUNDUP(N51*$E51*(1+$H$16*Y$43)/($C51*$D51*$F51*$G51),0)</f>
        <v>#VALUE!</v>
      </c>
      <c r="Z51" s="97" t="e">
        <f aca="false">ROUNDUP(O51*$E51*(1+$H$16*Z$43)/($C51*$D51*$F51*$G51),0)</f>
        <v>#VALUE!</v>
      </c>
      <c r="AA51" s="97" t="e">
        <f aca="false">ROUNDUP(P51*$E51*(1+$H$16*AA$43)/($C51*$D51*$F51*$G51),0)</f>
        <v>#VALUE!</v>
      </c>
      <c r="AB51" s="97" t="e">
        <f aca="false">ROUNDUP(Q51*$E51*(1+$H$16*AB$43)/($C51*$D51*$F51*$G51),0)</f>
        <v>#VALUE!</v>
      </c>
      <c r="AC51" s="97" t="e">
        <f aca="false">ROUNDUP(R51*$E51*(1+$H$16*AC$43)/($C51*$D51*$F51*$G51),0)</f>
        <v>#VALUE!</v>
      </c>
      <c r="AD51" s="97" t="e">
        <f aca="false">ROUNDUP(S51*$E51*(1+$H$16*AD$43)/($C51*$D51*$F51*$G51),0)</f>
        <v>#VALUE!</v>
      </c>
      <c r="AE51" s="101" t="e">
        <f aca="false">ROUNDUP(T51*$E51*(1+$H$16*AE$43)/($C51*$D51*$F51*$G51),0)</f>
        <v>#VALUE!</v>
      </c>
    </row>
    <row collapsed="false" customFormat="false" customHeight="true" hidden="true" ht="15" outlineLevel="0" r="52">
      <c r="A52" s="87" t="n">
        <v>21</v>
      </c>
      <c r="B52" s="89" t="s">
        <v>40</v>
      </c>
      <c r="C52" s="87" t="e">
        <f aca="false">1+C$16*C$43</f>
        <v>#VALUE!</v>
      </c>
      <c r="D52" s="88" t="e">
        <f aca="false">1+D$16*D$43</f>
        <v>#VALUE!</v>
      </c>
      <c r="E52" s="88" t="e">
        <f aca="false">1+E$16*E$43</f>
        <v>#VALUE!</v>
      </c>
      <c r="F52" s="88" t="e">
        <f aca="false">1+F$16*F$43</f>
        <v>#VALUE!</v>
      </c>
      <c r="G52" s="89" t="e">
        <f aca="false">1+G$16*G$43</f>
        <v>#VALUE!</v>
      </c>
      <c r="H52" s="96" t="e">
        <f aca="false">1+H$16*H$43</f>
        <v>#VALUE!</v>
      </c>
      <c r="I52" s="97" t="n">
        <v>255.118447907032</v>
      </c>
      <c r="J52" s="98" t="n">
        <v>23.299571196173</v>
      </c>
      <c r="K52" s="98" t="n">
        <v>34.8715631144697</v>
      </c>
      <c r="L52" s="98" t="n">
        <v>19.724566169925</v>
      </c>
      <c r="M52" s="98" t="n">
        <v>25.9022549879179</v>
      </c>
      <c r="N52" s="98" t="n">
        <v>21.6757978448362</v>
      </c>
      <c r="O52" s="98" t="n">
        <v>12.3963854448343</v>
      </c>
      <c r="P52" s="98" t="n">
        <v>12.582426462124</v>
      </c>
      <c r="Q52" s="98" t="n">
        <v>23.352487446935</v>
      </c>
      <c r="R52" s="98" t="n">
        <v>38.0163342289798</v>
      </c>
      <c r="S52" s="98" t="n">
        <v>34.5043797440219</v>
      </c>
      <c r="T52" s="99" t="n">
        <v>8.79268126681524</v>
      </c>
      <c r="U52" s="100" t="e">
        <f aca="false">ROUNDUP(J52*$E52*(1+$H$16*U$43)/($C52*$D52*$F52*$G52),0)</f>
        <v>#VALUE!</v>
      </c>
      <c r="V52" s="97" t="e">
        <f aca="false">ROUNDUP(K52*$E52*(1+$H$16*V$43)/($C52*$D52*$F52*$G52),0)</f>
        <v>#VALUE!</v>
      </c>
      <c r="W52" s="97" t="e">
        <f aca="false">ROUNDUP(L52*$E52*(1+$H$16*W$43)/($C52*$D52*$F52*$G52),0)</f>
        <v>#VALUE!</v>
      </c>
      <c r="X52" s="97" t="e">
        <f aca="false">ROUNDUP(M52*$E52*(1+$H$16*X$43)/($C52*$D52*$F52*$G52),0)</f>
        <v>#VALUE!</v>
      </c>
      <c r="Y52" s="97" t="e">
        <f aca="false">ROUNDUP(N52*$E52*(1+$H$16*Y$43)/($C52*$D52*$F52*$G52),0)</f>
        <v>#VALUE!</v>
      </c>
      <c r="Z52" s="97" t="e">
        <f aca="false">ROUNDUP(O52*$E52*(1+$H$16*Z$43)/($C52*$D52*$F52*$G52),0)</f>
        <v>#VALUE!</v>
      </c>
      <c r="AA52" s="97" t="e">
        <f aca="false">ROUNDUP(P52*$E52*(1+$H$16*AA$43)/($C52*$D52*$F52*$G52),0)</f>
        <v>#VALUE!</v>
      </c>
      <c r="AB52" s="97" t="e">
        <f aca="false">ROUNDUP(Q52*$E52*(1+$H$16*AB$43)/($C52*$D52*$F52*$G52),0)</f>
        <v>#VALUE!</v>
      </c>
      <c r="AC52" s="97" t="e">
        <f aca="false">ROUNDUP(R52*$E52*(1+$H$16*AC$43)/($C52*$D52*$F52*$G52),0)</f>
        <v>#VALUE!</v>
      </c>
      <c r="AD52" s="97" t="e">
        <f aca="false">ROUNDUP(S52*$E52*(1+$H$16*AD$43)/($C52*$D52*$F52*$G52),0)</f>
        <v>#VALUE!</v>
      </c>
      <c r="AE52" s="101" t="e">
        <f aca="false">ROUNDUP(T52*$E52*(1+$H$16*AE$43)/($C52*$D52*$F52*$G52),0)</f>
        <v>#VALUE!</v>
      </c>
    </row>
    <row collapsed="false" customFormat="false" customHeight="true" hidden="true" ht="15" outlineLevel="0" r="53">
      <c r="A53" s="87" t="n">
        <v>22</v>
      </c>
      <c r="B53" s="89" t="s">
        <v>41</v>
      </c>
      <c r="C53" s="87" t="e">
        <f aca="false">1+C$16*C$43</f>
        <v>#VALUE!</v>
      </c>
      <c r="D53" s="88" t="e">
        <f aca="false">1+D$16*D$43</f>
        <v>#VALUE!</v>
      </c>
      <c r="E53" s="88" t="e">
        <f aca="false">1+E$16*E$43</f>
        <v>#VALUE!</v>
      </c>
      <c r="F53" s="88" t="e">
        <f aca="false">1+F$16*F$43</f>
        <v>#VALUE!</v>
      </c>
      <c r="G53" s="89" t="e">
        <f aca="false">1+G$16*G$43</f>
        <v>#VALUE!</v>
      </c>
      <c r="H53" s="96" t="e">
        <f aca="false">1+H$16*H$43</f>
        <v>#VALUE!</v>
      </c>
      <c r="I53" s="97" t="n">
        <v>168.65104024304</v>
      </c>
      <c r="J53" s="98" t="n">
        <v>9.94763422014494</v>
      </c>
      <c r="K53" s="98" t="n">
        <v>18.4322668907649</v>
      </c>
      <c r="L53" s="98" t="n">
        <v>12.6213934479245</v>
      </c>
      <c r="M53" s="98" t="n">
        <v>11.1729654210946</v>
      </c>
      <c r="N53" s="98" t="n">
        <v>15.3184481993927</v>
      </c>
      <c r="O53" s="98" t="n">
        <v>10.9117777926259</v>
      </c>
      <c r="P53" s="98" t="n">
        <v>14.845632889279</v>
      </c>
      <c r="Q53" s="98" t="n">
        <v>23.7615974678772</v>
      </c>
      <c r="R53" s="98" t="n">
        <v>10.3492860740961</v>
      </c>
      <c r="S53" s="98" t="n">
        <v>28.3364797729285</v>
      </c>
      <c r="T53" s="99" t="n">
        <v>12.9535580669112</v>
      </c>
      <c r="U53" s="100" t="e">
        <f aca="false">ROUNDUP(J53*$E53*(1+$H$16*U$43)/($C53*$D53*$F53*$G53),0)</f>
        <v>#VALUE!</v>
      </c>
      <c r="V53" s="97" t="e">
        <f aca="false">ROUNDUP(K53*$E53*(1+$H$16*V$43)/($C53*$D53*$F53*$G53),0)</f>
        <v>#VALUE!</v>
      </c>
      <c r="W53" s="97" t="e">
        <f aca="false">ROUNDUP(L53*$E53*(1+$H$16*W$43)/($C53*$D53*$F53*$G53),0)</f>
        <v>#VALUE!</v>
      </c>
      <c r="X53" s="97" t="e">
        <f aca="false">ROUNDUP(M53*$E53*(1+$H$16*X$43)/($C53*$D53*$F53*$G53),0)</f>
        <v>#VALUE!</v>
      </c>
      <c r="Y53" s="97" t="e">
        <f aca="false">ROUNDUP(N53*$E53*(1+$H$16*Y$43)/($C53*$D53*$F53*$G53),0)</f>
        <v>#VALUE!</v>
      </c>
      <c r="Z53" s="97" t="e">
        <f aca="false">ROUNDUP(O53*$E53*(1+$H$16*Z$43)/($C53*$D53*$F53*$G53),0)</f>
        <v>#VALUE!</v>
      </c>
      <c r="AA53" s="97" t="e">
        <f aca="false">ROUNDUP(P53*$E53*(1+$H$16*AA$43)/($C53*$D53*$F53*$G53),0)</f>
        <v>#VALUE!</v>
      </c>
      <c r="AB53" s="97" t="e">
        <f aca="false">ROUNDUP(Q53*$E53*(1+$H$16*AB$43)/($C53*$D53*$F53*$G53),0)</f>
        <v>#VALUE!</v>
      </c>
      <c r="AC53" s="97" t="e">
        <f aca="false">ROUNDUP(R53*$E53*(1+$H$16*AC$43)/($C53*$D53*$F53*$G53),0)</f>
        <v>#VALUE!</v>
      </c>
      <c r="AD53" s="97" t="e">
        <f aca="false">ROUNDUP(S53*$E53*(1+$H$16*AD$43)/($C53*$D53*$F53*$G53),0)</f>
        <v>#VALUE!</v>
      </c>
      <c r="AE53" s="101" t="e">
        <f aca="false">ROUNDUP(T53*$E53*(1+$H$16*AE$43)/($C53*$D53*$F53*$G53),0)</f>
        <v>#VALUE!</v>
      </c>
    </row>
    <row collapsed="false" customFormat="false" customHeight="true" hidden="true" ht="15" outlineLevel="0" r="54">
      <c r="A54" s="87" t="n">
        <v>23</v>
      </c>
      <c r="B54" s="89" t="s">
        <v>42</v>
      </c>
      <c r="C54" s="87" t="e">
        <f aca="false">1+C$16*C$43</f>
        <v>#VALUE!</v>
      </c>
      <c r="D54" s="88" t="e">
        <f aca="false">1+D$16*D$43</f>
        <v>#VALUE!</v>
      </c>
      <c r="E54" s="88" t="e">
        <f aca="false">1+E$16*E$43</f>
        <v>#VALUE!</v>
      </c>
      <c r="F54" s="88" t="e">
        <f aca="false">1+F$16*F$43</f>
        <v>#VALUE!</v>
      </c>
      <c r="G54" s="89" t="e">
        <f aca="false">1+G$16*G$43</f>
        <v>#VALUE!</v>
      </c>
      <c r="H54" s="96" t="e">
        <f aca="false">1+H$16*H$43</f>
        <v>#VALUE!</v>
      </c>
      <c r="I54" s="97" t="n">
        <v>199.91033371986</v>
      </c>
      <c r="J54" s="98" t="n">
        <v>9.52728276323338</v>
      </c>
      <c r="K54" s="98" t="n">
        <v>23.8818417150148</v>
      </c>
      <c r="L54" s="98" t="n">
        <v>15.7707705023999</v>
      </c>
      <c r="M54" s="98" t="n">
        <v>18.9671677797635</v>
      </c>
      <c r="N54" s="98" t="n">
        <v>20.4239223415232</v>
      </c>
      <c r="O54" s="98" t="n">
        <v>12.5211870478063</v>
      </c>
      <c r="P54" s="98" t="n">
        <v>10.551306158466</v>
      </c>
      <c r="Q54" s="98" t="n">
        <v>16.7388361684247</v>
      </c>
      <c r="R54" s="98" t="n">
        <v>28.5134079976447</v>
      </c>
      <c r="S54" s="98" t="n">
        <v>27.7804419235811</v>
      </c>
      <c r="T54" s="99" t="n">
        <v>15.2341693220021</v>
      </c>
      <c r="U54" s="100" t="e">
        <f aca="false">ROUNDUP(J54*$E54*(1+$H$16*U$43)/($C54*$D54*$F54*$G54),0)</f>
        <v>#VALUE!</v>
      </c>
      <c r="V54" s="97" t="e">
        <f aca="false">ROUNDUP(K54*$E54*(1+$H$16*V$43)/($C54*$D54*$F54*$G54),0)</f>
        <v>#VALUE!</v>
      </c>
      <c r="W54" s="97" t="e">
        <f aca="false">ROUNDUP(L54*$E54*(1+$H$16*W$43)/($C54*$D54*$F54*$G54),0)</f>
        <v>#VALUE!</v>
      </c>
      <c r="X54" s="97" t="e">
        <f aca="false">ROUNDUP(M54*$E54*(1+$H$16*X$43)/($C54*$D54*$F54*$G54),0)</f>
        <v>#VALUE!</v>
      </c>
      <c r="Y54" s="97" t="e">
        <f aca="false">ROUNDUP(N54*$E54*(1+$H$16*Y$43)/($C54*$D54*$F54*$G54),0)</f>
        <v>#VALUE!</v>
      </c>
      <c r="Z54" s="97" t="e">
        <f aca="false">ROUNDUP(O54*$E54*(1+$H$16*Z$43)/($C54*$D54*$F54*$G54),0)</f>
        <v>#VALUE!</v>
      </c>
      <c r="AA54" s="97" t="e">
        <f aca="false">ROUNDUP(P54*$E54*(1+$H$16*AA$43)/($C54*$D54*$F54*$G54),0)</f>
        <v>#VALUE!</v>
      </c>
      <c r="AB54" s="97" t="e">
        <f aca="false">ROUNDUP(Q54*$E54*(1+$H$16*AB$43)/($C54*$D54*$F54*$G54),0)</f>
        <v>#VALUE!</v>
      </c>
      <c r="AC54" s="97" t="e">
        <f aca="false">ROUNDUP(R54*$E54*(1+$H$16*AC$43)/($C54*$D54*$F54*$G54),0)</f>
        <v>#VALUE!</v>
      </c>
      <c r="AD54" s="97" t="e">
        <f aca="false">ROUNDUP(S54*$E54*(1+$H$16*AD$43)/($C54*$D54*$F54*$G54),0)</f>
        <v>#VALUE!</v>
      </c>
      <c r="AE54" s="101" t="e">
        <f aca="false">ROUNDUP(T54*$E54*(1+$H$16*AE$43)/($C54*$D54*$F54*$G54),0)</f>
        <v>#VALUE!</v>
      </c>
    </row>
    <row collapsed="false" customFormat="false" customHeight="true" hidden="true" ht="15" outlineLevel="0" r="55">
      <c r="A55" s="87" t="n">
        <v>24</v>
      </c>
      <c r="B55" s="89" t="s">
        <v>43</v>
      </c>
      <c r="C55" s="87" t="e">
        <f aca="false">1+C$16*C$43</f>
        <v>#VALUE!</v>
      </c>
      <c r="D55" s="88" t="e">
        <f aca="false">1+D$16*D$43</f>
        <v>#VALUE!</v>
      </c>
      <c r="E55" s="88" t="e">
        <f aca="false">1+E$16*E$43</f>
        <v>#VALUE!</v>
      </c>
      <c r="F55" s="88" t="e">
        <f aca="false">1+F$16*F$43</f>
        <v>#VALUE!</v>
      </c>
      <c r="G55" s="89" t="e">
        <f aca="false">1+G$16*G$43</f>
        <v>#VALUE!</v>
      </c>
      <c r="H55" s="96" t="e">
        <f aca="false">1+H$16*H$43</f>
        <v>#VALUE!</v>
      </c>
      <c r="I55" s="97" t="n">
        <v>226.205239467237</v>
      </c>
      <c r="J55" s="98" t="n">
        <v>16.4376365554549</v>
      </c>
      <c r="K55" s="98" t="n">
        <v>36.329689160816</v>
      </c>
      <c r="L55" s="98" t="n">
        <v>21.2465488441288</v>
      </c>
      <c r="M55" s="98" t="n">
        <v>24.0884133673397</v>
      </c>
      <c r="N55" s="98" t="n">
        <v>17.830976405686</v>
      </c>
      <c r="O55" s="98" t="n">
        <v>15.3991026928999</v>
      </c>
      <c r="P55" s="98" t="n">
        <v>17.3547655838555</v>
      </c>
      <c r="Q55" s="98" t="n">
        <v>20.3788558278967</v>
      </c>
      <c r="R55" s="98" t="n">
        <v>29.1906396824233</v>
      </c>
      <c r="S55" s="98" t="n">
        <v>17.340041821493</v>
      </c>
      <c r="T55" s="99" t="n">
        <v>10.6085695252435</v>
      </c>
      <c r="U55" s="100" t="e">
        <f aca="false">ROUNDUP(J55*$E55*(1+$H$16*U$43)/($C55*$D55*$F55*$G55),0)</f>
        <v>#VALUE!</v>
      </c>
      <c r="V55" s="97" t="e">
        <f aca="false">ROUNDUP(K55*$E55*(1+$H$16*V$43)/($C55*$D55*$F55*$G55),0)</f>
        <v>#VALUE!</v>
      </c>
      <c r="W55" s="97" t="e">
        <f aca="false">ROUNDUP(L55*$E55*(1+$H$16*W$43)/($C55*$D55*$F55*$G55),0)</f>
        <v>#VALUE!</v>
      </c>
      <c r="X55" s="97" t="e">
        <f aca="false">ROUNDUP(M55*$E55*(1+$H$16*X$43)/($C55*$D55*$F55*$G55),0)</f>
        <v>#VALUE!</v>
      </c>
      <c r="Y55" s="97" t="e">
        <f aca="false">ROUNDUP(N55*$E55*(1+$H$16*Y$43)/($C55*$D55*$F55*$G55),0)</f>
        <v>#VALUE!</v>
      </c>
      <c r="Z55" s="97" t="e">
        <f aca="false">ROUNDUP(O55*$E55*(1+$H$16*Z$43)/($C55*$D55*$F55*$G55),0)</f>
        <v>#VALUE!</v>
      </c>
      <c r="AA55" s="97" t="e">
        <f aca="false">ROUNDUP(P55*$E55*(1+$H$16*AA$43)/($C55*$D55*$F55*$G55),0)</f>
        <v>#VALUE!</v>
      </c>
      <c r="AB55" s="97" t="e">
        <f aca="false">ROUNDUP(Q55*$E55*(1+$H$16*AB$43)/($C55*$D55*$F55*$G55),0)</f>
        <v>#VALUE!</v>
      </c>
      <c r="AC55" s="97" t="e">
        <f aca="false">ROUNDUP(R55*$E55*(1+$H$16*AC$43)/($C55*$D55*$F55*$G55),0)</f>
        <v>#VALUE!</v>
      </c>
      <c r="AD55" s="97" t="e">
        <f aca="false">ROUNDUP(S55*$E55*(1+$H$16*AD$43)/($C55*$D55*$F55*$G55),0)</f>
        <v>#VALUE!</v>
      </c>
      <c r="AE55" s="101" t="e">
        <f aca="false">ROUNDUP(T55*$E55*(1+$H$16*AE$43)/($C55*$D55*$F55*$G55),0)</f>
        <v>#VALUE!</v>
      </c>
    </row>
    <row collapsed="false" customFormat="false" customHeight="true" hidden="true" ht="15" outlineLevel="0" r="56">
      <c r="A56" s="87" t="n">
        <v>25</v>
      </c>
      <c r="B56" s="89" t="s">
        <v>44</v>
      </c>
      <c r="C56" s="87" t="e">
        <f aca="false">1+C$16*C$43</f>
        <v>#VALUE!</v>
      </c>
      <c r="D56" s="88" t="e">
        <f aca="false">1+D$16*D$43</f>
        <v>#VALUE!</v>
      </c>
      <c r="E56" s="88" t="e">
        <f aca="false">1+E$16*E$43</f>
        <v>#VALUE!</v>
      </c>
      <c r="F56" s="88" t="e">
        <f aca="false">1+F$16*F$43</f>
        <v>#VALUE!</v>
      </c>
      <c r="G56" s="89" t="e">
        <f aca="false">1+G$16*G$43</f>
        <v>#VALUE!</v>
      </c>
      <c r="H56" s="96" t="e">
        <f aca="false">1+H$16*H$43</f>
        <v>#VALUE!</v>
      </c>
      <c r="I56" s="97" t="n">
        <v>254.950499633965</v>
      </c>
      <c r="J56" s="98" t="n">
        <v>20.6210497904998</v>
      </c>
      <c r="K56" s="98" t="n">
        <v>45.336211403534</v>
      </c>
      <c r="L56" s="98" t="n">
        <v>21.1964368675122</v>
      </c>
      <c r="M56" s="98" t="n">
        <v>27.3249589913898</v>
      </c>
      <c r="N56" s="98" t="n">
        <v>24.2051050721191</v>
      </c>
      <c r="O56" s="98" t="n">
        <v>12.0258375477508</v>
      </c>
      <c r="P56" s="98" t="n">
        <v>14.7077950115024</v>
      </c>
      <c r="Q56" s="98" t="n">
        <v>23.2923055522882</v>
      </c>
      <c r="R56" s="98" t="n">
        <v>38.2403172600295</v>
      </c>
      <c r="S56" s="98" t="n">
        <v>19.05006983457</v>
      </c>
      <c r="T56" s="99" t="n">
        <v>8.95041230276891</v>
      </c>
      <c r="U56" s="100" t="e">
        <f aca="false">ROUNDUP(J56*$E56*(1+$H$16*U$43)/($C56*$D56*$F56*$G56),0)</f>
        <v>#VALUE!</v>
      </c>
      <c r="V56" s="97" t="e">
        <f aca="false">ROUNDUP(K56*$E56*(1+$H$16*V$43)/($C56*$D56*$F56*$G56),0)</f>
        <v>#VALUE!</v>
      </c>
      <c r="W56" s="97" t="e">
        <f aca="false">ROUNDUP(L56*$E56*(1+$H$16*W$43)/($C56*$D56*$F56*$G56),0)</f>
        <v>#VALUE!</v>
      </c>
      <c r="X56" s="97" t="e">
        <f aca="false">ROUNDUP(M56*$E56*(1+$H$16*X$43)/($C56*$D56*$F56*$G56),0)</f>
        <v>#VALUE!</v>
      </c>
      <c r="Y56" s="97" t="e">
        <f aca="false">ROUNDUP(N56*$E56*(1+$H$16*Y$43)/($C56*$D56*$F56*$G56),0)</f>
        <v>#VALUE!</v>
      </c>
      <c r="Z56" s="97" t="e">
        <f aca="false">ROUNDUP(O56*$E56*(1+$H$16*Z$43)/($C56*$D56*$F56*$G56),0)</f>
        <v>#VALUE!</v>
      </c>
      <c r="AA56" s="97" t="e">
        <f aca="false">ROUNDUP(P56*$E56*(1+$H$16*AA$43)/($C56*$D56*$F56*$G56),0)</f>
        <v>#VALUE!</v>
      </c>
      <c r="AB56" s="97" t="e">
        <f aca="false">ROUNDUP(Q56*$E56*(1+$H$16*AB$43)/($C56*$D56*$F56*$G56),0)</f>
        <v>#VALUE!</v>
      </c>
      <c r="AC56" s="97" t="e">
        <f aca="false">ROUNDUP(R56*$E56*(1+$H$16*AC$43)/($C56*$D56*$F56*$G56),0)</f>
        <v>#VALUE!</v>
      </c>
      <c r="AD56" s="97" t="e">
        <f aca="false">ROUNDUP(S56*$E56*(1+$H$16*AD$43)/($C56*$D56*$F56*$G56),0)</f>
        <v>#VALUE!</v>
      </c>
      <c r="AE56" s="101" t="e">
        <f aca="false">ROUNDUP(T56*$E56*(1+$H$16*AE$43)/($C56*$D56*$F56*$G56),0)</f>
        <v>#VALUE!</v>
      </c>
    </row>
    <row collapsed="false" customFormat="false" customHeight="true" hidden="true" ht="15" outlineLevel="0" r="57">
      <c r="A57" s="87" t="n">
        <v>26</v>
      </c>
      <c r="B57" s="89" t="s">
        <v>45</v>
      </c>
      <c r="C57" s="87" t="e">
        <f aca="false">1+C$16*C$43</f>
        <v>#VALUE!</v>
      </c>
      <c r="D57" s="88" t="e">
        <f aca="false">1+D$16*D$43</f>
        <v>#VALUE!</v>
      </c>
      <c r="E57" s="88" t="e">
        <f aca="false">1+E$16*E$43</f>
        <v>#VALUE!</v>
      </c>
      <c r="F57" s="88" t="e">
        <f aca="false">1+F$16*F$43</f>
        <v>#VALUE!</v>
      </c>
      <c r="G57" s="89" t="e">
        <f aca="false">1+G$16*G$43</f>
        <v>#VALUE!</v>
      </c>
      <c r="H57" s="96" t="e">
        <f aca="false">1+H$16*H$43</f>
        <v>#VALUE!</v>
      </c>
      <c r="I57" s="97" t="n">
        <v>212.822908499363</v>
      </c>
      <c r="J57" s="98" t="n">
        <v>14.1656257912679</v>
      </c>
      <c r="K57" s="98" t="n">
        <v>15.5723410408358</v>
      </c>
      <c r="L57" s="98" t="n">
        <v>19.8489167541084</v>
      </c>
      <c r="M57" s="98" t="n">
        <v>18.0010064457508</v>
      </c>
      <c r="N57" s="98" t="n">
        <v>16.3239836864816</v>
      </c>
      <c r="O57" s="98" t="n">
        <v>18.1147895834424</v>
      </c>
      <c r="P57" s="98" t="n">
        <v>16.9041773336488</v>
      </c>
      <c r="Q57" s="98" t="n">
        <v>31.2885680222233</v>
      </c>
      <c r="R57" s="98" t="n">
        <v>22.5834278639544</v>
      </c>
      <c r="S57" s="98" t="n">
        <v>24.9895761033261</v>
      </c>
      <c r="T57" s="99" t="n">
        <v>15.0304958743239</v>
      </c>
      <c r="U57" s="100" t="e">
        <f aca="false">ROUNDUP(J57*$E57*(1+$H$16*U$43)/($C57*$D57*$F57*$G57),0)</f>
        <v>#VALUE!</v>
      </c>
      <c r="V57" s="97" t="e">
        <f aca="false">ROUNDUP(K57*$E57*(1+$H$16*V$43)/($C57*$D57*$F57*$G57),0)</f>
        <v>#VALUE!</v>
      </c>
      <c r="W57" s="97" t="e">
        <f aca="false">ROUNDUP(L57*$E57*(1+$H$16*W$43)/($C57*$D57*$F57*$G57),0)</f>
        <v>#VALUE!</v>
      </c>
      <c r="X57" s="97" t="e">
        <f aca="false">ROUNDUP(M57*$E57*(1+$H$16*X$43)/($C57*$D57*$F57*$G57),0)</f>
        <v>#VALUE!</v>
      </c>
      <c r="Y57" s="97" t="e">
        <f aca="false">ROUNDUP(N57*$E57*(1+$H$16*Y$43)/($C57*$D57*$F57*$G57),0)</f>
        <v>#VALUE!</v>
      </c>
      <c r="Z57" s="97" t="e">
        <f aca="false">ROUNDUP(O57*$E57*(1+$H$16*Z$43)/($C57*$D57*$F57*$G57),0)</f>
        <v>#VALUE!</v>
      </c>
      <c r="AA57" s="97" t="e">
        <f aca="false">ROUNDUP(P57*$E57*(1+$H$16*AA$43)/($C57*$D57*$F57*$G57),0)</f>
        <v>#VALUE!</v>
      </c>
      <c r="AB57" s="97" t="e">
        <f aca="false">ROUNDUP(Q57*$E57*(1+$H$16*AB$43)/($C57*$D57*$F57*$G57),0)</f>
        <v>#VALUE!</v>
      </c>
      <c r="AC57" s="97" t="e">
        <f aca="false">ROUNDUP(R57*$E57*(1+$H$16*AC$43)/($C57*$D57*$F57*$G57),0)</f>
        <v>#VALUE!</v>
      </c>
      <c r="AD57" s="97" t="e">
        <f aca="false">ROUNDUP(S57*$E57*(1+$H$16*AD$43)/($C57*$D57*$F57*$G57),0)</f>
        <v>#VALUE!</v>
      </c>
      <c r="AE57" s="101" t="e">
        <f aca="false">ROUNDUP(T57*$E57*(1+$H$16*AE$43)/($C57*$D57*$F57*$G57),0)</f>
        <v>#VALUE!</v>
      </c>
    </row>
    <row collapsed="false" customFormat="false" customHeight="true" hidden="true" ht="15" outlineLevel="0" r="58">
      <c r="A58" s="87" t="n">
        <v>27</v>
      </c>
      <c r="B58" s="89" t="s">
        <v>46</v>
      </c>
      <c r="C58" s="87" t="e">
        <f aca="false">1+C$16*C$43</f>
        <v>#VALUE!</v>
      </c>
      <c r="D58" s="88" t="e">
        <f aca="false">1+D$16*D$43</f>
        <v>#VALUE!</v>
      </c>
      <c r="E58" s="88" t="e">
        <f aca="false">1+E$16*E$43</f>
        <v>#VALUE!</v>
      </c>
      <c r="F58" s="88" t="e">
        <f aca="false">1+F$16*F$43</f>
        <v>#VALUE!</v>
      </c>
      <c r="G58" s="89" t="e">
        <f aca="false">1+G$16*G$43</f>
        <v>#VALUE!</v>
      </c>
      <c r="H58" s="96" t="e">
        <f aca="false">1+H$16*H$43</f>
        <v>#VALUE!</v>
      </c>
      <c r="I58" s="97" t="n">
        <v>333.2564103163</v>
      </c>
      <c r="J58" s="98" t="n">
        <v>28.6809573925461</v>
      </c>
      <c r="K58" s="98" t="n">
        <v>47.5642568607929</v>
      </c>
      <c r="L58" s="98" t="n">
        <v>35.4570198026689</v>
      </c>
      <c r="M58" s="98" t="n">
        <v>27.609885235344</v>
      </c>
      <c r="N58" s="98" t="n">
        <v>23.5592178878632</v>
      </c>
      <c r="O58" s="98" t="n">
        <v>19.9857644154652</v>
      </c>
      <c r="P58" s="98" t="n">
        <v>17.765569909021</v>
      </c>
      <c r="Q58" s="98" t="n">
        <v>26.3441535821114</v>
      </c>
      <c r="R58" s="98" t="n">
        <v>51.3755899605011</v>
      </c>
      <c r="S58" s="98" t="n">
        <v>39.6974629899492</v>
      </c>
      <c r="T58" s="99" t="n">
        <v>15.2165322800371</v>
      </c>
      <c r="U58" s="100" t="e">
        <f aca="false">ROUNDUP(J58*$E58*(1+$H$16*U$43)/($C58*$D58*$F58*$G58),0)</f>
        <v>#VALUE!</v>
      </c>
      <c r="V58" s="97" t="e">
        <f aca="false">ROUNDUP(K58*$E58*(1+$H$16*V$43)/($C58*$D58*$F58*$G58),0)</f>
        <v>#VALUE!</v>
      </c>
      <c r="W58" s="97" t="e">
        <f aca="false">ROUNDUP(L58*$E58*(1+$H$16*W$43)/($C58*$D58*$F58*$G58),0)</f>
        <v>#VALUE!</v>
      </c>
      <c r="X58" s="97" t="e">
        <f aca="false">ROUNDUP(M58*$E58*(1+$H$16*X$43)/($C58*$D58*$F58*$G58),0)</f>
        <v>#VALUE!</v>
      </c>
      <c r="Y58" s="97" t="e">
        <f aca="false">ROUNDUP(N58*$E58*(1+$H$16*Y$43)/($C58*$D58*$F58*$G58),0)</f>
        <v>#VALUE!</v>
      </c>
      <c r="Z58" s="97" t="e">
        <f aca="false">ROUNDUP(O58*$E58*(1+$H$16*Z$43)/($C58*$D58*$F58*$G58),0)</f>
        <v>#VALUE!</v>
      </c>
      <c r="AA58" s="97" t="e">
        <f aca="false">ROUNDUP(P58*$E58*(1+$H$16*AA$43)/($C58*$D58*$F58*$G58),0)</f>
        <v>#VALUE!</v>
      </c>
      <c r="AB58" s="97" t="e">
        <f aca="false">ROUNDUP(Q58*$E58*(1+$H$16*AB$43)/($C58*$D58*$F58*$G58),0)</f>
        <v>#VALUE!</v>
      </c>
      <c r="AC58" s="97" t="e">
        <f aca="false">ROUNDUP(R58*$E58*(1+$H$16*AC$43)/($C58*$D58*$F58*$G58),0)</f>
        <v>#VALUE!</v>
      </c>
      <c r="AD58" s="97" t="e">
        <f aca="false">ROUNDUP(S58*$E58*(1+$H$16*AD$43)/($C58*$D58*$F58*$G58),0)</f>
        <v>#VALUE!</v>
      </c>
      <c r="AE58" s="101" t="e">
        <f aca="false">ROUNDUP(T58*$E58*(1+$H$16*AE$43)/($C58*$D58*$F58*$G58),0)</f>
        <v>#VALUE!</v>
      </c>
    </row>
    <row collapsed="false" customFormat="false" customHeight="true" hidden="true" ht="15" outlineLevel="0" r="59">
      <c r="A59" s="87" t="n">
        <v>28</v>
      </c>
      <c r="B59" s="89" t="s">
        <v>47</v>
      </c>
      <c r="C59" s="87" t="e">
        <f aca="false">1+C$16*C$43</f>
        <v>#VALUE!</v>
      </c>
      <c r="D59" s="88" t="e">
        <f aca="false">1+D$16*D$43</f>
        <v>#VALUE!</v>
      </c>
      <c r="E59" s="88" t="e">
        <f aca="false">1+E$16*E$43</f>
        <v>#VALUE!</v>
      </c>
      <c r="F59" s="88" t="e">
        <f aca="false">1+F$16*F$43</f>
        <v>#VALUE!</v>
      </c>
      <c r="G59" s="89" t="e">
        <f aca="false">1+G$16*G$43</f>
        <v>#VALUE!</v>
      </c>
      <c r="H59" s="96" t="e">
        <f aca="false">1+H$16*H$43</f>
        <v>#VALUE!</v>
      </c>
      <c r="I59" s="97" t="n">
        <v>215.29780750551</v>
      </c>
      <c r="J59" s="98" t="n">
        <v>16.3254148792966</v>
      </c>
      <c r="K59" s="98" t="n">
        <v>15.5638624177714</v>
      </c>
      <c r="L59" s="98" t="n">
        <v>19.418687912854</v>
      </c>
      <c r="M59" s="98" t="n">
        <v>13.5113702955468</v>
      </c>
      <c r="N59" s="98" t="n">
        <v>19.8523934165884</v>
      </c>
      <c r="O59" s="98" t="n">
        <v>22.4875059481791</v>
      </c>
      <c r="P59" s="98" t="n">
        <v>23.7743623642635</v>
      </c>
      <c r="Q59" s="98" t="n">
        <v>27.144720599282</v>
      </c>
      <c r="R59" s="98" t="n">
        <v>24.6770225812128</v>
      </c>
      <c r="S59" s="98" t="n">
        <v>20.263535909974</v>
      </c>
      <c r="T59" s="99" t="n">
        <v>12.2789311805413</v>
      </c>
      <c r="U59" s="100" t="e">
        <f aca="false">ROUNDUP(J59*$E59*(1+$H$16*U$43)/($C59*$D59*$F59*$G59),0)</f>
        <v>#VALUE!</v>
      </c>
      <c r="V59" s="97" t="e">
        <f aca="false">ROUNDUP(K59*$E59*(1+$H$16*V$43)/($C59*$D59*$F59*$G59),0)</f>
        <v>#VALUE!</v>
      </c>
      <c r="W59" s="97" t="e">
        <f aca="false">ROUNDUP(L59*$E59*(1+$H$16*W$43)/($C59*$D59*$F59*$G59),0)</f>
        <v>#VALUE!</v>
      </c>
      <c r="X59" s="97" t="e">
        <f aca="false">ROUNDUP(M59*$E59*(1+$H$16*X$43)/($C59*$D59*$F59*$G59),0)</f>
        <v>#VALUE!</v>
      </c>
      <c r="Y59" s="97" t="e">
        <f aca="false">ROUNDUP(N59*$E59*(1+$H$16*Y$43)/($C59*$D59*$F59*$G59),0)</f>
        <v>#VALUE!</v>
      </c>
      <c r="Z59" s="97" t="e">
        <f aca="false">ROUNDUP(O59*$E59*(1+$H$16*Z$43)/($C59*$D59*$F59*$G59),0)</f>
        <v>#VALUE!</v>
      </c>
      <c r="AA59" s="97" t="e">
        <f aca="false">ROUNDUP(P59*$E59*(1+$H$16*AA$43)/($C59*$D59*$F59*$G59),0)</f>
        <v>#VALUE!</v>
      </c>
      <c r="AB59" s="97" t="e">
        <f aca="false">ROUNDUP(Q59*$E59*(1+$H$16*AB$43)/($C59*$D59*$F59*$G59),0)</f>
        <v>#VALUE!</v>
      </c>
      <c r="AC59" s="97" t="e">
        <f aca="false">ROUNDUP(R59*$E59*(1+$H$16*AC$43)/($C59*$D59*$F59*$G59),0)</f>
        <v>#VALUE!</v>
      </c>
      <c r="AD59" s="97" t="e">
        <f aca="false">ROUNDUP(S59*$E59*(1+$H$16*AD$43)/($C59*$D59*$F59*$G59),0)</f>
        <v>#VALUE!</v>
      </c>
      <c r="AE59" s="101" t="e">
        <f aca="false">ROUNDUP(T59*$E59*(1+$H$16*AE$43)/($C59*$D59*$F59*$G59),0)</f>
        <v>#VALUE!</v>
      </c>
    </row>
    <row collapsed="false" customFormat="false" customHeight="true" hidden="true" ht="15" outlineLevel="0" r="60">
      <c r="A60" s="87" t="n">
        <v>29</v>
      </c>
      <c r="B60" s="89" t="s">
        <v>48</v>
      </c>
      <c r="C60" s="87" t="e">
        <f aca="false">1+C$16*C$43</f>
        <v>#VALUE!</v>
      </c>
      <c r="D60" s="88" t="e">
        <f aca="false">1+D$16*D$43</f>
        <v>#VALUE!</v>
      </c>
      <c r="E60" s="88" t="e">
        <f aca="false">1+E$16*E$43</f>
        <v>#VALUE!</v>
      </c>
      <c r="F60" s="88" t="e">
        <f aca="false">1+F$16*F$43</f>
        <v>#VALUE!</v>
      </c>
      <c r="G60" s="89" t="e">
        <f aca="false">1+G$16*G$43</f>
        <v>#VALUE!</v>
      </c>
      <c r="H60" s="96" t="e">
        <f aca="false">1+H$16*H$43</f>
        <v>#VALUE!</v>
      </c>
      <c r="I60" s="97" t="n">
        <v>269.881302035523</v>
      </c>
      <c r="J60" s="98" t="n">
        <v>20.7105382770248</v>
      </c>
      <c r="K60" s="98" t="n">
        <v>45.4387774356123</v>
      </c>
      <c r="L60" s="98" t="n">
        <v>25.1224733984899</v>
      </c>
      <c r="M60" s="98" t="n">
        <v>19.4303294517879</v>
      </c>
      <c r="N60" s="98" t="n">
        <v>19.1693912976116</v>
      </c>
      <c r="O60" s="98" t="n">
        <v>23.1825336144217</v>
      </c>
      <c r="P60" s="98" t="n">
        <v>26.9162432213258</v>
      </c>
      <c r="Q60" s="98" t="n">
        <v>23.1288063168146</v>
      </c>
      <c r="R60" s="98" t="n">
        <v>26.8220632823353</v>
      </c>
      <c r="S60" s="98" t="n">
        <v>26.7364437522404</v>
      </c>
      <c r="T60" s="99" t="n">
        <v>13.223701987859</v>
      </c>
      <c r="U60" s="100" t="e">
        <f aca="false">ROUNDUP(J60*$E60*(1+$H$16*U$43)/($C60*$D60*$F60*$G60),0)</f>
        <v>#VALUE!</v>
      </c>
      <c r="V60" s="97" t="e">
        <f aca="false">ROUNDUP(K60*$E60*(1+$H$16*V$43)/($C60*$D60*$F60*$G60),0)</f>
        <v>#VALUE!</v>
      </c>
      <c r="W60" s="97" t="e">
        <f aca="false">ROUNDUP(L60*$E60*(1+$H$16*W$43)/($C60*$D60*$F60*$G60),0)</f>
        <v>#VALUE!</v>
      </c>
      <c r="X60" s="97" t="e">
        <f aca="false">ROUNDUP(M60*$E60*(1+$H$16*X$43)/($C60*$D60*$F60*$G60),0)</f>
        <v>#VALUE!</v>
      </c>
      <c r="Y60" s="97" t="e">
        <f aca="false">ROUNDUP(N60*$E60*(1+$H$16*Y$43)/($C60*$D60*$F60*$G60),0)</f>
        <v>#VALUE!</v>
      </c>
      <c r="Z60" s="97" t="e">
        <f aca="false">ROUNDUP(O60*$E60*(1+$H$16*Z$43)/($C60*$D60*$F60*$G60),0)</f>
        <v>#VALUE!</v>
      </c>
      <c r="AA60" s="97" t="e">
        <f aca="false">ROUNDUP(P60*$E60*(1+$H$16*AA$43)/($C60*$D60*$F60*$G60),0)</f>
        <v>#VALUE!</v>
      </c>
      <c r="AB60" s="97" t="e">
        <f aca="false">ROUNDUP(Q60*$E60*(1+$H$16*AB$43)/($C60*$D60*$F60*$G60),0)</f>
        <v>#VALUE!</v>
      </c>
      <c r="AC60" s="97" t="e">
        <f aca="false">ROUNDUP(R60*$E60*(1+$H$16*AC$43)/($C60*$D60*$F60*$G60),0)</f>
        <v>#VALUE!</v>
      </c>
      <c r="AD60" s="97" t="e">
        <f aca="false">ROUNDUP(S60*$E60*(1+$H$16*AD$43)/($C60*$D60*$F60*$G60),0)</f>
        <v>#VALUE!</v>
      </c>
      <c r="AE60" s="101" t="e">
        <f aca="false">ROUNDUP(T60*$E60*(1+$H$16*AE$43)/($C60*$D60*$F60*$G60),0)</f>
        <v>#VALUE!</v>
      </c>
    </row>
    <row collapsed="false" customFormat="false" customHeight="true" hidden="true" ht="15" outlineLevel="0" r="61">
      <c r="A61" s="87" t="n">
        <v>30</v>
      </c>
      <c r="B61" s="89" t="s">
        <v>49</v>
      </c>
      <c r="C61" s="87" t="e">
        <f aca="false">1+C$16*C$43</f>
        <v>#VALUE!</v>
      </c>
      <c r="D61" s="88" t="e">
        <f aca="false">1+D$16*D$43</f>
        <v>#VALUE!</v>
      </c>
      <c r="E61" s="88" t="e">
        <f aca="false">1+E$16*E$43</f>
        <v>#VALUE!</v>
      </c>
      <c r="F61" s="88" t="e">
        <f aca="false">1+F$16*F$43</f>
        <v>#VALUE!</v>
      </c>
      <c r="G61" s="89" t="e">
        <f aca="false">1+G$16*G$43</f>
        <v>#VALUE!</v>
      </c>
      <c r="H61" s="96" t="e">
        <f aca="false">1+H$16*H$43</f>
        <v>#VALUE!</v>
      </c>
      <c r="I61" s="97" t="n">
        <v>244.958819583558</v>
      </c>
      <c r="J61" s="98" t="n">
        <v>18.8095700671046</v>
      </c>
      <c r="K61" s="98" t="n">
        <v>36.8642336924909</v>
      </c>
      <c r="L61" s="98" t="n">
        <v>15.1905613406081</v>
      </c>
      <c r="M61" s="98" t="n">
        <v>14.3018652002064</v>
      </c>
      <c r="N61" s="98" t="n">
        <v>31.415518365523</v>
      </c>
      <c r="O61" s="98" t="n">
        <v>20.6069615985493</v>
      </c>
      <c r="P61" s="98" t="n">
        <v>12.0326552846414</v>
      </c>
      <c r="Q61" s="98" t="n">
        <v>30.3669794510413</v>
      </c>
      <c r="R61" s="98" t="n">
        <v>38.6827248896147</v>
      </c>
      <c r="S61" s="98" t="n">
        <v>16.4561349016682</v>
      </c>
      <c r="T61" s="99" t="n">
        <v>10.23161479211</v>
      </c>
      <c r="U61" s="100" t="e">
        <f aca="false">ROUNDUP(J61*$E61*(1+$H$16*U$43)/($C61*$D61*$F61*$G61),0)</f>
        <v>#VALUE!</v>
      </c>
      <c r="V61" s="97" t="e">
        <f aca="false">ROUNDUP(K61*$E61*(1+$H$16*V$43)/($C61*$D61*$F61*$G61),0)</f>
        <v>#VALUE!</v>
      </c>
      <c r="W61" s="97" t="e">
        <f aca="false">ROUNDUP(L61*$E61*(1+$H$16*W$43)/($C61*$D61*$F61*$G61),0)</f>
        <v>#VALUE!</v>
      </c>
      <c r="X61" s="97" t="e">
        <f aca="false">ROUNDUP(M61*$E61*(1+$H$16*X$43)/($C61*$D61*$F61*$G61),0)</f>
        <v>#VALUE!</v>
      </c>
      <c r="Y61" s="97" t="e">
        <f aca="false">ROUNDUP(N61*$E61*(1+$H$16*Y$43)/($C61*$D61*$F61*$G61),0)</f>
        <v>#VALUE!</v>
      </c>
      <c r="Z61" s="97" t="e">
        <f aca="false">ROUNDUP(O61*$E61*(1+$H$16*Z$43)/($C61*$D61*$F61*$G61),0)</f>
        <v>#VALUE!</v>
      </c>
      <c r="AA61" s="97" t="e">
        <f aca="false">ROUNDUP(P61*$E61*(1+$H$16*AA$43)/($C61*$D61*$F61*$G61),0)</f>
        <v>#VALUE!</v>
      </c>
      <c r="AB61" s="97" t="e">
        <f aca="false">ROUNDUP(Q61*$E61*(1+$H$16*AB$43)/($C61*$D61*$F61*$G61),0)</f>
        <v>#VALUE!</v>
      </c>
      <c r="AC61" s="97" t="e">
        <f aca="false">ROUNDUP(R61*$E61*(1+$H$16*AC$43)/($C61*$D61*$F61*$G61),0)</f>
        <v>#VALUE!</v>
      </c>
      <c r="AD61" s="97" t="e">
        <f aca="false">ROUNDUP(S61*$E61*(1+$H$16*AD$43)/($C61*$D61*$F61*$G61),0)</f>
        <v>#VALUE!</v>
      </c>
      <c r="AE61" s="101" t="e">
        <f aca="false">ROUNDUP(T61*$E61*(1+$H$16*AE$43)/($C61*$D61*$F61*$G61),0)</f>
        <v>#VALUE!</v>
      </c>
    </row>
    <row collapsed="false" customFormat="false" customHeight="true" hidden="true" ht="15" outlineLevel="0" r="62">
      <c r="A62" s="87" t="n">
        <v>31</v>
      </c>
      <c r="B62" s="89" t="s">
        <v>50</v>
      </c>
      <c r="C62" s="87" t="e">
        <f aca="false">1+C$16*C$43</f>
        <v>#VALUE!</v>
      </c>
      <c r="D62" s="88" t="e">
        <f aca="false">1+D$16*D$43</f>
        <v>#VALUE!</v>
      </c>
      <c r="E62" s="88" t="e">
        <f aca="false">1+E$16*E$43</f>
        <v>#VALUE!</v>
      </c>
      <c r="F62" s="88" t="e">
        <f aca="false">1+F$16*F$43</f>
        <v>#VALUE!</v>
      </c>
      <c r="G62" s="89" t="e">
        <f aca="false">1+G$16*G$43</f>
        <v>#VALUE!</v>
      </c>
      <c r="H62" s="96" t="e">
        <f aca="false">1+H$16*H$43</f>
        <v>#VALUE!</v>
      </c>
      <c r="I62" s="97" t="n">
        <v>206.689183959202</v>
      </c>
      <c r="J62" s="98" t="n">
        <v>13.7440512518024</v>
      </c>
      <c r="K62" s="98" t="n">
        <v>27.8648189297298</v>
      </c>
      <c r="L62" s="98" t="n">
        <v>18.1170794318242</v>
      </c>
      <c r="M62" s="98" t="n">
        <v>22.2737107336935</v>
      </c>
      <c r="N62" s="98" t="n">
        <v>14.3906227856746</v>
      </c>
      <c r="O62" s="98" t="n">
        <v>13.2486228192666</v>
      </c>
      <c r="P62" s="98" t="n">
        <v>15.3578015254104</v>
      </c>
      <c r="Q62" s="98" t="n">
        <v>23.451425089541</v>
      </c>
      <c r="R62" s="98" t="n">
        <v>31.8433656828216</v>
      </c>
      <c r="S62" s="98" t="n">
        <v>14.4805147935146</v>
      </c>
      <c r="T62" s="99" t="n">
        <v>11.9171709159229</v>
      </c>
      <c r="U62" s="100" t="e">
        <f aca="false">ROUNDUP(J62*$E62*(1+$H$16*U$43)/($C62*$D62*$F62*$G62),0)</f>
        <v>#VALUE!</v>
      </c>
      <c r="V62" s="97" t="e">
        <f aca="false">ROUNDUP(K62*$E62*(1+$H$16*V$43)/($C62*$D62*$F62*$G62),0)</f>
        <v>#VALUE!</v>
      </c>
      <c r="W62" s="97" t="e">
        <f aca="false">ROUNDUP(L62*$E62*(1+$H$16*W$43)/($C62*$D62*$F62*$G62),0)</f>
        <v>#VALUE!</v>
      </c>
      <c r="X62" s="97" t="e">
        <f aca="false">ROUNDUP(M62*$E62*(1+$H$16*X$43)/($C62*$D62*$F62*$G62),0)</f>
        <v>#VALUE!</v>
      </c>
      <c r="Y62" s="97" t="e">
        <f aca="false">ROUNDUP(N62*$E62*(1+$H$16*Y$43)/($C62*$D62*$F62*$G62),0)</f>
        <v>#VALUE!</v>
      </c>
      <c r="Z62" s="97" t="e">
        <f aca="false">ROUNDUP(O62*$E62*(1+$H$16*Z$43)/($C62*$D62*$F62*$G62),0)</f>
        <v>#VALUE!</v>
      </c>
      <c r="AA62" s="97" t="e">
        <f aca="false">ROUNDUP(P62*$E62*(1+$H$16*AA$43)/($C62*$D62*$F62*$G62),0)</f>
        <v>#VALUE!</v>
      </c>
      <c r="AB62" s="97" t="e">
        <f aca="false">ROUNDUP(Q62*$E62*(1+$H$16*AB$43)/($C62*$D62*$F62*$G62),0)</f>
        <v>#VALUE!</v>
      </c>
      <c r="AC62" s="97" t="e">
        <f aca="false">ROUNDUP(R62*$E62*(1+$H$16*AC$43)/($C62*$D62*$F62*$G62),0)</f>
        <v>#VALUE!</v>
      </c>
      <c r="AD62" s="97" t="e">
        <f aca="false">ROUNDUP(S62*$E62*(1+$H$16*AD$43)/($C62*$D62*$F62*$G62),0)</f>
        <v>#VALUE!</v>
      </c>
      <c r="AE62" s="101" t="e">
        <f aca="false">ROUNDUP(T62*$E62*(1+$H$16*AE$43)/($C62*$D62*$F62*$G62),0)</f>
        <v>#VALUE!</v>
      </c>
    </row>
    <row collapsed="false" customFormat="false" customHeight="true" hidden="true" ht="15" outlineLevel="0" r="63">
      <c r="A63" s="87" t="n">
        <v>32</v>
      </c>
      <c r="B63" s="89" t="s">
        <v>51</v>
      </c>
      <c r="C63" s="87" t="e">
        <f aca="false">1+C$16*C$43</f>
        <v>#VALUE!</v>
      </c>
      <c r="D63" s="88" t="e">
        <f aca="false">1+D$16*D$43</f>
        <v>#VALUE!</v>
      </c>
      <c r="E63" s="88" t="e">
        <f aca="false">1+E$16*E$43</f>
        <v>#VALUE!</v>
      </c>
      <c r="F63" s="88" t="e">
        <f aca="false">1+F$16*F$43</f>
        <v>#VALUE!</v>
      </c>
      <c r="G63" s="89" t="e">
        <f aca="false">1+G$16*G$43</f>
        <v>#VALUE!</v>
      </c>
      <c r="H63" s="96" t="e">
        <f aca="false">1+H$16*H$43</f>
        <v>#VALUE!</v>
      </c>
      <c r="I63" s="97" t="n">
        <v>247.760688819478</v>
      </c>
      <c r="J63" s="98" t="n">
        <v>20.6137533529562</v>
      </c>
      <c r="K63" s="98" t="n">
        <v>33.1240989806581</v>
      </c>
      <c r="L63" s="98" t="n">
        <v>20.6563664741909</v>
      </c>
      <c r="M63" s="98" t="n">
        <v>22.8942265659597</v>
      </c>
      <c r="N63" s="98" t="n">
        <v>17.1824629913552</v>
      </c>
      <c r="O63" s="98" t="n">
        <v>14.3285616848132</v>
      </c>
      <c r="P63" s="98" t="n">
        <v>16.5658307979416</v>
      </c>
      <c r="Q63" s="98" t="n">
        <v>27.1060002572041</v>
      </c>
      <c r="R63" s="98" t="n">
        <v>34.9666973870996</v>
      </c>
      <c r="S63" s="98" t="n">
        <v>23.7654322345677</v>
      </c>
      <c r="T63" s="99" t="n">
        <v>16.5572580927316</v>
      </c>
      <c r="U63" s="100" t="e">
        <f aca="false">ROUNDUP(J63*$E63*(1+$H$16*U$43)/($C63*$D63*$F63*$G63),0)</f>
        <v>#VALUE!</v>
      </c>
      <c r="V63" s="97" t="e">
        <f aca="false">ROUNDUP(K63*$E63*(1+$H$16*V$43)/($C63*$D63*$F63*$G63),0)</f>
        <v>#VALUE!</v>
      </c>
      <c r="W63" s="97" t="e">
        <f aca="false">ROUNDUP(L63*$E63*(1+$H$16*W$43)/($C63*$D63*$F63*$G63),0)</f>
        <v>#VALUE!</v>
      </c>
      <c r="X63" s="97" t="e">
        <f aca="false">ROUNDUP(M63*$E63*(1+$H$16*X$43)/($C63*$D63*$F63*$G63),0)</f>
        <v>#VALUE!</v>
      </c>
      <c r="Y63" s="97" t="e">
        <f aca="false">ROUNDUP(N63*$E63*(1+$H$16*Y$43)/($C63*$D63*$F63*$G63),0)</f>
        <v>#VALUE!</v>
      </c>
      <c r="Z63" s="97" t="e">
        <f aca="false">ROUNDUP(O63*$E63*(1+$H$16*Z$43)/($C63*$D63*$F63*$G63),0)</f>
        <v>#VALUE!</v>
      </c>
      <c r="AA63" s="97" t="e">
        <f aca="false">ROUNDUP(P63*$E63*(1+$H$16*AA$43)/($C63*$D63*$F63*$G63),0)</f>
        <v>#VALUE!</v>
      </c>
      <c r="AB63" s="97" t="e">
        <f aca="false">ROUNDUP(Q63*$E63*(1+$H$16*AB$43)/($C63*$D63*$F63*$G63),0)</f>
        <v>#VALUE!</v>
      </c>
      <c r="AC63" s="97" t="e">
        <f aca="false">ROUNDUP(R63*$E63*(1+$H$16*AC$43)/($C63*$D63*$F63*$G63),0)</f>
        <v>#VALUE!</v>
      </c>
      <c r="AD63" s="97" t="e">
        <f aca="false">ROUNDUP(S63*$E63*(1+$H$16*AD$43)/($C63*$D63*$F63*$G63),0)</f>
        <v>#VALUE!</v>
      </c>
      <c r="AE63" s="101" t="e">
        <f aca="false">ROUNDUP(T63*$E63*(1+$H$16*AE$43)/($C63*$D63*$F63*$G63),0)</f>
        <v>#VALUE!</v>
      </c>
    </row>
    <row collapsed="false" customFormat="false" customHeight="true" hidden="true" ht="15" outlineLevel="0" r="64">
      <c r="A64" s="87" t="n">
        <v>33</v>
      </c>
      <c r="B64" s="89" t="s">
        <v>52</v>
      </c>
      <c r="C64" s="87" t="e">
        <f aca="false">1+C$16*C$43</f>
        <v>#VALUE!</v>
      </c>
      <c r="D64" s="88" t="e">
        <f aca="false">1+D$16*D$43</f>
        <v>#VALUE!</v>
      </c>
      <c r="E64" s="88" t="e">
        <f aca="false">1+E$16*E$43</f>
        <v>#VALUE!</v>
      </c>
      <c r="F64" s="88" t="e">
        <f aca="false">1+F$16*F$43</f>
        <v>#VALUE!</v>
      </c>
      <c r="G64" s="89" t="e">
        <f aca="false">1+G$16*G$43</f>
        <v>#VALUE!</v>
      </c>
      <c r="H64" s="96" t="e">
        <f aca="false">1+H$16*H$43</f>
        <v>#VALUE!</v>
      </c>
      <c r="I64" s="97" t="n">
        <v>297.136738450948</v>
      </c>
      <c r="J64" s="98" t="n">
        <v>15.8155624014883</v>
      </c>
      <c r="K64" s="98" t="n">
        <v>44.2185919788492</v>
      </c>
      <c r="L64" s="98" t="n">
        <v>26.112757202532</v>
      </c>
      <c r="M64" s="98" t="n">
        <v>29.9200012402062</v>
      </c>
      <c r="N64" s="98" t="n">
        <v>26.1369460566695</v>
      </c>
      <c r="O64" s="98" t="n">
        <v>21.0794123590118</v>
      </c>
      <c r="P64" s="98" t="n">
        <v>19.9325398810928</v>
      </c>
      <c r="Q64" s="98" t="n">
        <v>29.2104271813365</v>
      </c>
      <c r="R64" s="98" t="n">
        <v>33.2002811833166</v>
      </c>
      <c r="S64" s="98" t="n">
        <v>37.1672289775048</v>
      </c>
      <c r="T64" s="99" t="n">
        <v>14.3429899889404</v>
      </c>
      <c r="U64" s="100" t="e">
        <f aca="false">ROUNDUP(J64*$E64*(1+$H$16*U$43)/($C64*$D64*$F64*$G64),0)</f>
        <v>#VALUE!</v>
      </c>
      <c r="V64" s="97" t="e">
        <f aca="false">ROUNDUP(K64*$E64*(1+$H$16*V$43)/($C64*$D64*$F64*$G64),0)</f>
        <v>#VALUE!</v>
      </c>
      <c r="W64" s="97" t="e">
        <f aca="false">ROUNDUP(L64*$E64*(1+$H$16*W$43)/($C64*$D64*$F64*$G64),0)</f>
        <v>#VALUE!</v>
      </c>
      <c r="X64" s="97" t="e">
        <f aca="false">ROUNDUP(M64*$E64*(1+$H$16*X$43)/($C64*$D64*$F64*$G64),0)</f>
        <v>#VALUE!</v>
      </c>
      <c r="Y64" s="97" t="e">
        <f aca="false">ROUNDUP(N64*$E64*(1+$H$16*Y$43)/($C64*$D64*$F64*$G64),0)</f>
        <v>#VALUE!</v>
      </c>
      <c r="Z64" s="97" t="e">
        <f aca="false">ROUNDUP(O64*$E64*(1+$H$16*Z$43)/($C64*$D64*$F64*$G64),0)</f>
        <v>#VALUE!</v>
      </c>
      <c r="AA64" s="97" t="e">
        <f aca="false">ROUNDUP(P64*$E64*(1+$H$16*AA$43)/($C64*$D64*$F64*$G64),0)</f>
        <v>#VALUE!</v>
      </c>
      <c r="AB64" s="97" t="e">
        <f aca="false">ROUNDUP(Q64*$E64*(1+$H$16*AB$43)/($C64*$D64*$F64*$G64),0)</f>
        <v>#VALUE!</v>
      </c>
      <c r="AC64" s="97" t="e">
        <f aca="false">ROUNDUP(R64*$E64*(1+$H$16*AC$43)/($C64*$D64*$F64*$G64),0)</f>
        <v>#VALUE!</v>
      </c>
      <c r="AD64" s="97" t="e">
        <f aca="false">ROUNDUP(S64*$E64*(1+$H$16*AD$43)/($C64*$D64*$F64*$G64),0)</f>
        <v>#VALUE!</v>
      </c>
      <c r="AE64" s="101" t="e">
        <f aca="false">ROUNDUP(T64*$E64*(1+$H$16*AE$43)/($C64*$D64*$F64*$G64),0)</f>
        <v>#VALUE!</v>
      </c>
    </row>
    <row collapsed="false" customFormat="false" customHeight="true" hidden="true" ht="15" outlineLevel="0" r="65">
      <c r="A65" s="87" t="n">
        <v>34</v>
      </c>
      <c r="B65" s="89" t="s">
        <v>53</v>
      </c>
      <c r="C65" s="87" t="e">
        <f aca="false">1+C$16*C$43</f>
        <v>#VALUE!</v>
      </c>
      <c r="D65" s="88" t="e">
        <f aca="false">1+D$16*D$43</f>
        <v>#VALUE!</v>
      </c>
      <c r="E65" s="88" t="e">
        <f aca="false">1+E$16*E$43</f>
        <v>#VALUE!</v>
      </c>
      <c r="F65" s="88" t="e">
        <f aca="false">1+F$16*F$43</f>
        <v>#VALUE!</v>
      </c>
      <c r="G65" s="89" t="e">
        <f aca="false">1+G$16*G$43</f>
        <v>#VALUE!</v>
      </c>
      <c r="H65" s="96" t="e">
        <f aca="false">1+H$16*H$43</f>
        <v>#VALUE!</v>
      </c>
      <c r="I65" s="97" t="n">
        <v>220.458140582504</v>
      </c>
      <c r="J65" s="98" t="n">
        <v>16.7071944043659</v>
      </c>
      <c r="K65" s="98" t="n">
        <v>34.8672372070806</v>
      </c>
      <c r="L65" s="98" t="n">
        <v>19.6752110221077</v>
      </c>
      <c r="M65" s="98" t="n">
        <v>21.673486830042</v>
      </c>
      <c r="N65" s="98" t="n">
        <v>16.3582746528949</v>
      </c>
      <c r="O65" s="98" t="n">
        <v>15.9656576236263</v>
      </c>
      <c r="P65" s="98" t="n">
        <v>14.9138766788239</v>
      </c>
      <c r="Q65" s="98" t="n">
        <v>23.6825062097128</v>
      </c>
      <c r="R65" s="98" t="n">
        <v>27.1261401793548</v>
      </c>
      <c r="S65" s="98" t="n">
        <v>16.4077478973954</v>
      </c>
      <c r="T65" s="99" t="n">
        <v>13.0808078770998</v>
      </c>
      <c r="U65" s="100" t="e">
        <f aca="false">ROUNDUP(J65*$E65*(1+$H$16*U$43)/($C65*$D65*$F65*$G65),0)</f>
        <v>#VALUE!</v>
      </c>
      <c r="V65" s="97" t="e">
        <f aca="false">ROUNDUP(K65*$E65*(1+$H$16*V$43)/($C65*$D65*$F65*$G65),0)</f>
        <v>#VALUE!</v>
      </c>
      <c r="W65" s="97" t="e">
        <f aca="false">ROUNDUP(L65*$E65*(1+$H$16*W$43)/($C65*$D65*$F65*$G65),0)</f>
        <v>#VALUE!</v>
      </c>
      <c r="X65" s="97" t="e">
        <f aca="false">ROUNDUP(M65*$E65*(1+$H$16*X$43)/($C65*$D65*$F65*$G65),0)</f>
        <v>#VALUE!</v>
      </c>
      <c r="Y65" s="97" t="e">
        <f aca="false">ROUNDUP(N65*$E65*(1+$H$16*Y$43)/($C65*$D65*$F65*$G65),0)</f>
        <v>#VALUE!</v>
      </c>
      <c r="Z65" s="97" t="e">
        <f aca="false">ROUNDUP(O65*$E65*(1+$H$16*Z$43)/($C65*$D65*$F65*$G65),0)</f>
        <v>#VALUE!</v>
      </c>
      <c r="AA65" s="97" t="e">
        <f aca="false">ROUNDUP(P65*$E65*(1+$H$16*AA$43)/($C65*$D65*$F65*$G65),0)</f>
        <v>#VALUE!</v>
      </c>
      <c r="AB65" s="97" t="e">
        <f aca="false">ROUNDUP(Q65*$E65*(1+$H$16*AB$43)/($C65*$D65*$F65*$G65),0)</f>
        <v>#VALUE!</v>
      </c>
      <c r="AC65" s="97" t="e">
        <f aca="false">ROUNDUP(R65*$E65*(1+$H$16*AC$43)/($C65*$D65*$F65*$G65),0)</f>
        <v>#VALUE!</v>
      </c>
      <c r="AD65" s="97" t="e">
        <f aca="false">ROUNDUP(S65*$E65*(1+$H$16*AD$43)/($C65*$D65*$F65*$G65),0)</f>
        <v>#VALUE!</v>
      </c>
      <c r="AE65" s="101" t="e">
        <f aca="false">ROUNDUP(T65*$E65*(1+$H$16*AE$43)/($C65*$D65*$F65*$G65),0)</f>
        <v>#VALUE!</v>
      </c>
    </row>
    <row collapsed="false" customFormat="false" customHeight="true" hidden="true" ht="15" outlineLevel="0" r="66">
      <c r="A66" s="87" t="n">
        <v>35</v>
      </c>
      <c r="B66" s="89" t="s">
        <v>54</v>
      </c>
      <c r="C66" s="87" t="e">
        <f aca="false">1+C$16*C$43</f>
        <v>#VALUE!</v>
      </c>
      <c r="D66" s="88" t="e">
        <f aca="false">1+D$16*D$43</f>
        <v>#VALUE!</v>
      </c>
      <c r="E66" s="88" t="e">
        <f aca="false">1+E$16*E$43</f>
        <v>#VALUE!</v>
      </c>
      <c r="F66" s="88" t="e">
        <f aca="false">1+F$16*F$43</f>
        <v>#VALUE!</v>
      </c>
      <c r="G66" s="89" t="e">
        <f aca="false">1+G$16*G$43</f>
        <v>#VALUE!</v>
      </c>
      <c r="H66" s="96" t="e">
        <f aca="false">1+H$16*H$43</f>
        <v>#VALUE!</v>
      </c>
      <c r="I66" s="97" t="n">
        <v>217.575190776717</v>
      </c>
      <c r="J66" s="98" t="n">
        <v>22.4175312976153</v>
      </c>
      <c r="K66" s="98" t="n">
        <v>28.1230823170899</v>
      </c>
      <c r="L66" s="98" t="n">
        <v>19.3628931968473</v>
      </c>
      <c r="M66" s="98" t="n">
        <v>12.6733820229897</v>
      </c>
      <c r="N66" s="98" t="n">
        <v>12.1030060705655</v>
      </c>
      <c r="O66" s="98" t="n">
        <v>11.1120897249155</v>
      </c>
      <c r="P66" s="98" t="n">
        <v>17.751035073658</v>
      </c>
      <c r="Q66" s="98" t="n">
        <v>29.6132108152941</v>
      </c>
      <c r="R66" s="98" t="n">
        <v>32.1615874992617</v>
      </c>
      <c r="S66" s="98" t="n">
        <v>26.0914191677915</v>
      </c>
      <c r="T66" s="99" t="n">
        <v>6.16595359068845</v>
      </c>
      <c r="U66" s="100" t="e">
        <f aca="false">ROUNDUP(J66*$E66*(1+$H$16*U$43)/($C66*$D66*$F66*$G66),0)</f>
        <v>#VALUE!</v>
      </c>
      <c r="V66" s="97" t="e">
        <f aca="false">ROUNDUP(K66*$E66*(1+$H$16*V$43)/($C66*$D66*$F66*$G66),0)</f>
        <v>#VALUE!</v>
      </c>
      <c r="W66" s="97" t="e">
        <f aca="false">ROUNDUP(L66*$E66*(1+$H$16*W$43)/($C66*$D66*$F66*$G66),0)</f>
        <v>#VALUE!</v>
      </c>
      <c r="X66" s="97" t="e">
        <f aca="false">ROUNDUP(M66*$E66*(1+$H$16*X$43)/($C66*$D66*$F66*$G66),0)</f>
        <v>#VALUE!</v>
      </c>
      <c r="Y66" s="97" t="e">
        <f aca="false">ROUNDUP(N66*$E66*(1+$H$16*Y$43)/($C66*$D66*$F66*$G66),0)</f>
        <v>#VALUE!</v>
      </c>
      <c r="Z66" s="97" t="e">
        <f aca="false">ROUNDUP(O66*$E66*(1+$H$16*Z$43)/($C66*$D66*$F66*$G66),0)</f>
        <v>#VALUE!</v>
      </c>
      <c r="AA66" s="97" t="e">
        <f aca="false">ROUNDUP(P66*$E66*(1+$H$16*AA$43)/($C66*$D66*$F66*$G66),0)</f>
        <v>#VALUE!</v>
      </c>
      <c r="AB66" s="97" t="e">
        <f aca="false">ROUNDUP(Q66*$E66*(1+$H$16*AB$43)/($C66*$D66*$F66*$G66),0)</f>
        <v>#VALUE!</v>
      </c>
      <c r="AC66" s="97" t="e">
        <f aca="false">ROUNDUP(R66*$E66*(1+$H$16*AC$43)/($C66*$D66*$F66*$G66),0)</f>
        <v>#VALUE!</v>
      </c>
      <c r="AD66" s="97" t="e">
        <f aca="false">ROUNDUP(S66*$E66*(1+$H$16*AD$43)/($C66*$D66*$F66*$G66),0)</f>
        <v>#VALUE!</v>
      </c>
      <c r="AE66" s="101" t="e">
        <f aca="false">ROUNDUP(T66*$E66*(1+$H$16*AE$43)/($C66*$D66*$F66*$G66),0)</f>
        <v>#VALUE!</v>
      </c>
    </row>
    <row collapsed="false" customFormat="false" customHeight="true" hidden="true" ht="15" outlineLevel="0" r="67">
      <c r="A67" s="87" t="n">
        <v>36</v>
      </c>
      <c r="B67" s="89" t="s">
        <v>55</v>
      </c>
      <c r="C67" s="87" t="e">
        <f aca="false">1+C$16*C$43</f>
        <v>#VALUE!</v>
      </c>
      <c r="D67" s="88" t="e">
        <f aca="false">1+D$16*D$43</f>
        <v>#VALUE!</v>
      </c>
      <c r="E67" s="88" t="e">
        <f aca="false">1+E$16*E$43</f>
        <v>#VALUE!</v>
      </c>
      <c r="F67" s="88" t="e">
        <f aca="false">1+F$16*F$43</f>
        <v>#VALUE!</v>
      </c>
      <c r="G67" s="89" t="e">
        <f aca="false">1+G$16*G$43</f>
        <v>#VALUE!</v>
      </c>
      <c r="H67" s="96" t="e">
        <f aca="false">1+H$16*H$43</f>
        <v>#VALUE!</v>
      </c>
      <c r="I67" s="97" t="n">
        <v>195.509228348077</v>
      </c>
      <c r="J67" s="98" t="n">
        <v>20.0543272494437</v>
      </c>
      <c r="K67" s="98" t="n">
        <v>22.0721387827891</v>
      </c>
      <c r="L67" s="98" t="n">
        <v>12.9588648478806</v>
      </c>
      <c r="M67" s="98" t="n">
        <v>14.263943643899</v>
      </c>
      <c r="N67" s="98" t="n">
        <v>14.6692582650446</v>
      </c>
      <c r="O67" s="98" t="n">
        <v>15.4593236495005</v>
      </c>
      <c r="P67" s="98" t="n">
        <v>19.8630217332882</v>
      </c>
      <c r="Q67" s="98" t="n">
        <v>15.8668760687407</v>
      </c>
      <c r="R67" s="98" t="n">
        <v>32.7250603757334</v>
      </c>
      <c r="S67" s="98" t="n">
        <v>14.6172217082965</v>
      </c>
      <c r="T67" s="99" t="n">
        <v>12.9591920234607</v>
      </c>
      <c r="U67" s="100" t="e">
        <f aca="false">ROUNDUP(J67*$E67*(1+$H$16*U$43)/($C67*$D67*$F67*$G67),0)</f>
        <v>#VALUE!</v>
      </c>
      <c r="V67" s="97" t="e">
        <f aca="false">ROUNDUP(K67*$E67*(1+$H$16*V$43)/($C67*$D67*$F67*$G67),0)</f>
        <v>#VALUE!</v>
      </c>
      <c r="W67" s="97" t="e">
        <f aca="false">ROUNDUP(L67*$E67*(1+$H$16*W$43)/($C67*$D67*$F67*$G67),0)</f>
        <v>#VALUE!</v>
      </c>
      <c r="X67" s="97" t="e">
        <f aca="false">ROUNDUP(M67*$E67*(1+$H$16*X$43)/($C67*$D67*$F67*$G67),0)</f>
        <v>#VALUE!</v>
      </c>
      <c r="Y67" s="97" t="e">
        <f aca="false">ROUNDUP(N67*$E67*(1+$H$16*Y$43)/($C67*$D67*$F67*$G67),0)</f>
        <v>#VALUE!</v>
      </c>
      <c r="Z67" s="97" t="e">
        <f aca="false">ROUNDUP(O67*$E67*(1+$H$16*Z$43)/($C67*$D67*$F67*$G67),0)</f>
        <v>#VALUE!</v>
      </c>
      <c r="AA67" s="97" t="e">
        <f aca="false">ROUNDUP(P67*$E67*(1+$H$16*AA$43)/($C67*$D67*$F67*$G67),0)</f>
        <v>#VALUE!</v>
      </c>
      <c r="AB67" s="97" t="e">
        <f aca="false">ROUNDUP(Q67*$E67*(1+$H$16*AB$43)/($C67*$D67*$F67*$G67),0)</f>
        <v>#VALUE!</v>
      </c>
      <c r="AC67" s="97" t="e">
        <f aca="false">ROUNDUP(R67*$E67*(1+$H$16*AC$43)/($C67*$D67*$F67*$G67),0)</f>
        <v>#VALUE!</v>
      </c>
      <c r="AD67" s="97" t="e">
        <f aca="false">ROUNDUP(S67*$E67*(1+$H$16*AD$43)/($C67*$D67*$F67*$G67),0)</f>
        <v>#VALUE!</v>
      </c>
      <c r="AE67" s="101" t="e">
        <f aca="false">ROUNDUP(T67*$E67*(1+$H$16*AE$43)/($C67*$D67*$F67*$G67),0)</f>
        <v>#VALUE!</v>
      </c>
    </row>
    <row collapsed="false" customFormat="false" customHeight="true" hidden="true" ht="15" outlineLevel="0" r="68">
      <c r="A68" s="87" t="n">
        <v>37</v>
      </c>
      <c r="B68" s="89" t="s">
        <v>56</v>
      </c>
      <c r="C68" s="87" t="n">
        <f aca="false">1+C$4*C$31</f>
        <v>1.152</v>
      </c>
      <c r="D68" s="88" t="n">
        <f aca="false">1+D$4*D$31</f>
        <v>1.087</v>
      </c>
      <c r="E68" s="88" t="n">
        <f aca="false">1+E$4*E$31</f>
        <v>1</v>
      </c>
      <c r="F68" s="88" t="n">
        <f aca="false">1+F$4*F$31</f>
        <v>1.029</v>
      </c>
      <c r="G68" s="89" t="n">
        <f aca="false">1+G$4*G$31</f>
        <v>1</v>
      </c>
      <c r="H68" s="96" t="n">
        <f aca="false">1+H$4*H$31</f>
        <v>1</v>
      </c>
      <c r="I68" s="97" t="n">
        <v>235.02981964166</v>
      </c>
      <c r="J68" s="98" t="n">
        <v>23.994811035501</v>
      </c>
      <c r="K68" s="98" t="n">
        <v>27.4325995160756</v>
      </c>
      <c r="L68" s="98" t="n">
        <v>15.3064631189708</v>
      </c>
      <c r="M68" s="98" t="n">
        <v>17.8352703915164</v>
      </c>
      <c r="N68" s="98" t="n">
        <v>17.7493085764321</v>
      </c>
      <c r="O68" s="98" t="n">
        <v>17.3136667185733</v>
      </c>
      <c r="P68" s="98" t="n">
        <v>23.6048196613623</v>
      </c>
      <c r="Q68" s="98" t="n">
        <v>20.906060331078</v>
      </c>
      <c r="R68" s="98" t="n">
        <v>38.8243642919006</v>
      </c>
      <c r="S68" s="98" t="n">
        <v>16.7329931808144</v>
      </c>
      <c r="T68" s="99" t="n">
        <v>15.3294628194357</v>
      </c>
      <c r="U68" s="100" t="n">
        <f aca="false">ROUNDUP(J68*$E68*(1+$H$4*U$31)/($C68*$D68*$F68*$G68),0)</f>
        <v>19</v>
      </c>
      <c r="V68" s="97" t="n">
        <f aca="false">ROUNDUP(K68*$E68*(1+$H$4*V$31)/($C68*$D68*$F68*$G68),0)</f>
        <v>22</v>
      </c>
      <c r="W68" s="97" t="n">
        <f aca="false">ROUNDUP(L68*$E68*(1+$H$4*W$31)/($C68*$D68*$F68*$G68),0)</f>
        <v>12</v>
      </c>
      <c r="X68" s="97" t="n">
        <f aca="false">ROUNDUP(M68*$E68*(1+$H$4*X$31)/($C68*$D68*$F68*$G68),0)</f>
        <v>14</v>
      </c>
      <c r="Y68" s="97" t="n">
        <f aca="false">ROUNDUP(N68*$E68*(1+$H$4*Y$31)/($C68*$D68*$F68*$G68),0)</f>
        <v>14</v>
      </c>
      <c r="Z68" s="97" t="n">
        <f aca="false">ROUNDUP(O68*$E68*(1+$H$4*Z$31)/($C68*$D68*$F68*$G68),0)</f>
        <v>14</v>
      </c>
      <c r="AA68" s="97" t="n">
        <f aca="false">ROUNDUP(P68*$E68*(1+$H$4*AA$31)/($C68*$D68*$F68*$G68),0)</f>
        <v>19</v>
      </c>
      <c r="AB68" s="97" t="n">
        <f aca="false">ROUNDUP(Q68*$E68*(1+$H$4*AB$31)/($C68*$D68*$F68*$G68),0)</f>
        <v>17</v>
      </c>
      <c r="AC68" s="97" t="n">
        <f aca="false">ROUNDUP(R68*$E68*(1+$H$4*AC$31)/($C68*$D68*$F68*$G68),0)</f>
        <v>31</v>
      </c>
      <c r="AD68" s="97" t="n">
        <f aca="false">ROUNDUP(S68*$E68*(1+$H$4*AD$31)/($C68*$D68*$F68*$G68),0)</f>
        <v>13</v>
      </c>
      <c r="AE68" s="101" t="n">
        <f aca="false">ROUNDUP(T68*$E68*(1+$H$4*AE$31)/($C68*$D68*$F68*$G68),0)</f>
        <v>12</v>
      </c>
    </row>
    <row collapsed="false" customFormat="false" customHeight="true" hidden="true" ht="15" outlineLevel="0" r="69">
      <c r="A69" s="87" t="n">
        <v>38</v>
      </c>
      <c r="B69" s="89" t="s">
        <v>57</v>
      </c>
      <c r="C69" s="87" t="n">
        <f aca="false">1+C$4*C$31</f>
        <v>1.152</v>
      </c>
      <c r="D69" s="88" t="n">
        <f aca="false">1+D$4*D$31</f>
        <v>1.087</v>
      </c>
      <c r="E69" s="88" t="n">
        <f aca="false">1+E$4*E$31</f>
        <v>1</v>
      </c>
      <c r="F69" s="88" t="n">
        <f aca="false">1+F$4*F$31</f>
        <v>1.029</v>
      </c>
      <c r="G69" s="89" t="n">
        <f aca="false">1+G$4*G$31</f>
        <v>1</v>
      </c>
      <c r="H69" s="96" t="n">
        <f aca="false">1+H$4*H$31</f>
        <v>1</v>
      </c>
      <c r="I69" s="97" t="n">
        <v>243.143460982618</v>
      </c>
      <c r="J69" s="98" t="n">
        <v>21.4888047055176</v>
      </c>
      <c r="K69" s="98" t="n">
        <v>15.9702800244319</v>
      </c>
      <c r="L69" s="98" t="n">
        <v>25.7568669909876</v>
      </c>
      <c r="M69" s="98" t="n">
        <v>22.6322462570925</v>
      </c>
      <c r="N69" s="98" t="n">
        <v>25.196167198152</v>
      </c>
      <c r="O69" s="98" t="n">
        <v>17.4905746622586</v>
      </c>
      <c r="P69" s="98" t="n">
        <v>21.4956488135481</v>
      </c>
      <c r="Q69" s="98" t="n">
        <v>21.4928707203311</v>
      </c>
      <c r="R69" s="98" t="n">
        <v>33.051966760779</v>
      </c>
      <c r="S69" s="98" t="n">
        <v>19.5307243548948</v>
      </c>
      <c r="T69" s="99" t="n">
        <v>19.0373104946249</v>
      </c>
      <c r="U69" s="100" t="n">
        <f aca="false">ROUNDUP(J69*$E69*(1+$H$4*U$31)/($C69*$D69*$F69*$G69),0)</f>
        <v>17</v>
      </c>
      <c r="V69" s="97" t="n">
        <f aca="false">ROUNDUP(K69*$E69*(1+$H$4*V$31)/($C69*$D69*$F69*$G69),0)</f>
        <v>13</v>
      </c>
      <c r="W69" s="97" t="n">
        <f aca="false">ROUNDUP(L69*$E69*(1+$H$4*W$31)/($C69*$D69*$F69*$G69),0)</f>
        <v>20</v>
      </c>
      <c r="X69" s="97" t="n">
        <f aca="false">ROUNDUP(M69*$E69*(1+$H$4*X$31)/($C69*$D69*$F69*$G69),0)</f>
        <v>18</v>
      </c>
      <c r="Y69" s="97" t="n">
        <f aca="false">ROUNDUP(N69*$E69*(1+$H$4*Y$31)/($C69*$D69*$F69*$G69),0)</f>
        <v>20</v>
      </c>
      <c r="Z69" s="97" t="n">
        <f aca="false">ROUNDUP(O69*$E69*(1+$H$4*Z$31)/($C69*$D69*$F69*$G69),0)</f>
        <v>14</v>
      </c>
      <c r="AA69" s="97" t="n">
        <f aca="false">ROUNDUP(P69*$E69*(1+$H$4*AA$31)/($C69*$D69*$F69*$G69),0)</f>
        <v>17</v>
      </c>
      <c r="AB69" s="97" t="n">
        <f aca="false">ROUNDUP(Q69*$E69*(1+$H$4*AB$31)/($C69*$D69*$F69*$G69),0)</f>
        <v>17</v>
      </c>
      <c r="AC69" s="97" t="n">
        <f aca="false">ROUNDUP(R69*$E69*(1+$H$4*AC$31)/($C69*$D69*$F69*$G69),0)</f>
        <v>26</v>
      </c>
      <c r="AD69" s="97" t="n">
        <f aca="false">ROUNDUP(S69*$E69*(1+$H$4*AD$31)/($C69*$D69*$F69*$G69),0)</f>
        <v>16</v>
      </c>
      <c r="AE69" s="101" t="n">
        <f aca="false">ROUNDUP(T69*$E69*(1+$H$4*AE$31)/($C69*$D69*$F69*$G69),0)</f>
        <v>15</v>
      </c>
    </row>
    <row collapsed="false" customFormat="false" customHeight="true" hidden="true" ht="15" outlineLevel="0" r="70">
      <c r="A70" s="87" t="n">
        <v>39</v>
      </c>
      <c r="B70" s="89" t="s">
        <v>58</v>
      </c>
      <c r="C70" s="87" t="n">
        <f aca="false">1+C$4*C$31</f>
        <v>1.152</v>
      </c>
      <c r="D70" s="88" t="n">
        <f aca="false">1+D$4*D$31</f>
        <v>1.087</v>
      </c>
      <c r="E70" s="88" t="n">
        <f aca="false">1+E$4*E$31</f>
        <v>1</v>
      </c>
      <c r="F70" s="88" t="n">
        <f aca="false">1+F$4*F$31</f>
        <v>1.029</v>
      </c>
      <c r="G70" s="89" t="n">
        <f aca="false">1+G$4*G$31</f>
        <v>1</v>
      </c>
      <c r="H70" s="96" t="n">
        <f aca="false">1+H$4*H$31</f>
        <v>1</v>
      </c>
      <c r="I70" s="97" t="n">
        <v>249.749788859303</v>
      </c>
      <c r="J70" s="98" t="n">
        <v>19.9732072852848</v>
      </c>
      <c r="K70" s="98" t="n">
        <v>20.6912705816271</v>
      </c>
      <c r="L70" s="98" t="n">
        <v>34.2307809781221</v>
      </c>
      <c r="M70" s="98" t="n">
        <v>34.2922876132725</v>
      </c>
      <c r="N70" s="98" t="n">
        <v>16.3024133270256</v>
      </c>
      <c r="O70" s="98" t="n">
        <v>23.4614369511053</v>
      </c>
      <c r="P70" s="98" t="n">
        <v>12.6470631049633</v>
      </c>
      <c r="Q70" s="98" t="n">
        <v>20.2658628456793</v>
      </c>
      <c r="R70" s="98" t="n">
        <v>24.202687026465</v>
      </c>
      <c r="S70" s="98" t="n">
        <v>27.3509772506377</v>
      </c>
      <c r="T70" s="99" t="n">
        <v>16.3318018951201</v>
      </c>
      <c r="U70" s="100" t="n">
        <f aca="false">ROUNDUP(J70*$E70*(1+$H$4*U$31)/($C70*$D70*$F70*$G70),0)</f>
        <v>16</v>
      </c>
      <c r="V70" s="97" t="n">
        <f aca="false">ROUNDUP(K70*$E70*(1+$H$4*V$31)/($C70*$D70*$F70*$G70),0)</f>
        <v>17</v>
      </c>
      <c r="W70" s="97" t="n">
        <f aca="false">ROUNDUP(L70*$E70*(1+$H$4*W$31)/($C70*$D70*$F70*$G70),0)</f>
        <v>27</v>
      </c>
      <c r="X70" s="97" t="n">
        <f aca="false">ROUNDUP(M70*$E70*(1+$H$4*X$31)/($C70*$D70*$F70*$G70),0)</f>
        <v>27</v>
      </c>
      <c r="Y70" s="97" t="n">
        <f aca="false">ROUNDUP(N70*$E70*(1+$H$4*Y$31)/($C70*$D70*$F70*$G70),0)</f>
        <v>13</v>
      </c>
      <c r="Z70" s="97" t="n">
        <f aca="false">ROUNDUP(O70*$E70*(1+$H$4*Z$31)/($C70*$D70*$F70*$G70),0)</f>
        <v>19</v>
      </c>
      <c r="AA70" s="97" t="n">
        <f aca="false">ROUNDUP(P70*$E70*(1+$H$4*AA$31)/($C70*$D70*$F70*$G70),0)</f>
        <v>10</v>
      </c>
      <c r="AB70" s="97" t="n">
        <f aca="false">ROUNDUP(Q70*$E70*(1+$H$4*AB$31)/($C70*$D70*$F70*$G70),0)</f>
        <v>16</v>
      </c>
      <c r="AC70" s="97" t="n">
        <f aca="false">ROUNDUP(R70*$E70*(1+$H$4*AC$31)/($C70*$D70*$F70*$G70),0)</f>
        <v>19</v>
      </c>
      <c r="AD70" s="97" t="n">
        <f aca="false">ROUNDUP(S70*$E70*(1+$H$4*AD$31)/($C70*$D70*$F70*$G70),0)</f>
        <v>22</v>
      </c>
      <c r="AE70" s="101" t="n">
        <f aca="false">ROUNDUP(T70*$E70*(1+$H$4*AE$31)/($C70*$D70*$F70*$G70),0)</f>
        <v>13</v>
      </c>
    </row>
    <row collapsed="false" customFormat="false" customHeight="true" hidden="true" ht="15" outlineLevel="0" r="71">
      <c r="A71" s="87" t="n">
        <v>40</v>
      </c>
      <c r="B71" s="89" t="s">
        <v>59</v>
      </c>
      <c r="C71" s="87" t="n">
        <f aca="false">1+C$4*C$31</f>
        <v>1.152</v>
      </c>
      <c r="D71" s="88" t="n">
        <f aca="false">1+D$4*D$31</f>
        <v>1.087</v>
      </c>
      <c r="E71" s="88" t="n">
        <f aca="false">1+E$4*E$31</f>
        <v>1</v>
      </c>
      <c r="F71" s="88" t="n">
        <f aca="false">1+F$4*F$31</f>
        <v>1.029</v>
      </c>
      <c r="G71" s="89" t="n">
        <f aca="false">1+G$4*G$31</f>
        <v>1</v>
      </c>
      <c r="H71" s="96" t="n">
        <f aca="false">1+H$4*H$31</f>
        <v>1</v>
      </c>
      <c r="I71" s="97" t="n">
        <v>235.897882934878</v>
      </c>
      <c r="J71" s="98" t="n">
        <v>16.8959333931362</v>
      </c>
      <c r="K71" s="98" t="n">
        <v>10.9772611226583</v>
      </c>
      <c r="L71" s="98" t="n">
        <v>25.9136149989591</v>
      </c>
      <c r="M71" s="98" t="n">
        <v>29.5230296174353</v>
      </c>
      <c r="N71" s="98" t="n">
        <v>20.7870190127287</v>
      </c>
      <c r="O71" s="98" t="n">
        <v>15.6977371606987</v>
      </c>
      <c r="P71" s="98" t="n">
        <v>21.6343330636644</v>
      </c>
      <c r="Q71" s="98" t="n">
        <v>26.3436734061201</v>
      </c>
      <c r="R71" s="98" t="n">
        <v>30.1294298792819</v>
      </c>
      <c r="S71" s="98" t="n">
        <v>22.4136115883779</v>
      </c>
      <c r="T71" s="99" t="n">
        <v>15.5822396918171</v>
      </c>
      <c r="U71" s="100" t="n">
        <f aca="false">ROUNDUP(J71*$E71*(1+$H$4*U$31)/($C71*$D71*$F71*$G71),0)</f>
        <v>14</v>
      </c>
      <c r="V71" s="97" t="n">
        <f aca="false">ROUNDUP(K71*$E71*(1+$H$4*V$31)/($C71*$D71*$F71*$G71),0)</f>
        <v>9</v>
      </c>
      <c r="W71" s="97" t="n">
        <f aca="false">ROUNDUP(L71*$E71*(1+$H$4*W$31)/($C71*$D71*$F71*$G71),0)</f>
        <v>21</v>
      </c>
      <c r="X71" s="97" t="n">
        <f aca="false">ROUNDUP(M71*$E71*(1+$H$4*X$31)/($C71*$D71*$F71*$G71),0)</f>
        <v>23</v>
      </c>
      <c r="Y71" s="97" t="n">
        <f aca="false">ROUNDUP(N71*$E71*(1+$H$4*Y$31)/($C71*$D71*$F71*$G71),0)</f>
        <v>17</v>
      </c>
      <c r="Z71" s="97" t="n">
        <f aca="false">ROUNDUP(O71*$E71*(1+$H$4*Z$31)/($C71*$D71*$F71*$G71),0)</f>
        <v>13</v>
      </c>
      <c r="AA71" s="97" t="n">
        <f aca="false">ROUNDUP(P71*$E71*(1+$H$4*AA$31)/($C71*$D71*$F71*$G71),0)</f>
        <v>17</v>
      </c>
      <c r="AB71" s="97" t="n">
        <f aca="false">ROUNDUP(Q71*$E71*(1+$H$4*AB$31)/($C71*$D71*$F71*$G71),0)</f>
        <v>21</v>
      </c>
      <c r="AC71" s="97" t="n">
        <f aca="false">ROUNDUP(R71*$E71*(1+$H$4*AC$31)/($C71*$D71*$F71*$G71),0)</f>
        <v>24</v>
      </c>
      <c r="AD71" s="97" t="n">
        <f aca="false">ROUNDUP(S71*$E71*(1+$H$4*AD$31)/($C71*$D71*$F71*$G71),0)</f>
        <v>18</v>
      </c>
      <c r="AE71" s="101" t="n">
        <f aca="false">ROUNDUP(T71*$E71*(1+$H$4*AE$31)/($C71*$D71*$F71*$G71),0)</f>
        <v>13</v>
      </c>
    </row>
    <row collapsed="false" customFormat="false" customHeight="true" hidden="true" ht="15" outlineLevel="0" r="72">
      <c r="A72" s="87" t="n">
        <v>41</v>
      </c>
      <c r="B72" s="89" t="s">
        <v>60</v>
      </c>
      <c r="C72" s="87" t="n">
        <f aca="false">1+C$4*C$31</f>
        <v>1.152</v>
      </c>
      <c r="D72" s="88" t="n">
        <f aca="false">1+D$4*D$31</f>
        <v>1.087</v>
      </c>
      <c r="E72" s="88" t="n">
        <f aca="false">1+E$4*E$31</f>
        <v>1</v>
      </c>
      <c r="F72" s="88" t="n">
        <f aca="false">1+F$4*F$31</f>
        <v>1.029</v>
      </c>
      <c r="G72" s="89" t="n">
        <f aca="false">1+G$4*G$31</f>
        <v>1</v>
      </c>
      <c r="H72" s="96" t="n">
        <f aca="false">1+H$4*H$31</f>
        <v>1</v>
      </c>
      <c r="I72" s="97" t="n">
        <v>236.044319006335</v>
      </c>
      <c r="J72" s="98" t="n">
        <v>19.4591402925703</v>
      </c>
      <c r="K72" s="98" t="n">
        <v>33.0192885410507</v>
      </c>
      <c r="L72" s="98" t="n">
        <v>21.245536205185</v>
      </c>
      <c r="M72" s="98" t="n">
        <v>17.6081285391026</v>
      </c>
      <c r="N72" s="98" t="n">
        <v>20.9012351222195</v>
      </c>
      <c r="O72" s="98" t="n">
        <v>19.9567336662843</v>
      </c>
      <c r="P72" s="98" t="n">
        <v>18.6627527298898</v>
      </c>
      <c r="Q72" s="98" t="n">
        <v>22.9608502221732</v>
      </c>
      <c r="R72" s="98" t="n">
        <v>26.1203395573294</v>
      </c>
      <c r="S72" s="98" t="n">
        <v>21.0249549347407</v>
      </c>
      <c r="T72" s="99" t="n">
        <v>15.0853591957897</v>
      </c>
      <c r="U72" s="100" t="n">
        <f aca="false">ROUNDUP(J72*$E72*(1+$H$4*U$31)/($C72*$D72*$F72*$G72),0)</f>
        <v>16</v>
      </c>
      <c r="V72" s="97" t="n">
        <f aca="false">ROUNDUP(K72*$E72*(1+$H$4*V$31)/($C72*$D72*$F72*$G72),0)</f>
        <v>26</v>
      </c>
      <c r="W72" s="97" t="n">
        <f aca="false">ROUNDUP(L72*$E72*(1+$H$4*W$31)/($C72*$D72*$F72*$G72),0)</f>
        <v>17</v>
      </c>
      <c r="X72" s="97" t="n">
        <f aca="false">ROUNDUP(M72*$E72*(1+$H$4*X$31)/($C72*$D72*$F72*$G72),0)</f>
        <v>14</v>
      </c>
      <c r="Y72" s="97" t="n">
        <f aca="false">ROUNDUP(N72*$E72*(1+$H$4*Y$31)/($C72*$D72*$F72*$G72),0)</f>
        <v>17</v>
      </c>
      <c r="Z72" s="97" t="n">
        <f aca="false">ROUNDUP(O72*$E72*(1+$H$4*Z$31)/($C72*$D72*$F72*$G72),0)</f>
        <v>16</v>
      </c>
      <c r="AA72" s="97" t="n">
        <f aca="false">ROUNDUP(P72*$E72*(1+$H$4*AA$31)/($C72*$D72*$F72*$G72),0)</f>
        <v>15</v>
      </c>
      <c r="AB72" s="97" t="n">
        <f aca="false">ROUNDUP(Q72*$E72*(1+$H$4*AB$31)/($C72*$D72*$F72*$G72),0)</f>
        <v>18</v>
      </c>
      <c r="AC72" s="97" t="n">
        <f aca="false">ROUNDUP(R72*$E72*(1+$H$4*AC$31)/($C72*$D72*$F72*$G72),0)</f>
        <v>21</v>
      </c>
      <c r="AD72" s="97" t="n">
        <f aca="false">ROUNDUP(S72*$E72*(1+$H$4*AD$31)/($C72*$D72*$F72*$G72),0)</f>
        <v>17</v>
      </c>
      <c r="AE72" s="101" t="n">
        <f aca="false">ROUNDUP(T72*$E72*(1+$H$4*AE$31)/($C72*$D72*$F72*$G72),0)</f>
        <v>12</v>
      </c>
    </row>
    <row collapsed="false" customFormat="false" customHeight="true" hidden="true" ht="15" outlineLevel="0" r="73">
      <c r="A73" s="87" t="n">
        <v>42</v>
      </c>
      <c r="B73" s="89" t="s">
        <v>61</v>
      </c>
      <c r="C73" s="87" t="n">
        <f aca="false">1+C$4*C$31</f>
        <v>1.152</v>
      </c>
      <c r="D73" s="88" t="n">
        <f aca="false">1+D$4*D$31</f>
        <v>1.087</v>
      </c>
      <c r="E73" s="88" t="n">
        <f aca="false">1+E$4*E$31</f>
        <v>1</v>
      </c>
      <c r="F73" s="88" t="n">
        <f aca="false">1+F$4*F$31</f>
        <v>1.029</v>
      </c>
      <c r="G73" s="89" t="n">
        <f aca="false">1+G$4*G$31</f>
        <v>1</v>
      </c>
      <c r="H73" s="96" t="n">
        <f aca="false">1+H$4*H$31</f>
        <v>1</v>
      </c>
      <c r="I73" s="97" t="n">
        <v>254.181592402791</v>
      </c>
      <c r="J73" s="98" t="n">
        <v>21.7345022057059</v>
      </c>
      <c r="K73" s="98" t="n">
        <v>29.9070842530135</v>
      </c>
      <c r="L73" s="98" t="n">
        <v>25.3148110347884</v>
      </c>
      <c r="M73" s="98" t="n">
        <v>30.2895020856401</v>
      </c>
      <c r="N73" s="98" t="n">
        <v>25.7633152215311</v>
      </c>
      <c r="O73" s="98" t="n">
        <v>21.1190129994302</v>
      </c>
      <c r="P73" s="98" t="n">
        <v>18.2705247511863</v>
      </c>
      <c r="Q73" s="98" t="n">
        <v>23.1497851306355</v>
      </c>
      <c r="R73" s="98" t="n">
        <v>23.9078004966585</v>
      </c>
      <c r="S73" s="98" t="n">
        <v>18.9727088787227</v>
      </c>
      <c r="T73" s="99" t="n">
        <v>15.7525453454788</v>
      </c>
      <c r="U73" s="100" t="n">
        <f aca="false">ROUNDUP(J73*$E73*(1+$H$4*U$31)/($C73*$D73*$F73*$G73),0)</f>
        <v>17</v>
      </c>
      <c r="V73" s="97" t="n">
        <f aca="false">ROUNDUP(K73*$E73*(1+$H$4*V$31)/($C73*$D73*$F73*$G73),0)</f>
        <v>24</v>
      </c>
      <c r="W73" s="97" t="n">
        <f aca="false">ROUNDUP(L73*$E73*(1+$H$4*W$31)/($C73*$D73*$F73*$G73),0)</f>
        <v>20</v>
      </c>
      <c r="X73" s="97" t="n">
        <f aca="false">ROUNDUP(M73*$E73*(1+$H$4*X$31)/($C73*$D73*$F73*$G73),0)</f>
        <v>24</v>
      </c>
      <c r="Y73" s="97" t="n">
        <f aca="false">ROUNDUP(N73*$E73*(1+$H$4*Y$31)/($C73*$D73*$F73*$G73),0)</f>
        <v>20</v>
      </c>
      <c r="Z73" s="97" t="n">
        <f aca="false">ROUNDUP(O73*$E73*(1+$H$4*Z$31)/($C73*$D73*$F73*$G73),0)</f>
        <v>17</v>
      </c>
      <c r="AA73" s="97" t="n">
        <f aca="false">ROUNDUP(P73*$E73*(1+$H$4*AA$31)/($C73*$D73*$F73*$G73),0)</f>
        <v>15</v>
      </c>
      <c r="AB73" s="97" t="n">
        <f aca="false">ROUNDUP(Q73*$E73*(1+$H$4*AB$31)/($C73*$D73*$F73*$G73),0)</f>
        <v>18</v>
      </c>
      <c r="AC73" s="97" t="n">
        <f aca="false">ROUNDUP(R73*$E73*(1+$H$4*AC$31)/($C73*$D73*$F73*$G73),0)</f>
        <v>19</v>
      </c>
      <c r="AD73" s="97" t="n">
        <f aca="false">ROUNDUP(S73*$E73*(1+$H$4*AD$31)/($C73*$D73*$F73*$G73),0)</f>
        <v>15</v>
      </c>
      <c r="AE73" s="101" t="n">
        <f aca="false">ROUNDUP(T73*$E73*(1+$H$4*AE$31)/($C73*$D73*$F73*$G73),0)</f>
        <v>13</v>
      </c>
    </row>
    <row collapsed="false" customFormat="false" customHeight="true" hidden="true" ht="15" outlineLevel="0" r="74">
      <c r="A74" s="87" t="n">
        <v>43</v>
      </c>
      <c r="B74" s="89" t="s">
        <v>62</v>
      </c>
      <c r="C74" s="87" t="n">
        <f aca="false">1+C$4*C$31</f>
        <v>1.152</v>
      </c>
      <c r="D74" s="88" t="n">
        <f aca="false">1+D$4*D$31</f>
        <v>1.087</v>
      </c>
      <c r="E74" s="88" t="n">
        <f aca="false">1+E$4*E$31</f>
        <v>1</v>
      </c>
      <c r="F74" s="88" t="n">
        <f aca="false">1+F$4*F$31</f>
        <v>1.029</v>
      </c>
      <c r="G74" s="89" t="n">
        <f aca="false">1+G$4*G$31</f>
        <v>1</v>
      </c>
      <c r="H74" s="96" t="n">
        <f aca="false">1+H$4*H$31</f>
        <v>1</v>
      </c>
      <c r="I74" s="97" t="n">
        <v>312.018249953022</v>
      </c>
      <c r="J74" s="98" t="n">
        <v>20.5627151159708</v>
      </c>
      <c r="K74" s="98" t="n">
        <v>37.7585791128355</v>
      </c>
      <c r="L74" s="98" t="n">
        <v>32.7032464762057</v>
      </c>
      <c r="M74" s="98" t="n">
        <v>31.0016350864124</v>
      </c>
      <c r="N74" s="98" t="n">
        <v>26.9932615211164</v>
      </c>
      <c r="O74" s="98" t="n">
        <v>23.9739542956081</v>
      </c>
      <c r="P74" s="98" t="n">
        <v>26.2091660829096</v>
      </c>
      <c r="Q74" s="98" t="n">
        <v>33.8008809682429</v>
      </c>
      <c r="R74" s="98" t="n">
        <v>38.2995608096513</v>
      </c>
      <c r="S74" s="98" t="n">
        <v>25.9241512292348</v>
      </c>
      <c r="T74" s="99" t="n">
        <v>14.7910992548346</v>
      </c>
      <c r="U74" s="100" t="n">
        <f aca="false">ROUNDUP(J74*$E74*(1+$H$4*U$31)/($C74*$D74*$F74*$G74),0)</f>
        <v>16</v>
      </c>
      <c r="V74" s="97" t="n">
        <f aca="false">ROUNDUP(K74*$E74*(1+$H$4*V$31)/($C74*$D74*$F74*$G74),0)</f>
        <v>30</v>
      </c>
      <c r="W74" s="97" t="n">
        <f aca="false">ROUNDUP(L74*$E74*(1+$H$4*W$31)/($C74*$D74*$F74*$G74),0)</f>
        <v>26</v>
      </c>
      <c r="X74" s="97" t="n">
        <f aca="false">ROUNDUP(M74*$E74*(1+$H$4*X$31)/($C74*$D74*$F74*$G74),0)</f>
        <v>25</v>
      </c>
      <c r="Y74" s="97" t="n">
        <f aca="false">ROUNDUP(N74*$E74*(1+$H$4*Y$31)/($C74*$D74*$F74*$G74),0)</f>
        <v>21</v>
      </c>
      <c r="Z74" s="97" t="n">
        <f aca="false">ROUNDUP(O74*$E74*(1+$H$4*Z$31)/($C74*$D74*$F74*$G74),0)</f>
        <v>19</v>
      </c>
      <c r="AA74" s="97" t="n">
        <f aca="false">ROUNDUP(P74*$E74*(1+$H$4*AA$31)/($C74*$D74*$F74*$G74),0)</f>
        <v>21</v>
      </c>
      <c r="AB74" s="97" t="n">
        <f aca="false">ROUNDUP(Q74*$E74*(1+$H$4*AB$31)/($C74*$D74*$F74*$G74),0)</f>
        <v>27</v>
      </c>
      <c r="AC74" s="97" t="n">
        <f aca="false">ROUNDUP(R74*$E74*(1+$H$4*AC$31)/($C74*$D74*$F74*$G74),0)</f>
        <v>30</v>
      </c>
      <c r="AD74" s="97" t="n">
        <f aca="false">ROUNDUP(S74*$E74*(1+$H$4*AD$31)/($C74*$D74*$F74*$G74),0)</f>
        <v>21</v>
      </c>
      <c r="AE74" s="101" t="n">
        <f aca="false">ROUNDUP(T74*$E74*(1+$H$4*AE$31)/($C74*$D74*$F74*$G74),0)</f>
        <v>12</v>
      </c>
    </row>
    <row collapsed="false" customFormat="false" customHeight="true" hidden="true" ht="15" outlineLevel="0" r="75">
      <c r="A75" s="87" t="n">
        <v>44</v>
      </c>
      <c r="B75" s="89" t="s">
        <v>63</v>
      </c>
      <c r="C75" s="87" t="n">
        <f aca="false">1+C$4*C$31</f>
        <v>1.152</v>
      </c>
      <c r="D75" s="88" t="n">
        <f aca="false">1+D$4*D$31</f>
        <v>1.087</v>
      </c>
      <c r="E75" s="88" t="n">
        <f aca="false">1+E$4*E$31</f>
        <v>1</v>
      </c>
      <c r="F75" s="88" t="n">
        <f aca="false">1+F$4*F$31</f>
        <v>1.029</v>
      </c>
      <c r="G75" s="89" t="n">
        <f aca="false">1+G$4*G$31</f>
        <v>1</v>
      </c>
      <c r="H75" s="96" t="n">
        <f aca="false">1+H$4*H$31</f>
        <v>1</v>
      </c>
      <c r="I75" s="97" t="n">
        <v>232.354848747918</v>
      </c>
      <c r="J75" s="98" t="n">
        <v>21.5818936386498</v>
      </c>
      <c r="K75" s="98" t="n">
        <v>33.0113032165526</v>
      </c>
      <c r="L75" s="98" t="n">
        <v>22.8365684288699</v>
      </c>
      <c r="M75" s="98" t="n">
        <v>25.4820703898863</v>
      </c>
      <c r="N75" s="98" t="n">
        <v>15.8288192764856</v>
      </c>
      <c r="O75" s="98" t="n">
        <v>16.939038166349</v>
      </c>
      <c r="P75" s="98" t="n">
        <v>17.5046348149402</v>
      </c>
      <c r="Q75" s="98" t="n">
        <v>19.4575800485833</v>
      </c>
      <c r="R75" s="98" t="n">
        <v>24.4970547976291</v>
      </c>
      <c r="S75" s="98" t="n">
        <v>20.7407799516899</v>
      </c>
      <c r="T75" s="99" t="n">
        <v>14.4751060182819</v>
      </c>
      <c r="U75" s="100" t="n">
        <f aca="false">ROUNDUP(J75*$E75*(1+$H$4*U$31)/($C75*$D75*$F75*$G75),0)</f>
        <v>17</v>
      </c>
      <c r="V75" s="97" t="n">
        <f aca="false">ROUNDUP(K75*$E75*(1+$H$4*V$31)/($C75*$D75*$F75*$G75),0)</f>
        <v>26</v>
      </c>
      <c r="W75" s="97" t="n">
        <f aca="false">ROUNDUP(L75*$E75*(1+$H$4*W$31)/($C75*$D75*$F75*$G75),0)</f>
        <v>18</v>
      </c>
      <c r="X75" s="97" t="n">
        <f aca="false">ROUNDUP(M75*$E75*(1+$H$4*X$31)/($C75*$D75*$F75*$G75),0)</f>
        <v>20</v>
      </c>
      <c r="Y75" s="97" t="n">
        <f aca="false">ROUNDUP(N75*$E75*(1+$H$4*Y$31)/($C75*$D75*$F75*$G75),0)</f>
        <v>13</v>
      </c>
      <c r="Z75" s="97" t="n">
        <f aca="false">ROUNDUP(O75*$E75*(1+$H$4*Z$31)/($C75*$D75*$F75*$G75),0)</f>
        <v>14</v>
      </c>
      <c r="AA75" s="97" t="n">
        <f aca="false">ROUNDUP(P75*$E75*(1+$H$4*AA$31)/($C75*$D75*$F75*$G75),0)</f>
        <v>14</v>
      </c>
      <c r="AB75" s="97" t="n">
        <f aca="false">ROUNDUP(Q75*$E75*(1+$H$4*AB$31)/($C75*$D75*$F75*$G75),0)</f>
        <v>16</v>
      </c>
      <c r="AC75" s="97" t="n">
        <f aca="false">ROUNDUP(R75*$E75*(1+$H$4*AC$31)/($C75*$D75*$F75*$G75),0)</f>
        <v>20</v>
      </c>
      <c r="AD75" s="97" t="n">
        <f aca="false">ROUNDUP(S75*$E75*(1+$H$4*AD$31)/($C75*$D75*$F75*$G75),0)</f>
        <v>17</v>
      </c>
      <c r="AE75" s="101" t="n">
        <f aca="false">ROUNDUP(T75*$E75*(1+$H$4*AE$31)/($C75*$D75*$F75*$G75),0)</f>
        <v>12</v>
      </c>
    </row>
    <row collapsed="false" customFormat="false" customHeight="true" hidden="true" ht="15" outlineLevel="0" r="76">
      <c r="A76" s="87" t="n">
        <v>45</v>
      </c>
      <c r="B76" s="89" t="s">
        <v>64</v>
      </c>
      <c r="C76" s="87" t="n">
        <f aca="false">1+C$4*C$31</f>
        <v>1.152</v>
      </c>
      <c r="D76" s="88" t="n">
        <f aca="false">1+D$4*D$31</f>
        <v>1.087</v>
      </c>
      <c r="E76" s="88" t="n">
        <f aca="false">1+E$4*E$31</f>
        <v>1</v>
      </c>
      <c r="F76" s="88" t="n">
        <f aca="false">1+F$4*F$31</f>
        <v>1.029</v>
      </c>
      <c r="G76" s="89" t="n">
        <f aca="false">1+G$4*G$31</f>
        <v>1</v>
      </c>
      <c r="H76" s="96" t="n">
        <f aca="false">1+H$4*H$31</f>
        <v>1</v>
      </c>
      <c r="I76" s="97" t="n">
        <v>301.934999399384</v>
      </c>
      <c r="J76" s="98" t="n">
        <v>21.8996071888927</v>
      </c>
      <c r="K76" s="98" t="n">
        <v>46.9596884108606</v>
      </c>
      <c r="L76" s="98" t="n">
        <v>21.9556795055586</v>
      </c>
      <c r="M76" s="98" t="n">
        <v>23.6526494116752</v>
      </c>
      <c r="N76" s="98" t="n">
        <v>28.5610565901171</v>
      </c>
      <c r="O76" s="98" t="n">
        <v>20.2868724463926</v>
      </c>
      <c r="P76" s="98" t="n">
        <v>16.8741415667295</v>
      </c>
      <c r="Q76" s="98" t="n">
        <v>34.0716431800614</v>
      </c>
      <c r="R76" s="98" t="n">
        <v>42.6442807324784</v>
      </c>
      <c r="S76" s="98" t="n">
        <v>24.8083814518072</v>
      </c>
      <c r="T76" s="99" t="n">
        <v>20.2209989148107</v>
      </c>
      <c r="U76" s="100" t="n">
        <f aca="false">ROUNDUP(J76*$E76*(1+$H$4*U$31)/($C76*$D76*$F76*$G76),0)</f>
        <v>17</v>
      </c>
      <c r="V76" s="97" t="n">
        <f aca="false">ROUNDUP(K76*$E76*(1+$H$4*V$31)/($C76*$D76*$F76*$G76),0)</f>
        <v>37</v>
      </c>
      <c r="W76" s="97" t="n">
        <f aca="false">ROUNDUP(L76*$E76*(1+$H$4*W$31)/($C76*$D76*$F76*$G76),0)</f>
        <v>18</v>
      </c>
      <c r="X76" s="97" t="n">
        <f aca="false">ROUNDUP(M76*$E76*(1+$H$4*X$31)/($C76*$D76*$F76*$G76),0)</f>
        <v>19</v>
      </c>
      <c r="Y76" s="97" t="n">
        <f aca="false">ROUNDUP(N76*$E76*(1+$H$4*Y$31)/($C76*$D76*$F76*$G76),0)</f>
        <v>23</v>
      </c>
      <c r="Z76" s="97" t="n">
        <f aca="false">ROUNDUP(O76*$E76*(1+$H$4*Z$31)/($C76*$D76*$F76*$G76),0)</f>
        <v>16</v>
      </c>
      <c r="AA76" s="97" t="n">
        <f aca="false">ROUNDUP(P76*$E76*(1+$H$4*AA$31)/($C76*$D76*$F76*$G76),0)</f>
        <v>14</v>
      </c>
      <c r="AB76" s="97" t="n">
        <f aca="false">ROUNDUP(Q76*$E76*(1+$H$4*AB$31)/($C76*$D76*$F76*$G76),0)</f>
        <v>27</v>
      </c>
      <c r="AC76" s="97" t="n">
        <f aca="false">ROUNDUP(R76*$E76*(1+$H$4*AC$31)/($C76*$D76*$F76*$G76),0)</f>
        <v>34</v>
      </c>
      <c r="AD76" s="97" t="n">
        <f aca="false">ROUNDUP(S76*$E76*(1+$H$4*AD$31)/($C76*$D76*$F76*$G76),0)</f>
        <v>20</v>
      </c>
      <c r="AE76" s="101" t="n">
        <f aca="false">ROUNDUP(T76*$E76*(1+$H$4*AE$31)/($C76*$D76*$F76*$G76),0)</f>
        <v>16</v>
      </c>
    </row>
    <row collapsed="false" customFormat="false" customHeight="true" hidden="true" ht="15" outlineLevel="0" r="77">
      <c r="A77" s="87" t="n">
        <v>46</v>
      </c>
      <c r="B77" s="89" t="s">
        <v>65</v>
      </c>
      <c r="C77" s="87" t="n">
        <f aca="false">1+C$4*C$31</f>
        <v>1.152</v>
      </c>
      <c r="D77" s="88" t="n">
        <f aca="false">1+D$4*D$31</f>
        <v>1.087</v>
      </c>
      <c r="E77" s="88" t="n">
        <f aca="false">1+E$4*E$31</f>
        <v>1</v>
      </c>
      <c r="F77" s="88" t="n">
        <f aca="false">1+F$4*F$31</f>
        <v>1.029</v>
      </c>
      <c r="G77" s="89" t="n">
        <f aca="false">1+G$4*G$31</f>
        <v>1</v>
      </c>
      <c r="H77" s="96" t="n">
        <f aca="false">1+H$4*H$31</f>
        <v>1</v>
      </c>
      <c r="I77" s="97" t="n">
        <v>250.50458458078</v>
      </c>
      <c r="J77" s="98" t="n">
        <v>21.6436397876208</v>
      </c>
      <c r="K77" s="98" t="n">
        <v>75.4044365501603</v>
      </c>
      <c r="L77" s="98" t="n">
        <v>13.7301277531424</v>
      </c>
      <c r="M77" s="98" t="n">
        <v>16.165285449647</v>
      </c>
      <c r="N77" s="98" t="n">
        <v>25.7295546175351</v>
      </c>
      <c r="O77" s="98" t="n">
        <v>17.2869358449503</v>
      </c>
      <c r="P77" s="98" t="n">
        <v>20.1791699923792</v>
      </c>
      <c r="Q77" s="98" t="n">
        <v>12.8721844012769</v>
      </c>
      <c r="R77" s="98" t="n">
        <v>9.2510546024756</v>
      </c>
      <c r="S77" s="98" t="n">
        <v>23.5108844904856</v>
      </c>
      <c r="T77" s="99" t="n">
        <v>14.7313110911069</v>
      </c>
      <c r="U77" s="100" t="n">
        <f aca="false">ROUNDUP(J77*$E77*(1+$H$4*U$31)/($C77*$D77*$F77*$G77),0)</f>
        <v>17</v>
      </c>
      <c r="V77" s="97" t="n">
        <f aca="false">ROUNDUP(K77*$E77*(1+$H$4*V$31)/($C77*$D77*$F77*$G77),0)</f>
        <v>59</v>
      </c>
      <c r="W77" s="97" t="n">
        <f aca="false">ROUNDUP(L77*$E77*(1+$H$4*W$31)/($C77*$D77*$F77*$G77),0)</f>
        <v>11</v>
      </c>
      <c r="X77" s="97" t="n">
        <f aca="false">ROUNDUP(M77*$E77*(1+$H$4*X$31)/($C77*$D77*$F77*$G77),0)</f>
        <v>13</v>
      </c>
      <c r="Y77" s="97" t="n">
        <f aca="false">ROUNDUP(N77*$E77*(1+$H$4*Y$31)/($C77*$D77*$F77*$G77),0)</f>
        <v>20</v>
      </c>
      <c r="Z77" s="97" t="n">
        <f aca="false">ROUNDUP(O77*$E77*(1+$H$4*Z$31)/($C77*$D77*$F77*$G77),0)</f>
        <v>14</v>
      </c>
      <c r="AA77" s="97" t="n">
        <f aca="false">ROUNDUP(P77*$E77*(1+$H$4*AA$31)/($C77*$D77*$F77*$G77),0)</f>
        <v>16</v>
      </c>
      <c r="AB77" s="97" t="n">
        <f aca="false">ROUNDUP(Q77*$E77*(1+$H$4*AB$31)/($C77*$D77*$F77*$G77),0)</f>
        <v>10</v>
      </c>
      <c r="AC77" s="97" t="n">
        <f aca="false">ROUNDUP(R77*$E77*(1+$H$4*AC$31)/($C77*$D77*$F77*$G77),0)</f>
        <v>8</v>
      </c>
      <c r="AD77" s="97" t="n">
        <f aca="false">ROUNDUP(S77*$E77*(1+$H$4*AD$31)/($C77*$D77*$F77*$G77),0)</f>
        <v>19</v>
      </c>
      <c r="AE77" s="101" t="n">
        <f aca="false">ROUNDUP(T77*$E77*(1+$H$4*AE$31)/($C77*$D77*$F77*$G77),0)</f>
        <v>12</v>
      </c>
    </row>
    <row collapsed="false" customFormat="false" customHeight="true" hidden="true" ht="15" outlineLevel="0" r="78">
      <c r="A78" s="87" t="n">
        <v>47</v>
      </c>
      <c r="B78" s="89" t="s">
        <v>66</v>
      </c>
      <c r="C78" s="87" t="n">
        <f aca="false">1+C$4*C$31</f>
        <v>1.152</v>
      </c>
      <c r="D78" s="88" t="n">
        <f aca="false">1+D$4*D$31</f>
        <v>1.087</v>
      </c>
      <c r="E78" s="88" t="n">
        <f aca="false">1+E$4*E$31</f>
        <v>1</v>
      </c>
      <c r="F78" s="88" t="n">
        <f aca="false">1+F$4*F$31</f>
        <v>1.029</v>
      </c>
      <c r="G78" s="89" t="n">
        <f aca="false">1+G$4*G$31</f>
        <v>1</v>
      </c>
      <c r="H78" s="96" t="n">
        <f aca="false">1+H$4*H$31</f>
        <v>1</v>
      </c>
      <c r="I78" s="97" t="n">
        <v>175.519455236597</v>
      </c>
      <c r="J78" s="98" t="n">
        <v>13.9634075674279</v>
      </c>
      <c r="K78" s="98" t="n">
        <v>17.9245310634527</v>
      </c>
      <c r="L78" s="98" t="n">
        <v>19.3663959719089</v>
      </c>
      <c r="M78" s="98" t="n">
        <v>18.8050378757894</v>
      </c>
      <c r="N78" s="98" t="n">
        <v>15.7401021108841</v>
      </c>
      <c r="O78" s="98" t="n">
        <v>13.984854608398</v>
      </c>
      <c r="P78" s="98" t="n">
        <v>11.1120370611902</v>
      </c>
      <c r="Q78" s="98" t="n">
        <v>17.7841829568258</v>
      </c>
      <c r="R78" s="98" t="n">
        <v>22.0966915297664</v>
      </c>
      <c r="S78" s="98" t="n">
        <v>16.4804379487154</v>
      </c>
      <c r="T78" s="99" t="n">
        <v>8.26177654223806</v>
      </c>
      <c r="U78" s="100" t="n">
        <f aca="false">ROUNDUP(J78*$E78*(1+$H$4*U$31)/($C78*$D78*$F78*$G78),0)</f>
        <v>11</v>
      </c>
      <c r="V78" s="98" t="n">
        <f aca="false">ROUNDUP(K78*$E78*(1+$H$4*V$31)/($C78*$D78*$F78*$G78),0)</f>
        <v>14</v>
      </c>
      <c r="W78" s="98" t="n">
        <f aca="false">ROUNDUP(L78*$E78*(1+$H$4*W$31)/($C78*$D78*$F78*$G78),0)</f>
        <v>16</v>
      </c>
      <c r="X78" s="98" t="n">
        <f aca="false">ROUNDUP(M78*$E78*(1+$H$4*X$31)/($C78*$D78*$F78*$G78),0)</f>
        <v>15</v>
      </c>
      <c r="Y78" s="98" t="n">
        <f aca="false">ROUNDUP(N78*$E78*(1+$H$4*Y$31)/($C78*$D78*$F78*$G78),0)</f>
        <v>13</v>
      </c>
      <c r="Z78" s="98" t="n">
        <f aca="false">ROUNDUP(O78*$E78*(1+$H$4*Z$31)/($C78*$D78*$F78*$G78),0)</f>
        <v>11</v>
      </c>
      <c r="AA78" s="98" t="n">
        <f aca="false">ROUNDUP(P78*$E78*(1+$H$4*AA$31)/($C78*$D78*$F78*$G78),0)</f>
        <v>9</v>
      </c>
      <c r="AB78" s="98" t="n">
        <f aca="false">ROUNDUP(Q78*$E78*(1+$H$4*AB$31)/($C78*$D78*$F78*$G78),0)</f>
        <v>14</v>
      </c>
      <c r="AC78" s="98" t="n">
        <f aca="false">ROUNDUP(R78*$E78*(1+$H$4*AC$31)/($C78*$D78*$F78*$G78),0)</f>
        <v>18</v>
      </c>
      <c r="AD78" s="98" t="n">
        <f aca="false">ROUNDUP(S78*$E78*(1+$H$4*AD$31)/($C78*$D78*$F78*$G78),0)</f>
        <v>13</v>
      </c>
      <c r="AE78" s="102" t="n">
        <f aca="false">ROUNDUP(T78*$E78*(1+$H$4*AE$31)/($C78*$D78*$F78*$G78),0)</f>
        <v>7</v>
      </c>
    </row>
    <row collapsed="false" customFormat="false" customHeight="true" hidden="true" ht="15" outlineLevel="0" r="79">
      <c r="A79" s="103" t="n">
        <v>48</v>
      </c>
      <c r="B79" s="104" t="s">
        <v>67</v>
      </c>
      <c r="C79" s="87" t="n">
        <f aca="false">1+C$4*C$31</f>
        <v>1.152</v>
      </c>
      <c r="D79" s="88" t="n">
        <f aca="false">1+D$4*D$31</f>
        <v>1.087</v>
      </c>
      <c r="E79" s="88" t="n">
        <f aca="false">1+E$4*E$31</f>
        <v>1</v>
      </c>
      <c r="F79" s="88" t="n">
        <f aca="false">1+F$4*F$31</f>
        <v>1.029</v>
      </c>
      <c r="G79" s="89" t="n">
        <f aca="false">1+G$4*G$31</f>
        <v>1</v>
      </c>
      <c r="H79" s="96" t="n">
        <f aca="false">1+H$4*H$31</f>
        <v>1</v>
      </c>
      <c r="I79" s="105" t="n">
        <v>263</v>
      </c>
      <c r="J79" s="98" t="n">
        <v>20.81504824912</v>
      </c>
      <c r="K79" s="98" t="n">
        <v>34.8027255085713</v>
      </c>
      <c r="L79" s="98" t="n">
        <v>28.5798752889735</v>
      </c>
      <c r="M79" s="98" t="n">
        <v>25.4046470212697</v>
      </c>
      <c r="N79" s="98" t="n">
        <v>19.4165087192051</v>
      </c>
      <c r="O79" s="98" t="n">
        <v>13.5120524987088</v>
      </c>
      <c r="P79" s="98" t="n">
        <v>16.8384393498758</v>
      </c>
      <c r="Q79" s="98" t="n">
        <v>25.8073765259361</v>
      </c>
      <c r="R79" s="98" t="n">
        <v>34.517907273177</v>
      </c>
      <c r="S79" s="98" t="n">
        <v>32.1425835597332</v>
      </c>
      <c r="T79" s="99" t="n">
        <v>11.0726798154902</v>
      </c>
      <c r="U79" s="100" t="n">
        <f aca="false">ROUNDUP(J79*$E79*(1+$H$4*U$31)/($C79*$D79*$F79*$G79),0)</f>
        <v>17</v>
      </c>
      <c r="V79" s="98" t="n">
        <f aca="false">ROUNDUP(K79*$E79*(1+$H$4*V$31)/($C79*$D79*$F79*$G79),0)</f>
        <v>28</v>
      </c>
      <c r="W79" s="98" t="n">
        <f aca="false">ROUNDUP(L79*$E79*(1+$H$4*W$31)/($C79*$D79*$F79*$G79),0)</f>
        <v>23</v>
      </c>
      <c r="X79" s="98" t="n">
        <f aca="false">ROUNDUP(M79*$E79*(1+$H$4*X$31)/($C79*$D79*$F79*$G79),0)</f>
        <v>20</v>
      </c>
      <c r="Y79" s="98" t="n">
        <f aca="false">ROUNDUP(N79*$E79*(1+$H$4*Y$31)/($C79*$D79*$F79*$G79),0)</f>
        <v>16</v>
      </c>
      <c r="Z79" s="98" t="n">
        <f aca="false">ROUNDUP(O79*$E79*(1+$H$4*Z$31)/($C79*$D79*$F79*$G79),0)</f>
        <v>11</v>
      </c>
      <c r="AA79" s="98" t="n">
        <f aca="false">ROUNDUP(P79*$E79*(1+$H$4*AA$31)/($C79*$D79*$F79*$G79),0)</f>
        <v>14</v>
      </c>
      <c r="AB79" s="98" t="n">
        <f aca="false">ROUNDUP(Q79*$E79*(1+$H$4*AB$31)/($C79*$D79*$F79*$G79),0)</f>
        <v>21</v>
      </c>
      <c r="AC79" s="98" t="n">
        <f aca="false">ROUNDUP(R79*$E79*(1+$H$4*AC$31)/($C79*$D79*$F79*$G79),0)</f>
        <v>27</v>
      </c>
      <c r="AD79" s="98" t="n">
        <f aca="false">ROUNDUP(S79*$E79*(1+$H$4*AD$31)/($C79*$D79*$F79*$G79),0)</f>
        <v>25</v>
      </c>
      <c r="AE79" s="102" t="n">
        <f aca="false">ROUNDUP(T79*$E79*(1+$H$4*AE$31)/($C79*$D79*$F79*$G79),0)</f>
        <v>9</v>
      </c>
    </row>
    <row collapsed="false" customFormat="false" customHeight="true" hidden="true" ht="15.75" outlineLevel="0" r="80">
      <c r="A80" s="106" t="n">
        <v>49</v>
      </c>
      <c r="B80" s="107" t="s">
        <v>68</v>
      </c>
      <c r="C80" s="55" t="n">
        <f aca="false">1+C$4*C$31</f>
        <v>1.152</v>
      </c>
      <c r="D80" s="108" t="n">
        <f aca="false">1+D$4*D$31</f>
        <v>1.087</v>
      </c>
      <c r="E80" s="108" t="n">
        <f aca="false">1+E$4*E$31</f>
        <v>1</v>
      </c>
      <c r="F80" s="108" t="n">
        <f aca="false">1+F$4*F$31</f>
        <v>1.029</v>
      </c>
      <c r="G80" s="109" t="n">
        <f aca="false">1+G$4*G$31</f>
        <v>1</v>
      </c>
      <c r="H80" s="110" t="n">
        <f aca="false">1+H$4*H$31</f>
        <v>1</v>
      </c>
      <c r="I80" s="111" t="n">
        <v>235.613106824914</v>
      </c>
      <c r="J80" s="112" t="n">
        <v>18.5899780570499</v>
      </c>
      <c r="K80" s="112" t="n">
        <v>16.6316804093675</v>
      </c>
      <c r="L80" s="112" t="n">
        <v>18.6515958792495</v>
      </c>
      <c r="M80" s="112" t="n">
        <v>20.2861040306157</v>
      </c>
      <c r="N80" s="112" t="n">
        <v>34.5357840313911</v>
      </c>
      <c r="O80" s="112" t="n">
        <v>16.5685860350883</v>
      </c>
      <c r="P80" s="112" t="n">
        <v>16.3040712289914</v>
      </c>
      <c r="Q80" s="112" t="n">
        <v>17.5748384307995</v>
      </c>
      <c r="R80" s="112" t="n">
        <v>25.1641495423348</v>
      </c>
      <c r="S80" s="112" t="n">
        <v>37.5190363513726</v>
      </c>
      <c r="T80" s="113" t="n">
        <v>13.7872828286538</v>
      </c>
      <c r="U80" s="111" t="n">
        <f aca="false">ROUNDUP(J80*$E80*(1+$H$4*U$31)/($C80*$D80*$F80*$G80),0)</f>
        <v>15</v>
      </c>
      <c r="V80" s="112" t="n">
        <f aca="false">ROUNDUP(K80*$E80*(1+$H$4*V$31)/($C80*$D80*$F80*$G80),0)</f>
        <v>13</v>
      </c>
      <c r="W80" s="112" t="n">
        <f aca="false">ROUNDUP(L80*$E80*(1+$H$4*W$31)/($C80*$D80*$F80*$G80),0)</f>
        <v>15</v>
      </c>
      <c r="X80" s="112" t="n">
        <f aca="false">ROUNDUP(M80*$E80*(1+$H$4*X$31)/($C80*$D80*$F80*$G80),0)</f>
        <v>16</v>
      </c>
      <c r="Y80" s="112" t="n">
        <f aca="false">ROUNDUP(N80*$E80*(1+$H$4*Y$31)/($C80*$D80*$F80*$G80),0)</f>
        <v>27</v>
      </c>
      <c r="Z80" s="112" t="n">
        <f aca="false">ROUNDUP(O80*$E80*(1+$H$4*Z$31)/($C80*$D80*$F80*$G80),0)</f>
        <v>13</v>
      </c>
      <c r="AA80" s="112" t="n">
        <f aca="false">ROUNDUP(P80*$E80*(1+$H$4*AA$31)/($C80*$D80*$F80*$G80),0)</f>
        <v>13</v>
      </c>
      <c r="AB80" s="112" t="n">
        <f aca="false">ROUNDUP(Q80*$E80*(1+$H$4*AB$31)/($C80*$D80*$F80*$G80),0)</f>
        <v>14</v>
      </c>
      <c r="AC80" s="112" t="n">
        <f aca="false">ROUNDUP(R80*$E80*(1+$H$4*AC$31)/($C80*$D80*$F80*$G80),0)</f>
        <v>20</v>
      </c>
      <c r="AD80" s="112" t="n">
        <f aca="false">ROUNDUP(S80*$E80*(1+$H$4*AD$31)/($C80*$D80*$F80*$G80),0)</f>
        <v>30</v>
      </c>
      <c r="AE80" s="113" t="n">
        <f aca="false">ROUNDUP(T80*$E80*(1+$H$4*AE$31)/($C80*$D80*$F80*$G80),0)</f>
        <v>11</v>
      </c>
    </row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31">
    <mergeCell ref="C2:G2"/>
    <mergeCell ref="U2:AE2"/>
    <mergeCell ref="F6:G6"/>
    <mergeCell ref="F8:G8"/>
    <mergeCell ref="E11:E12"/>
    <mergeCell ref="F11:F12"/>
    <mergeCell ref="G11:G12"/>
    <mergeCell ref="E13:E14"/>
    <mergeCell ref="F13:F14"/>
    <mergeCell ref="G13:G14"/>
    <mergeCell ref="E15:E16"/>
    <mergeCell ref="F15:F16"/>
    <mergeCell ref="G15:G16"/>
    <mergeCell ref="E17:E18"/>
    <mergeCell ref="F17:F18"/>
    <mergeCell ref="G17:G18"/>
    <mergeCell ref="E19:E20"/>
    <mergeCell ref="F19:F20"/>
    <mergeCell ref="G19:G20"/>
    <mergeCell ref="E21:E22"/>
    <mergeCell ref="F21:F22"/>
    <mergeCell ref="G21:G22"/>
    <mergeCell ref="E23:E24"/>
    <mergeCell ref="F23:F24"/>
    <mergeCell ref="G23:G24"/>
    <mergeCell ref="E25:E26"/>
    <mergeCell ref="F25:F26"/>
    <mergeCell ref="G25:G26"/>
    <mergeCell ref="E27:E28"/>
    <mergeCell ref="F27:F28"/>
    <mergeCell ref="G27:G2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" min="1" style="0" width="8.56862745098039"/>
    <col collapsed="false" hidden="false" max="3" min="3" style="0" width="15.0588235294118"/>
    <col collapsed="false" hidden="false" max="1025" min="4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>
      <c r="C2" s="0" t="s">
        <v>88</v>
      </c>
      <c r="D2" s="0" t="s">
        <v>89</v>
      </c>
      <c r="E2" s="0" t="s">
        <v>90</v>
      </c>
      <c r="F2" s="0" t="s">
        <v>91</v>
      </c>
      <c r="G2" s="0" t="s">
        <v>92</v>
      </c>
      <c r="H2" s="0" t="s">
        <v>93</v>
      </c>
      <c r="I2" s="0" t="s">
        <v>94</v>
      </c>
      <c r="J2" s="0" t="s">
        <v>95</v>
      </c>
      <c r="K2" s="0" t="s">
        <v>96</v>
      </c>
      <c r="L2" s="0" t="s">
        <v>97</v>
      </c>
      <c r="M2" s="0" t="s">
        <v>98</v>
      </c>
      <c r="N2" s="0" t="s">
        <v>99</v>
      </c>
      <c r="O2" s="0" t="s">
        <v>100</v>
      </c>
      <c r="P2" s="0" t="s">
        <v>101</v>
      </c>
      <c r="Q2" s="0" t="s">
        <v>102</v>
      </c>
    </row>
    <row collapsed="false" customFormat="false" customHeight="true" hidden="false" ht="15" outlineLevel="0" r="3">
      <c r="B3" s="0" t="n">
        <v>1</v>
      </c>
      <c r="C3" s="0" t="s">
        <v>20</v>
      </c>
      <c r="D3" s="0" t="s">
        <v>103</v>
      </c>
      <c r="E3" s="0" t="s">
        <v>104</v>
      </c>
      <c r="F3" s="0" t="s">
        <v>105</v>
      </c>
      <c r="G3" s="0" t="s">
        <v>103</v>
      </c>
      <c r="H3" s="0" t="s">
        <v>103</v>
      </c>
      <c r="I3" s="0" t="n">
        <v>4.308</v>
      </c>
      <c r="J3" s="0" t="n">
        <v>71</v>
      </c>
      <c r="K3" s="0" t="n">
        <v>305.9</v>
      </c>
      <c r="L3" s="0" t="n">
        <v>12</v>
      </c>
      <c r="M3" s="0" t="n">
        <v>9</v>
      </c>
      <c r="N3" s="0" t="n">
        <v>10</v>
      </c>
      <c r="O3" s="0" t="n">
        <v>217.49</v>
      </c>
      <c r="P3" s="0" t="n">
        <v>14</v>
      </c>
      <c r="Q3" s="0" t="n">
        <v>18</v>
      </c>
    </row>
    <row collapsed="false" customFormat="false" customHeight="true" hidden="false" ht="15" outlineLevel="0" r="4">
      <c r="B4" s="0" t="n">
        <v>2</v>
      </c>
      <c r="C4" s="0" t="s">
        <v>21</v>
      </c>
      <c r="D4" s="0" t="s">
        <v>106</v>
      </c>
      <c r="E4" s="0" t="s">
        <v>107</v>
      </c>
      <c r="F4" s="0" t="s">
        <v>108</v>
      </c>
      <c r="G4" s="0" t="s">
        <v>109</v>
      </c>
      <c r="H4" s="0" t="s">
        <v>106</v>
      </c>
      <c r="I4" s="0" t="n">
        <v>4.258</v>
      </c>
      <c r="J4" s="0" t="n">
        <v>72</v>
      </c>
      <c r="K4" s="0" t="n">
        <v>306.6</v>
      </c>
      <c r="L4" s="0" t="n">
        <v>12</v>
      </c>
      <c r="M4" s="0" t="n">
        <v>11</v>
      </c>
      <c r="N4" s="0" t="n">
        <v>9</v>
      </c>
      <c r="O4" s="0" t="n">
        <v>184.89</v>
      </c>
      <c r="P4" s="0" t="n">
        <v>16</v>
      </c>
      <c r="Q4" s="0" t="n">
        <v>19.5</v>
      </c>
    </row>
    <row collapsed="false" customFormat="false" customHeight="true" hidden="false" ht="15" outlineLevel="0" r="5">
      <c r="B5" s="0" t="n">
        <v>3</v>
      </c>
      <c r="C5" s="0" t="s">
        <v>22</v>
      </c>
      <c r="D5" s="0" t="s">
        <v>103</v>
      </c>
      <c r="E5" s="0" t="s">
        <v>108</v>
      </c>
      <c r="F5" s="0" t="s">
        <v>103</v>
      </c>
      <c r="G5" s="0" t="s">
        <v>103</v>
      </c>
      <c r="H5" s="0" t="s">
        <v>103</v>
      </c>
      <c r="I5" s="0" t="n">
        <v>4.929</v>
      </c>
      <c r="J5" s="0" t="n">
        <v>62</v>
      </c>
      <c r="K5" s="0" t="n">
        <v>305.6</v>
      </c>
      <c r="L5" s="0" t="n">
        <v>12</v>
      </c>
      <c r="M5" s="0" t="n">
        <v>13</v>
      </c>
      <c r="N5" s="0" t="n">
        <v>9</v>
      </c>
      <c r="O5" s="0" t="n">
        <v>215.41</v>
      </c>
      <c r="P5" s="0" t="n">
        <v>16</v>
      </c>
      <c r="Q5" s="0" t="n">
        <v>12</v>
      </c>
    </row>
    <row collapsed="false" customFormat="false" customHeight="true" hidden="false" ht="15" outlineLevel="0" r="6">
      <c r="B6" s="0" t="n">
        <v>4</v>
      </c>
      <c r="C6" s="0" t="s">
        <v>23</v>
      </c>
      <c r="D6" s="0" t="s">
        <v>106</v>
      </c>
      <c r="E6" s="0" t="s">
        <v>107</v>
      </c>
      <c r="F6" s="0" t="s">
        <v>103</v>
      </c>
      <c r="G6" s="0" t="s">
        <v>110</v>
      </c>
      <c r="H6" s="0" t="s">
        <v>103</v>
      </c>
      <c r="I6" s="0" t="n">
        <v>3.369</v>
      </c>
      <c r="J6" s="0" t="n">
        <v>78</v>
      </c>
      <c r="K6" s="0" t="n">
        <v>262.8</v>
      </c>
      <c r="L6" s="0" t="n">
        <v>7</v>
      </c>
      <c r="M6" s="0" t="n">
        <v>7</v>
      </c>
      <c r="N6" s="0" t="n">
        <v>12</v>
      </c>
      <c r="O6" s="0" t="n">
        <v>153.63</v>
      </c>
      <c r="P6" s="0" t="n">
        <v>19</v>
      </c>
      <c r="Q6" s="0" t="n">
        <v>18</v>
      </c>
    </row>
    <row collapsed="false" customFormat="false" customHeight="true" hidden="false" ht="15" outlineLevel="0" r="7">
      <c r="B7" s="0" t="n">
        <v>5</v>
      </c>
      <c r="C7" s="0" t="s">
        <v>24</v>
      </c>
      <c r="D7" s="0" t="s">
        <v>103</v>
      </c>
      <c r="E7" s="0" t="s">
        <v>108</v>
      </c>
      <c r="F7" s="0" t="s">
        <v>105</v>
      </c>
      <c r="G7" s="0" t="s">
        <v>106</v>
      </c>
      <c r="H7" s="0" t="s">
        <v>103</v>
      </c>
      <c r="I7" s="0" t="n">
        <v>4.728</v>
      </c>
      <c r="J7" s="0" t="n">
        <v>65</v>
      </c>
      <c r="K7" s="0" t="n">
        <v>307.3</v>
      </c>
      <c r="L7" s="0" t="n">
        <v>11</v>
      </c>
      <c r="M7" s="0" t="n">
        <v>13</v>
      </c>
      <c r="N7" s="0" t="n">
        <v>8</v>
      </c>
      <c r="O7" s="0" t="n">
        <v>217.02</v>
      </c>
      <c r="P7" s="0" t="n">
        <v>16</v>
      </c>
      <c r="Q7" s="0" t="n">
        <v>21</v>
      </c>
    </row>
    <row collapsed="false" customFormat="false" customHeight="true" hidden="false" ht="15" outlineLevel="0" r="8">
      <c r="B8" s="0" t="n">
        <v>6</v>
      </c>
      <c r="C8" s="0" t="s">
        <v>25</v>
      </c>
      <c r="D8" s="0" t="s">
        <v>103</v>
      </c>
      <c r="E8" s="0" t="s">
        <v>104</v>
      </c>
      <c r="F8" s="0" t="s">
        <v>105</v>
      </c>
      <c r="G8" s="0" t="s">
        <v>103</v>
      </c>
      <c r="H8" s="0" t="s">
        <v>103</v>
      </c>
      <c r="I8" s="0" t="n">
        <v>4.42</v>
      </c>
      <c r="J8" s="0" t="n">
        <v>69</v>
      </c>
      <c r="K8" s="0" t="n">
        <v>305</v>
      </c>
      <c r="L8" s="0" t="n">
        <v>12</v>
      </c>
      <c r="M8" s="0" t="n">
        <v>7</v>
      </c>
      <c r="N8" s="0" t="n">
        <v>13</v>
      </c>
      <c r="O8" s="0" t="n">
        <v>208.55</v>
      </c>
      <c r="P8" s="0" t="n">
        <v>12</v>
      </c>
      <c r="Q8" s="0" t="n">
        <v>16.5</v>
      </c>
    </row>
    <row collapsed="false" customFormat="false" customHeight="true" hidden="false" ht="15" outlineLevel="0" r="9">
      <c r="B9" s="0" t="n">
        <v>7</v>
      </c>
      <c r="C9" s="0" t="s">
        <v>26</v>
      </c>
      <c r="D9" s="0" t="s">
        <v>103</v>
      </c>
      <c r="E9" s="0" t="s">
        <v>108</v>
      </c>
      <c r="F9" s="0" t="s">
        <v>103</v>
      </c>
      <c r="G9" s="0" t="s">
        <v>103</v>
      </c>
      <c r="H9" s="0" t="s">
        <v>103</v>
      </c>
      <c r="I9" s="0" t="n">
        <v>4.247</v>
      </c>
      <c r="J9" s="0" t="n">
        <v>72</v>
      </c>
      <c r="K9" s="0" t="n">
        <v>305.8</v>
      </c>
      <c r="L9" s="0" t="n">
        <v>12</v>
      </c>
      <c r="M9" s="0" t="n">
        <v>8</v>
      </c>
      <c r="N9" s="0" t="n">
        <v>11</v>
      </c>
      <c r="O9" s="0" t="n">
        <v>207.82</v>
      </c>
      <c r="P9" s="0" t="n">
        <v>14</v>
      </c>
      <c r="Q9" s="0" t="n">
        <v>18</v>
      </c>
    </row>
    <row collapsed="false" customFormat="false" customHeight="true" hidden="false" ht="15" outlineLevel="0" r="10">
      <c r="B10" s="0" t="n">
        <v>8</v>
      </c>
      <c r="C10" s="0" t="s">
        <v>27</v>
      </c>
      <c r="D10" s="0" t="s">
        <v>110</v>
      </c>
      <c r="E10" s="0" t="s">
        <v>104</v>
      </c>
      <c r="F10" s="0" t="s">
        <v>103</v>
      </c>
      <c r="G10" s="0" t="s">
        <v>106</v>
      </c>
      <c r="H10" s="0" t="s">
        <v>110</v>
      </c>
      <c r="I10" s="0" t="n">
        <v>5.138</v>
      </c>
      <c r="J10" s="0" t="n">
        <v>60</v>
      </c>
      <c r="K10" s="0" t="n">
        <v>308.3</v>
      </c>
      <c r="L10" s="0" t="n">
        <v>11</v>
      </c>
      <c r="M10" s="0" t="n">
        <v>11</v>
      </c>
      <c r="N10" s="0" t="n">
        <v>16</v>
      </c>
      <c r="O10" s="0" t="n">
        <v>225.46</v>
      </c>
      <c r="P10" s="0" t="n">
        <v>14</v>
      </c>
      <c r="Q10" s="0" t="n">
        <v>22.5</v>
      </c>
    </row>
    <row collapsed="false" customFormat="false" customHeight="true" hidden="false" ht="15" outlineLevel="0" r="11">
      <c r="B11" s="0" t="n">
        <v>9</v>
      </c>
      <c r="C11" s="0" t="s">
        <v>28</v>
      </c>
      <c r="D11" s="0" t="s">
        <v>106</v>
      </c>
      <c r="E11" s="0" t="s">
        <v>107</v>
      </c>
      <c r="F11" s="0" t="s">
        <v>103</v>
      </c>
      <c r="G11" s="0" t="s">
        <v>109</v>
      </c>
      <c r="H11" s="0" t="s">
        <v>109</v>
      </c>
      <c r="I11" s="0" t="n">
        <v>3.968</v>
      </c>
      <c r="J11" s="0" t="n">
        <v>77</v>
      </c>
      <c r="K11" s="0" t="n">
        <v>305.5</v>
      </c>
      <c r="L11" s="0" t="n">
        <v>7</v>
      </c>
      <c r="M11" s="0" t="n">
        <v>10</v>
      </c>
      <c r="N11" s="0" t="n">
        <v>13</v>
      </c>
      <c r="O11" s="0" t="n">
        <v>190.61</v>
      </c>
      <c r="P11" s="0" t="n">
        <v>14</v>
      </c>
      <c r="Q11" s="0" t="n">
        <v>16.5</v>
      </c>
    </row>
    <row collapsed="false" customFormat="false" customHeight="true" hidden="false" ht="15" outlineLevel="0" r="12">
      <c r="B12" s="0" t="n">
        <v>10</v>
      </c>
      <c r="C12" s="0" t="s">
        <v>29</v>
      </c>
      <c r="D12" s="0" t="s">
        <v>103</v>
      </c>
      <c r="E12" s="0" t="s">
        <v>104</v>
      </c>
      <c r="F12" s="0" t="s">
        <v>103</v>
      </c>
      <c r="G12" s="0" t="s">
        <v>106</v>
      </c>
      <c r="H12" s="0" t="s">
        <v>103</v>
      </c>
      <c r="I12" s="0" t="n">
        <v>6.968</v>
      </c>
      <c r="J12" s="0" t="n">
        <v>44</v>
      </c>
      <c r="K12" s="0" t="n">
        <v>306.6</v>
      </c>
      <c r="L12" s="0" t="n">
        <v>18</v>
      </c>
      <c r="M12" s="0" t="n">
        <v>16</v>
      </c>
      <c r="N12" s="0" t="n">
        <v>13</v>
      </c>
      <c r="O12" s="0" t="n">
        <v>238.9</v>
      </c>
      <c r="P12" s="0" t="n">
        <v>22</v>
      </c>
      <c r="Q12" s="0" t="n">
        <v>13.5</v>
      </c>
    </row>
    <row collapsed="false" customFormat="false" customHeight="true" hidden="false" ht="15" outlineLevel="0" r="13">
      <c r="B13" s="0" t="n">
        <v>11</v>
      </c>
      <c r="C13" s="0" t="s">
        <v>30</v>
      </c>
      <c r="D13" s="0" t="s">
        <v>110</v>
      </c>
      <c r="E13" s="0" t="s">
        <v>111</v>
      </c>
      <c r="F13" s="0" t="s">
        <v>103</v>
      </c>
      <c r="G13" s="0" t="s">
        <v>112</v>
      </c>
      <c r="H13" s="0" t="s">
        <v>103</v>
      </c>
      <c r="I13" s="0" t="n">
        <v>5.787</v>
      </c>
      <c r="J13" s="0" t="n">
        <v>53</v>
      </c>
      <c r="K13" s="0" t="n">
        <v>306.7</v>
      </c>
      <c r="L13" s="0" t="n">
        <v>17</v>
      </c>
      <c r="M13" s="0" t="n">
        <v>12</v>
      </c>
      <c r="N13" s="0" t="n">
        <v>9</v>
      </c>
      <c r="O13" s="0" t="n">
        <v>258.83</v>
      </c>
      <c r="P13" s="0" t="n">
        <v>13</v>
      </c>
      <c r="Q13" s="0" t="n">
        <v>25.5</v>
      </c>
    </row>
    <row collapsed="false" customFormat="false" customHeight="true" hidden="false" ht="15" outlineLevel="0" r="14">
      <c r="B14" s="0" t="n">
        <v>12</v>
      </c>
      <c r="C14" s="0" t="s">
        <v>31</v>
      </c>
      <c r="D14" s="0" t="s">
        <v>110</v>
      </c>
      <c r="E14" s="0" t="s">
        <v>111</v>
      </c>
      <c r="F14" s="0" t="s">
        <v>103</v>
      </c>
      <c r="G14" s="0" t="s">
        <v>106</v>
      </c>
      <c r="H14" s="0" t="s">
        <v>103</v>
      </c>
      <c r="I14" s="0" t="n">
        <v>4.325</v>
      </c>
      <c r="J14" s="0" t="n">
        <v>71</v>
      </c>
      <c r="K14" s="0" t="n">
        <v>307.1</v>
      </c>
      <c r="L14" s="0" t="n">
        <v>13</v>
      </c>
      <c r="M14" s="0" t="n">
        <v>8</v>
      </c>
      <c r="N14" s="0" t="n">
        <v>9</v>
      </c>
      <c r="O14" s="0" t="n">
        <v>225.68</v>
      </c>
      <c r="P14" s="0" t="n">
        <v>9</v>
      </c>
      <c r="Q14" s="0" t="n">
        <v>21</v>
      </c>
    </row>
    <row collapsed="false" customFormat="false" customHeight="true" hidden="false" ht="15" outlineLevel="0" r="15">
      <c r="B15" s="0" t="n">
        <v>13</v>
      </c>
      <c r="C15" s="0" t="s">
        <v>32</v>
      </c>
      <c r="D15" s="0" t="s">
        <v>103</v>
      </c>
      <c r="E15" s="0" t="s">
        <v>108</v>
      </c>
      <c r="F15" s="0" t="s">
        <v>103</v>
      </c>
      <c r="G15" s="0" t="s">
        <v>103</v>
      </c>
      <c r="H15" s="0" t="s">
        <v>103</v>
      </c>
      <c r="I15" s="0" t="n">
        <v>5.86</v>
      </c>
      <c r="J15" s="0" t="n">
        <v>53</v>
      </c>
      <c r="K15" s="0" t="n">
        <v>310.6</v>
      </c>
      <c r="L15" s="0" t="n">
        <v>11</v>
      </c>
      <c r="M15" s="0" t="n">
        <v>18</v>
      </c>
      <c r="N15" s="0" t="n">
        <v>13</v>
      </c>
      <c r="O15" s="0" t="n">
        <v>233.28</v>
      </c>
      <c r="P15" s="0" t="n">
        <v>14</v>
      </c>
      <c r="Q15" s="0" t="n">
        <v>15</v>
      </c>
    </row>
    <row collapsed="false" customFormat="false" customHeight="true" hidden="false" ht="15" outlineLevel="0" r="16">
      <c r="B16" s="0" t="n">
        <v>14</v>
      </c>
      <c r="C16" s="0" t="s">
        <v>33</v>
      </c>
      <c r="D16" s="0" t="s">
        <v>103</v>
      </c>
      <c r="E16" s="0" t="s">
        <v>108</v>
      </c>
      <c r="F16" s="0" t="s">
        <v>105</v>
      </c>
      <c r="G16" s="0" t="s">
        <v>106</v>
      </c>
      <c r="H16" s="0" t="s">
        <v>112</v>
      </c>
      <c r="I16" s="0" t="n">
        <v>4.441</v>
      </c>
      <c r="J16" s="0" t="n">
        <v>69</v>
      </c>
      <c r="K16" s="0" t="n">
        <v>306.4</v>
      </c>
      <c r="L16" s="0" t="n">
        <v>8</v>
      </c>
      <c r="M16" s="0" t="n">
        <v>16</v>
      </c>
      <c r="N16" s="0" t="n">
        <v>8</v>
      </c>
      <c r="O16" s="0" t="n">
        <v>197.36</v>
      </c>
      <c r="P16" s="0" t="n">
        <v>14</v>
      </c>
      <c r="Q16" s="0" t="n">
        <v>18</v>
      </c>
    </row>
    <row collapsed="false" customFormat="false" customHeight="true" hidden="false" ht="15" outlineLevel="0" r="17">
      <c r="B17" s="0" t="n">
        <v>15</v>
      </c>
      <c r="C17" s="0" t="s">
        <v>34</v>
      </c>
      <c r="D17" s="0" t="s">
        <v>103</v>
      </c>
      <c r="E17" s="0" t="s">
        <v>104</v>
      </c>
      <c r="F17" s="0" t="s">
        <v>103</v>
      </c>
      <c r="G17" s="0" t="s">
        <v>103</v>
      </c>
      <c r="H17" s="0" t="s">
        <v>103</v>
      </c>
      <c r="I17" s="0" t="n">
        <v>5.644</v>
      </c>
      <c r="J17" s="0" t="n">
        <v>55</v>
      </c>
      <c r="K17" s="0" t="n">
        <v>310.4</v>
      </c>
      <c r="L17" s="0" t="n">
        <v>14</v>
      </c>
      <c r="M17" s="0" t="n">
        <v>11</v>
      </c>
      <c r="N17" s="0" t="n">
        <v>14</v>
      </c>
      <c r="O17" s="0" t="n">
        <v>217.17</v>
      </c>
      <c r="P17" s="0" t="n">
        <v>17</v>
      </c>
      <c r="Q17" s="0" t="n">
        <v>24</v>
      </c>
    </row>
    <row collapsed="false" customFormat="false" customHeight="true" hidden="false" ht="15" outlineLevel="0" r="18">
      <c r="B18" s="0" t="n">
        <v>16</v>
      </c>
      <c r="C18" s="0" t="s">
        <v>35</v>
      </c>
      <c r="D18" s="0" t="s">
        <v>110</v>
      </c>
      <c r="E18" s="0" t="s">
        <v>111</v>
      </c>
      <c r="F18" s="0" t="s">
        <v>103</v>
      </c>
      <c r="G18" s="0" t="s">
        <v>106</v>
      </c>
      <c r="H18" s="0" t="s">
        <v>103</v>
      </c>
      <c r="I18" s="0" t="n">
        <v>4.2</v>
      </c>
      <c r="J18" s="0" t="n">
        <v>73</v>
      </c>
      <c r="K18" s="0" t="n">
        <v>306.6</v>
      </c>
      <c r="L18" s="0" t="n">
        <v>10</v>
      </c>
      <c r="M18" s="0" t="n">
        <v>9</v>
      </c>
      <c r="N18" s="0" t="n">
        <v>11</v>
      </c>
      <c r="O18" s="0" t="n">
        <v>208.34</v>
      </c>
      <c r="P18" s="0" t="n">
        <v>13</v>
      </c>
      <c r="Q18" s="0" t="n">
        <v>25.5</v>
      </c>
    </row>
    <row collapsed="false" customFormat="false" customHeight="true" hidden="false" ht="15" outlineLevel="0" r="19">
      <c r="B19" s="0" t="n">
        <v>17</v>
      </c>
      <c r="C19" s="0" t="s">
        <v>36</v>
      </c>
      <c r="D19" s="0" t="s">
        <v>103</v>
      </c>
      <c r="E19" s="0" t="s">
        <v>104</v>
      </c>
      <c r="F19" s="0" t="s">
        <v>105</v>
      </c>
      <c r="G19" s="0" t="s">
        <v>106</v>
      </c>
      <c r="H19" s="0" t="s">
        <v>103</v>
      </c>
      <c r="I19" s="0" t="n">
        <v>4.573</v>
      </c>
      <c r="J19" s="0" t="n">
        <v>67</v>
      </c>
      <c r="K19" s="0" t="n">
        <v>306.4</v>
      </c>
      <c r="L19" s="0" t="n">
        <v>12</v>
      </c>
      <c r="M19" s="0" t="n">
        <v>9</v>
      </c>
      <c r="N19" s="0" t="n">
        <v>11</v>
      </c>
      <c r="O19" s="0" t="n">
        <v>238.22</v>
      </c>
      <c r="P19" s="0" t="n">
        <v>12</v>
      </c>
      <c r="Q19" s="0" t="n">
        <v>16.5</v>
      </c>
    </row>
    <row collapsed="false" customFormat="false" customHeight="true" hidden="false" ht="15" outlineLevel="0" r="20">
      <c r="B20" s="0" t="n">
        <v>18</v>
      </c>
      <c r="C20" s="0" t="s">
        <v>37</v>
      </c>
      <c r="D20" s="0" t="s">
        <v>103</v>
      </c>
      <c r="E20" s="0" t="s">
        <v>104</v>
      </c>
      <c r="F20" s="0" t="s">
        <v>103</v>
      </c>
      <c r="G20" s="0" t="s">
        <v>103</v>
      </c>
      <c r="H20" s="0" t="s">
        <v>103</v>
      </c>
      <c r="I20" s="0" t="n">
        <v>4.36</v>
      </c>
      <c r="J20" s="0" t="n">
        <v>70</v>
      </c>
      <c r="K20" s="0" t="n">
        <v>305.2</v>
      </c>
      <c r="L20" s="0" t="n">
        <v>11</v>
      </c>
      <c r="M20" s="0" t="n">
        <v>8</v>
      </c>
      <c r="N20" s="0" t="n">
        <v>14</v>
      </c>
      <c r="O20" s="0" t="n">
        <v>215.82</v>
      </c>
      <c r="P20" s="0" t="n">
        <v>13</v>
      </c>
      <c r="Q20" s="0" t="n">
        <v>22.5</v>
      </c>
    </row>
    <row collapsed="false" customFormat="false" customHeight="true" hidden="false" ht="15" outlineLevel="0" r="21">
      <c r="B21" s="0" t="n">
        <v>19</v>
      </c>
      <c r="C21" s="0" t="s">
        <v>38</v>
      </c>
      <c r="D21" s="0" t="s">
        <v>103</v>
      </c>
      <c r="E21" s="0" t="s">
        <v>108</v>
      </c>
      <c r="F21" s="0" t="s">
        <v>103</v>
      </c>
      <c r="G21" s="0" t="s">
        <v>110</v>
      </c>
      <c r="H21" s="0" t="s">
        <v>103</v>
      </c>
      <c r="I21" s="0" t="n">
        <v>3.78</v>
      </c>
      <c r="J21" s="0" t="n">
        <v>79</v>
      </c>
      <c r="K21" s="0" t="n">
        <v>298.6</v>
      </c>
      <c r="L21" s="0" t="n">
        <v>8</v>
      </c>
      <c r="M21" s="0" t="n">
        <v>9</v>
      </c>
      <c r="N21" s="0" t="n">
        <v>10</v>
      </c>
      <c r="O21" s="0" t="n">
        <v>190.87</v>
      </c>
      <c r="P21" s="0" t="n">
        <v>12</v>
      </c>
      <c r="Q21" s="0" t="n">
        <v>19.5</v>
      </c>
    </row>
    <row collapsed="false" customFormat="false" customHeight="true" hidden="false" ht="15" outlineLevel="0" r="22">
      <c r="B22" s="0" t="n">
        <v>20</v>
      </c>
      <c r="C22" s="0" t="s">
        <v>39</v>
      </c>
      <c r="D22" s="0" t="s">
        <v>106</v>
      </c>
      <c r="E22" s="0" t="s">
        <v>108</v>
      </c>
      <c r="F22" s="0" t="s">
        <v>108</v>
      </c>
      <c r="G22" s="0" t="s">
        <v>109</v>
      </c>
      <c r="H22" s="0" t="s">
        <v>103</v>
      </c>
      <c r="I22" s="0" t="n">
        <v>4.261</v>
      </c>
      <c r="J22" s="0" t="n">
        <v>72</v>
      </c>
      <c r="K22" s="0" t="n">
        <v>306.8</v>
      </c>
      <c r="L22" s="0" t="n">
        <v>9</v>
      </c>
      <c r="M22" s="0" t="n">
        <v>12</v>
      </c>
      <c r="N22" s="0" t="n">
        <v>9</v>
      </c>
      <c r="O22" s="0" t="n">
        <v>230.27</v>
      </c>
      <c r="P22" s="0" t="n">
        <v>14</v>
      </c>
      <c r="Q22" s="0" t="n">
        <v>15</v>
      </c>
    </row>
    <row collapsed="false" customFormat="false" customHeight="true" hidden="false" ht="15" outlineLevel="0" r="23">
      <c r="B23" s="0" t="n">
        <v>21</v>
      </c>
      <c r="C23" s="0" t="s">
        <v>40</v>
      </c>
      <c r="D23" s="0" t="s">
        <v>103</v>
      </c>
      <c r="E23" s="0" t="s">
        <v>104</v>
      </c>
      <c r="F23" s="0" t="s">
        <v>105</v>
      </c>
      <c r="G23" s="0" t="s">
        <v>109</v>
      </c>
      <c r="H23" s="0" t="s">
        <v>110</v>
      </c>
      <c r="I23" s="0" t="n">
        <v>5.145</v>
      </c>
      <c r="J23" s="0" t="n">
        <v>60</v>
      </c>
      <c r="K23" s="0" t="n">
        <v>308.7</v>
      </c>
      <c r="L23" s="0" t="n">
        <v>12</v>
      </c>
      <c r="M23" s="0" t="n">
        <v>12</v>
      </c>
      <c r="N23" s="0" t="n">
        <v>13</v>
      </c>
      <c r="O23" s="0" t="n">
        <v>224.22</v>
      </c>
      <c r="P23" s="0" t="n">
        <v>16</v>
      </c>
      <c r="Q23" s="0" t="n">
        <v>15</v>
      </c>
    </row>
    <row collapsed="false" customFormat="false" customHeight="true" hidden="false" ht="15" outlineLevel="0" r="24">
      <c r="B24" s="0" t="n">
        <v>22</v>
      </c>
      <c r="C24" s="0" t="s">
        <v>41</v>
      </c>
      <c r="D24" s="0" t="s">
        <v>103</v>
      </c>
      <c r="E24" s="0" t="s">
        <v>108</v>
      </c>
      <c r="F24" s="0" t="s">
        <v>105</v>
      </c>
      <c r="G24" s="0" t="s">
        <v>110</v>
      </c>
      <c r="H24" s="0" t="s">
        <v>103</v>
      </c>
      <c r="I24" s="0" t="n">
        <v>4.42</v>
      </c>
      <c r="J24" s="0" t="n">
        <v>69</v>
      </c>
      <c r="K24" s="0" t="n">
        <v>305</v>
      </c>
      <c r="L24" s="0" t="n">
        <v>13</v>
      </c>
      <c r="M24" s="0" t="n">
        <v>12</v>
      </c>
      <c r="N24" s="0" t="n">
        <v>7</v>
      </c>
      <c r="O24" s="0" t="n">
        <v>224.8</v>
      </c>
      <c r="P24" s="0" t="n">
        <v>9</v>
      </c>
      <c r="Q24" s="0" t="n">
        <v>24</v>
      </c>
    </row>
    <row collapsed="false" customFormat="false" customHeight="true" hidden="false" ht="15" outlineLevel="0" r="25">
      <c r="B25" s="0" t="n">
        <v>23</v>
      </c>
      <c r="C25" s="0" t="s">
        <v>42</v>
      </c>
      <c r="D25" s="0" t="s">
        <v>103</v>
      </c>
      <c r="E25" s="0" t="s">
        <v>104</v>
      </c>
      <c r="F25" s="0" t="s">
        <v>103</v>
      </c>
      <c r="G25" s="0" t="s">
        <v>110</v>
      </c>
      <c r="H25" s="0" t="s">
        <v>110</v>
      </c>
      <c r="I25" s="0" t="n">
        <v>4.207</v>
      </c>
      <c r="J25" s="0" t="n">
        <v>75</v>
      </c>
      <c r="K25" s="0" t="n">
        <v>315.5</v>
      </c>
      <c r="L25" s="0" t="n">
        <v>10</v>
      </c>
      <c r="M25" s="0" t="n">
        <v>12</v>
      </c>
      <c r="N25" s="0" t="n">
        <v>8</v>
      </c>
      <c r="O25" s="0" t="n">
        <v>211.02</v>
      </c>
      <c r="P25" s="0" t="n">
        <v>12</v>
      </c>
      <c r="Q25" s="0" t="n">
        <v>25.5</v>
      </c>
    </row>
    <row collapsed="false" customFormat="false" customHeight="true" hidden="false" ht="15" outlineLevel="0" r="26">
      <c r="B26" s="0" t="n">
        <v>24</v>
      </c>
      <c r="C26" s="0" t="s">
        <v>43</v>
      </c>
      <c r="D26" s="0" t="s">
        <v>103</v>
      </c>
      <c r="E26" s="0" t="s">
        <v>111</v>
      </c>
      <c r="F26" s="0" t="s">
        <v>103</v>
      </c>
      <c r="G26" s="0" t="s">
        <v>106</v>
      </c>
      <c r="H26" s="0" t="s">
        <v>103</v>
      </c>
      <c r="I26" s="0" t="n">
        <v>5.94</v>
      </c>
      <c r="J26" s="0" t="n">
        <v>52</v>
      </c>
      <c r="K26" s="0" t="n">
        <v>308.9</v>
      </c>
      <c r="L26" s="0" t="n">
        <v>19</v>
      </c>
      <c r="M26" s="0" t="n">
        <v>14</v>
      </c>
      <c r="N26" s="0" t="n">
        <v>9</v>
      </c>
      <c r="O26" s="0" t="n">
        <v>269.24</v>
      </c>
      <c r="P26" s="0" t="n">
        <v>11</v>
      </c>
      <c r="Q26" s="0" t="n">
        <v>21</v>
      </c>
    </row>
    <row collapsed="false" customFormat="false" customHeight="true" hidden="false" ht="15" outlineLevel="0" r="27">
      <c r="B27" s="0" t="n">
        <v>25</v>
      </c>
      <c r="C27" s="0" t="s">
        <v>44</v>
      </c>
      <c r="D27" s="0" t="s">
        <v>103</v>
      </c>
      <c r="E27" s="0" t="s">
        <v>111</v>
      </c>
      <c r="F27" s="0" t="s">
        <v>103</v>
      </c>
      <c r="G27" s="0" t="s">
        <v>106</v>
      </c>
      <c r="H27" s="0" t="s">
        <v>112</v>
      </c>
      <c r="I27" s="0" t="n">
        <v>3.861</v>
      </c>
      <c r="J27" s="0" t="n">
        <v>79</v>
      </c>
      <c r="K27" s="0" t="n">
        <v>305</v>
      </c>
      <c r="L27" s="0" t="n">
        <v>9</v>
      </c>
      <c r="M27" s="0" t="n">
        <v>11</v>
      </c>
      <c r="N27" s="0" t="n">
        <v>8</v>
      </c>
      <c r="O27" s="0" t="n">
        <v>224.11</v>
      </c>
      <c r="P27" s="0" t="n">
        <v>11</v>
      </c>
      <c r="Q27" s="0" t="n">
        <v>19.5</v>
      </c>
    </row>
    <row collapsed="false" customFormat="false" customHeight="true" hidden="false" ht="15" outlineLevel="0" r="28">
      <c r="B28" s="0" t="n">
        <v>26</v>
      </c>
      <c r="C28" s="0" t="s">
        <v>45</v>
      </c>
      <c r="D28" s="0" t="s">
        <v>103</v>
      </c>
      <c r="E28" s="0" t="s">
        <v>108</v>
      </c>
      <c r="F28" s="0" t="s">
        <v>103</v>
      </c>
      <c r="G28" s="0" t="s">
        <v>110</v>
      </c>
      <c r="H28" s="0" t="s">
        <v>103</v>
      </c>
      <c r="I28" s="0" t="n">
        <v>4.261</v>
      </c>
      <c r="J28" s="0" t="n">
        <v>70</v>
      </c>
      <c r="K28" s="0" t="n">
        <v>298.3</v>
      </c>
      <c r="L28" s="0" t="n">
        <v>11</v>
      </c>
      <c r="M28" s="0" t="n">
        <v>9</v>
      </c>
      <c r="N28" s="0" t="n">
        <v>10</v>
      </c>
      <c r="O28" s="0" t="n">
        <v>223.26</v>
      </c>
      <c r="P28" s="0" t="n">
        <v>17</v>
      </c>
      <c r="Q28" s="0" t="n">
        <v>19.5</v>
      </c>
    </row>
    <row collapsed="false" customFormat="false" customHeight="true" hidden="false" ht="15" outlineLevel="0" r="29">
      <c r="B29" s="0" t="n">
        <v>27</v>
      </c>
      <c r="C29" s="0" t="s">
        <v>46</v>
      </c>
      <c r="D29" s="0" t="s">
        <v>103</v>
      </c>
      <c r="E29" s="0" t="s">
        <v>104</v>
      </c>
      <c r="F29" s="0" t="s">
        <v>108</v>
      </c>
      <c r="G29" s="0" t="s">
        <v>110</v>
      </c>
      <c r="H29" s="0" t="s">
        <v>103</v>
      </c>
      <c r="I29" s="0" t="n">
        <v>4.251</v>
      </c>
      <c r="J29" s="0" t="n">
        <v>71</v>
      </c>
      <c r="K29" s="0" t="n">
        <v>301.8</v>
      </c>
      <c r="L29" s="0" t="n">
        <v>9</v>
      </c>
      <c r="M29" s="0" t="n">
        <v>13</v>
      </c>
      <c r="N29" s="0" t="n">
        <v>9</v>
      </c>
      <c r="O29" s="0" t="n">
        <v>230.5</v>
      </c>
      <c r="P29" s="0" t="n">
        <v>14</v>
      </c>
      <c r="Q29" s="0" t="n">
        <v>22.5</v>
      </c>
    </row>
    <row collapsed="false" customFormat="false" customHeight="true" hidden="false" ht="15" outlineLevel="0" r="30">
      <c r="B30" s="0" t="n">
        <v>28</v>
      </c>
      <c r="C30" s="0" t="s">
        <v>47</v>
      </c>
      <c r="D30" s="0" t="s">
        <v>103</v>
      </c>
      <c r="E30" s="0" t="s">
        <v>108</v>
      </c>
      <c r="F30" s="0" t="s">
        <v>103</v>
      </c>
      <c r="G30" s="0" t="s">
        <v>103</v>
      </c>
      <c r="H30" s="0" t="s">
        <v>103</v>
      </c>
      <c r="I30" s="0" t="n">
        <v>5.247</v>
      </c>
      <c r="J30" s="0" t="n">
        <v>58</v>
      </c>
      <c r="K30" s="0" t="n">
        <v>304.3</v>
      </c>
      <c r="L30" s="0" t="n">
        <v>11</v>
      </c>
      <c r="M30" s="0" t="n">
        <v>13</v>
      </c>
      <c r="N30" s="0" t="n">
        <v>12</v>
      </c>
      <c r="O30" s="0" t="n">
        <v>246.56</v>
      </c>
      <c r="P30" s="0" t="n">
        <v>14</v>
      </c>
      <c r="Q30" s="0" t="n">
        <v>13.5</v>
      </c>
    </row>
    <row collapsed="false" customFormat="false" customHeight="true" hidden="false" ht="15" outlineLevel="0" r="31">
      <c r="B31" s="0" t="n">
        <v>29</v>
      </c>
      <c r="C31" s="0" t="s">
        <v>48</v>
      </c>
      <c r="D31" s="0" t="s">
        <v>110</v>
      </c>
      <c r="E31" s="0" t="s">
        <v>104</v>
      </c>
      <c r="F31" s="0" t="s">
        <v>105</v>
      </c>
      <c r="G31" s="0" t="s">
        <v>112</v>
      </c>
      <c r="H31" s="0" t="s">
        <v>103</v>
      </c>
      <c r="I31" s="0" t="n">
        <v>5.412</v>
      </c>
      <c r="J31" s="0" t="n">
        <v>57</v>
      </c>
      <c r="K31" s="0" t="n">
        <v>308.5</v>
      </c>
      <c r="L31" s="0" t="n">
        <v>16</v>
      </c>
      <c r="M31" s="0" t="n">
        <v>11</v>
      </c>
      <c r="N31" s="0" t="n">
        <v>9</v>
      </c>
      <c r="O31" s="0" t="n">
        <v>237.09</v>
      </c>
      <c r="P31" s="0" t="n">
        <v>14</v>
      </c>
      <c r="Q31" s="0" t="n">
        <v>25.5</v>
      </c>
    </row>
    <row collapsed="false" customFormat="false" customHeight="true" hidden="false" ht="15" outlineLevel="0" r="32">
      <c r="B32" s="0" t="n">
        <v>30</v>
      </c>
      <c r="C32" s="0" t="s">
        <v>49</v>
      </c>
      <c r="D32" s="0" t="s">
        <v>110</v>
      </c>
      <c r="E32" s="0" t="s">
        <v>107</v>
      </c>
      <c r="F32" s="0" t="s">
        <v>105</v>
      </c>
      <c r="G32" s="0" t="s">
        <v>106</v>
      </c>
      <c r="H32" s="0" t="s">
        <v>103</v>
      </c>
      <c r="I32" s="0" t="n">
        <v>4.026</v>
      </c>
      <c r="J32" s="0" t="n">
        <v>70</v>
      </c>
      <c r="K32" s="0" t="n">
        <v>281.8</v>
      </c>
      <c r="L32" s="0" t="n">
        <v>9</v>
      </c>
      <c r="M32" s="0" t="n">
        <v>11</v>
      </c>
      <c r="N32" s="0" t="n">
        <v>9</v>
      </c>
      <c r="O32" s="0" t="n">
        <v>201.99</v>
      </c>
      <c r="P32" s="0" t="n">
        <v>10</v>
      </c>
      <c r="Q32" s="0" t="n">
        <v>13.5</v>
      </c>
    </row>
    <row collapsed="false" customFormat="false" customHeight="true" hidden="false" ht="15" outlineLevel="0" r="33">
      <c r="B33" s="0" t="n">
        <v>31</v>
      </c>
      <c r="C33" s="0" t="s">
        <v>50</v>
      </c>
      <c r="D33" s="0" t="s">
        <v>103</v>
      </c>
      <c r="E33" s="0" t="s">
        <v>108</v>
      </c>
      <c r="F33" s="0" t="s">
        <v>108</v>
      </c>
      <c r="G33" s="0" t="s">
        <v>106</v>
      </c>
      <c r="H33" s="0" t="s">
        <v>103</v>
      </c>
      <c r="I33" s="0" t="n">
        <v>5.475</v>
      </c>
      <c r="J33" s="0" t="n">
        <v>55</v>
      </c>
      <c r="K33" s="0" t="n">
        <v>301.1</v>
      </c>
      <c r="L33" s="0" t="n">
        <v>16</v>
      </c>
      <c r="M33" s="0" t="n">
        <v>15</v>
      </c>
      <c r="N33" s="0" t="n">
        <v>7</v>
      </c>
      <c r="O33" s="0" t="n">
        <v>204.44</v>
      </c>
      <c r="P33" s="0" t="n">
        <v>12</v>
      </c>
      <c r="Q33" s="0" t="n">
        <v>13.5</v>
      </c>
    </row>
    <row collapsed="false" customFormat="false" customHeight="true" hidden="false" ht="15" outlineLevel="0" r="34">
      <c r="B34" s="0" t="n">
        <v>32</v>
      </c>
      <c r="C34" s="0" t="s">
        <v>51</v>
      </c>
      <c r="D34" s="0" t="s">
        <v>103</v>
      </c>
      <c r="E34" s="0" t="s">
        <v>104</v>
      </c>
      <c r="F34" s="0" t="s">
        <v>108</v>
      </c>
      <c r="G34" s="0" t="s">
        <v>112</v>
      </c>
      <c r="H34" s="0" t="s">
        <v>106</v>
      </c>
      <c r="I34" s="0" t="n">
        <v>3.02</v>
      </c>
      <c r="J34" s="0" t="n">
        <v>79</v>
      </c>
      <c r="K34" s="0" t="n">
        <v>238.6</v>
      </c>
      <c r="L34" s="0" t="n">
        <v>8</v>
      </c>
      <c r="M34" s="0" t="n">
        <v>6</v>
      </c>
      <c r="N34" s="0" t="n">
        <v>7</v>
      </c>
      <c r="O34" s="0" t="n">
        <v>183.36</v>
      </c>
      <c r="P34" s="0" t="n">
        <v>14</v>
      </c>
      <c r="Q34" s="0" t="n">
        <v>16.5</v>
      </c>
    </row>
    <row collapsed="false" customFormat="false" customHeight="true" hidden="false" ht="15" outlineLevel="0" r="35">
      <c r="B35" s="0" t="n">
        <v>33</v>
      </c>
      <c r="C35" s="0" t="s">
        <v>52</v>
      </c>
      <c r="D35" s="0" t="s">
        <v>103</v>
      </c>
      <c r="E35" s="0" t="s">
        <v>104</v>
      </c>
      <c r="F35" s="0" t="s">
        <v>105</v>
      </c>
      <c r="G35" s="0" t="s">
        <v>112</v>
      </c>
      <c r="H35" s="0" t="s">
        <v>103</v>
      </c>
      <c r="I35" s="0" t="n">
        <v>5.45</v>
      </c>
      <c r="J35" s="0" t="n">
        <v>56</v>
      </c>
      <c r="K35" s="0" t="n">
        <v>305.2</v>
      </c>
      <c r="L35" s="0" t="n">
        <v>9</v>
      </c>
      <c r="M35" s="0" t="n">
        <v>16</v>
      </c>
      <c r="N35" s="0" t="n">
        <v>15</v>
      </c>
      <c r="O35" s="0" t="n">
        <v>217.18</v>
      </c>
      <c r="P35" s="0" t="n">
        <v>10</v>
      </c>
      <c r="Q35" s="0" t="n">
        <v>24</v>
      </c>
    </row>
    <row collapsed="false" customFormat="false" customHeight="true" hidden="false" ht="15" outlineLevel="0" r="36">
      <c r="B36" s="0" t="n">
        <v>34</v>
      </c>
      <c r="C36" s="0" t="s">
        <v>53</v>
      </c>
      <c r="D36" s="0" t="s">
        <v>103</v>
      </c>
      <c r="E36" s="0" t="s">
        <v>108</v>
      </c>
      <c r="F36" s="0" t="s">
        <v>105</v>
      </c>
      <c r="G36" s="0" t="s">
        <v>103</v>
      </c>
      <c r="H36" s="0" t="s">
        <v>103</v>
      </c>
      <c r="I36" s="0" t="n">
        <v>5.303</v>
      </c>
      <c r="J36" s="0" t="n">
        <v>58</v>
      </c>
      <c r="K36" s="0" t="n">
        <v>307.6</v>
      </c>
      <c r="L36" s="0" t="n">
        <v>12</v>
      </c>
      <c r="M36" s="0" t="n">
        <v>15</v>
      </c>
      <c r="N36" s="0" t="n">
        <v>10</v>
      </c>
      <c r="O36" s="0" t="n">
        <v>220.25</v>
      </c>
      <c r="P36" s="0" t="n">
        <v>17</v>
      </c>
      <c r="Q36" s="0" t="n">
        <v>16.5</v>
      </c>
    </row>
    <row collapsed="false" customFormat="false" customHeight="true" hidden="false" ht="15" outlineLevel="0" r="37">
      <c r="B37" s="0" t="n">
        <v>35</v>
      </c>
      <c r="C37" s="0" t="s">
        <v>54</v>
      </c>
      <c r="D37" s="0" t="s">
        <v>103</v>
      </c>
      <c r="E37" s="0" t="s">
        <v>111</v>
      </c>
      <c r="F37" s="0" t="s">
        <v>105</v>
      </c>
      <c r="G37" s="0" t="s">
        <v>112</v>
      </c>
      <c r="H37" s="0" t="s">
        <v>106</v>
      </c>
      <c r="I37" s="0" t="n">
        <v>3.601</v>
      </c>
      <c r="J37" s="0" t="n">
        <v>79</v>
      </c>
      <c r="K37" s="0" t="n">
        <v>284.5</v>
      </c>
      <c r="L37" s="0" t="n">
        <v>11</v>
      </c>
      <c r="M37" s="0" t="n">
        <v>8</v>
      </c>
      <c r="N37" s="0" t="n">
        <v>7</v>
      </c>
      <c r="O37" s="0" t="n">
        <v>180.7</v>
      </c>
      <c r="P37" s="0" t="n">
        <v>11</v>
      </c>
      <c r="Q37" s="0" t="n">
        <v>16.7</v>
      </c>
    </row>
    <row collapsed="false" customFormat="false" customHeight="true" hidden="false" ht="15" outlineLevel="0" r="38">
      <c r="B38" s="0" t="n">
        <v>36</v>
      </c>
      <c r="C38" s="0" t="s">
        <v>55</v>
      </c>
      <c r="D38" s="0" t="s">
        <v>103</v>
      </c>
      <c r="E38" s="0" t="s">
        <v>104</v>
      </c>
      <c r="F38" s="0" t="s">
        <v>103</v>
      </c>
      <c r="G38" s="0" t="s">
        <v>103</v>
      </c>
      <c r="H38" s="0" t="s">
        <v>103</v>
      </c>
      <c r="I38" s="0" t="n">
        <v>5.334</v>
      </c>
      <c r="J38" s="0" t="n">
        <v>58</v>
      </c>
      <c r="K38" s="0" t="n">
        <v>309.4</v>
      </c>
      <c r="L38" s="0" t="n">
        <v>13</v>
      </c>
      <c r="M38" s="0" t="n">
        <v>10</v>
      </c>
      <c r="N38" s="0" t="n">
        <v>14</v>
      </c>
      <c r="O38" s="0" t="n">
        <v>227.29</v>
      </c>
      <c r="P38" s="0" t="n">
        <v>14</v>
      </c>
      <c r="Q38" s="0" t="n">
        <v>16</v>
      </c>
    </row>
    <row collapsed="false" customFormat="false" customHeight="true" hidden="false" ht="15" outlineLevel="0" r="39">
      <c r="B39" s="0" t="n">
        <v>37</v>
      </c>
      <c r="C39" s="0" t="s">
        <v>56</v>
      </c>
      <c r="D39" s="0" t="s">
        <v>110</v>
      </c>
      <c r="E39" s="0" t="s">
        <v>111</v>
      </c>
      <c r="F39" s="0" t="s">
        <v>103</v>
      </c>
      <c r="G39" s="0" t="s">
        <v>103</v>
      </c>
      <c r="H39" s="0" t="s">
        <v>103</v>
      </c>
      <c r="I39" s="0" t="n">
        <v>4.558</v>
      </c>
      <c r="J39" s="0" t="n">
        <v>67</v>
      </c>
      <c r="K39" s="0" t="n">
        <v>305.4</v>
      </c>
      <c r="L39" s="0" t="n">
        <v>13</v>
      </c>
      <c r="M39" s="0" t="n">
        <v>11</v>
      </c>
      <c r="N39" s="0" t="n">
        <v>8</v>
      </c>
      <c r="O39" s="0" t="n">
        <v>191.3</v>
      </c>
      <c r="P39" s="0" t="n">
        <v>16</v>
      </c>
      <c r="Q39" s="0" t="n">
        <v>18.5</v>
      </c>
    </row>
    <row collapsed="false" customFormat="false" customHeight="true" hidden="false" ht="15" outlineLevel="0" r="40">
      <c r="B40" s="0" t="n">
        <v>38</v>
      </c>
      <c r="C40" s="0" t="s">
        <v>57</v>
      </c>
      <c r="D40" s="0" t="s">
        <v>106</v>
      </c>
      <c r="E40" s="0" t="s">
        <v>108</v>
      </c>
      <c r="F40" s="0" t="s">
        <v>108</v>
      </c>
      <c r="G40" s="0" t="s">
        <v>103</v>
      </c>
      <c r="H40" s="0" t="s">
        <v>106</v>
      </c>
      <c r="I40" s="0" t="n">
        <v>5.067</v>
      </c>
      <c r="J40" s="0" t="n">
        <v>61</v>
      </c>
      <c r="K40" s="0" t="n">
        <v>309.1</v>
      </c>
      <c r="L40" s="0" t="n">
        <v>7</v>
      </c>
      <c r="M40" s="0" t="n">
        <v>11</v>
      </c>
      <c r="N40" s="0" t="n">
        <v>17</v>
      </c>
      <c r="O40" s="0" t="n">
        <v>213.29</v>
      </c>
      <c r="P40" s="0" t="n">
        <v>23</v>
      </c>
      <c r="Q40" s="0" t="n">
        <v>17</v>
      </c>
    </row>
    <row collapsed="false" customFormat="false" customHeight="true" hidden="false" ht="15" outlineLevel="0" r="41">
      <c r="B41" s="0" t="n">
        <v>39</v>
      </c>
      <c r="C41" s="0" t="s">
        <v>58</v>
      </c>
      <c r="D41" s="0" t="s">
        <v>106</v>
      </c>
      <c r="E41" s="0" t="s">
        <v>108</v>
      </c>
      <c r="F41" s="0" t="s">
        <v>103</v>
      </c>
      <c r="G41" s="0" t="s">
        <v>103</v>
      </c>
      <c r="H41" s="0" t="s">
        <v>103</v>
      </c>
      <c r="I41" s="0" t="n">
        <v>5.44</v>
      </c>
      <c r="J41" s="0" t="n">
        <v>57</v>
      </c>
      <c r="K41" s="0" t="n">
        <v>310.1</v>
      </c>
      <c r="L41" s="0" t="n">
        <v>11</v>
      </c>
      <c r="M41" s="0" t="n">
        <v>12</v>
      </c>
      <c r="N41" s="0" t="n">
        <v>16</v>
      </c>
      <c r="O41" s="0" t="n">
        <v>214.41</v>
      </c>
      <c r="P41" s="0" t="n">
        <v>25</v>
      </c>
      <c r="Q41" s="0" t="n">
        <v>14.5</v>
      </c>
    </row>
    <row collapsed="false" customFormat="false" customHeight="true" hidden="false" ht="15" outlineLevel="0" r="42">
      <c r="B42" s="0" t="n">
        <v>40</v>
      </c>
      <c r="C42" s="0" t="s">
        <v>59</v>
      </c>
      <c r="D42" s="0" t="s">
        <v>103</v>
      </c>
      <c r="E42" s="0" t="s">
        <v>108</v>
      </c>
      <c r="F42" s="0" t="s">
        <v>103</v>
      </c>
      <c r="G42" s="0" t="s">
        <v>110</v>
      </c>
      <c r="H42" s="0" t="s">
        <v>103</v>
      </c>
      <c r="I42" s="0" t="n">
        <v>5.555</v>
      </c>
      <c r="J42" s="0" t="n">
        <v>55</v>
      </c>
      <c r="K42" s="0" t="n">
        <v>305.5</v>
      </c>
      <c r="L42" s="0" t="n">
        <v>12</v>
      </c>
      <c r="M42" s="0" t="n">
        <v>10</v>
      </c>
      <c r="N42" s="0" t="n">
        <v>17</v>
      </c>
      <c r="O42" s="0" t="n">
        <v>212.79</v>
      </c>
      <c r="P42" s="0" t="n">
        <v>21</v>
      </c>
      <c r="Q42" s="0" t="n">
        <v>18.5</v>
      </c>
    </row>
    <row collapsed="false" customFormat="false" customHeight="true" hidden="false" ht="15" outlineLevel="0" r="43">
      <c r="B43" s="0" t="n">
        <v>41</v>
      </c>
      <c r="C43" s="0" t="s">
        <v>60</v>
      </c>
      <c r="D43" s="0" t="s">
        <v>103</v>
      </c>
      <c r="E43" s="0" t="s">
        <v>111</v>
      </c>
      <c r="F43" s="0" t="s">
        <v>103</v>
      </c>
      <c r="G43" s="0" t="s">
        <v>103</v>
      </c>
      <c r="H43" s="0" t="s">
        <v>106</v>
      </c>
      <c r="I43" s="0" t="n">
        <v>5.404</v>
      </c>
      <c r="J43" s="0" t="n">
        <v>57</v>
      </c>
      <c r="K43" s="0" t="n">
        <v>308</v>
      </c>
      <c r="L43" s="0" t="n">
        <v>12</v>
      </c>
      <c r="M43" s="0" t="n">
        <v>12</v>
      </c>
      <c r="N43" s="0" t="n">
        <v>14</v>
      </c>
      <c r="O43" s="0" t="n">
        <v>202.03</v>
      </c>
      <c r="P43" s="0" t="n">
        <v>15</v>
      </c>
      <c r="Q43" s="0" t="n">
        <v>14</v>
      </c>
    </row>
    <row collapsed="false" customFormat="false" customHeight="true" hidden="false" ht="15" outlineLevel="0" r="44">
      <c r="B44" s="0" t="n">
        <v>42</v>
      </c>
      <c r="C44" s="0" t="s">
        <v>61</v>
      </c>
      <c r="D44" s="0" t="s">
        <v>103</v>
      </c>
      <c r="E44" s="0" t="s">
        <v>108</v>
      </c>
      <c r="F44" s="0" t="s">
        <v>103</v>
      </c>
      <c r="G44" s="0" t="s">
        <v>110</v>
      </c>
      <c r="H44" s="0" t="s">
        <v>103</v>
      </c>
      <c r="I44" s="0" t="n">
        <v>4.083</v>
      </c>
      <c r="J44" s="0" t="n">
        <v>75</v>
      </c>
      <c r="K44" s="0" t="n">
        <v>306.2</v>
      </c>
      <c r="L44" s="0" t="n">
        <v>7</v>
      </c>
      <c r="M44" s="0" t="n">
        <v>14</v>
      </c>
      <c r="N44" s="0" t="n">
        <v>8</v>
      </c>
      <c r="O44" s="0" t="n">
        <v>214.34</v>
      </c>
      <c r="P44" s="0" t="n">
        <v>14</v>
      </c>
      <c r="Q44" s="0" t="n">
        <v>14</v>
      </c>
    </row>
    <row collapsed="false" customFormat="false" customHeight="true" hidden="false" ht="15" outlineLevel="0" r="45">
      <c r="B45" s="0" t="n">
        <v>43</v>
      </c>
      <c r="C45" s="0" t="s">
        <v>62</v>
      </c>
      <c r="D45" s="0" t="s">
        <v>103</v>
      </c>
      <c r="E45" s="0" t="s">
        <v>111</v>
      </c>
      <c r="F45" s="0" t="s">
        <v>103</v>
      </c>
      <c r="G45" s="0" t="s">
        <v>103</v>
      </c>
      <c r="H45" s="0" t="s">
        <v>106</v>
      </c>
      <c r="I45" s="0" t="n">
        <v>3.716</v>
      </c>
      <c r="J45" s="0" t="n">
        <v>79</v>
      </c>
      <c r="K45" s="0" t="n">
        <v>293.6</v>
      </c>
      <c r="L45" s="0" t="n">
        <v>8</v>
      </c>
      <c r="M45" s="0" t="n">
        <v>12</v>
      </c>
      <c r="N45" s="0" t="n">
        <v>7</v>
      </c>
      <c r="O45" s="0" t="n">
        <v>168.61</v>
      </c>
      <c r="P45" s="0" t="n">
        <v>12</v>
      </c>
      <c r="Q45" s="0" t="n">
        <v>14</v>
      </c>
    </row>
    <row collapsed="false" customFormat="false" customHeight="true" hidden="false" ht="15" outlineLevel="0" r="46">
      <c r="B46" s="0" t="n">
        <v>44</v>
      </c>
      <c r="C46" s="0" t="s">
        <v>63</v>
      </c>
      <c r="D46" s="0" t="s">
        <v>106</v>
      </c>
      <c r="E46" s="0" t="s">
        <v>104</v>
      </c>
      <c r="F46" s="0" t="s">
        <v>103</v>
      </c>
      <c r="G46" s="0" t="s">
        <v>103</v>
      </c>
      <c r="H46" s="0" t="s">
        <v>106</v>
      </c>
      <c r="I46" s="0" t="n">
        <v>5.622</v>
      </c>
      <c r="J46" s="0" t="n">
        <v>55</v>
      </c>
      <c r="K46" s="0" t="n">
        <v>309.2</v>
      </c>
      <c r="L46" s="0" t="n">
        <v>11</v>
      </c>
      <c r="M46" s="0" t="n">
        <v>15</v>
      </c>
      <c r="N46" s="0" t="n">
        <v>13</v>
      </c>
      <c r="O46" s="0" t="n">
        <v>211.29</v>
      </c>
      <c r="P46" s="0" t="n">
        <v>18</v>
      </c>
      <c r="Q46" s="0" t="n">
        <v>23.5</v>
      </c>
    </row>
    <row collapsed="false" customFormat="false" customHeight="true" hidden="false" ht="15" outlineLevel="0" r="47">
      <c r="B47" s="0" t="n">
        <v>45</v>
      </c>
      <c r="C47" s="0" t="s">
        <v>64</v>
      </c>
      <c r="D47" s="0" t="s">
        <v>110</v>
      </c>
      <c r="E47" s="0" t="s">
        <v>111</v>
      </c>
      <c r="F47" s="0" t="s">
        <v>108</v>
      </c>
      <c r="G47" s="0" t="s">
        <v>112</v>
      </c>
      <c r="H47" s="0" t="s">
        <v>110</v>
      </c>
      <c r="I47" s="0" t="n">
        <v>3.071</v>
      </c>
      <c r="J47" s="0" t="n">
        <v>80</v>
      </c>
      <c r="K47" s="0" t="n">
        <v>245.7</v>
      </c>
      <c r="L47" s="0" t="n">
        <v>8</v>
      </c>
      <c r="M47" s="0" t="n">
        <v>6</v>
      </c>
      <c r="N47" s="0" t="n">
        <v>8</v>
      </c>
      <c r="O47" s="0" t="n">
        <v>144.87</v>
      </c>
      <c r="P47" s="0" t="n">
        <v>14</v>
      </c>
      <c r="Q47" s="0" t="n">
        <v>24</v>
      </c>
    </row>
    <row collapsed="false" customFormat="false" customHeight="true" hidden="false" ht="15" outlineLevel="0" r="48">
      <c r="B48" s="0" t="n">
        <v>46</v>
      </c>
      <c r="C48" s="0" t="s">
        <v>65</v>
      </c>
      <c r="D48" s="0" t="s">
        <v>110</v>
      </c>
      <c r="E48" s="0" t="s">
        <v>113</v>
      </c>
      <c r="F48" s="0" t="s">
        <v>105</v>
      </c>
      <c r="G48" s="0" t="s">
        <v>114</v>
      </c>
      <c r="H48" s="0" t="s">
        <v>110</v>
      </c>
      <c r="I48" s="0" t="n">
        <v>4.022</v>
      </c>
      <c r="J48" s="0" t="n">
        <v>80</v>
      </c>
      <c r="K48" s="0" t="n">
        <v>321.8</v>
      </c>
      <c r="L48" s="0" t="n">
        <v>17</v>
      </c>
      <c r="M48" s="0" t="n">
        <v>9</v>
      </c>
      <c r="N48" s="0" t="n">
        <v>2</v>
      </c>
      <c r="O48" s="0" t="n">
        <v>398.65</v>
      </c>
      <c r="P48" s="0" t="n">
        <v>4</v>
      </c>
      <c r="Q48" s="0" t="n">
        <v>45</v>
      </c>
    </row>
    <row collapsed="false" customFormat="false" customHeight="true" hidden="false" ht="15" outlineLevel="0" r="49">
      <c r="B49" s="0" t="n">
        <v>47</v>
      </c>
      <c r="C49" s="0" t="s">
        <v>66</v>
      </c>
      <c r="D49" s="0" t="s">
        <v>106</v>
      </c>
      <c r="E49" s="0" t="s">
        <v>104</v>
      </c>
      <c r="F49" s="0" t="s">
        <v>105</v>
      </c>
      <c r="G49" s="0" t="s">
        <v>103</v>
      </c>
      <c r="H49" s="0" t="s">
        <v>106</v>
      </c>
      <c r="I49" s="0" t="n">
        <v>3.04</v>
      </c>
      <c r="J49" s="0" t="n">
        <v>80</v>
      </c>
      <c r="K49" s="0" t="n">
        <v>243.2</v>
      </c>
      <c r="L49" s="0" t="n">
        <v>5</v>
      </c>
      <c r="M49" s="0" t="n">
        <v>10</v>
      </c>
      <c r="N49" s="0" t="n">
        <v>7</v>
      </c>
      <c r="O49" s="0" t="n">
        <v>147.82</v>
      </c>
      <c r="P49" s="0" t="n">
        <v>10</v>
      </c>
      <c r="Q49" s="0" t="n">
        <v>11.5</v>
      </c>
    </row>
    <row collapsed="false" customFormat="false" customHeight="true" hidden="false" ht="15" outlineLevel="0" r="50">
      <c r="B50" s="0" t="n">
        <v>48</v>
      </c>
      <c r="C50" s="0" t="s">
        <v>67</v>
      </c>
      <c r="D50" s="0" t="s">
        <v>103</v>
      </c>
      <c r="E50" s="0" t="s">
        <v>104</v>
      </c>
      <c r="F50" s="0" t="s">
        <v>105</v>
      </c>
      <c r="G50" s="0" t="s">
        <v>103</v>
      </c>
      <c r="H50" s="0" t="s">
        <v>114</v>
      </c>
      <c r="I50" s="0" t="n">
        <v>5.137</v>
      </c>
      <c r="J50" s="0" t="n">
        <v>60</v>
      </c>
      <c r="K50" s="0" t="n">
        <v>308.2</v>
      </c>
      <c r="L50" s="0" t="n">
        <v>11</v>
      </c>
      <c r="M50" s="0" t="n">
        <v>15</v>
      </c>
      <c r="N50" s="0" t="n">
        <v>10</v>
      </c>
      <c r="O50" s="0" t="n">
        <v>0</v>
      </c>
      <c r="P50" s="0" t="n">
        <v>16</v>
      </c>
      <c r="Q50" s="0" t="n">
        <v>19</v>
      </c>
    </row>
    <row collapsed="false" customFormat="false" customHeight="true" hidden="false" ht="15" outlineLevel="0" r="51">
      <c r="B51" s="0" t="n">
        <v>49</v>
      </c>
      <c r="C51" s="0" t="s">
        <v>68</v>
      </c>
      <c r="D51" s="0" t="s">
        <v>115</v>
      </c>
      <c r="E51" s="0" t="s">
        <v>111</v>
      </c>
      <c r="F51" s="0" t="s">
        <v>105</v>
      </c>
      <c r="G51" s="0" t="s">
        <v>103</v>
      </c>
      <c r="H51" s="0" t="s">
        <v>106</v>
      </c>
      <c r="I51" s="0" t="n">
        <v>4.692</v>
      </c>
      <c r="J51" s="0" t="n">
        <v>66</v>
      </c>
      <c r="K51" s="0" t="n">
        <v>309.7</v>
      </c>
      <c r="L51" s="0" t="n">
        <v>9</v>
      </c>
      <c r="M51" s="0" t="n">
        <v>14</v>
      </c>
      <c r="N51" s="0" t="n">
        <v>11</v>
      </c>
      <c r="O51" s="0" t="n">
        <v>0</v>
      </c>
      <c r="P51" s="0" t="n">
        <v>18</v>
      </c>
      <c r="Q51" s="0" t="n">
        <v>15.5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2011-07-09T04:53:33.00Z</dcterms:created>
  <dc:creator>Andre</dc:creator>
  <cp:lastModifiedBy>felipe.carvalho</cp:lastModifiedBy>
  <dcterms:modified xsi:type="dcterms:W3CDTF">2012-10-15T14:12:46.00Z</dcterms:modified>
  <cp:revision>0</cp:revision>
</cp:coreProperties>
</file>