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Area de trabalho\"/>
    </mc:Choice>
  </mc:AlternateContent>
  <bookViews>
    <workbookView xWindow="0" yWindow="0" windowWidth="23370" windowHeight="10710" tabRatio="340"/>
  </bookViews>
  <sheets>
    <sheet name="Car-wear-prediction" sheetId="1" r:id="rId1"/>
    <sheet name="Test_wear_prediction" sheetId="2" r:id="rId2"/>
    <sheet name="Track_list" sheetId="3" r:id="rId3"/>
  </sheets>
  <definedNames>
    <definedName name="_xlnm._FilterDatabase" localSheetId="0">'Car-wear-prediction'!$A$2:$AE$54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64" i="1" l="1"/>
  <c r="AD64" i="1"/>
  <c r="AC64" i="1"/>
  <c r="AB64" i="1"/>
  <c r="AA64" i="1"/>
  <c r="Z64" i="1"/>
  <c r="Y64" i="1"/>
  <c r="X64" i="1"/>
  <c r="W64" i="1"/>
  <c r="V64" i="1"/>
  <c r="U64" i="1"/>
  <c r="AE63" i="1"/>
  <c r="AD63" i="1"/>
  <c r="AC63" i="1"/>
  <c r="AB63" i="1"/>
  <c r="AA63" i="1"/>
  <c r="Z63" i="1"/>
  <c r="Y63" i="1"/>
  <c r="X63" i="1"/>
  <c r="W63" i="1"/>
  <c r="V63" i="1"/>
  <c r="U63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E62" i="1"/>
  <c r="C62" i="1"/>
  <c r="D62" i="1"/>
  <c r="F62" i="1"/>
  <c r="G62" i="1"/>
  <c r="AE5" i="1"/>
  <c r="AE62" i="1"/>
  <c r="AD5" i="1"/>
  <c r="AD62" i="1"/>
  <c r="AC5" i="1"/>
  <c r="AC62" i="1"/>
  <c r="AB5" i="1"/>
  <c r="AB62" i="1"/>
  <c r="AA5" i="1"/>
  <c r="AA62" i="1"/>
  <c r="Z5" i="1"/>
  <c r="Z62" i="1"/>
  <c r="Y5" i="1"/>
  <c r="Y62" i="1"/>
  <c r="X5" i="1"/>
  <c r="X62" i="1"/>
  <c r="W5" i="1"/>
  <c r="W62" i="1"/>
  <c r="V5" i="1"/>
  <c r="V62" i="1"/>
  <c r="U5" i="1"/>
  <c r="U62" i="1"/>
  <c r="H62" i="1"/>
  <c r="E61" i="1"/>
  <c r="C61" i="1"/>
  <c r="D61" i="1"/>
  <c r="F61" i="1"/>
  <c r="G61" i="1"/>
  <c r="AE61" i="1"/>
  <c r="AD61" i="1"/>
  <c r="AC61" i="1"/>
  <c r="AB61" i="1"/>
  <c r="AA61" i="1"/>
  <c r="Z61" i="1"/>
  <c r="Y61" i="1"/>
  <c r="X61" i="1"/>
  <c r="W61" i="1"/>
  <c r="V61" i="1"/>
  <c r="U61" i="1"/>
  <c r="H61" i="1"/>
  <c r="C60" i="1"/>
  <c r="D60" i="1"/>
  <c r="E60" i="1"/>
  <c r="F60" i="1"/>
  <c r="G60" i="1"/>
  <c r="AE60" i="1"/>
  <c r="AD60" i="1"/>
  <c r="AC60" i="1"/>
  <c r="AB60" i="1"/>
  <c r="AA60" i="1"/>
  <c r="Z60" i="1"/>
  <c r="Y60" i="1"/>
  <c r="X60" i="1"/>
  <c r="W60" i="1"/>
  <c r="V60" i="1"/>
  <c r="U60" i="1"/>
  <c r="C59" i="1"/>
  <c r="D59" i="1"/>
  <c r="E59" i="1"/>
  <c r="F59" i="1"/>
  <c r="G59" i="1"/>
  <c r="AE59" i="1"/>
  <c r="AD59" i="1"/>
  <c r="AC59" i="1"/>
  <c r="AB59" i="1"/>
  <c r="AA59" i="1"/>
  <c r="Z59" i="1"/>
  <c r="Y59" i="1"/>
  <c r="X59" i="1"/>
  <c r="W59" i="1"/>
  <c r="V59" i="1"/>
  <c r="U59" i="1"/>
  <c r="H60" i="1"/>
  <c r="H59" i="1"/>
  <c r="E80" i="2"/>
  <c r="AE31" i="2"/>
  <c r="C80" i="2"/>
  <c r="D80" i="2"/>
  <c r="F80" i="2"/>
  <c r="G80" i="2"/>
  <c r="AE80" i="2"/>
  <c r="AD31" i="2"/>
  <c r="AD80" i="2"/>
  <c r="AC31" i="2"/>
  <c r="AC80" i="2"/>
  <c r="AB31" i="2"/>
  <c r="AB80" i="2"/>
  <c r="AA31" i="2"/>
  <c r="AA80" i="2"/>
  <c r="Z31" i="2"/>
  <c r="Z80" i="2"/>
  <c r="Y31" i="2"/>
  <c r="Y80" i="2"/>
  <c r="X31" i="2"/>
  <c r="X80" i="2"/>
  <c r="W31" i="2"/>
  <c r="W80" i="2"/>
  <c r="V31" i="2"/>
  <c r="V80" i="2"/>
  <c r="U31" i="2"/>
  <c r="U80" i="2"/>
  <c r="H80" i="2"/>
  <c r="E79" i="2"/>
  <c r="C79" i="2"/>
  <c r="D79" i="2"/>
  <c r="F79" i="2"/>
  <c r="G79" i="2"/>
  <c r="AE79" i="2"/>
  <c r="AD79" i="2"/>
  <c r="AC79" i="2"/>
  <c r="AB79" i="2"/>
  <c r="AA79" i="2"/>
  <c r="Z79" i="2"/>
  <c r="Y79" i="2"/>
  <c r="X79" i="2"/>
  <c r="W79" i="2"/>
  <c r="V79" i="2"/>
  <c r="U79" i="2"/>
  <c r="H79" i="2"/>
  <c r="E78" i="2"/>
  <c r="C78" i="2"/>
  <c r="D78" i="2"/>
  <c r="F78" i="2"/>
  <c r="G78" i="2"/>
  <c r="AE78" i="2"/>
  <c r="AD78" i="2"/>
  <c r="AC78" i="2"/>
  <c r="AB78" i="2"/>
  <c r="AA78" i="2"/>
  <c r="Z78" i="2"/>
  <c r="Y78" i="2"/>
  <c r="X78" i="2"/>
  <c r="W78" i="2"/>
  <c r="V78" i="2"/>
  <c r="U78" i="2"/>
  <c r="H78" i="2"/>
  <c r="E77" i="2"/>
  <c r="C77" i="2"/>
  <c r="D77" i="2"/>
  <c r="F77" i="2"/>
  <c r="G77" i="2"/>
  <c r="AE77" i="2"/>
  <c r="AD77" i="2"/>
  <c r="AC77" i="2"/>
  <c r="AB77" i="2"/>
  <c r="AA77" i="2"/>
  <c r="Z77" i="2"/>
  <c r="Y77" i="2"/>
  <c r="X77" i="2"/>
  <c r="W77" i="2"/>
  <c r="V77" i="2"/>
  <c r="U77" i="2"/>
  <c r="H77" i="2"/>
  <c r="E76" i="2"/>
  <c r="C76" i="2"/>
  <c r="D76" i="2"/>
  <c r="F76" i="2"/>
  <c r="G76" i="2"/>
  <c r="AE76" i="2"/>
  <c r="AD76" i="2"/>
  <c r="AC76" i="2"/>
  <c r="AB76" i="2"/>
  <c r="AA76" i="2"/>
  <c r="Z76" i="2"/>
  <c r="Y76" i="2"/>
  <c r="X76" i="2"/>
  <c r="W76" i="2"/>
  <c r="V76" i="2"/>
  <c r="U76" i="2"/>
  <c r="H76" i="2"/>
  <c r="E75" i="2"/>
  <c r="C75" i="2"/>
  <c r="D75" i="2"/>
  <c r="F75" i="2"/>
  <c r="G75" i="2"/>
  <c r="AE75" i="2"/>
  <c r="AD75" i="2"/>
  <c r="AC75" i="2"/>
  <c r="AB75" i="2"/>
  <c r="AA75" i="2"/>
  <c r="Z75" i="2"/>
  <c r="Y75" i="2"/>
  <c r="X75" i="2"/>
  <c r="W75" i="2"/>
  <c r="V75" i="2"/>
  <c r="U75" i="2"/>
  <c r="H75" i="2"/>
  <c r="E74" i="2"/>
  <c r="C74" i="2"/>
  <c r="D74" i="2"/>
  <c r="F74" i="2"/>
  <c r="G74" i="2"/>
  <c r="AE74" i="2"/>
  <c r="AD74" i="2"/>
  <c r="AC74" i="2"/>
  <c r="AB74" i="2"/>
  <c r="AA74" i="2"/>
  <c r="Z74" i="2"/>
  <c r="Y74" i="2"/>
  <c r="X74" i="2"/>
  <c r="W74" i="2"/>
  <c r="V74" i="2"/>
  <c r="U74" i="2"/>
  <c r="H74" i="2"/>
  <c r="E73" i="2"/>
  <c r="C73" i="2"/>
  <c r="D73" i="2"/>
  <c r="F73" i="2"/>
  <c r="G73" i="2"/>
  <c r="AE73" i="2"/>
  <c r="AD73" i="2"/>
  <c r="AC73" i="2"/>
  <c r="AB73" i="2"/>
  <c r="AA73" i="2"/>
  <c r="Z73" i="2"/>
  <c r="Y73" i="2"/>
  <c r="X73" i="2"/>
  <c r="W73" i="2"/>
  <c r="V73" i="2"/>
  <c r="U73" i="2"/>
  <c r="H73" i="2"/>
  <c r="E72" i="2"/>
  <c r="C72" i="2"/>
  <c r="D72" i="2"/>
  <c r="F72" i="2"/>
  <c r="G72" i="2"/>
  <c r="AE72" i="2"/>
  <c r="AD72" i="2"/>
  <c r="AC72" i="2"/>
  <c r="AB72" i="2"/>
  <c r="AA72" i="2"/>
  <c r="Z72" i="2"/>
  <c r="Y72" i="2"/>
  <c r="X72" i="2"/>
  <c r="W72" i="2"/>
  <c r="V72" i="2"/>
  <c r="U72" i="2"/>
  <c r="H72" i="2"/>
  <c r="E71" i="2"/>
  <c r="C71" i="2"/>
  <c r="D71" i="2"/>
  <c r="F71" i="2"/>
  <c r="G71" i="2"/>
  <c r="AE71" i="2"/>
  <c r="AD71" i="2"/>
  <c r="AC71" i="2"/>
  <c r="AB71" i="2"/>
  <c r="AA71" i="2"/>
  <c r="Z71" i="2"/>
  <c r="Y71" i="2"/>
  <c r="X71" i="2"/>
  <c r="W71" i="2"/>
  <c r="V71" i="2"/>
  <c r="U71" i="2"/>
  <c r="H71" i="2"/>
  <c r="E70" i="2"/>
  <c r="C70" i="2"/>
  <c r="D70" i="2"/>
  <c r="F70" i="2"/>
  <c r="G70" i="2"/>
  <c r="AE70" i="2"/>
  <c r="AD70" i="2"/>
  <c r="AC70" i="2"/>
  <c r="AB70" i="2"/>
  <c r="AA70" i="2"/>
  <c r="Z70" i="2"/>
  <c r="Y70" i="2"/>
  <c r="X70" i="2"/>
  <c r="W70" i="2"/>
  <c r="V70" i="2"/>
  <c r="U70" i="2"/>
  <c r="H70" i="2"/>
  <c r="E69" i="2"/>
  <c r="C69" i="2"/>
  <c r="D69" i="2"/>
  <c r="F69" i="2"/>
  <c r="G69" i="2"/>
  <c r="AE69" i="2"/>
  <c r="AD69" i="2"/>
  <c r="AC69" i="2"/>
  <c r="AB69" i="2"/>
  <c r="AA69" i="2"/>
  <c r="Z69" i="2"/>
  <c r="Y69" i="2"/>
  <c r="X69" i="2"/>
  <c r="W69" i="2"/>
  <c r="V69" i="2"/>
  <c r="U69" i="2"/>
  <c r="H69" i="2"/>
  <c r="E68" i="2"/>
  <c r="C68" i="2"/>
  <c r="D68" i="2"/>
  <c r="F68" i="2"/>
  <c r="G68" i="2"/>
  <c r="AE68" i="2"/>
  <c r="AD68" i="2"/>
  <c r="AC68" i="2"/>
  <c r="AB68" i="2"/>
  <c r="AA68" i="2"/>
  <c r="Z68" i="2"/>
  <c r="Y68" i="2"/>
  <c r="X68" i="2"/>
  <c r="W68" i="2"/>
  <c r="V68" i="2"/>
  <c r="U68" i="2"/>
  <c r="H68" i="2"/>
  <c r="D9" i="2"/>
  <c r="D6" i="2"/>
  <c r="E58" i="1"/>
  <c r="C58" i="1"/>
  <c r="D58" i="1"/>
  <c r="F58" i="1"/>
  <c r="G58" i="1"/>
  <c r="AE58" i="1"/>
  <c r="AD58" i="1"/>
  <c r="AC58" i="1"/>
  <c r="AB58" i="1"/>
  <c r="AA58" i="1"/>
  <c r="Z58" i="1"/>
  <c r="Y58" i="1"/>
  <c r="X58" i="1"/>
  <c r="W58" i="1"/>
  <c r="V58" i="1"/>
  <c r="U58" i="1"/>
  <c r="H58" i="1"/>
  <c r="E57" i="1"/>
  <c r="C57" i="1"/>
  <c r="D57" i="1"/>
  <c r="F57" i="1"/>
  <c r="G57" i="1"/>
  <c r="AE57" i="1"/>
  <c r="AD57" i="1"/>
  <c r="AC57" i="1"/>
  <c r="AB57" i="1"/>
  <c r="AA57" i="1"/>
  <c r="Z57" i="1"/>
  <c r="Y57" i="1"/>
  <c r="X57" i="1"/>
  <c r="W57" i="1"/>
  <c r="V57" i="1"/>
  <c r="U57" i="1"/>
  <c r="H57" i="1"/>
  <c r="E56" i="1"/>
  <c r="C56" i="1"/>
  <c r="D56" i="1"/>
  <c r="F56" i="1"/>
  <c r="G56" i="1"/>
  <c r="AE56" i="1"/>
  <c r="AD56" i="1"/>
  <c r="AC56" i="1"/>
  <c r="AB56" i="1"/>
  <c r="AA56" i="1"/>
  <c r="Z56" i="1"/>
  <c r="Y56" i="1"/>
  <c r="X56" i="1"/>
  <c r="W56" i="1"/>
  <c r="V56" i="1"/>
  <c r="U56" i="1"/>
  <c r="H56" i="1"/>
  <c r="E55" i="1"/>
  <c r="C55" i="1"/>
  <c r="D55" i="1"/>
  <c r="F55" i="1"/>
  <c r="G55" i="1"/>
  <c r="AE55" i="1"/>
  <c r="AD55" i="1"/>
  <c r="AC55" i="1"/>
  <c r="AB55" i="1"/>
  <c r="AA55" i="1"/>
  <c r="Z55" i="1"/>
  <c r="Y55" i="1"/>
  <c r="X55" i="1"/>
  <c r="W55" i="1"/>
  <c r="V55" i="1"/>
  <c r="U55" i="1"/>
  <c r="H55" i="1"/>
  <c r="E54" i="1"/>
  <c r="C54" i="1"/>
  <c r="D54" i="1"/>
  <c r="F54" i="1"/>
  <c r="G54" i="1"/>
  <c r="AE54" i="1"/>
  <c r="AD54" i="1"/>
  <c r="AC54" i="1"/>
  <c r="AB54" i="1"/>
  <c r="AA54" i="1"/>
  <c r="Z54" i="1"/>
  <c r="Y54" i="1"/>
  <c r="X54" i="1"/>
  <c r="W54" i="1"/>
  <c r="V54" i="1"/>
  <c r="U54" i="1"/>
  <c r="H54" i="1"/>
  <c r="E53" i="1"/>
  <c r="C53" i="1"/>
  <c r="D53" i="1"/>
  <c r="F53" i="1"/>
  <c r="G53" i="1"/>
  <c r="AE53" i="1"/>
  <c r="AD53" i="1"/>
  <c r="AC53" i="1"/>
  <c r="AB53" i="1"/>
  <c r="AA53" i="1"/>
  <c r="Z53" i="1"/>
  <c r="Y53" i="1"/>
  <c r="X53" i="1"/>
  <c r="W53" i="1"/>
  <c r="V53" i="1"/>
  <c r="U53" i="1"/>
  <c r="H53" i="1"/>
  <c r="E52" i="1"/>
  <c r="C52" i="1"/>
  <c r="D52" i="1"/>
  <c r="F52" i="1"/>
  <c r="G52" i="1"/>
  <c r="AE52" i="1"/>
  <c r="AD52" i="1"/>
  <c r="AC52" i="1"/>
  <c r="AB52" i="1"/>
  <c r="AA52" i="1"/>
  <c r="Z52" i="1"/>
  <c r="Y52" i="1"/>
  <c r="X52" i="1"/>
  <c r="W52" i="1"/>
  <c r="V52" i="1"/>
  <c r="U52" i="1"/>
  <c r="H52" i="1"/>
  <c r="E51" i="1"/>
  <c r="C51" i="1"/>
  <c r="D51" i="1"/>
  <c r="F51" i="1"/>
  <c r="G51" i="1"/>
  <c r="AE51" i="1"/>
  <c r="AD51" i="1"/>
  <c r="AC51" i="1"/>
  <c r="AB51" i="1"/>
  <c r="AA51" i="1"/>
  <c r="Z51" i="1"/>
  <c r="Y51" i="1"/>
  <c r="X51" i="1"/>
  <c r="W51" i="1"/>
  <c r="V51" i="1"/>
  <c r="U51" i="1"/>
  <c r="H51" i="1"/>
  <c r="E50" i="1"/>
  <c r="C50" i="1"/>
  <c r="D50" i="1"/>
  <c r="F50" i="1"/>
  <c r="G50" i="1"/>
  <c r="AE50" i="1"/>
  <c r="AD50" i="1"/>
  <c r="AC50" i="1"/>
  <c r="AB50" i="1"/>
  <c r="AA50" i="1"/>
  <c r="Z50" i="1"/>
  <c r="Y50" i="1"/>
  <c r="X50" i="1"/>
  <c r="W50" i="1"/>
  <c r="V50" i="1"/>
  <c r="U50" i="1"/>
  <c r="H50" i="1"/>
  <c r="E49" i="1"/>
  <c r="C49" i="1"/>
  <c r="D49" i="1"/>
  <c r="F49" i="1"/>
  <c r="G49" i="1"/>
  <c r="AE49" i="1"/>
  <c r="AD49" i="1"/>
  <c r="AC49" i="1"/>
  <c r="AB49" i="1"/>
  <c r="AA49" i="1"/>
  <c r="Z49" i="1"/>
  <c r="Y49" i="1"/>
  <c r="X49" i="1"/>
  <c r="W49" i="1"/>
  <c r="V49" i="1"/>
  <c r="U49" i="1"/>
  <c r="H49" i="1"/>
  <c r="E48" i="1"/>
  <c r="C48" i="1"/>
  <c r="D48" i="1"/>
  <c r="F48" i="1"/>
  <c r="G48" i="1"/>
  <c r="AE48" i="1"/>
  <c r="AD48" i="1"/>
  <c r="AC48" i="1"/>
  <c r="AB48" i="1"/>
  <c r="AA48" i="1"/>
  <c r="Z48" i="1"/>
  <c r="Y48" i="1"/>
  <c r="X48" i="1"/>
  <c r="W48" i="1"/>
  <c r="V48" i="1"/>
  <c r="U48" i="1"/>
  <c r="H48" i="1"/>
  <c r="E47" i="1"/>
  <c r="C47" i="1"/>
  <c r="D47" i="1"/>
  <c r="F47" i="1"/>
  <c r="G47" i="1"/>
  <c r="AE47" i="1"/>
  <c r="AD47" i="1"/>
  <c r="AC47" i="1"/>
  <c r="AB47" i="1"/>
  <c r="AA47" i="1"/>
  <c r="Z47" i="1"/>
  <c r="Y47" i="1"/>
  <c r="X47" i="1"/>
  <c r="W47" i="1"/>
  <c r="V47" i="1"/>
  <c r="U47" i="1"/>
  <c r="H47" i="1"/>
  <c r="E46" i="1"/>
  <c r="C46" i="1"/>
  <c r="D46" i="1"/>
  <c r="F46" i="1"/>
  <c r="G46" i="1"/>
  <c r="AE46" i="1"/>
  <c r="AD46" i="1"/>
  <c r="AC46" i="1"/>
  <c r="AB46" i="1"/>
  <c r="AA46" i="1"/>
  <c r="Z46" i="1"/>
  <c r="Y46" i="1"/>
  <c r="X46" i="1"/>
  <c r="W46" i="1"/>
  <c r="V46" i="1"/>
  <c r="U46" i="1"/>
  <c r="H46" i="1"/>
  <c r="E45" i="1"/>
  <c r="C45" i="1"/>
  <c r="D45" i="1"/>
  <c r="F45" i="1"/>
  <c r="G45" i="1"/>
  <c r="AE45" i="1"/>
  <c r="AD45" i="1"/>
  <c r="AC45" i="1"/>
  <c r="AB45" i="1"/>
  <c r="AA45" i="1"/>
  <c r="Z45" i="1"/>
  <c r="Y45" i="1"/>
  <c r="X45" i="1"/>
  <c r="W45" i="1"/>
  <c r="V45" i="1"/>
  <c r="U45" i="1"/>
  <c r="H45" i="1"/>
  <c r="E44" i="1"/>
  <c r="C44" i="1"/>
  <c r="D44" i="1"/>
  <c r="F44" i="1"/>
  <c r="G44" i="1"/>
  <c r="AE44" i="1"/>
  <c r="AD44" i="1"/>
  <c r="AC44" i="1"/>
  <c r="AB44" i="1"/>
  <c r="AA44" i="1"/>
  <c r="Z44" i="1"/>
  <c r="Y44" i="1"/>
  <c r="X44" i="1"/>
  <c r="W44" i="1"/>
  <c r="V44" i="1"/>
  <c r="U44" i="1"/>
  <c r="H44" i="1"/>
  <c r="E43" i="1"/>
  <c r="C43" i="1"/>
  <c r="D43" i="1"/>
  <c r="F43" i="1"/>
  <c r="G43" i="1"/>
  <c r="AE43" i="1"/>
  <c r="AD43" i="1"/>
  <c r="AC43" i="1"/>
  <c r="AB43" i="1"/>
  <c r="AA43" i="1"/>
  <c r="Z43" i="1"/>
  <c r="Y43" i="1"/>
  <c r="X43" i="1"/>
  <c r="W43" i="1"/>
  <c r="V43" i="1"/>
  <c r="U43" i="1"/>
  <c r="H43" i="1"/>
  <c r="E42" i="1"/>
  <c r="C42" i="1"/>
  <c r="D42" i="1"/>
  <c r="F42" i="1"/>
  <c r="G42" i="1"/>
  <c r="AE42" i="1"/>
  <c r="AD42" i="1"/>
  <c r="AC42" i="1"/>
  <c r="AB42" i="1"/>
  <c r="AA42" i="1"/>
  <c r="Z42" i="1"/>
  <c r="Y42" i="1"/>
  <c r="X42" i="1"/>
  <c r="W42" i="1"/>
  <c r="V42" i="1"/>
  <c r="U42" i="1"/>
  <c r="H42" i="1"/>
  <c r="E41" i="1"/>
  <c r="C41" i="1"/>
  <c r="D41" i="1"/>
  <c r="F41" i="1"/>
  <c r="G41" i="1"/>
  <c r="AE41" i="1"/>
  <c r="AD41" i="1"/>
  <c r="AC41" i="1"/>
  <c r="AB41" i="1"/>
  <c r="AA41" i="1"/>
  <c r="Z41" i="1"/>
  <c r="Y41" i="1"/>
  <c r="X41" i="1"/>
  <c r="W41" i="1"/>
  <c r="V41" i="1"/>
  <c r="U41" i="1"/>
  <c r="H41" i="1"/>
  <c r="E40" i="1"/>
  <c r="C40" i="1"/>
  <c r="D40" i="1"/>
  <c r="F40" i="1"/>
  <c r="G40" i="1"/>
  <c r="AE40" i="1"/>
  <c r="AD40" i="1"/>
  <c r="AC40" i="1"/>
  <c r="AB40" i="1"/>
  <c r="AA40" i="1"/>
  <c r="Z40" i="1"/>
  <c r="Y40" i="1"/>
  <c r="X40" i="1"/>
  <c r="W40" i="1"/>
  <c r="V40" i="1"/>
  <c r="U40" i="1"/>
  <c r="H40" i="1"/>
  <c r="E39" i="1"/>
  <c r="C39" i="1"/>
  <c r="D39" i="1"/>
  <c r="F39" i="1"/>
  <c r="G39" i="1"/>
  <c r="AE39" i="1"/>
  <c r="AD39" i="1"/>
  <c r="AC39" i="1"/>
  <c r="AB39" i="1"/>
  <c r="AA39" i="1"/>
  <c r="Z39" i="1"/>
  <c r="Y39" i="1"/>
  <c r="X39" i="1"/>
  <c r="W39" i="1"/>
  <c r="V39" i="1"/>
  <c r="U39" i="1"/>
  <c r="H39" i="1"/>
  <c r="E38" i="1"/>
  <c r="C38" i="1"/>
  <c r="D38" i="1"/>
  <c r="F38" i="1"/>
  <c r="G38" i="1"/>
  <c r="AE38" i="1"/>
  <c r="AD38" i="1"/>
  <c r="AC38" i="1"/>
  <c r="AB38" i="1"/>
  <c r="AA38" i="1"/>
  <c r="Z38" i="1"/>
  <c r="Y38" i="1"/>
  <c r="X38" i="1"/>
  <c r="W38" i="1"/>
  <c r="V38" i="1"/>
  <c r="U38" i="1"/>
  <c r="H38" i="1"/>
  <c r="E37" i="1"/>
  <c r="C37" i="1"/>
  <c r="D37" i="1"/>
  <c r="F37" i="1"/>
  <c r="G37" i="1"/>
  <c r="AE37" i="1"/>
  <c r="AD37" i="1"/>
  <c r="AC37" i="1"/>
  <c r="AB37" i="1"/>
  <c r="AA37" i="1"/>
  <c r="Z37" i="1"/>
  <c r="Y37" i="1"/>
  <c r="X37" i="1"/>
  <c r="W37" i="1"/>
  <c r="V37" i="1"/>
  <c r="U37" i="1"/>
  <c r="H37" i="1"/>
  <c r="E36" i="1"/>
  <c r="C36" i="1"/>
  <c r="D36" i="1"/>
  <c r="F36" i="1"/>
  <c r="G36" i="1"/>
  <c r="AE36" i="1"/>
  <c r="AD36" i="1"/>
  <c r="AC36" i="1"/>
  <c r="AB36" i="1"/>
  <c r="AA36" i="1"/>
  <c r="Z36" i="1"/>
  <c r="Y36" i="1"/>
  <c r="X36" i="1"/>
  <c r="W36" i="1"/>
  <c r="V36" i="1"/>
  <c r="U36" i="1"/>
  <c r="H36" i="1"/>
  <c r="E35" i="1"/>
  <c r="C35" i="1"/>
  <c r="D35" i="1"/>
  <c r="F35" i="1"/>
  <c r="G35" i="1"/>
  <c r="AE35" i="1"/>
  <c r="AD35" i="1"/>
  <c r="AC35" i="1"/>
  <c r="AB35" i="1"/>
  <c r="AA35" i="1"/>
  <c r="Z35" i="1"/>
  <c r="Y35" i="1"/>
  <c r="X35" i="1"/>
  <c r="W35" i="1"/>
  <c r="V35" i="1"/>
  <c r="U35" i="1"/>
  <c r="H35" i="1"/>
  <c r="E34" i="1"/>
  <c r="C34" i="1"/>
  <c r="D34" i="1"/>
  <c r="F34" i="1"/>
  <c r="G34" i="1"/>
  <c r="AE34" i="1"/>
  <c r="AD34" i="1"/>
  <c r="AC34" i="1"/>
  <c r="AB34" i="1"/>
  <c r="AA34" i="1"/>
  <c r="Z34" i="1"/>
  <c r="Y34" i="1"/>
  <c r="X34" i="1"/>
  <c r="W34" i="1"/>
  <c r="V34" i="1"/>
  <c r="U34" i="1"/>
  <c r="H34" i="1"/>
  <c r="E33" i="1"/>
  <c r="C33" i="1"/>
  <c r="D33" i="1"/>
  <c r="F33" i="1"/>
  <c r="G33" i="1"/>
  <c r="AE33" i="1"/>
  <c r="AD33" i="1"/>
  <c r="AC33" i="1"/>
  <c r="AB33" i="1"/>
  <c r="AA33" i="1"/>
  <c r="Z33" i="1"/>
  <c r="Y33" i="1"/>
  <c r="X33" i="1"/>
  <c r="W33" i="1"/>
  <c r="V33" i="1"/>
  <c r="U33" i="1"/>
  <c r="H33" i="1"/>
  <c r="E32" i="1"/>
  <c r="C32" i="1"/>
  <c r="D32" i="1"/>
  <c r="F32" i="1"/>
  <c r="G32" i="1"/>
  <c r="AE32" i="1"/>
  <c r="AD32" i="1"/>
  <c r="AC32" i="1"/>
  <c r="AB32" i="1"/>
  <c r="AA32" i="1"/>
  <c r="Z32" i="1"/>
  <c r="Y32" i="1"/>
  <c r="X32" i="1"/>
  <c r="W32" i="1"/>
  <c r="V32" i="1"/>
  <c r="U32" i="1"/>
  <c r="H32" i="1"/>
  <c r="E31" i="1"/>
  <c r="C31" i="1"/>
  <c r="D31" i="1"/>
  <c r="F31" i="1"/>
  <c r="G31" i="1"/>
  <c r="AE31" i="1"/>
  <c r="AD31" i="1"/>
  <c r="AC31" i="1"/>
  <c r="AB31" i="1"/>
  <c r="AA31" i="1"/>
  <c r="Z31" i="1"/>
  <c r="Y31" i="1"/>
  <c r="X31" i="1"/>
  <c r="W31" i="1"/>
  <c r="V31" i="1"/>
  <c r="U31" i="1"/>
  <c r="H31" i="1"/>
  <c r="E30" i="1"/>
  <c r="C30" i="1"/>
  <c r="D30" i="1"/>
  <c r="F30" i="1"/>
  <c r="G30" i="1"/>
  <c r="AE30" i="1"/>
  <c r="AD30" i="1"/>
  <c r="AC30" i="1"/>
  <c r="AB30" i="1"/>
  <c r="AA30" i="1"/>
  <c r="Z30" i="1"/>
  <c r="Y30" i="1"/>
  <c r="X30" i="1"/>
  <c r="W30" i="1"/>
  <c r="V30" i="1"/>
  <c r="U30" i="1"/>
  <c r="H30" i="1"/>
  <c r="E29" i="1"/>
  <c r="C29" i="1"/>
  <c r="D29" i="1"/>
  <c r="F29" i="1"/>
  <c r="G29" i="1"/>
  <c r="AE29" i="1"/>
  <c r="AD29" i="1"/>
  <c r="AC29" i="1"/>
  <c r="AB29" i="1"/>
  <c r="AA29" i="1"/>
  <c r="Z29" i="1"/>
  <c r="Y29" i="1"/>
  <c r="X29" i="1"/>
  <c r="W29" i="1"/>
  <c r="V29" i="1"/>
  <c r="U29" i="1"/>
  <c r="H29" i="1"/>
  <c r="E28" i="1"/>
  <c r="C28" i="1"/>
  <c r="D28" i="1"/>
  <c r="F28" i="1"/>
  <c r="G28" i="1"/>
  <c r="AE28" i="1"/>
  <c r="AD28" i="1"/>
  <c r="AC28" i="1"/>
  <c r="AB28" i="1"/>
  <c r="AA28" i="1"/>
  <c r="Z28" i="1"/>
  <c r="Y28" i="1"/>
  <c r="X28" i="1"/>
  <c r="W28" i="1"/>
  <c r="V28" i="1"/>
  <c r="U28" i="1"/>
  <c r="H28" i="1"/>
  <c r="E27" i="1"/>
  <c r="C27" i="1"/>
  <c r="D27" i="1"/>
  <c r="F27" i="1"/>
  <c r="G27" i="1"/>
  <c r="AE27" i="1"/>
  <c r="AD27" i="1"/>
  <c r="AC27" i="1"/>
  <c r="AB27" i="1"/>
  <c r="AA27" i="1"/>
  <c r="Z27" i="1"/>
  <c r="Y27" i="1"/>
  <c r="X27" i="1"/>
  <c r="W27" i="1"/>
  <c r="V27" i="1"/>
  <c r="U27" i="1"/>
  <c r="H27" i="1"/>
  <c r="E26" i="1"/>
  <c r="C26" i="1"/>
  <c r="D26" i="1"/>
  <c r="F26" i="1"/>
  <c r="G26" i="1"/>
  <c r="AE26" i="1"/>
  <c r="AD26" i="1"/>
  <c r="AC26" i="1"/>
  <c r="AB26" i="1"/>
  <c r="AA26" i="1"/>
  <c r="Z26" i="1"/>
  <c r="Y26" i="1"/>
  <c r="X26" i="1"/>
  <c r="W26" i="1"/>
  <c r="V26" i="1"/>
  <c r="U26" i="1"/>
  <c r="H26" i="1"/>
  <c r="E25" i="1"/>
  <c r="C25" i="1"/>
  <c r="D25" i="1"/>
  <c r="F25" i="1"/>
  <c r="G25" i="1"/>
  <c r="AE25" i="1"/>
  <c r="AD25" i="1"/>
  <c r="AC25" i="1"/>
  <c r="AB25" i="1"/>
  <c r="AA25" i="1"/>
  <c r="Z25" i="1"/>
  <c r="Y25" i="1"/>
  <c r="X25" i="1"/>
  <c r="W25" i="1"/>
  <c r="V25" i="1"/>
  <c r="U25" i="1"/>
  <c r="H25" i="1"/>
  <c r="E24" i="1"/>
  <c r="C24" i="1"/>
  <c r="D24" i="1"/>
  <c r="F24" i="1"/>
  <c r="G24" i="1"/>
  <c r="AE24" i="1"/>
  <c r="AD24" i="1"/>
  <c r="AC24" i="1"/>
  <c r="AB24" i="1"/>
  <c r="AA24" i="1"/>
  <c r="Z24" i="1"/>
  <c r="Y24" i="1"/>
  <c r="X24" i="1"/>
  <c r="W24" i="1"/>
  <c r="V24" i="1"/>
  <c r="U24" i="1"/>
  <c r="H24" i="1"/>
  <c r="E23" i="1"/>
  <c r="C23" i="1"/>
  <c r="D23" i="1"/>
  <c r="F23" i="1"/>
  <c r="G23" i="1"/>
  <c r="AE23" i="1"/>
  <c r="AD23" i="1"/>
  <c r="AC23" i="1"/>
  <c r="AB23" i="1"/>
  <c r="AA23" i="1"/>
  <c r="Z23" i="1"/>
  <c r="Y23" i="1"/>
  <c r="X23" i="1"/>
  <c r="W23" i="1"/>
  <c r="V23" i="1"/>
  <c r="U23" i="1"/>
  <c r="H23" i="1"/>
  <c r="E22" i="1"/>
  <c r="C22" i="1"/>
  <c r="D22" i="1"/>
  <c r="F22" i="1"/>
  <c r="G22" i="1"/>
  <c r="AE22" i="1"/>
  <c r="AD22" i="1"/>
  <c r="AC22" i="1"/>
  <c r="AB22" i="1"/>
  <c r="AA22" i="1"/>
  <c r="Z22" i="1"/>
  <c r="Y22" i="1"/>
  <c r="X22" i="1"/>
  <c r="W22" i="1"/>
  <c r="V22" i="1"/>
  <c r="U22" i="1"/>
  <c r="H22" i="1"/>
  <c r="E21" i="1"/>
  <c r="C21" i="1"/>
  <c r="D21" i="1"/>
  <c r="F21" i="1"/>
  <c r="G21" i="1"/>
  <c r="AE21" i="1"/>
  <c r="AD21" i="1"/>
  <c r="AC21" i="1"/>
  <c r="AB21" i="1"/>
  <c r="AA21" i="1"/>
  <c r="Z21" i="1"/>
  <c r="Y21" i="1"/>
  <c r="X21" i="1"/>
  <c r="W21" i="1"/>
  <c r="V21" i="1"/>
  <c r="U21" i="1"/>
  <c r="H21" i="1"/>
  <c r="E20" i="1"/>
  <c r="C20" i="1"/>
  <c r="D20" i="1"/>
  <c r="F20" i="1"/>
  <c r="G20" i="1"/>
  <c r="AE20" i="1"/>
  <c r="AD20" i="1"/>
  <c r="AC20" i="1"/>
  <c r="AB20" i="1"/>
  <c r="AA20" i="1"/>
  <c r="Z20" i="1"/>
  <c r="Y20" i="1"/>
  <c r="X20" i="1"/>
  <c r="W20" i="1"/>
  <c r="V20" i="1"/>
  <c r="U20" i="1"/>
  <c r="H20" i="1"/>
  <c r="E19" i="1"/>
  <c r="C19" i="1"/>
  <c r="D19" i="1"/>
  <c r="F19" i="1"/>
  <c r="G19" i="1"/>
  <c r="AE19" i="1"/>
  <c r="AD19" i="1"/>
  <c r="AC19" i="1"/>
  <c r="AB19" i="1"/>
  <c r="AA19" i="1"/>
  <c r="Z19" i="1"/>
  <c r="Y19" i="1"/>
  <c r="X19" i="1"/>
  <c r="W19" i="1"/>
  <c r="V19" i="1"/>
  <c r="U19" i="1"/>
  <c r="H19" i="1"/>
  <c r="E18" i="1"/>
  <c r="C18" i="1"/>
  <c r="D18" i="1"/>
  <c r="F18" i="1"/>
  <c r="G18" i="1"/>
  <c r="AE18" i="1"/>
  <c r="AD18" i="1"/>
  <c r="AC18" i="1"/>
  <c r="AB18" i="1"/>
  <c r="AA18" i="1"/>
  <c r="Z18" i="1"/>
  <c r="Y18" i="1"/>
  <c r="X18" i="1"/>
  <c r="W18" i="1"/>
  <c r="V18" i="1"/>
  <c r="U18" i="1"/>
  <c r="H18" i="1"/>
  <c r="E17" i="1"/>
  <c r="C17" i="1"/>
  <c r="D17" i="1"/>
  <c r="F17" i="1"/>
  <c r="G17" i="1"/>
  <c r="AE17" i="1"/>
  <c r="AD17" i="1"/>
  <c r="AC17" i="1"/>
  <c r="AB17" i="1"/>
  <c r="AA17" i="1"/>
  <c r="Z17" i="1"/>
  <c r="Y17" i="1"/>
  <c r="X17" i="1"/>
  <c r="W17" i="1"/>
  <c r="V17" i="1"/>
  <c r="U17" i="1"/>
  <c r="H17" i="1"/>
  <c r="E16" i="1"/>
  <c r="C16" i="1"/>
  <c r="D16" i="1"/>
  <c r="F16" i="1"/>
  <c r="G16" i="1"/>
  <c r="AE16" i="1"/>
  <c r="AD16" i="1"/>
  <c r="AC16" i="1"/>
  <c r="AB16" i="1"/>
  <c r="AA16" i="1"/>
  <c r="Z16" i="1"/>
  <c r="Y16" i="1"/>
  <c r="X16" i="1"/>
  <c r="W16" i="1"/>
  <c r="V16" i="1"/>
  <c r="U16" i="1"/>
  <c r="H16" i="1"/>
  <c r="E15" i="1"/>
  <c r="C15" i="1"/>
  <c r="D15" i="1"/>
  <c r="F15" i="1"/>
  <c r="G15" i="1"/>
  <c r="AE15" i="1"/>
  <c r="AD15" i="1"/>
  <c r="AC15" i="1"/>
  <c r="AB15" i="1"/>
  <c r="AA15" i="1"/>
  <c r="Z15" i="1"/>
  <c r="Y15" i="1"/>
  <c r="X15" i="1"/>
  <c r="W15" i="1"/>
  <c r="V15" i="1"/>
  <c r="U15" i="1"/>
  <c r="H15" i="1"/>
  <c r="E14" i="1"/>
  <c r="C14" i="1"/>
  <c r="D14" i="1"/>
  <c r="F14" i="1"/>
  <c r="G14" i="1"/>
  <c r="AE14" i="1"/>
  <c r="AD14" i="1"/>
  <c r="AC14" i="1"/>
  <c r="AB14" i="1"/>
  <c r="AA14" i="1"/>
  <c r="Z14" i="1"/>
  <c r="Y14" i="1"/>
  <c r="X14" i="1"/>
  <c r="W14" i="1"/>
  <c r="V14" i="1"/>
  <c r="U14" i="1"/>
  <c r="H14" i="1"/>
  <c r="E13" i="1"/>
  <c r="C13" i="1"/>
  <c r="D13" i="1"/>
  <c r="F13" i="1"/>
  <c r="G13" i="1"/>
  <c r="AE13" i="1"/>
  <c r="AD13" i="1"/>
  <c r="AC13" i="1"/>
  <c r="AB13" i="1"/>
  <c r="AA13" i="1"/>
  <c r="Z13" i="1"/>
  <c r="Y13" i="1"/>
  <c r="X13" i="1"/>
  <c r="W13" i="1"/>
  <c r="V13" i="1"/>
  <c r="U13" i="1"/>
  <c r="H13" i="1"/>
  <c r="E12" i="1"/>
  <c r="C12" i="1"/>
  <c r="D12" i="1"/>
  <c r="F12" i="1"/>
  <c r="G12" i="1"/>
  <c r="AE12" i="1"/>
  <c r="AD12" i="1"/>
  <c r="AC12" i="1"/>
  <c r="AB12" i="1"/>
  <c r="AA12" i="1"/>
  <c r="Z12" i="1"/>
  <c r="Y12" i="1"/>
  <c r="X12" i="1"/>
  <c r="W12" i="1"/>
  <c r="V12" i="1"/>
  <c r="U12" i="1"/>
  <c r="H12" i="1"/>
  <c r="E11" i="1"/>
  <c r="C11" i="1"/>
  <c r="D11" i="1"/>
  <c r="F11" i="1"/>
  <c r="G11" i="1"/>
  <c r="AE11" i="1"/>
  <c r="AD11" i="1"/>
  <c r="AC11" i="1"/>
  <c r="AB11" i="1"/>
  <c r="AA11" i="1"/>
  <c r="Z11" i="1"/>
  <c r="Y11" i="1"/>
  <c r="X11" i="1"/>
  <c r="W11" i="1"/>
  <c r="V11" i="1"/>
  <c r="U11" i="1"/>
  <c r="H11" i="1"/>
  <c r="E10" i="1"/>
  <c r="C10" i="1"/>
  <c r="D10" i="1"/>
  <c r="F10" i="1"/>
  <c r="G10" i="1"/>
  <c r="AE10" i="1"/>
  <c r="AD10" i="1"/>
  <c r="AC10" i="1"/>
  <c r="AB10" i="1"/>
  <c r="AA10" i="1"/>
  <c r="Z10" i="1"/>
  <c r="Y10" i="1"/>
  <c r="X10" i="1"/>
  <c r="W10" i="1"/>
  <c r="V10" i="1"/>
  <c r="U10" i="1"/>
  <c r="H10" i="1"/>
  <c r="E9" i="1"/>
  <c r="C9" i="1"/>
  <c r="D9" i="1"/>
  <c r="F9" i="1"/>
  <c r="G9" i="1"/>
  <c r="AE9" i="1"/>
  <c r="AD9" i="1"/>
  <c r="AC9" i="1"/>
  <c r="AB9" i="1"/>
  <c r="AA9" i="1"/>
  <c r="Z9" i="1"/>
  <c r="Y9" i="1"/>
  <c r="X9" i="1"/>
  <c r="W9" i="1"/>
  <c r="V9" i="1"/>
  <c r="U9" i="1"/>
  <c r="H9" i="1"/>
  <c r="E8" i="1"/>
  <c r="C8" i="1"/>
  <c r="D8" i="1"/>
  <c r="F8" i="1"/>
  <c r="G8" i="1"/>
  <c r="AE8" i="1"/>
  <c r="AD8" i="1"/>
  <c r="AC8" i="1"/>
  <c r="AB8" i="1"/>
  <c r="AA8" i="1"/>
  <c r="Z8" i="1"/>
  <c r="Y8" i="1"/>
  <c r="X8" i="1"/>
  <c r="W8" i="1"/>
  <c r="V8" i="1"/>
  <c r="U8" i="1"/>
  <c r="H8" i="1"/>
  <c r="E7" i="1"/>
  <c r="C7" i="1"/>
  <c r="D7" i="1"/>
  <c r="F7" i="1"/>
  <c r="G7" i="1"/>
  <c r="AE7" i="1"/>
  <c r="AD7" i="1"/>
  <c r="AC7" i="1"/>
  <c r="AB7" i="1"/>
  <c r="AA7" i="1"/>
  <c r="Z7" i="1"/>
  <c r="Y7" i="1"/>
  <c r="X7" i="1"/>
  <c r="W7" i="1"/>
  <c r="V7" i="1"/>
  <c r="U7" i="1"/>
  <c r="H7" i="1"/>
  <c r="E6" i="1"/>
  <c r="C6" i="1"/>
  <c r="D6" i="1"/>
  <c r="F6" i="1"/>
  <c r="G6" i="1"/>
  <c r="AE6" i="1"/>
  <c r="AD6" i="1"/>
  <c r="AC6" i="1"/>
  <c r="AB6" i="1"/>
  <c r="AA6" i="1"/>
  <c r="Z6" i="1"/>
  <c r="Y6" i="1"/>
  <c r="X6" i="1"/>
  <c r="W6" i="1"/>
  <c r="V6" i="1"/>
  <c r="U6" i="1"/>
  <c r="H6" i="1"/>
  <c r="AE67" i="2"/>
  <c r="AD67" i="2"/>
  <c r="AC67" i="2"/>
  <c r="AB67" i="2"/>
  <c r="AA67" i="2"/>
  <c r="Z67" i="2"/>
  <c r="Y67" i="2"/>
  <c r="X67" i="2"/>
  <c r="W67" i="2"/>
  <c r="V67" i="2"/>
  <c r="E67" i="2"/>
  <c r="U67" i="2"/>
  <c r="H67" i="2"/>
  <c r="G67" i="2"/>
  <c r="F67" i="2"/>
  <c r="D67" i="2"/>
  <c r="C67" i="2"/>
  <c r="AE66" i="2"/>
  <c r="AD66" i="2"/>
  <c r="AC66" i="2"/>
  <c r="AB66" i="2"/>
  <c r="AA66" i="2"/>
  <c r="Z66" i="2"/>
  <c r="Y66" i="2"/>
  <c r="X66" i="2"/>
  <c r="W66" i="2"/>
  <c r="V66" i="2"/>
  <c r="E66" i="2"/>
  <c r="U66" i="2"/>
  <c r="H66" i="2"/>
  <c r="G66" i="2"/>
  <c r="F66" i="2"/>
  <c r="D66" i="2"/>
  <c r="C66" i="2"/>
  <c r="AE65" i="2"/>
  <c r="AD65" i="2"/>
  <c r="AC65" i="2"/>
  <c r="AB65" i="2"/>
  <c r="AA65" i="2"/>
  <c r="Z65" i="2"/>
  <c r="Y65" i="2"/>
  <c r="X65" i="2"/>
  <c r="W65" i="2"/>
  <c r="V65" i="2"/>
  <c r="E65" i="2"/>
  <c r="U65" i="2"/>
  <c r="H65" i="2"/>
  <c r="G65" i="2"/>
  <c r="F65" i="2"/>
  <c r="D65" i="2"/>
  <c r="C65" i="2"/>
  <c r="AE64" i="2"/>
  <c r="AD64" i="2"/>
  <c r="AC64" i="2"/>
  <c r="AB64" i="2"/>
  <c r="AA64" i="2"/>
  <c r="Z64" i="2"/>
  <c r="Y64" i="2"/>
  <c r="X64" i="2"/>
  <c r="W64" i="2"/>
  <c r="V64" i="2"/>
  <c r="E64" i="2"/>
  <c r="U64" i="2"/>
  <c r="H64" i="2"/>
  <c r="G64" i="2"/>
  <c r="F64" i="2"/>
  <c r="D64" i="2"/>
  <c r="C64" i="2"/>
  <c r="AE63" i="2"/>
  <c r="AD63" i="2"/>
  <c r="AC63" i="2"/>
  <c r="AB63" i="2"/>
  <c r="AA63" i="2"/>
  <c r="Z63" i="2"/>
  <c r="Y63" i="2"/>
  <c r="X63" i="2"/>
  <c r="W63" i="2"/>
  <c r="V63" i="2"/>
  <c r="E63" i="2"/>
  <c r="U63" i="2"/>
  <c r="H63" i="2"/>
  <c r="G63" i="2"/>
  <c r="F63" i="2"/>
  <c r="D63" i="2"/>
  <c r="C63" i="2"/>
  <c r="AE62" i="2"/>
  <c r="AD62" i="2"/>
  <c r="AC62" i="2"/>
  <c r="AB62" i="2"/>
  <c r="AA62" i="2"/>
  <c r="Z62" i="2"/>
  <c r="Y62" i="2"/>
  <c r="X62" i="2"/>
  <c r="W62" i="2"/>
  <c r="V62" i="2"/>
  <c r="E62" i="2"/>
  <c r="U62" i="2"/>
  <c r="H62" i="2"/>
  <c r="G62" i="2"/>
  <c r="F62" i="2"/>
  <c r="D62" i="2"/>
  <c r="C62" i="2"/>
  <c r="AE61" i="2"/>
  <c r="AD61" i="2"/>
  <c r="AC61" i="2"/>
  <c r="AB61" i="2"/>
  <c r="AA61" i="2"/>
  <c r="Z61" i="2"/>
  <c r="Y61" i="2"/>
  <c r="X61" i="2"/>
  <c r="W61" i="2"/>
  <c r="V61" i="2"/>
  <c r="E61" i="2"/>
  <c r="U61" i="2"/>
  <c r="H61" i="2"/>
  <c r="G61" i="2"/>
  <c r="F61" i="2"/>
  <c r="D61" i="2"/>
  <c r="C61" i="2"/>
  <c r="AE60" i="2"/>
  <c r="AD60" i="2"/>
  <c r="AC60" i="2"/>
  <c r="AB60" i="2"/>
  <c r="AA60" i="2"/>
  <c r="Z60" i="2"/>
  <c r="Y60" i="2"/>
  <c r="X60" i="2"/>
  <c r="W60" i="2"/>
  <c r="V60" i="2"/>
  <c r="E60" i="2"/>
  <c r="U60" i="2"/>
  <c r="H60" i="2"/>
  <c r="G60" i="2"/>
  <c r="F60" i="2"/>
  <c r="D60" i="2"/>
  <c r="C60" i="2"/>
  <c r="AE59" i="2"/>
  <c r="AD59" i="2"/>
  <c r="AC59" i="2"/>
  <c r="AB59" i="2"/>
  <c r="AA59" i="2"/>
  <c r="Z59" i="2"/>
  <c r="Y59" i="2"/>
  <c r="X59" i="2"/>
  <c r="W59" i="2"/>
  <c r="V59" i="2"/>
  <c r="E59" i="2"/>
  <c r="U59" i="2"/>
  <c r="H59" i="2"/>
  <c r="G59" i="2"/>
  <c r="F59" i="2"/>
  <c r="D59" i="2"/>
  <c r="C59" i="2"/>
  <c r="H58" i="2"/>
  <c r="G58" i="2"/>
  <c r="F58" i="2"/>
  <c r="D58" i="2"/>
  <c r="C58" i="2"/>
  <c r="AE57" i="2"/>
  <c r="AD57" i="2"/>
  <c r="AC57" i="2"/>
  <c r="AB57" i="2"/>
  <c r="AA57" i="2"/>
  <c r="Z57" i="2"/>
  <c r="Y57" i="2"/>
  <c r="X57" i="2"/>
  <c r="W57" i="2"/>
  <c r="V57" i="2"/>
  <c r="E57" i="2"/>
  <c r="U57" i="2"/>
  <c r="H57" i="2"/>
  <c r="G57" i="2"/>
  <c r="F57" i="2"/>
  <c r="D57" i="2"/>
  <c r="C57" i="2"/>
  <c r="AE56" i="2"/>
  <c r="AD56" i="2"/>
  <c r="AC56" i="2"/>
  <c r="AB56" i="2"/>
  <c r="AA56" i="2"/>
  <c r="Z56" i="2"/>
  <c r="Y56" i="2"/>
  <c r="X56" i="2"/>
  <c r="W56" i="2"/>
  <c r="V56" i="2"/>
  <c r="E56" i="2"/>
  <c r="U56" i="2"/>
  <c r="H56" i="2"/>
  <c r="G56" i="2"/>
  <c r="F56" i="2"/>
  <c r="D56" i="2"/>
  <c r="C56" i="2"/>
  <c r="AE55" i="2"/>
  <c r="AD55" i="2"/>
  <c r="AC55" i="2"/>
  <c r="AB55" i="2"/>
  <c r="AA55" i="2"/>
  <c r="Z55" i="2"/>
  <c r="Y55" i="2"/>
  <c r="X55" i="2"/>
  <c r="W55" i="2"/>
  <c r="V55" i="2"/>
  <c r="E55" i="2"/>
  <c r="U55" i="2"/>
  <c r="H55" i="2"/>
  <c r="G55" i="2"/>
  <c r="F55" i="2"/>
  <c r="D55" i="2"/>
  <c r="C55" i="2"/>
  <c r="AE54" i="2"/>
  <c r="AD54" i="2"/>
  <c r="AC54" i="2"/>
  <c r="AB54" i="2"/>
  <c r="AA54" i="2"/>
  <c r="Z54" i="2"/>
  <c r="Y54" i="2"/>
  <c r="X54" i="2"/>
  <c r="W54" i="2"/>
  <c r="V54" i="2"/>
  <c r="E54" i="2"/>
  <c r="U54" i="2"/>
  <c r="H54" i="2"/>
  <c r="G54" i="2"/>
  <c r="F54" i="2"/>
  <c r="D54" i="2"/>
  <c r="C54" i="2"/>
  <c r="AE53" i="2"/>
  <c r="AD53" i="2"/>
  <c r="AC53" i="2"/>
  <c r="AB53" i="2"/>
  <c r="AA53" i="2"/>
  <c r="Z53" i="2"/>
  <c r="Y53" i="2"/>
  <c r="X53" i="2"/>
  <c r="W53" i="2"/>
  <c r="V53" i="2"/>
  <c r="E53" i="2"/>
  <c r="U53" i="2"/>
  <c r="H53" i="2"/>
  <c r="G53" i="2"/>
  <c r="F53" i="2"/>
  <c r="D53" i="2"/>
  <c r="C53" i="2"/>
  <c r="AE52" i="2"/>
  <c r="AD52" i="2"/>
  <c r="AC52" i="2"/>
  <c r="AB52" i="2"/>
  <c r="AA52" i="2"/>
  <c r="Z52" i="2"/>
  <c r="Y52" i="2"/>
  <c r="X52" i="2"/>
  <c r="W52" i="2"/>
  <c r="V52" i="2"/>
  <c r="E52" i="2"/>
  <c r="U52" i="2"/>
  <c r="H52" i="2"/>
  <c r="G52" i="2"/>
  <c r="F52" i="2"/>
  <c r="D52" i="2"/>
  <c r="C52" i="2"/>
  <c r="AE51" i="2"/>
  <c r="AD51" i="2"/>
  <c r="AC51" i="2"/>
  <c r="AB51" i="2"/>
  <c r="AA51" i="2"/>
  <c r="Z51" i="2"/>
  <c r="Y51" i="2"/>
  <c r="X51" i="2"/>
  <c r="W51" i="2"/>
  <c r="V51" i="2"/>
  <c r="E51" i="2"/>
  <c r="U51" i="2"/>
  <c r="H51" i="2"/>
  <c r="G51" i="2"/>
  <c r="F51" i="2"/>
  <c r="D51" i="2"/>
  <c r="C51" i="2"/>
  <c r="AE50" i="2"/>
  <c r="AD50" i="2"/>
  <c r="AC50" i="2"/>
  <c r="AB50" i="2"/>
  <c r="AA50" i="2"/>
  <c r="Z50" i="2"/>
  <c r="Y50" i="2"/>
  <c r="X50" i="2"/>
  <c r="W50" i="2"/>
  <c r="V50" i="2"/>
  <c r="E50" i="2"/>
  <c r="U50" i="2"/>
  <c r="H50" i="2"/>
  <c r="G50" i="2"/>
  <c r="F50" i="2"/>
  <c r="D50" i="2"/>
  <c r="C50" i="2"/>
  <c r="AE49" i="2"/>
  <c r="AD49" i="2"/>
  <c r="AC49" i="2"/>
  <c r="AB49" i="2"/>
  <c r="AA49" i="2"/>
  <c r="Z49" i="2"/>
  <c r="Y49" i="2"/>
  <c r="X49" i="2"/>
  <c r="W49" i="2"/>
  <c r="V49" i="2"/>
  <c r="E49" i="2"/>
  <c r="U49" i="2"/>
  <c r="H49" i="2"/>
  <c r="G49" i="2"/>
  <c r="F49" i="2"/>
  <c r="D49" i="2"/>
  <c r="C49" i="2"/>
  <c r="AE48" i="2"/>
  <c r="AD48" i="2"/>
  <c r="AC48" i="2"/>
  <c r="AB48" i="2"/>
  <c r="AA48" i="2"/>
  <c r="Z48" i="2"/>
  <c r="Y48" i="2"/>
  <c r="X48" i="2"/>
  <c r="W48" i="2"/>
  <c r="V48" i="2"/>
  <c r="E48" i="2"/>
  <c r="U48" i="2"/>
  <c r="H48" i="2"/>
  <c r="G48" i="2"/>
  <c r="F48" i="2"/>
  <c r="D48" i="2"/>
  <c r="C48" i="2"/>
  <c r="AE47" i="2"/>
  <c r="AD47" i="2"/>
  <c r="AC47" i="2"/>
  <c r="AB47" i="2"/>
  <c r="AA47" i="2"/>
  <c r="Z47" i="2"/>
  <c r="Y47" i="2"/>
  <c r="X47" i="2"/>
  <c r="W47" i="2"/>
  <c r="V47" i="2"/>
  <c r="E47" i="2"/>
  <c r="U47" i="2"/>
  <c r="H47" i="2"/>
  <c r="G47" i="2"/>
  <c r="F47" i="2"/>
  <c r="D47" i="2"/>
  <c r="C47" i="2"/>
  <c r="AE46" i="2"/>
  <c r="AD46" i="2"/>
  <c r="AC46" i="2"/>
  <c r="AB46" i="2"/>
  <c r="AA46" i="2"/>
  <c r="Z46" i="2"/>
  <c r="Y46" i="2"/>
  <c r="X46" i="2"/>
  <c r="W46" i="2"/>
  <c r="V46" i="2"/>
  <c r="E46" i="2"/>
  <c r="U46" i="2"/>
  <c r="H46" i="2"/>
  <c r="G46" i="2"/>
  <c r="F46" i="2"/>
  <c r="D46" i="2"/>
  <c r="C46" i="2"/>
  <c r="AE45" i="2"/>
  <c r="AD45" i="2"/>
  <c r="AC45" i="2"/>
  <c r="AB45" i="2"/>
  <c r="AA45" i="2"/>
  <c r="Z45" i="2"/>
  <c r="Y45" i="2"/>
  <c r="X45" i="2"/>
  <c r="W45" i="2"/>
  <c r="V45" i="2"/>
  <c r="E45" i="2"/>
  <c r="U45" i="2"/>
  <c r="H45" i="2"/>
  <c r="G45" i="2"/>
  <c r="F45" i="2"/>
  <c r="D45" i="2"/>
  <c r="C45" i="2"/>
  <c r="AE44" i="2"/>
  <c r="AD44" i="2"/>
  <c r="AC44" i="2"/>
  <c r="AB44" i="2"/>
  <c r="AA44" i="2"/>
  <c r="Z44" i="2"/>
  <c r="Y44" i="2"/>
  <c r="X44" i="2"/>
  <c r="W44" i="2"/>
  <c r="V44" i="2"/>
  <c r="E44" i="2"/>
  <c r="U44" i="2"/>
  <c r="H44" i="2"/>
  <c r="G44" i="2"/>
  <c r="F44" i="2"/>
  <c r="D44" i="2"/>
  <c r="C44" i="2"/>
  <c r="AE43" i="2"/>
  <c r="AD43" i="2"/>
  <c r="AC43" i="2"/>
  <c r="AB43" i="2"/>
  <c r="AA43" i="2"/>
  <c r="Z43" i="2"/>
  <c r="Y43" i="2"/>
  <c r="X43" i="2"/>
  <c r="W43" i="2"/>
  <c r="V43" i="2"/>
  <c r="U43" i="2"/>
  <c r="AE42" i="2"/>
  <c r="AD42" i="2"/>
  <c r="AC42" i="2"/>
  <c r="AB42" i="2"/>
  <c r="AA42" i="2"/>
  <c r="Z42" i="2"/>
  <c r="Y42" i="2"/>
  <c r="X42" i="2"/>
  <c r="W42" i="2"/>
  <c r="V42" i="2"/>
  <c r="E42" i="2"/>
  <c r="U42" i="2"/>
  <c r="H42" i="2"/>
  <c r="G42" i="2"/>
  <c r="F42" i="2"/>
  <c r="D42" i="2"/>
  <c r="C42" i="2"/>
  <c r="AE41" i="2"/>
  <c r="AD41" i="2"/>
  <c r="AC41" i="2"/>
  <c r="AB41" i="2"/>
  <c r="AA41" i="2"/>
  <c r="Z41" i="2"/>
  <c r="Y41" i="2"/>
  <c r="X41" i="2"/>
  <c r="W41" i="2"/>
  <c r="V41" i="2"/>
  <c r="E41" i="2"/>
  <c r="U41" i="2"/>
  <c r="H41" i="2"/>
  <c r="G41" i="2"/>
  <c r="F41" i="2"/>
  <c r="D41" i="2"/>
  <c r="C41" i="2"/>
  <c r="AE40" i="2"/>
  <c r="AD40" i="2"/>
  <c r="AC40" i="2"/>
  <c r="AB40" i="2"/>
  <c r="AA40" i="2"/>
  <c r="Z40" i="2"/>
  <c r="Y40" i="2"/>
  <c r="X40" i="2"/>
  <c r="W40" i="2"/>
  <c r="V40" i="2"/>
  <c r="E40" i="2"/>
  <c r="U40" i="2"/>
  <c r="H40" i="2"/>
  <c r="G40" i="2"/>
  <c r="F40" i="2"/>
  <c r="D40" i="2"/>
  <c r="C40" i="2"/>
  <c r="AE39" i="2"/>
  <c r="AD39" i="2"/>
  <c r="AC39" i="2"/>
  <c r="AB39" i="2"/>
  <c r="AA39" i="2"/>
  <c r="Z39" i="2"/>
  <c r="Y39" i="2"/>
  <c r="X39" i="2"/>
  <c r="W39" i="2"/>
  <c r="V39" i="2"/>
  <c r="E39" i="2"/>
  <c r="U39" i="2"/>
  <c r="H39" i="2"/>
  <c r="G39" i="2"/>
  <c r="F39" i="2"/>
  <c r="D39" i="2"/>
  <c r="C39" i="2"/>
  <c r="AE38" i="2"/>
  <c r="AD38" i="2"/>
  <c r="AC38" i="2"/>
  <c r="AB38" i="2"/>
  <c r="AA38" i="2"/>
  <c r="Z38" i="2"/>
  <c r="Y38" i="2"/>
  <c r="X38" i="2"/>
  <c r="W38" i="2"/>
  <c r="V38" i="2"/>
  <c r="E38" i="2"/>
  <c r="U38" i="2"/>
  <c r="H38" i="2"/>
  <c r="G38" i="2"/>
  <c r="F38" i="2"/>
  <c r="D38" i="2"/>
  <c r="C38" i="2"/>
  <c r="AE37" i="2"/>
  <c r="AD37" i="2"/>
  <c r="AC37" i="2"/>
  <c r="AB37" i="2"/>
  <c r="AA37" i="2"/>
  <c r="Z37" i="2"/>
  <c r="Y37" i="2"/>
  <c r="X37" i="2"/>
  <c r="W37" i="2"/>
  <c r="V37" i="2"/>
  <c r="E37" i="2"/>
  <c r="U37" i="2"/>
  <c r="H37" i="2"/>
  <c r="G37" i="2"/>
  <c r="F37" i="2"/>
  <c r="D37" i="2"/>
  <c r="C37" i="2"/>
  <c r="AE36" i="2"/>
  <c r="AD36" i="2"/>
  <c r="AC36" i="2"/>
  <c r="AB36" i="2"/>
  <c r="AA36" i="2"/>
  <c r="Z36" i="2"/>
  <c r="Y36" i="2"/>
  <c r="X36" i="2"/>
  <c r="W36" i="2"/>
  <c r="V36" i="2"/>
  <c r="E36" i="2"/>
  <c r="U36" i="2"/>
  <c r="H36" i="2"/>
  <c r="G36" i="2"/>
  <c r="F36" i="2"/>
  <c r="D36" i="2"/>
  <c r="C36" i="2"/>
  <c r="AE35" i="2"/>
  <c r="AD35" i="2"/>
  <c r="AC35" i="2"/>
  <c r="AB35" i="2"/>
  <c r="AA35" i="2"/>
  <c r="Z35" i="2"/>
  <c r="Y35" i="2"/>
  <c r="X35" i="2"/>
  <c r="W35" i="2"/>
  <c r="V35" i="2"/>
  <c r="E35" i="2"/>
  <c r="U35" i="2"/>
  <c r="H35" i="2"/>
  <c r="G35" i="2"/>
  <c r="F35" i="2"/>
  <c r="D35" i="2"/>
  <c r="C35" i="2"/>
  <c r="AE34" i="2"/>
  <c r="AD34" i="2"/>
  <c r="AC34" i="2"/>
  <c r="AB34" i="2"/>
  <c r="AA34" i="2"/>
  <c r="Z34" i="2"/>
  <c r="Y34" i="2"/>
  <c r="X34" i="2"/>
  <c r="W34" i="2"/>
  <c r="V34" i="2"/>
  <c r="E34" i="2"/>
  <c r="U34" i="2"/>
  <c r="H34" i="2"/>
  <c r="G34" i="2"/>
  <c r="F34" i="2"/>
  <c r="D34" i="2"/>
  <c r="C34" i="2"/>
  <c r="AE33" i="2"/>
  <c r="AD33" i="2"/>
  <c r="AC33" i="2"/>
  <c r="AB33" i="2"/>
  <c r="AA33" i="2"/>
  <c r="Z33" i="2"/>
  <c r="Y33" i="2"/>
  <c r="X33" i="2"/>
  <c r="W33" i="2"/>
  <c r="V33" i="2"/>
  <c r="E33" i="2"/>
  <c r="U33" i="2"/>
  <c r="H33" i="2"/>
  <c r="G33" i="2"/>
  <c r="F33" i="2"/>
  <c r="D33" i="2"/>
  <c r="C33" i="2"/>
  <c r="AE32" i="2"/>
  <c r="AD32" i="2"/>
  <c r="AC32" i="2"/>
  <c r="AB32" i="2"/>
  <c r="AA32" i="2"/>
  <c r="Z32" i="2"/>
  <c r="Y32" i="2"/>
  <c r="X32" i="2"/>
  <c r="W32" i="2"/>
  <c r="V32" i="2"/>
  <c r="E32" i="2"/>
  <c r="U32" i="2"/>
  <c r="H43" i="2"/>
  <c r="H32" i="2"/>
  <c r="G43" i="2"/>
  <c r="G32" i="2"/>
  <c r="F43" i="2"/>
  <c r="F32" i="2"/>
  <c r="D43" i="2"/>
  <c r="D32" i="2"/>
  <c r="C43" i="2"/>
  <c r="C32" i="2"/>
  <c r="AE28" i="2"/>
  <c r="AE27" i="2"/>
  <c r="AD28" i="2"/>
  <c r="AD27" i="2"/>
  <c r="AC28" i="2"/>
  <c r="AC27" i="2"/>
  <c r="AB28" i="2"/>
  <c r="AB27" i="2"/>
  <c r="AA28" i="2"/>
  <c r="AA27" i="2"/>
  <c r="Z28" i="2"/>
  <c r="Z27" i="2"/>
  <c r="Y28" i="2"/>
  <c r="Y27" i="2"/>
  <c r="X28" i="2"/>
  <c r="X27" i="2"/>
  <c r="W28" i="2"/>
  <c r="W27" i="2"/>
  <c r="V28" i="2"/>
  <c r="V27" i="2"/>
  <c r="U28" i="2"/>
  <c r="U27" i="2"/>
  <c r="AE26" i="2"/>
  <c r="AE25" i="2"/>
  <c r="AD26" i="2"/>
  <c r="AD25" i="2"/>
  <c r="AC26" i="2"/>
  <c r="AC25" i="2"/>
  <c r="AB26" i="2"/>
  <c r="AB25" i="2"/>
  <c r="AA26" i="2"/>
  <c r="AA25" i="2"/>
  <c r="Z26" i="2"/>
  <c r="Z25" i="2"/>
  <c r="Y26" i="2"/>
  <c r="Y25" i="2"/>
  <c r="X26" i="2"/>
  <c r="X25" i="2"/>
  <c r="W26" i="2"/>
  <c r="W25" i="2"/>
  <c r="V26" i="2"/>
  <c r="V25" i="2"/>
  <c r="U26" i="2"/>
  <c r="U25" i="2"/>
  <c r="AE24" i="2"/>
  <c r="AE23" i="2"/>
  <c r="AD24" i="2"/>
  <c r="AD23" i="2"/>
  <c r="AC24" i="2"/>
  <c r="AC23" i="2"/>
  <c r="AB24" i="2"/>
  <c r="AB23" i="2"/>
  <c r="AA24" i="2"/>
  <c r="AA23" i="2"/>
  <c r="Z24" i="2"/>
  <c r="Z23" i="2"/>
  <c r="Y24" i="2"/>
  <c r="Y23" i="2"/>
  <c r="X24" i="2"/>
  <c r="X23" i="2"/>
  <c r="W24" i="2"/>
  <c r="W23" i="2"/>
  <c r="V24" i="2"/>
  <c r="V23" i="2"/>
  <c r="U24" i="2"/>
  <c r="U23" i="2"/>
  <c r="AE22" i="2"/>
  <c r="AE21" i="2"/>
  <c r="AD22" i="2"/>
  <c r="AD21" i="2"/>
  <c r="AC22" i="2"/>
  <c r="AC21" i="2"/>
  <c r="AB22" i="2"/>
  <c r="AB21" i="2"/>
  <c r="AA22" i="2"/>
  <c r="AA21" i="2"/>
  <c r="Z22" i="2"/>
  <c r="Z21" i="2"/>
  <c r="Y22" i="2"/>
  <c r="Y21" i="2"/>
  <c r="X22" i="2"/>
  <c r="X21" i="2"/>
  <c r="W22" i="2"/>
  <c r="W21" i="2"/>
  <c r="V22" i="2"/>
  <c r="V21" i="2"/>
  <c r="U22" i="2"/>
  <c r="U21" i="2"/>
  <c r="AE18" i="2"/>
  <c r="AE19" i="2"/>
  <c r="AE20" i="2"/>
  <c r="AE17" i="2"/>
  <c r="AD18" i="2"/>
  <c r="AD19" i="2"/>
  <c r="AD20" i="2"/>
  <c r="AD17" i="2"/>
  <c r="AC18" i="2"/>
  <c r="AC19" i="2"/>
  <c r="AC20" i="2"/>
  <c r="AC17" i="2"/>
  <c r="AB18" i="2"/>
  <c r="AB19" i="2"/>
  <c r="AB20" i="2"/>
  <c r="AB17" i="2"/>
  <c r="AA18" i="2"/>
  <c r="AA19" i="2"/>
  <c r="AA20" i="2"/>
  <c r="AA17" i="2"/>
  <c r="Z18" i="2"/>
  <c r="Z19" i="2"/>
  <c r="Z20" i="2"/>
  <c r="Z17" i="2"/>
  <c r="Y18" i="2"/>
  <c r="Y19" i="2"/>
  <c r="Y20" i="2"/>
  <c r="Y17" i="2"/>
  <c r="X18" i="2"/>
  <c r="X19" i="2"/>
  <c r="X20" i="2"/>
  <c r="X17" i="2"/>
  <c r="W18" i="2"/>
  <c r="W19" i="2"/>
  <c r="W20" i="2"/>
  <c r="W17" i="2"/>
  <c r="V18" i="2"/>
  <c r="V19" i="2"/>
  <c r="V20" i="2"/>
  <c r="V17" i="2"/>
  <c r="U18" i="2"/>
  <c r="U19" i="2"/>
  <c r="U20" i="2"/>
  <c r="U17" i="2"/>
  <c r="AE16" i="2"/>
  <c r="AE15" i="2"/>
  <c r="AD16" i="2"/>
  <c r="AD15" i="2"/>
  <c r="AC16" i="2"/>
  <c r="AC15" i="2"/>
  <c r="AB16" i="2"/>
  <c r="AB15" i="2"/>
  <c r="AA16" i="2"/>
  <c r="AA15" i="2"/>
  <c r="Z16" i="2"/>
  <c r="Z15" i="2"/>
  <c r="Y16" i="2"/>
  <c r="Y15" i="2"/>
  <c r="X16" i="2"/>
  <c r="X15" i="2"/>
  <c r="W16" i="2"/>
  <c r="W15" i="2"/>
  <c r="V16" i="2"/>
  <c r="V15" i="2"/>
  <c r="U16" i="2"/>
  <c r="U15" i="2"/>
  <c r="AE14" i="2"/>
  <c r="AE13" i="2"/>
  <c r="AD14" i="2"/>
  <c r="AD13" i="2"/>
  <c r="AC14" i="2"/>
  <c r="AC13" i="2"/>
  <c r="AB14" i="2"/>
  <c r="AB13" i="2"/>
  <c r="AA14" i="2"/>
  <c r="AA13" i="2"/>
  <c r="Z14" i="2"/>
  <c r="Z13" i="2"/>
  <c r="Y14" i="2"/>
  <c r="Y13" i="2"/>
  <c r="X14" i="2"/>
  <c r="X13" i="2"/>
  <c r="W14" i="2"/>
  <c r="W13" i="2"/>
  <c r="V14" i="2"/>
  <c r="V13" i="2"/>
  <c r="U14" i="2"/>
  <c r="U13" i="2"/>
  <c r="AE12" i="2"/>
  <c r="AE58" i="2"/>
  <c r="AE6" i="2"/>
  <c r="AE8" i="2"/>
  <c r="AE11" i="2"/>
  <c r="AD12" i="2"/>
  <c r="AD58" i="2"/>
  <c r="AD6" i="2"/>
  <c r="AD8" i="2"/>
  <c r="AD11" i="2"/>
  <c r="AC12" i="2"/>
  <c r="AC58" i="2"/>
  <c r="AC6" i="2"/>
  <c r="AC8" i="2"/>
  <c r="AC11" i="2"/>
  <c r="AB12" i="2"/>
  <c r="AB58" i="2"/>
  <c r="AB6" i="2"/>
  <c r="AB8" i="2"/>
  <c r="AB11" i="2"/>
  <c r="AA12" i="2"/>
  <c r="AA58" i="2"/>
  <c r="AA6" i="2"/>
  <c r="AA8" i="2"/>
  <c r="AA11" i="2"/>
  <c r="Z12" i="2"/>
  <c r="Z58" i="2"/>
  <c r="Z6" i="2"/>
  <c r="Z8" i="2"/>
  <c r="Z11" i="2"/>
  <c r="Y12" i="2"/>
  <c r="Y58" i="2"/>
  <c r="Y6" i="2"/>
  <c r="Y8" i="2"/>
  <c r="Y11" i="2"/>
  <c r="X12" i="2"/>
  <c r="X58" i="2"/>
  <c r="X6" i="2"/>
  <c r="X8" i="2"/>
  <c r="X11" i="2"/>
  <c r="W12" i="2"/>
  <c r="W58" i="2"/>
  <c r="W6" i="2"/>
  <c r="W8" i="2"/>
  <c r="W11" i="2"/>
  <c r="V12" i="2"/>
  <c r="V58" i="2"/>
  <c r="V6" i="2"/>
  <c r="V8" i="2"/>
  <c r="V11" i="2"/>
  <c r="U12" i="2"/>
  <c r="E43" i="2"/>
  <c r="E58" i="2"/>
  <c r="U58" i="2"/>
  <c r="U6" i="2"/>
  <c r="U8" i="2"/>
  <c r="U11" i="2"/>
</calcChain>
</file>

<file path=xl/sharedStrings.xml><?xml version="1.0" encoding="utf-8"?>
<sst xmlns="http://schemas.openxmlformats.org/spreadsheetml/2006/main" count="507" uniqueCount="124">
  <si>
    <t>Dados do Piloto</t>
  </si>
  <si>
    <t>Nível do carro</t>
  </si>
  <si>
    <t>Conc.</t>
  </si>
  <si>
    <t>Tal.</t>
  </si>
  <si>
    <t>Agg.</t>
  </si>
  <si>
    <t>Exp.</t>
  </si>
  <si>
    <t>Stam.</t>
  </si>
  <si>
    <t>Risco</t>
  </si>
  <si>
    <t>SOMA</t>
  </si>
  <si>
    <t>Chassis</t>
  </si>
  <si>
    <t>Engine</t>
  </si>
  <si>
    <t>Asa D.</t>
  </si>
  <si>
    <t>Asa T.</t>
  </si>
  <si>
    <t>Und.</t>
  </si>
  <si>
    <t>Sid.</t>
  </si>
  <si>
    <t>Cool.</t>
  </si>
  <si>
    <t>Gear</t>
  </si>
  <si>
    <t>Brak.</t>
  </si>
  <si>
    <t>Susp.</t>
  </si>
  <si>
    <t>Elet.</t>
  </si>
  <si>
    <t>Interlagos</t>
  </si>
  <si>
    <t>Buenos Aires</t>
  </si>
  <si>
    <t>Imola</t>
  </si>
  <si>
    <t>Monte Carlo</t>
  </si>
  <si>
    <t>Barcelona</t>
  </si>
  <si>
    <t>Montreal</t>
  </si>
  <si>
    <t>Magny Cours</t>
  </si>
  <si>
    <t>Silverstone</t>
  </si>
  <si>
    <t>Hungaroring</t>
  </si>
  <si>
    <t>Spa</t>
  </si>
  <si>
    <t>Monza</t>
  </si>
  <si>
    <t>A1-Ring</t>
  </si>
  <si>
    <t>Suzuka</t>
  </si>
  <si>
    <t>Jerez</t>
  </si>
  <si>
    <t>Sepang</t>
  </si>
  <si>
    <t>Indianapolis</t>
  </si>
  <si>
    <t>Hockenheim</t>
  </si>
  <si>
    <t>Estoril</t>
  </si>
  <si>
    <t>Adelaide</t>
  </si>
  <si>
    <t>Kyalami</t>
  </si>
  <si>
    <t>Nurburgring</t>
  </si>
  <si>
    <t>Mexico City</t>
  </si>
  <si>
    <t>Brands Hatch</t>
  </si>
  <si>
    <t>Oesterreichring</t>
  </si>
  <si>
    <t>Paul Ricard</t>
  </si>
  <si>
    <t>Zolder</t>
  </si>
  <si>
    <t>Zandvoort</t>
  </si>
  <si>
    <t>Mugello</t>
  </si>
  <si>
    <t>Sakhir</t>
  </si>
  <si>
    <t>Anderstorp</t>
  </si>
  <si>
    <t>Brasilia</t>
  </si>
  <si>
    <t>Fiorano</t>
  </si>
  <si>
    <t>Shanghai</t>
  </si>
  <si>
    <t>Melbourne</t>
  </si>
  <si>
    <t>Laguna Seca</t>
  </si>
  <si>
    <t>Istanbul</t>
  </si>
  <si>
    <t>Fuji</t>
  </si>
  <si>
    <t>Singapore</t>
  </si>
  <si>
    <t>Valencia</t>
  </si>
  <si>
    <t>Yas Marina</t>
  </si>
  <si>
    <t>Brno</t>
  </si>
  <si>
    <t>Poznan</t>
  </si>
  <si>
    <t>Irungattukottai</t>
  </si>
  <si>
    <t>Yeongam</t>
  </si>
  <si>
    <t>BUcharest Ring</t>
  </si>
  <si>
    <t>Indy Oval</t>
  </si>
  <si>
    <t>Ahvenisto</t>
  </si>
  <si>
    <t>New Delhi</t>
  </si>
  <si>
    <t>Portimao</t>
  </si>
  <si>
    <t>Kaunas</t>
  </si>
  <si>
    <t>Austin</t>
  </si>
  <si>
    <t>Slovakiaring</t>
  </si>
  <si>
    <t>Serres</t>
  </si>
  <si>
    <t>Rafaela Oval</t>
  </si>
  <si>
    <t>Sochi</t>
  </si>
  <si>
    <t>Track name</t>
  </si>
  <si>
    <t>Desgaste corrida</t>
  </si>
  <si>
    <t>Track number</t>
  </si>
  <si>
    <t>Desgaste corrida/volta</t>
  </si>
  <si>
    <t>Race laps</t>
  </si>
  <si>
    <t>K</t>
  </si>
  <si>
    <t>Voltas</t>
  </si>
  <si>
    <t>No special priority</t>
  </si>
  <si>
    <t>Top speed</t>
  </si>
  <si>
    <t>Cornering</t>
  </si>
  <si>
    <t>Hairpins</t>
  </si>
  <si>
    <t>Braking</t>
  </si>
  <si>
    <t>Overtaking</t>
  </si>
  <si>
    <t>Chicanes</t>
  </si>
  <si>
    <t>Test car limits</t>
  </si>
  <si>
    <t>Setup tuning</t>
  </si>
  <si>
    <t>Name</t>
  </si>
  <si>
    <t>Downf,</t>
  </si>
  <si>
    <t>Overt,</t>
  </si>
  <si>
    <t>Suspen</t>
  </si>
  <si>
    <t>F, Cons</t>
  </si>
  <si>
    <t>Tyre W</t>
  </si>
  <si>
    <t>L, Len</t>
  </si>
  <si>
    <t>Laps</t>
  </si>
  <si>
    <t>Dist,</t>
  </si>
  <si>
    <t>Power</t>
  </si>
  <si>
    <t>Hand</t>
  </si>
  <si>
    <t>Accel</t>
  </si>
  <si>
    <t>Avg, Speed</t>
  </si>
  <si>
    <t>Corne</t>
  </si>
  <si>
    <t>Time</t>
  </si>
  <si>
    <t>Medium</t>
  </si>
  <si>
    <t>Normal</t>
  </si>
  <si>
    <t>Soft</t>
  </si>
  <si>
    <t>High</t>
  </si>
  <si>
    <t>V, hard</t>
  </si>
  <si>
    <t>Hard</t>
  </si>
  <si>
    <t>V, low</t>
  </si>
  <si>
    <t>Low</t>
  </si>
  <si>
    <t>Easy</t>
  </si>
  <si>
    <t>V, high</t>
  </si>
  <si>
    <t>V, Easy</t>
  </si>
  <si>
    <t>V, High</t>
  </si>
  <si>
    <t>HIgh</t>
  </si>
  <si>
    <t>Bremgarten</t>
  </si>
  <si>
    <t>Avus</t>
  </si>
  <si>
    <t>Baku City</t>
  </si>
  <si>
    <t>Grobnik</t>
  </si>
  <si>
    <t>Jyllands-Ringen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</si>
</sst>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0" fontId="0" fillId="0" borderId="3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7" xfId="0" applyNumberFormat="1" applyBorder="1"/>
    <xf numFmtId="0" fontId="1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" xfId="0" applyFont="1" applyBorder="1"/>
    <xf numFmtId="0" fontId="2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" xfId="0" applyFont="1" applyBorder="1"/>
    <xf numFmtId="0" fontId="4" fillId="0" borderId="11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4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4" xfId="0" applyBorder="1"/>
    <xf numFmtId="0" fontId="0" fillId="0" borderId="9" xfId="0" applyBorder="1"/>
    <xf numFmtId="1" fontId="0" fillId="0" borderId="10" xfId="0" applyNumberFormat="1" applyBorder="1"/>
    <xf numFmtId="1" fontId="0" fillId="0" borderId="1" xfId="0" applyNumberFormat="1" applyBorder="1"/>
    <xf numFmtId="1" fontId="0" fillId="0" borderId="11" xfId="0" applyNumberFormat="1" applyBorder="1"/>
    <xf numFmtId="0" fontId="0" fillId="0" borderId="10" xfId="0" applyBorder="1"/>
    <xf numFmtId="1" fontId="0" fillId="0" borderId="0" xfId="0" applyNumberFormat="1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0" fontId="8" fillId="0" borderId="7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"/>
  <sheetViews>
    <sheetView tabSelected="1" topLeftCell="A34" zoomScale="85" zoomScaleNormal="85" zoomScalePageLayoutView="85" workbookViewId="0">
      <selection activeCell="I67" sqref="I67"/>
    </sheetView>
  </sheetViews>
  <sheetFormatPr defaultColWidth="11.5703125" defaultRowHeight="15" x14ac:dyDescent="0.25"/>
  <cols>
    <col min="2" max="2" width="20.28515625" customWidth="1"/>
  </cols>
  <sheetData>
    <row r="1" spans="1:41" ht="15.75" customHeight="1" x14ac:dyDescent="0.25"/>
    <row r="2" spans="1:41" ht="15.75" customHeight="1" x14ac:dyDescent="0.25">
      <c r="A2" s="1"/>
      <c r="B2" s="1"/>
      <c r="C2" s="55" t="s">
        <v>0</v>
      </c>
      <c r="D2" s="55"/>
      <c r="E2" s="55"/>
      <c r="F2" s="55"/>
      <c r="G2" s="55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6" t="s">
        <v>1</v>
      </c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spans="1:41" ht="15" customHeight="1" x14ac:dyDescent="0.25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9</v>
      </c>
      <c r="V3" s="3" t="s">
        <v>10</v>
      </c>
      <c r="W3" s="3" t="s">
        <v>11</v>
      </c>
      <c r="X3" s="3" t="s">
        <v>12</v>
      </c>
      <c r="Y3" s="3" t="s">
        <v>13</v>
      </c>
      <c r="Z3" s="3" t="s">
        <v>14</v>
      </c>
      <c r="AA3" s="3" t="s">
        <v>15</v>
      </c>
      <c r="AB3" s="3" t="s">
        <v>16</v>
      </c>
      <c r="AC3" s="3" t="s">
        <v>17</v>
      </c>
      <c r="AD3" s="3" t="s">
        <v>18</v>
      </c>
      <c r="AE3" s="3" t="s">
        <v>19</v>
      </c>
    </row>
    <row r="4" spans="1:41" ht="15.75" customHeight="1" thickTop="1" thickBot="1" x14ac:dyDescent="0.3">
      <c r="A4" s="1"/>
      <c r="B4" s="1"/>
      <c r="C4" s="4">
        <v>202</v>
      </c>
      <c r="D4" s="4">
        <v>209</v>
      </c>
      <c r="E4" s="4">
        <v>1</v>
      </c>
      <c r="F4" s="4">
        <v>118</v>
      </c>
      <c r="G4" s="4">
        <v>171</v>
      </c>
      <c r="H4" s="4">
        <v>60</v>
      </c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5">
        <v>6</v>
      </c>
      <c r="V4" s="6">
        <v>5</v>
      </c>
      <c r="W4" s="6">
        <v>6</v>
      </c>
      <c r="X4" s="6">
        <v>6</v>
      </c>
      <c r="Y4" s="6">
        <v>5</v>
      </c>
      <c r="Z4" s="6">
        <v>5</v>
      </c>
      <c r="AA4" s="6">
        <v>5</v>
      </c>
      <c r="AB4" s="6">
        <v>5</v>
      </c>
      <c r="AC4" s="6">
        <v>5</v>
      </c>
      <c r="AD4" s="6">
        <v>5</v>
      </c>
      <c r="AE4" s="7">
        <v>6</v>
      </c>
    </row>
    <row r="5" spans="1:41" ht="15" hidden="1" customHeight="1" x14ac:dyDescent="0.25">
      <c r="A5" s="1"/>
      <c r="B5" s="1"/>
      <c r="C5" s="8">
        <v>8.0000000000000004E-4</v>
      </c>
      <c r="D5" s="1">
        <v>5.0000000000000001E-4</v>
      </c>
      <c r="E5" s="1">
        <v>0</v>
      </c>
      <c r="F5" s="1">
        <v>5.0000000000000001E-4</v>
      </c>
      <c r="G5" s="1">
        <v>0</v>
      </c>
      <c r="H5" s="9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9"/>
      <c r="U5" s="8">
        <f t="shared" ref="U5:AE5" si="0">($AG$7*U4^$AG$6+$AH$7*U4^$AH$6+$AI$7*U4^$AI$6+$AJ$7*U4^$AJ$6+$AK$7*U4^$AK$6+$AL$7*U4^$AL$6+$AM$7*U4^$AM$6+$AN$7*U4^$AN$6+$AO$7*U4^$AO$6)/10000</f>
        <v>4.0000000000516298E-3</v>
      </c>
      <c r="V5" s="1">
        <f t="shared" si="0"/>
        <v>4.5000000000187971E-3</v>
      </c>
      <c r="W5" s="1">
        <f t="shared" si="0"/>
        <v>4.0000000000516298E-3</v>
      </c>
      <c r="X5" s="1">
        <f t="shared" si="0"/>
        <v>4.0000000000516298E-3</v>
      </c>
      <c r="Y5" s="1">
        <f t="shared" si="0"/>
        <v>4.5000000000187971E-3</v>
      </c>
      <c r="Z5" s="1">
        <f t="shared" si="0"/>
        <v>4.5000000000187971E-3</v>
      </c>
      <c r="AA5" s="1">
        <f t="shared" si="0"/>
        <v>4.5000000000187971E-3</v>
      </c>
      <c r="AB5" s="1">
        <f t="shared" si="0"/>
        <v>4.5000000000187971E-3</v>
      </c>
      <c r="AC5" s="1">
        <f t="shared" si="0"/>
        <v>4.5000000000187971E-3</v>
      </c>
      <c r="AD5" s="1">
        <f t="shared" si="0"/>
        <v>4.5000000000187971E-3</v>
      </c>
      <c r="AE5" s="9">
        <f t="shared" si="0"/>
        <v>4.0000000000516298E-3</v>
      </c>
    </row>
    <row r="6" spans="1:41" ht="15" customHeight="1" thickTop="1" x14ac:dyDescent="0.25">
      <c r="A6" s="10">
        <v>1</v>
      </c>
      <c r="B6" s="11" t="s">
        <v>20</v>
      </c>
      <c r="C6" s="8">
        <f t="shared" ref="C6:H15" si="1">1+C$4*C$5</f>
        <v>1.1616</v>
      </c>
      <c r="D6" s="1">
        <f t="shared" si="1"/>
        <v>1.1045</v>
      </c>
      <c r="E6" s="1">
        <f t="shared" si="1"/>
        <v>1</v>
      </c>
      <c r="F6" s="1">
        <f t="shared" si="1"/>
        <v>1.0589999999999999</v>
      </c>
      <c r="G6" s="1">
        <f t="shared" si="1"/>
        <v>1</v>
      </c>
      <c r="H6" s="9">
        <f t="shared" si="1"/>
        <v>1</v>
      </c>
      <c r="I6" s="12">
        <v>290.93279146374101</v>
      </c>
      <c r="J6" s="13">
        <v>29.561764113634201</v>
      </c>
      <c r="K6" s="13">
        <v>40.1770273062873</v>
      </c>
      <c r="L6" s="13">
        <v>23.528753206965099</v>
      </c>
      <c r="M6" s="13">
        <v>17.7065152985484</v>
      </c>
      <c r="N6" s="13">
        <v>34.2494646810135</v>
      </c>
      <c r="O6" s="13">
        <v>17.199798667224002</v>
      </c>
      <c r="P6" s="13">
        <v>15.8258553610543</v>
      </c>
      <c r="Q6" s="13">
        <v>24.0938425301776</v>
      </c>
      <c r="R6" s="13">
        <v>43.053249253886598</v>
      </c>
      <c r="S6" s="13">
        <v>30.598698130751199</v>
      </c>
      <c r="T6" s="14">
        <v>14.9378229141982</v>
      </c>
      <c r="U6" s="12">
        <f t="shared" ref="U6:U37" si="2">ROUNDUP(J6*$E6*(1+$H$4*U$5)/($C6*$D6*$F6*$G6),0)</f>
        <v>27</v>
      </c>
      <c r="V6" s="13">
        <f t="shared" ref="V6:V37" si="3">ROUNDUP(K6*$E6*(1+$H$4*V$5)/($C6*$D6*$F6*$G6),0)</f>
        <v>38</v>
      </c>
      <c r="W6" s="13">
        <f t="shared" ref="W6:W37" si="4">ROUNDUP(L6*$E6*(1+$H$4*W$5)/($C6*$D6*$F6*$G6),0)</f>
        <v>22</v>
      </c>
      <c r="X6" s="13">
        <f t="shared" ref="X6:X37" si="5">ROUNDUP(M6*$E6*(1+$H$4*X$5)/($C6*$D6*$F6*$G6),0)</f>
        <v>17</v>
      </c>
      <c r="Y6" s="13">
        <f t="shared" ref="Y6:Y37" si="6">ROUNDUP(N6*$E6*(1+$H$4*Y$5)/($C6*$D6*$F6*$G6),0)</f>
        <v>33</v>
      </c>
      <c r="Z6" s="13">
        <f t="shared" ref="Z6:Z37" si="7">ROUNDUP(O6*$E6*(1+$H$4*Z$5)/($C6*$D6*$F6*$G6),0)</f>
        <v>17</v>
      </c>
      <c r="AA6" s="13">
        <f t="shared" ref="AA6:AA37" si="8">ROUNDUP(P6*$E6*(1+$H$4*AA$5)/($C6*$D6*$F6*$G6),0)</f>
        <v>15</v>
      </c>
      <c r="AB6" s="13">
        <f t="shared" ref="AB6:AB37" si="9">ROUNDUP(Q6*$E6*(1+$H$4*AB$5)/($C6*$D6*$F6*$G6),0)</f>
        <v>23</v>
      </c>
      <c r="AC6" s="13">
        <f t="shared" ref="AC6:AC37" si="10">ROUNDUP(R6*$E6*(1+$H$4*AC$5)/($C6*$D6*$F6*$G6),0)</f>
        <v>41</v>
      </c>
      <c r="AD6" s="13">
        <f t="shared" ref="AD6:AD37" si="11">ROUNDUP(S6*$E6*(1+$H$4*AD$5)/($C6*$D6*$F6*$G6),0)</f>
        <v>29</v>
      </c>
      <c r="AE6" s="14">
        <f t="shared" ref="AE6:AE37" si="12">ROUNDUP(T6*$E6*(1+$H$4*AE$5)/($C6*$D6*$F6*$G6),0)</f>
        <v>14</v>
      </c>
      <c r="AG6">
        <v>8</v>
      </c>
      <c r="AH6">
        <v>7</v>
      </c>
      <c r="AI6">
        <v>6</v>
      </c>
      <c r="AJ6">
        <v>5</v>
      </c>
      <c r="AK6">
        <v>4</v>
      </c>
      <c r="AL6">
        <v>3</v>
      </c>
      <c r="AM6">
        <v>2</v>
      </c>
      <c r="AN6">
        <v>1</v>
      </c>
      <c r="AO6">
        <v>0</v>
      </c>
    </row>
    <row r="7" spans="1:41" ht="15" customHeight="1" x14ac:dyDescent="0.25">
      <c r="A7" s="8">
        <v>2</v>
      </c>
      <c r="B7" s="9" t="s">
        <v>21</v>
      </c>
      <c r="C7" s="8">
        <f t="shared" si="1"/>
        <v>1.1616</v>
      </c>
      <c r="D7" s="1">
        <f t="shared" si="1"/>
        <v>1.1045</v>
      </c>
      <c r="E7" s="1">
        <f t="shared" si="1"/>
        <v>1</v>
      </c>
      <c r="F7" s="1">
        <f t="shared" si="1"/>
        <v>1.0589999999999999</v>
      </c>
      <c r="G7" s="1">
        <f t="shared" si="1"/>
        <v>1</v>
      </c>
      <c r="H7" s="9">
        <f t="shared" si="1"/>
        <v>1</v>
      </c>
      <c r="I7" s="12">
        <v>300.74484842819498</v>
      </c>
      <c r="J7" s="13">
        <v>22.875206802343701</v>
      </c>
      <c r="K7" s="13">
        <v>39.9418330141634</v>
      </c>
      <c r="L7" s="13">
        <v>18.017700743408401</v>
      </c>
      <c r="M7" s="13">
        <v>22.5763039004182</v>
      </c>
      <c r="N7" s="13">
        <v>16.369876870273501</v>
      </c>
      <c r="O7" s="13">
        <v>14.033678990672099</v>
      </c>
      <c r="P7" s="13">
        <v>19.0650711617564</v>
      </c>
      <c r="Q7" s="13">
        <v>42.150063469310801</v>
      </c>
      <c r="R7" s="13">
        <v>52.914726074474501</v>
      </c>
      <c r="S7" s="13">
        <v>37.3682945813609</v>
      </c>
      <c r="T7" s="14">
        <v>15.432092820012899</v>
      </c>
      <c r="U7" s="12">
        <f t="shared" si="2"/>
        <v>21</v>
      </c>
      <c r="V7" s="13">
        <f t="shared" si="3"/>
        <v>38</v>
      </c>
      <c r="W7" s="13">
        <f t="shared" si="4"/>
        <v>17</v>
      </c>
      <c r="X7" s="13">
        <f t="shared" si="5"/>
        <v>21</v>
      </c>
      <c r="Y7" s="13">
        <f t="shared" si="6"/>
        <v>16</v>
      </c>
      <c r="Z7" s="13">
        <f t="shared" si="7"/>
        <v>14</v>
      </c>
      <c r="AA7" s="13">
        <f t="shared" si="8"/>
        <v>18</v>
      </c>
      <c r="AB7" s="13">
        <f t="shared" si="9"/>
        <v>40</v>
      </c>
      <c r="AC7" s="13">
        <f t="shared" si="10"/>
        <v>50</v>
      </c>
      <c r="AD7" s="13">
        <f t="shared" si="11"/>
        <v>35</v>
      </c>
      <c r="AE7" s="14">
        <f t="shared" si="12"/>
        <v>15</v>
      </c>
      <c r="AG7">
        <v>-1.2152777777569301E-2</v>
      </c>
      <c r="AH7">
        <v>0.45932539681721701</v>
      </c>
      <c r="AI7">
        <v>-7.2604166665319996</v>
      </c>
      <c r="AJ7">
        <v>62.319444443234701</v>
      </c>
      <c r="AK7">
        <v>-314.69270832687801</v>
      </c>
      <c r="AL7">
        <v>942.09027775694506</v>
      </c>
      <c r="AM7">
        <v>-1580.5347221827601</v>
      </c>
      <c r="AN7">
        <v>1227.6309523410901</v>
      </c>
      <c r="AO7">
        <v>-99.999999983649403</v>
      </c>
    </row>
    <row r="8" spans="1:41" ht="15" customHeight="1" x14ac:dyDescent="0.25">
      <c r="A8" s="8">
        <v>3</v>
      </c>
      <c r="B8" s="9" t="s">
        <v>22</v>
      </c>
      <c r="C8" s="8">
        <f t="shared" si="1"/>
        <v>1.1616</v>
      </c>
      <c r="D8" s="1">
        <f t="shared" si="1"/>
        <v>1.1045</v>
      </c>
      <c r="E8" s="1">
        <f t="shared" si="1"/>
        <v>1</v>
      </c>
      <c r="F8" s="1">
        <f t="shared" si="1"/>
        <v>1.0589999999999999</v>
      </c>
      <c r="G8" s="1">
        <f t="shared" si="1"/>
        <v>1</v>
      </c>
      <c r="H8" s="9">
        <f t="shared" si="1"/>
        <v>1</v>
      </c>
      <c r="I8" s="12">
        <v>264.98486470763697</v>
      </c>
      <c r="J8" s="13">
        <v>16.628831433022999</v>
      </c>
      <c r="K8" s="13">
        <v>30.0373247696124</v>
      </c>
      <c r="L8" s="13">
        <v>29.130942853011501</v>
      </c>
      <c r="M8" s="13">
        <v>31.642229242134999</v>
      </c>
      <c r="N8" s="13">
        <v>24.061480232662198</v>
      </c>
      <c r="O8" s="13">
        <v>12.532343250735501</v>
      </c>
      <c r="P8" s="13">
        <v>14.855715635647799</v>
      </c>
      <c r="Q8" s="13">
        <v>28.658339417648101</v>
      </c>
      <c r="R8" s="13">
        <v>35.085618068305401</v>
      </c>
      <c r="S8" s="13">
        <v>28.602072121540601</v>
      </c>
      <c r="T8" s="14">
        <v>13.7499676833161</v>
      </c>
      <c r="U8" s="12">
        <f t="shared" si="2"/>
        <v>16</v>
      </c>
      <c r="V8" s="13">
        <f t="shared" si="3"/>
        <v>29</v>
      </c>
      <c r="W8" s="13">
        <f t="shared" si="4"/>
        <v>27</v>
      </c>
      <c r="X8" s="13">
        <f t="shared" si="5"/>
        <v>29</v>
      </c>
      <c r="Y8" s="13">
        <f t="shared" si="6"/>
        <v>23</v>
      </c>
      <c r="Z8" s="13">
        <f t="shared" si="7"/>
        <v>12</v>
      </c>
      <c r="AA8" s="13">
        <f t="shared" si="8"/>
        <v>14</v>
      </c>
      <c r="AB8" s="13">
        <f t="shared" si="9"/>
        <v>27</v>
      </c>
      <c r="AC8" s="13">
        <f t="shared" si="10"/>
        <v>33</v>
      </c>
      <c r="AD8" s="13">
        <f t="shared" si="11"/>
        <v>27</v>
      </c>
      <c r="AE8" s="14">
        <f t="shared" si="12"/>
        <v>13</v>
      </c>
    </row>
    <row r="9" spans="1:41" ht="15" customHeight="1" x14ac:dyDescent="0.25">
      <c r="A9" s="8">
        <v>4</v>
      </c>
      <c r="B9" s="9" t="s">
        <v>23</v>
      </c>
      <c r="C9" s="8">
        <f t="shared" si="1"/>
        <v>1.1616</v>
      </c>
      <c r="D9" s="1">
        <f t="shared" si="1"/>
        <v>1.1045</v>
      </c>
      <c r="E9" s="1">
        <f t="shared" si="1"/>
        <v>1</v>
      </c>
      <c r="F9" s="1">
        <f t="shared" si="1"/>
        <v>1.0589999999999999</v>
      </c>
      <c r="G9" s="1">
        <f t="shared" si="1"/>
        <v>1</v>
      </c>
      <c r="H9" s="9">
        <f t="shared" si="1"/>
        <v>1</v>
      </c>
      <c r="I9" s="12">
        <v>246.219705777147</v>
      </c>
      <c r="J9" s="13">
        <v>11.2265274546825</v>
      </c>
      <c r="K9" s="13">
        <v>13.382384065871401</v>
      </c>
      <c r="L9" s="13">
        <v>41.704787636072901</v>
      </c>
      <c r="M9" s="13">
        <v>41.696093938161098</v>
      </c>
      <c r="N9" s="13">
        <v>21.447377909648999</v>
      </c>
      <c r="O9" s="13">
        <v>7.6529642167932499</v>
      </c>
      <c r="P9" s="13">
        <v>11.2730065226267</v>
      </c>
      <c r="Q9" s="13">
        <v>22.422344127201999</v>
      </c>
      <c r="R9" s="13">
        <v>36.5517654474246</v>
      </c>
      <c r="S9" s="13">
        <v>29.0762701127423</v>
      </c>
      <c r="T9" s="14">
        <v>9.7861843459207893</v>
      </c>
      <c r="U9" s="12">
        <f t="shared" si="2"/>
        <v>11</v>
      </c>
      <c r="V9" s="13">
        <f t="shared" si="3"/>
        <v>13</v>
      </c>
      <c r="W9" s="13">
        <f t="shared" si="4"/>
        <v>39</v>
      </c>
      <c r="X9" s="13">
        <f t="shared" si="5"/>
        <v>39</v>
      </c>
      <c r="Y9" s="13">
        <f t="shared" si="6"/>
        <v>21</v>
      </c>
      <c r="Z9" s="13">
        <f t="shared" si="7"/>
        <v>8</v>
      </c>
      <c r="AA9" s="13">
        <f t="shared" si="8"/>
        <v>11</v>
      </c>
      <c r="AB9" s="13">
        <f t="shared" si="9"/>
        <v>21</v>
      </c>
      <c r="AC9" s="13">
        <f t="shared" si="10"/>
        <v>35</v>
      </c>
      <c r="AD9" s="13">
        <f t="shared" si="11"/>
        <v>28</v>
      </c>
      <c r="AE9" s="14">
        <f t="shared" si="12"/>
        <v>9</v>
      </c>
    </row>
    <row r="10" spans="1:41" ht="15" customHeight="1" x14ac:dyDescent="0.25">
      <c r="A10" s="8">
        <v>5</v>
      </c>
      <c r="B10" s="9" t="s">
        <v>24</v>
      </c>
      <c r="C10" s="8">
        <f t="shared" si="1"/>
        <v>1.1616</v>
      </c>
      <c r="D10" s="1">
        <f t="shared" si="1"/>
        <v>1.1045</v>
      </c>
      <c r="E10" s="1">
        <f t="shared" si="1"/>
        <v>1</v>
      </c>
      <c r="F10" s="1">
        <f t="shared" si="1"/>
        <v>1.0589999999999999</v>
      </c>
      <c r="G10" s="1">
        <f t="shared" si="1"/>
        <v>1</v>
      </c>
      <c r="H10" s="9">
        <f t="shared" si="1"/>
        <v>1</v>
      </c>
      <c r="I10" s="12">
        <v>308.02052488350199</v>
      </c>
      <c r="J10" s="13">
        <v>20.333391223177699</v>
      </c>
      <c r="K10" s="13">
        <v>43.450058379667901</v>
      </c>
      <c r="L10" s="13">
        <v>33.010832345398903</v>
      </c>
      <c r="M10" s="13">
        <v>38.842873779635603</v>
      </c>
      <c r="N10" s="13">
        <v>24.789320993101502</v>
      </c>
      <c r="O10" s="13">
        <v>17.787392719421199</v>
      </c>
      <c r="P10" s="13">
        <v>17.351718020311001</v>
      </c>
      <c r="Q10" s="13">
        <v>26.846531640510001</v>
      </c>
      <c r="R10" s="13">
        <v>39.379276938537501</v>
      </c>
      <c r="S10" s="13">
        <v>30.952196344126602</v>
      </c>
      <c r="T10" s="14">
        <v>15.276932499613601</v>
      </c>
      <c r="U10" s="12">
        <f t="shared" si="2"/>
        <v>19</v>
      </c>
      <c r="V10" s="13">
        <f t="shared" si="3"/>
        <v>41</v>
      </c>
      <c r="W10" s="13">
        <f t="shared" si="4"/>
        <v>31</v>
      </c>
      <c r="X10" s="13">
        <f t="shared" si="5"/>
        <v>36</v>
      </c>
      <c r="Y10" s="13">
        <f t="shared" si="6"/>
        <v>24</v>
      </c>
      <c r="Z10" s="13">
        <f t="shared" si="7"/>
        <v>17</v>
      </c>
      <c r="AA10" s="13">
        <f t="shared" si="8"/>
        <v>17</v>
      </c>
      <c r="AB10" s="13">
        <f t="shared" si="9"/>
        <v>26</v>
      </c>
      <c r="AC10" s="13">
        <f t="shared" si="10"/>
        <v>37</v>
      </c>
      <c r="AD10" s="13">
        <f t="shared" si="11"/>
        <v>29</v>
      </c>
      <c r="AE10" s="14">
        <f t="shared" si="12"/>
        <v>14</v>
      </c>
    </row>
    <row r="11" spans="1:41" ht="15" customHeight="1" x14ac:dyDescent="0.25">
      <c r="A11" s="8">
        <v>6</v>
      </c>
      <c r="B11" s="9" t="s">
        <v>25</v>
      </c>
      <c r="C11" s="8">
        <f t="shared" si="1"/>
        <v>1.1616</v>
      </c>
      <c r="D11" s="1">
        <f t="shared" si="1"/>
        <v>1.1045</v>
      </c>
      <c r="E11" s="1">
        <f t="shared" si="1"/>
        <v>1</v>
      </c>
      <c r="F11" s="1">
        <f t="shared" si="1"/>
        <v>1.0589999999999999</v>
      </c>
      <c r="G11" s="1">
        <f t="shared" si="1"/>
        <v>1</v>
      </c>
      <c r="H11" s="9">
        <f t="shared" si="1"/>
        <v>1</v>
      </c>
      <c r="I11" s="12">
        <v>234.54553255235601</v>
      </c>
      <c r="J11" s="13">
        <v>19.331363176202402</v>
      </c>
      <c r="K11" s="13">
        <v>34.6566920533812</v>
      </c>
      <c r="L11" s="13">
        <v>19.8756383148223</v>
      </c>
      <c r="M11" s="13">
        <v>12.256070760464199</v>
      </c>
      <c r="N11" s="13">
        <v>18.609765557700602</v>
      </c>
      <c r="O11" s="13">
        <v>13.570024147844</v>
      </c>
      <c r="P11" s="13">
        <v>9.5219069686589908</v>
      </c>
      <c r="Q11" s="13">
        <v>27.6612571126444</v>
      </c>
      <c r="R11" s="13">
        <v>37.058932247611402</v>
      </c>
      <c r="S11" s="13">
        <v>32.512287924900001</v>
      </c>
      <c r="T11" s="14">
        <v>9.4915942881263398</v>
      </c>
      <c r="U11" s="12">
        <f t="shared" si="2"/>
        <v>18</v>
      </c>
      <c r="V11" s="13">
        <f t="shared" si="3"/>
        <v>33</v>
      </c>
      <c r="W11" s="13">
        <f t="shared" si="4"/>
        <v>19</v>
      </c>
      <c r="X11" s="13">
        <f t="shared" si="5"/>
        <v>12</v>
      </c>
      <c r="Y11" s="13">
        <f t="shared" si="6"/>
        <v>18</v>
      </c>
      <c r="Z11" s="13">
        <f t="shared" si="7"/>
        <v>13</v>
      </c>
      <c r="AA11" s="13">
        <f t="shared" si="8"/>
        <v>9</v>
      </c>
      <c r="AB11" s="13">
        <f t="shared" si="9"/>
        <v>26</v>
      </c>
      <c r="AC11" s="13">
        <f t="shared" si="10"/>
        <v>35</v>
      </c>
      <c r="AD11" s="13">
        <f t="shared" si="11"/>
        <v>31</v>
      </c>
      <c r="AE11" s="14">
        <f t="shared" si="12"/>
        <v>9</v>
      </c>
    </row>
    <row r="12" spans="1:41" ht="15" customHeight="1" x14ac:dyDescent="0.25">
      <c r="A12" s="8">
        <v>7</v>
      </c>
      <c r="B12" s="9" t="s">
        <v>26</v>
      </c>
      <c r="C12" s="8">
        <f t="shared" si="1"/>
        <v>1.1616</v>
      </c>
      <c r="D12" s="1">
        <f t="shared" si="1"/>
        <v>1.1045</v>
      </c>
      <c r="E12" s="1">
        <f t="shared" si="1"/>
        <v>1</v>
      </c>
      <c r="F12" s="1">
        <f t="shared" si="1"/>
        <v>1.0589999999999999</v>
      </c>
      <c r="G12" s="1">
        <f t="shared" si="1"/>
        <v>1</v>
      </c>
      <c r="H12" s="9">
        <f t="shared" si="1"/>
        <v>1</v>
      </c>
      <c r="I12" s="12">
        <v>247.56307258698001</v>
      </c>
      <c r="J12" s="13">
        <v>17.223205991504202</v>
      </c>
      <c r="K12" s="13">
        <v>33.762629123935803</v>
      </c>
      <c r="L12" s="13">
        <v>22.025136868159201</v>
      </c>
      <c r="M12" s="13">
        <v>19.242382684414501</v>
      </c>
      <c r="N12" s="13">
        <v>20.529377750486798</v>
      </c>
      <c r="O12" s="13">
        <v>14.9504094155371</v>
      </c>
      <c r="P12" s="13">
        <v>15.3478026549825</v>
      </c>
      <c r="Q12" s="13">
        <v>27.979144342498898</v>
      </c>
      <c r="R12" s="13">
        <v>38.304716610501501</v>
      </c>
      <c r="S12" s="13">
        <v>29.383828301548</v>
      </c>
      <c r="T12" s="14">
        <v>8.8144388434110699</v>
      </c>
      <c r="U12" s="12">
        <f t="shared" si="2"/>
        <v>16</v>
      </c>
      <c r="V12" s="13">
        <f t="shared" si="3"/>
        <v>32</v>
      </c>
      <c r="W12" s="13">
        <f t="shared" si="4"/>
        <v>21</v>
      </c>
      <c r="X12" s="13">
        <f t="shared" si="5"/>
        <v>18</v>
      </c>
      <c r="Y12" s="13">
        <f t="shared" si="6"/>
        <v>20</v>
      </c>
      <c r="Z12" s="13">
        <f t="shared" si="7"/>
        <v>14</v>
      </c>
      <c r="AA12" s="13">
        <f t="shared" si="8"/>
        <v>15</v>
      </c>
      <c r="AB12" s="13">
        <f t="shared" si="9"/>
        <v>27</v>
      </c>
      <c r="AC12" s="13">
        <f t="shared" si="10"/>
        <v>36</v>
      </c>
      <c r="AD12" s="13">
        <f t="shared" si="11"/>
        <v>28</v>
      </c>
      <c r="AE12" s="14">
        <f t="shared" si="12"/>
        <v>9</v>
      </c>
    </row>
    <row r="13" spans="1:41" ht="15" customHeight="1" x14ac:dyDescent="0.25">
      <c r="A13" s="8">
        <v>8</v>
      </c>
      <c r="B13" s="9" t="s">
        <v>27</v>
      </c>
      <c r="C13" s="8">
        <f t="shared" si="1"/>
        <v>1.1616</v>
      </c>
      <c r="D13" s="1">
        <f t="shared" si="1"/>
        <v>1.1045</v>
      </c>
      <c r="E13" s="1">
        <f t="shared" si="1"/>
        <v>1</v>
      </c>
      <c r="F13" s="1">
        <f t="shared" si="1"/>
        <v>1.0589999999999999</v>
      </c>
      <c r="G13" s="1">
        <f t="shared" si="1"/>
        <v>1</v>
      </c>
      <c r="H13" s="9">
        <f t="shared" si="1"/>
        <v>1</v>
      </c>
      <c r="I13" s="12">
        <v>214.86298019419399</v>
      </c>
      <c r="J13" s="13">
        <v>18.664133789424199</v>
      </c>
      <c r="K13" s="13">
        <v>39.8691855817709</v>
      </c>
      <c r="L13" s="13">
        <v>16.440316451100099</v>
      </c>
      <c r="M13" s="13">
        <v>19.9758496454075</v>
      </c>
      <c r="N13" s="13">
        <v>21.207951625301298</v>
      </c>
      <c r="O13" s="13">
        <v>12.5673286544252</v>
      </c>
      <c r="P13" s="13">
        <v>12.166602107424399</v>
      </c>
      <c r="Q13" s="13">
        <v>28.081739317123098</v>
      </c>
      <c r="R13" s="13">
        <v>20.318408234520401</v>
      </c>
      <c r="S13" s="13">
        <v>16.4741228274784</v>
      </c>
      <c r="T13" s="14">
        <v>9.0973419602184507</v>
      </c>
      <c r="U13" s="12">
        <f t="shared" si="2"/>
        <v>18</v>
      </c>
      <c r="V13" s="13">
        <f t="shared" si="3"/>
        <v>38</v>
      </c>
      <c r="W13" s="13">
        <f t="shared" si="4"/>
        <v>16</v>
      </c>
      <c r="X13" s="13">
        <f t="shared" si="5"/>
        <v>19</v>
      </c>
      <c r="Y13" s="13">
        <f t="shared" si="6"/>
        <v>20</v>
      </c>
      <c r="Z13" s="13">
        <f t="shared" si="7"/>
        <v>12</v>
      </c>
      <c r="AA13" s="13">
        <f t="shared" si="8"/>
        <v>12</v>
      </c>
      <c r="AB13" s="13">
        <f t="shared" si="9"/>
        <v>27</v>
      </c>
      <c r="AC13" s="13">
        <f t="shared" si="10"/>
        <v>19</v>
      </c>
      <c r="AD13" s="13">
        <f t="shared" si="11"/>
        <v>16</v>
      </c>
      <c r="AE13" s="14">
        <f t="shared" si="12"/>
        <v>9</v>
      </c>
    </row>
    <row r="14" spans="1:41" ht="15" customHeight="1" x14ac:dyDescent="0.25">
      <c r="A14" s="8">
        <v>9</v>
      </c>
      <c r="B14" s="9" t="s">
        <v>28</v>
      </c>
      <c r="C14" s="8">
        <f t="shared" si="1"/>
        <v>1.1616</v>
      </c>
      <c r="D14" s="1">
        <f t="shared" si="1"/>
        <v>1.1045</v>
      </c>
      <c r="E14" s="1">
        <f t="shared" si="1"/>
        <v>1</v>
      </c>
      <c r="F14" s="1">
        <f t="shared" si="1"/>
        <v>1.0589999999999999</v>
      </c>
      <c r="G14" s="1">
        <f t="shared" si="1"/>
        <v>1</v>
      </c>
      <c r="H14" s="9">
        <f t="shared" si="1"/>
        <v>1</v>
      </c>
      <c r="I14" s="12">
        <v>313.46981885055698</v>
      </c>
      <c r="J14" s="13">
        <v>18.773734068589999</v>
      </c>
      <c r="K14" s="13">
        <v>26.312463227049399</v>
      </c>
      <c r="L14" s="13">
        <v>56.462596121681102</v>
      </c>
      <c r="M14" s="13">
        <v>51.504094817922599</v>
      </c>
      <c r="N14" s="13">
        <v>26.394600120827</v>
      </c>
      <c r="O14" s="13">
        <v>13.9958023500756</v>
      </c>
      <c r="P14" s="13">
        <v>11.3359664255414</v>
      </c>
      <c r="Q14" s="13">
        <v>36.3234799559444</v>
      </c>
      <c r="R14" s="13">
        <v>23.919868115111001</v>
      </c>
      <c r="S14" s="13">
        <v>38.878329883252903</v>
      </c>
      <c r="T14" s="14">
        <v>9.5688837645613596</v>
      </c>
      <c r="U14" s="12">
        <f t="shared" si="2"/>
        <v>18</v>
      </c>
      <c r="V14" s="13">
        <f t="shared" si="3"/>
        <v>25</v>
      </c>
      <c r="W14" s="13">
        <f t="shared" si="4"/>
        <v>52</v>
      </c>
      <c r="X14" s="13">
        <f t="shared" si="5"/>
        <v>48</v>
      </c>
      <c r="Y14" s="13">
        <f t="shared" si="6"/>
        <v>25</v>
      </c>
      <c r="Z14" s="13">
        <f t="shared" si="7"/>
        <v>14</v>
      </c>
      <c r="AA14" s="13">
        <f t="shared" si="8"/>
        <v>11</v>
      </c>
      <c r="AB14" s="13">
        <f t="shared" si="9"/>
        <v>34</v>
      </c>
      <c r="AC14" s="13">
        <f t="shared" si="10"/>
        <v>23</v>
      </c>
      <c r="AD14" s="13">
        <f t="shared" si="11"/>
        <v>37</v>
      </c>
      <c r="AE14" s="14">
        <f t="shared" si="12"/>
        <v>9</v>
      </c>
    </row>
    <row r="15" spans="1:41" ht="15" customHeight="1" x14ac:dyDescent="0.25">
      <c r="A15" s="8">
        <v>10</v>
      </c>
      <c r="B15" s="9" t="s">
        <v>29</v>
      </c>
      <c r="C15" s="8">
        <f t="shared" si="1"/>
        <v>1.1616</v>
      </c>
      <c r="D15" s="1">
        <f t="shared" si="1"/>
        <v>1.1045</v>
      </c>
      <c r="E15" s="1">
        <f t="shared" si="1"/>
        <v>1</v>
      </c>
      <c r="F15" s="1">
        <f t="shared" si="1"/>
        <v>1.0589999999999999</v>
      </c>
      <c r="G15" s="1">
        <f t="shared" si="1"/>
        <v>1</v>
      </c>
      <c r="H15" s="9">
        <f t="shared" si="1"/>
        <v>1</v>
      </c>
      <c r="I15" s="12">
        <v>261.92771823575401</v>
      </c>
      <c r="J15" s="13">
        <v>20.440557148400401</v>
      </c>
      <c r="K15" s="13">
        <v>37.822156653242601</v>
      </c>
      <c r="L15" s="13">
        <v>20.470711495873399</v>
      </c>
      <c r="M15" s="13">
        <v>23.732593288391602</v>
      </c>
      <c r="N15" s="13">
        <v>23.430250852336801</v>
      </c>
      <c r="O15" s="13">
        <v>14.726054198852299</v>
      </c>
      <c r="P15" s="13">
        <v>12.070963061455201</v>
      </c>
      <c r="Q15" s="13">
        <v>29.180174847202998</v>
      </c>
      <c r="R15" s="13">
        <v>32.099039087072597</v>
      </c>
      <c r="S15" s="13">
        <v>36.304488643234102</v>
      </c>
      <c r="T15" s="14">
        <v>11.650728959692501</v>
      </c>
      <c r="U15" s="12">
        <f t="shared" si="2"/>
        <v>19</v>
      </c>
      <c r="V15" s="13">
        <f t="shared" si="3"/>
        <v>36</v>
      </c>
      <c r="W15" s="13">
        <f t="shared" si="4"/>
        <v>19</v>
      </c>
      <c r="X15" s="13">
        <f t="shared" si="5"/>
        <v>22</v>
      </c>
      <c r="Y15" s="13">
        <f t="shared" si="6"/>
        <v>22</v>
      </c>
      <c r="Z15" s="13">
        <f t="shared" si="7"/>
        <v>14</v>
      </c>
      <c r="AA15" s="13">
        <f t="shared" si="8"/>
        <v>12</v>
      </c>
      <c r="AB15" s="13">
        <f t="shared" si="9"/>
        <v>28</v>
      </c>
      <c r="AC15" s="13">
        <f t="shared" si="10"/>
        <v>31</v>
      </c>
      <c r="AD15" s="13">
        <f t="shared" si="11"/>
        <v>34</v>
      </c>
      <c r="AE15" s="14">
        <f t="shared" si="12"/>
        <v>11</v>
      </c>
    </row>
    <row r="16" spans="1:41" ht="15" customHeight="1" x14ac:dyDescent="0.25">
      <c r="A16" s="8">
        <v>11</v>
      </c>
      <c r="B16" s="9" t="s">
        <v>30</v>
      </c>
      <c r="C16" s="8">
        <f t="shared" ref="C16:H25" si="13">1+C$4*C$5</f>
        <v>1.1616</v>
      </c>
      <c r="D16" s="1">
        <f t="shared" si="13"/>
        <v>1.1045</v>
      </c>
      <c r="E16" s="1">
        <f t="shared" si="13"/>
        <v>1</v>
      </c>
      <c r="F16" s="1">
        <f t="shared" si="13"/>
        <v>1.0589999999999999</v>
      </c>
      <c r="G16" s="1">
        <f t="shared" si="13"/>
        <v>1</v>
      </c>
      <c r="H16" s="9">
        <f t="shared" si="13"/>
        <v>1</v>
      </c>
      <c r="I16" s="12">
        <v>247.75990900561399</v>
      </c>
      <c r="J16" s="13">
        <v>21.851945168541</v>
      </c>
      <c r="K16" s="13">
        <v>42.056204989450201</v>
      </c>
      <c r="L16" s="13">
        <v>14.6378690515267</v>
      </c>
      <c r="M16" s="13">
        <v>11.1447660876943</v>
      </c>
      <c r="N16" s="13">
        <v>19.9253172671838</v>
      </c>
      <c r="O16" s="13">
        <v>17.720655422672301</v>
      </c>
      <c r="P16" s="13">
        <v>13.396923807640601</v>
      </c>
      <c r="Q16" s="13">
        <v>31.886193773205001</v>
      </c>
      <c r="R16" s="13">
        <v>38.849909926487001</v>
      </c>
      <c r="S16" s="13">
        <v>21.4469680238896</v>
      </c>
      <c r="T16" s="14">
        <v>14.8431554873239</v>
      </c>
      <c r="U16" s="12">
        <f t="shared" si="2"/>
        <v>20</v>
      </c>
      <c r="V16" s="13">
        <f t="shared" si="3"/>
        <v>40</v>
      </c>
      <c r="W16" s="13">
        <f t="shared" si="4"/>
        <v>14</v>
      </c>
      <c r="X16" s="13">
        <f t="shared" si="5"/>
        <v>11</v>
      </c>
      <c r="Y16" s="13">
        <f t="shared" si="6"/>
        <v>19</v>
      </c>
      <c r="Z16" s="13">
        <f t="shared" si="7"/>
        <v>17</v>
      </c>
      <c r="AA16" s="13">
        <f t="shared" si="8"/>
        <v>13</v>
      </c>
      <c r="AB16" s="13">
        <f t="shared" si="9"/>
        <v>30</v>
      </c>
      <c r="AC16" s="13">
        <f t="shared" si="10"/>
        <v>37</v>
      </c>
      <c r="AD16" s="13">
        <f t="shared" si="11"/>
        <v>21</v>
      </c>
      <c r="AE16" s="14">
        <f t="shared" si="12"/>
        <v>14</v>
      </c>
    </row>
    <row r="17" spans="1:31" ht="15" customHeight="1" x14ac:dyDescent="0.25">
      <c r="A17" s="8">
        <v>12</v>
      </c>
      <c r="B17" s="9" t="s">
        <v>31</v>
      </c>
      <c r="C17" s="8">
        <f t="shared" si="13"/>
        <v>1.1616</v>
      </c>
      <c r="D17" s="1">
        <f t="shared" si="13"/>
        <v>1.1045</v>
      </c>
      <c r="E17" s="1">
        <f t="shared" si="13"/>
        <v>1</v>
      </c>
      <c r="F17" s="1">
        <f t="shared" si="13"/>
        <v>1.0589999999999999</v>
      </c>
      <c r="G17" s="1">
        <f t="shared" si="13"/>
        <v>1</v>
      </c>
      <c r="H17" s="9">
        <f t="shared" si="13"/>
        <v>1</v>
      </c>
      <c r="I17" s="12">
        <v>227.421005597614</v>
      </c>
      <c r="J17" s="13">
        <v>20.8641920589025</v>
      </c>
      <c r="K17" s="13">
        <v>38.150327915676002</v>
      </c>
      <c r="L17" s="13">
        <v>14.4443094135096</v>
      </c>
      <c r="M17" s="13">
        <v>15.179044261234599</v>
      </c>
      <c r="N17" s="13">
        <v>14.940406923036599</v>
      </c>
      <c r="O17" s="13">
        <v>17.606555435089501</v>
      </c>
      <c r="P17" s="13">
        <v>13.0903009802181</v>
      </c>
      <c r="Q17" s="13">
        <v>26.728795874312699</v>
      </c>
      <c r="R17" s="13">
        <v>31.277272867153702</v>
      </c>
      <c r="S17" s="13">
        <v>19.9695669529134</v>
      </c>
      <c r="T17" s="14">
        <v>15.1702329155677</v>
      </c>
      <c r="U17" s="12">
        <f t="shared" si="2"/>
        <v>20</v>
      </c>
      <c r="V17" s="13">
        <f t="shared" si="3"/>
        <v>36</v>
      </c>
      <c r="W17" s="13">
        <f t="shared" si="4"/>
        <v>14</v>
      </c>
      <c r="X17" s="13">
        <f t="shared" si="5"/>
        <v>14</v>
      </c>
      <c r="Y17" s="13">
        <f t="shared" si="6"/>
        <v>14</v>
      </c>
      <c r="Z17" s="13">
        <f t="shared" si="7"/>
        <v>17</v>
      </c>
      <c r="AA17" s="13">
        <f t="shared" si="8"/>
        <v>13</v>
      </c>
      <c r="AB17" s="13">
        <f t="shared" si="9"/>
        <v>25</v>
      </c>
      <c r="AC17" s="13">
        <f t="shared" si="10"/>
        <v>30</v>
      </c>
      <c r="AD17" s="13">
        <f t="shared" si="11"/>
        <v>19</v>
      </c>
      <c r="AE17" s="14">
        <f t="shared" si="12"/>
        <v>14</v>
      </c>
    </row>
    <row r="18" spans="1:31" ht="15" customHeight="1" x14ac:dyDescent="0.25">
      <c r="A18" s="8">
        <v>13</v>
      </c>
      <c r="B18" s="9" t="s">
        <v>32</v>
      </c>
      <c r="C18" s="8">
        <f t="shared" si="13"/>
        <v>1.1616</v>
      </c>
      <c r="D18" s="1">
        <f t="shared" si="13"/>
        <v>1.1045</v>
      </c>
      <c r="E18" s="1">
        <f t="shared" si="13"/>
        <v>1</v>
      </c>
      <c r="F18" s="1">
        <f t="shared" si="13"/>
        <v>1.0589999999999999</v>
      </c>
      <c r="G18" s="1">
        <f t="shared" si="13"/>
        <v>1</v>
      </c>
      <c r="H18" s="9">
        <f t="shared" si="13"/>
        <v>1</v>
      </c>
      <c r="I18" s="12">
        <v>200.910119253749</v>
      </c>
      <c r="J18" s="13">
        <v>13.191886893023399</v>
      </c>
      <c r="K18" s="13">
        <v>25.0427928367017</v>
      </c>
      <c r="L18" s="13">
        <v>16.5055853110327</v>
      </c>
      <c r="M18" s="13">
        <v>21.5795783680338</v>
      </c>
      <c r="N18" s="13">
        <v>17.530038912303301</v>
      </c>
      <c r="O18" s="13">
        <v>11.820434535094201</v>
      </c>
      <c r="P18" s="13">
        <v>10.8074810439504</v>
      </c>
      <c r="Q18" s="13">
        <v>28.046961649268901</v>
      </c>
      <c r="R18" s="13">
        <v>21.647228574183899</v>
      </c>
      <c r="S18" s="13">
        <v>23.311122629663501</v>
      </c>
      <c r="T18" s="14">
        <v>11.427008500493701</v>
      </c>
      <c r="U18" s="12">
        <f t="shared" si="2"/>
        <v>13</v>
      </c>
      <c r="V18" s="13">
        <f t="shared" si="3"/>
        <v>24</v>
      </c>
      <c r="W18" s="13">
        <f t="shared" si="4"/>
        <v>16</v>
      </c>
      <c r="X18" s="13">
        <f t="shared" si="5"/>
        <v>20</v>
      </c>
      <c r="Y18" s="13">
        <f t="shared" si="6"/>
        <v>17</v>
      </c>
      <c r="Z18" s="13">
        <f t="shared" si="7"/>
        <v>12</v>
      </c>
      <c r="AA18" s="13">
        <f t="shared" si="8"/>
        <v>11</v>
      </c>
      <c r="AB18" s="13">
        <f t="shared" si="9"/>
        <v>27</v>
      </c>
      <c r="AC18" s="13">
        <f t="shared" si="10"/>
        <v>21</v>
      </c>
      <c r="AD18" s="13">
        <f t="shared" si="11"/>
        <v>22</v>
      </c>
      <c r="AE18" s="14">
        <f t="shared" si="12"/>
        <v>11</v>
      </c>
    </row>
    <row r="19" spans="1:31" ht="15" customHeight="1" x14ac:dyDescent="0.25">
      <c r="A19" s="8">
        <v>14</v>
      </c>
      <c r="B19" s="9" t="s">
        <v>33</v>
      </c>
      <c r="C19" s="8">
        <f t="shared" si="13"/>
        <v>1.1616</v>
      </c>
      <c r="D19" s="1">
        <f t="shared" si="13"/>
        <v>1.1045</v>
      </c>
      <c r="E19" s="1">
        <f t="shared" si="13"/>
        <v>1</v>
      </c>
      <c r="F19" s="1">
        <f t="shared" si="13"/>
        <v>1.0589999999999999</v>
      </c>
      <c r="G19" s="1">
        <f t="shared" si="13"/>
        <v>1</v>
      </c>
      <c r="H19" s="9">
        <f t="shared" si="13"/>
        <v>1</v>
      </c>
      <c r="I19" s="12">
        <v>299.69014910098599</v>
      </c>
      <c r="J19" s="13">
        <v>26.834908305176999</v>
      </c>
      <c r="K19" s="13">
        <v>41.359355872001899</v>
      </c>
      <c r="L19" s="13">
        <v>27.590612876119199</v>
      </c>
      <c r="M19" s="13">
        <v>30.0517564569972</v>
      </c>
      <c r="N19" s="13">
        <v>24.879433447236998</v>
      </c>
      <c r="O19" s="13">
        <v>21.663577834221101</v>
      </c>
      <c r="P19" s="13">
        <v>15.1605254268856</v>
      </c>
      <c r="Q19" s="13">
        <v>23.720841120024499</v>
      </c>
      <c r="R19" s="13">
        <v>36.750708459081899</v>
      </c>
      <c r="S19" s="13">
        <v>34.656217686747901</v>
      </c>
      <c r="T19" s="14">
        <v>17.022211616492701</v>
      </c>
      <c r="U19" s="12">
        <f t="shared" si="2"/>
        <v>25</v>
      </c>
      <c r="V19" s="13">
        <f t="shared" si="3"/>
        <v>39</v>
      </c>
      <c r="W19" s="13">
        <f t="shared" si="4"/>
        <v>26</v>
      </c>
      <c r="X19" s="13">
        <f t="shared" si="5"/>
        <v>28</v>
      </c>
      <c r="Y19" s="13">
        <f t="shared" si="6"/>
        <v>24</v>
      </c>
      <c r="Z19" s="13">
        <f t="shared" si="7"/>
        <v>21</v>
      </c>
      <c r="AA19" s="13">
        <f t="shared" si="8"/>
        <v>15</v>
      </c>
      <c r="AB19" s="13">
        <f t="shared" si="9"/>
        <v>23</v>
      </c>
      <c r="AC19" s="13">
        <f t="shared" si="10"/>
        <v>35</v>
      </c>
      <c r="AD19" s="13">
        <f t="shared" si="11"/>
        <v>33</v>
      </c>
      <c r="AE19" s="14">
        <f t="shared" si="12"/>
        <v>16</v>
      </c>
    </row>
    <row r="20" spans="1:31" ht="15" customHeight="1" x14ac:dyDescent="0.25">
      <c r="A20" s="8">
        <v>15</v>
      </c>
      <c r="B20" s="9" t="s">
        <v>34</v>
      </c>
      <c r="C20" s="8">
        <f t="shared" si="13"/>
        <v>1.1616</v>
      </c>
      <c r="D20" s="1">
        <f t="shared" si="13"/>
        <v>1.1045</v>
      </c>
      <c r="E20" s="1">
        <f t="shared" si="13"/>
        <v>1</v>
      </c>
      <c r="F20" s="1">
        <f t="shared" si="13"/>
        <v>1.0589999999999999</v>
      </c>
      <c r="G20" s="1">
        <f t="shared" si="13"/>
        <v>1</v>
      </c>
      <c r="H20" s="9">
        <f t="shared" si="13"/>
        <v>1</v>
      </c>
      <c r="I20" s="12">
        <v>247.424729731551</v>
      </c>
      <c r="J20" s="13">
        <v>18.3928052837107</v>
      </c>
      <c r="K20" s="13">
        <v>33.6246598790256</v>
      </c>
      <c r="L20" s="13">
        <v>24.208408790454701</v>
      </c>
      <c r="M20" s="13">
        <v>19.214788752942201</v>
      </c>
      <c r="N20" s="13">
        <v>23.8977531841239</v>
      </c>
      <c r="O20" s="13">
        <v>13.0007904669131</v>
      </c>
      <c r="P20" s="13">
        <v>23.506175897122301</v>
      </c>
      <c r="Q20" s="13">
        <v>27.256474104017201</v>
      </c>
      <c r="R20" s="13">
        <v>31.794308525229599</v>
      </c>
      <c r="S20" s="13">
        <v>18.993767197301199</v>
      </c>
      <c r="T20" s="14">
        <v>13.5347976507101</v>
      </c>
      <c r="U20" s="12">
        <f t="shared" si="2"/>
        <v>17</v>
      </c>
      <c r="V20" s="13">
        <f t="shared" si="3"/>
        <v>32</v>
      </c>
      <c r="W20" s="13">
        <f t="shared" si="4"/>
        <v>23</v>
      </c>
      <c r="X20" s="13">
        <f t="shared" si="5"/>
        <v>18</v>
      </c>
      <c r="Y20" s="13">
        <f t="shared" si="6"/>
        <v>23</v>
      </c>
      <c r="Z20" s="13">
        <f t="shared" si="7"/>
        <v>13</v>
      </c>
      <c r="AA20" s="13">
        <f t="shared" si="8"/>
        <v>22</v>
      </c>
      <c r="AB20" s="13">
        <f t="shared" si="9"/>
        <v>26</v>
      </c>
      <c r="AC20" s="13">
        <f t="shared" si="10"/>
        <v>30</v>
      </c>
      <c r="AD20" s="13">
        <f t="shared" si="11"/>
        <v>18</v>
      </c>
      <c r="AE20" s="14">
        <f t="shared" si="12"/>
        <v>13</v>
      </c>
    </row>
    <row r="21" spans="1:31" ht="15" customHeight="1" x14ac:dyDescent="0.25">
      <c r="A21" s="8">
        <v>16</v>
      </c>
      <c r="B21" s="9" t="s">
        <v>35</v>
      </c>
      <c r="C21" s="8">
        <f t="shared" si="13"/>
        <v>1.1616</v>
      </c>
      <c r="D21" s="1">
        <f t="shared" si="13"/>
        <v>1.1045</v>
      </c>
      <c r="E21" s="1">
        <f t="shared" si="13"/>
        <v>1</v>
      </c>
      <c r="F21" s="1">
        <f t="shared" si="13"/>
        <v>1.0589999999999999</v>
      </c>
      <c r="G21" s="1">
        <f t="shared" si="13"/>
        <v>1</v>
      </c>
      <c r="H21" s="9">
        <f t="shared" si="13"/>
        <v>1</v>
      </c>
      <c r="I21" s="12">
        <v>301.959997984849</v>
      </c>
      <c r="J21" s="13">
        <v>32.644369236647698</v>
      </c>
      <c r="K21" s="13">
        <v>40.415116121554099</v>
      </c>
      <c r="L21" s="13">
        <v>19.797141348550898</v>
      </c>
      <c r="M21" s="13">
        <v>24.672754469904799</v>
      </c>
      <c r="N21" s="13">
        <v>28.440783961505701</v>
      </c>
      <c r="O21" s="13">
        <v>26.159719602872201</v>
      </c>
      <c r="P21" s="13">
        <v>12.623396453266899</v>
      </c>
      <c r="Q21" s="13">
        <v>33.6738507897293</v>
      </c>
      <c r="R21" s="13">
        <v>35.896571469872299</v>
      </c>
      <c r="S21" s="13">
        <v>36.673045847821399</v>
      </c>
      <c r="T21" s="14">
        <v>10.9632486831234</v>
      </c>
      <c r="U21" s="12">
        <f t="shared" si="2"/>
        <v>30</v>
      </c>
      <c r="V21" s="13">
        <f t="shared" si="3"/>
        <v>38</v>
      </c>
      <c r="W21" s="13">
        <f t="shared" si="4"/>
        <v>19</v>
      </c>
      <c r="X21" s="13">
        <f t="shared" si="5"/>
        <v>23</v>
      </c>
      <c r="Y21" s="13">
        <f t="shared" si="6"/>
        <v>27</v>
      </c>
      <c r="Z21" s="13">
        <f t="shared" si="7"/>
        <v>25</v>
      </c>
      <c r="AA21" s="13">
        <f t="shared" si="8"/>
        <v>12</v>
      </c>
      <c r="AB21" s="13">
        <f t="shared" si="9"/>
        <v>32</v>
      </c>
      <c r="AC21" s="13">
        <f t="shared" si="10"/>
        <v>34</v>
      </c>
      <c r="AD21" s="13">
        <f t="shared" si="11"/>
        <v>35</v>
      </c>
      <c r="AE21" s="14">
        <f t="shared" si="12"/>
        <v>11</v>
      </c>
    </row>
    <row r="22" spans="1:31" ht="15" customHeight="1" x14ac:dyDescent="0.25">
      <c r="A22" s="8">
        <v>17</v>
      </c>
      <c r="B22" s="9" t="s">
        <v>36</v>
      </c>
      <c r="C22" s="8">
        <f t="shared" si="13"/>
        <v>1.1616</v>
      </c>
      <c r="D22" s="1">
        <f t="shared" si="13"/>
        <v>1.1045</v>
      </c>
      <c r="E22" s="1">
        <f t="shared" si="13"/>
        <v>1</v>
      </c>
      <c r="F22" s="1">
        <f t="shared" si="13"/>
        <v>1.0589999999999999</v>
      </c>
      <c r="G22" s="1">
        <f t="shared" si="13"/>
        <v>1</v>
      </c>
      <c r="H22" s="9">
        <f t="shared" si="13"/>
        <v>1</v>
      </c>
      <c r="I22" s="12">
        <v>240.988712427358</v>
      </c>
      <c r="J22" s="13">
        <v>22.1198031125667</v>
      </c>
      <c r="K22" s="13">
        <v>45.234936172300202</v>
      </c>
      <c r="L22" s="13">
        <v>15.4763162209717</v>
      </c>
      <c r="M22" s="13">
        <v>16.575497516446099</v>
      </c>
      <c r="N22" s="13">
        <v>17.337209019371102</v>
      </c>
      <c r="O22" s="13">
        <v>14.317643742565</v>
      </c>
      <c r="P22" s="13">
        <v>14.559210988125001</v>
      </c>
      <c r="Q22" s="13">
        <v>27.648192535492502</v>
      </c>
      <c r="R22" s="13">
        <v>36.103256586698599</v>
      </c>
      <c r="S22" s="13">
        <v>18.9821446402911</v>
      </c>
      <c r="T22" s="14">
        <v>12.634501892530199</v>
      </c>
      <c r="U22" s="12">
        <f t="shared" si="2"/>
        <v>21</v>
      </c>
      <c r="V22" s="13">
        <f t="shared" si="3"/>
        <v>43</v>
      </c>
      <c r="W22" s="13">
        <f t="shared" si="4"/>
        <v>15</v>
      </c>
      <c r="X22" s="13">
        <f t="shared" si="5"/>
        <v>16</v>
      </c>
      <c r="Y22" s="13">
        <f t="shared" si="6"/>
        <v>17</v>
      </c>
      <c r="Z22" s="13">
        <f t="shared" si="7"/>
        <v>14</v>
      </c>
      <c r="AA22" s="13">
        <f t="shared" si="8"/>
        <v>14</v>
      </c>
      <c r="AB22" s="13">
        <f t="shared" si="9"/>
        <v>26</v>
      </c>
      <c r="AC22" s="13">
        <f t="shared" si="10"/>
        <v>34</v>
      </c>
      <c r="AD22" s="13">
        <f t="shared" si="11"/>
        <v>18</v>
      </c>
      <c r="AE22" s="14">
        <f t="shared" si="12"/>
        <v>12</v>
      </c>
    </row>
    <row r="23" spans="1:31" ht="15" customHeight="1" x14ac:dyDescent="0.25">
      <c r="A23" s="8">
        <v>18</v>
      </c>
      <c r="B23" s="9" t="s">
        <v>37</v>
      </c>
      <c r="C23" s="8">
        <f t="shared" si="13"/>
        <v>1.1616</v>
      </c>
      <c r="D23" s="1">
        <f t="shared" si="13"/>
        <v>1.1045</v>
      </c>
      <c r="E23" s="1">
        <f t="shared" si="13"/>
        <v>1</v>
      </c>
      <c r="F23" s="1">
        <f t="shared" si="13"/>
        <v>1.0589999999999999</v>
      </c>
      <c r="G23" s="1">
        <f t="shared" si="13"/>
        <v>1</v>
      </c>
      <c r="H23" s="9">
        <f t="shared" si="13"/>
        <v>1</v>
      </c>
      <c r="I23" s="12">
        <v>237.01323531352099</v>
      </c>
      <c r="J23" s="13">
        <v>16.415164496191</v>
      </c>
      <c r="K23" s="13">
        <v>37.931280769861402</v>
      </c>
      <c r="L23" s="13">
        <v>21.838825039546698</v>
      </c>
      <c r="M23" s="13">
        <v>18.7123501977925</v>
      </c>
      <c r="N23" s="13">
        <v>20.756561892183701</v>
      </c>
      <c r="O23" s="13">
        <v>14.445942454582401</v>
      </c>
      <c r="P23" s="13">
        <v>10.8831030504947</v>
      </c>
      <c r="Q23" s="13">
        <v>27.829146790208501</v>
      </c>
      <c r="R23" s="13">
        <v>32.985741128406502</v>
      </c>
      <c r="S23" s="13">
        <v>24.954290470439599</v>
      </c>
      <c r="T23" s="14">
        <v>10.2608290238145</v>
      </c>
      <c r="U23" s="12">
        <f t="shared" si="2"/>
        <v>15</v>
      </c>
      <c r="V23" s="13">
        <f t="shared" si="3"/>
        <v>36</v>
      </c>
      <c r="W23" s="13">
        <f t="shared" si="4"/>
        <v>20</v>
      </c>
      <c r="X23" s="13">
        <f t="shared" si="5"/>
        <v>18</v>
      </c>
      <c r="Y23" s="13">
        <f t="shared" si="6"/>
        <v>20</v>
      </c>
      <c r="Z23" s="13">
        <f t="shared" si="7"/>
        <v>14</v>
      </c>
      <c r="AA23" s="13">
        <f t="shared" si="8"/>
        <v>11</v>
      </c>
      <c r="AB23" s="13">
        <f t="shared" si="9"/>
        <v>27</v>
      </c>
      <c r="AC23" s="13">
        <f t="shared" si="10"/>
        <v>31</v>
      </c>
      <c r="AD23" s="13">
        <f t="shared" si="11"/>
        <v>24</v>
      </c>
      <c r="AE23" s="14">
        <f t="shared" si="12"/>
        <v>10</v>
      </c>
    </row>
    <row r="24" spans="1:31" ht="15" customHeight="1" x14ac:dyDescent="0.25">
      <c r="A24" s="8">
        <v>19</v>
      </c>
      <c r="B24" s="9" t="s">
        <v>38</v>
      </c>
      <c r="C24" s="8">
        <f t="shared" si="13"/>
        <v>1.1616</v>
      </c>
      <c r="D24" s="1">
        <f t="shared" si="13"/>
        <v>1.1045</v>
      </c>
      <c r="E24" s="1">
        <f t="shared" si="13"/>
        <v>1</v>
      </c>
      <c r="F24" s="1">
        <f t="shared" si="13"/>
        <v>1.0589999999999999</v>
      </c>
      <c r="G24" s="1">
        <f t="shared" si="13"/>
        <v>1</v>
      </c>
      <c r="H24" s="9">
        <f t="shared" si="13"/>
        <v>1</v>
      </c>
      <c r="I24" s="12">
        <v>245.345296824331</v>
      </c>
      <c r="J24" s="13">
        <v>27.968568435242201</v>
      </c>
      <c r="K24" s="13">
        <v>14.425700671231001</v>
      </c>
      <c r="L24" s="13">
        <v>29.277816665881598</v>
      </c>
      <c r="M24" s="13">
        <v>34.603983334038098</v>
      </c>
      <c r="N24" s="13">
        <v>31.613547670425302</v>
      </c>
      <c r="O24" s="13">
        <v>19.0963619296198</v>
      </c>
      <c r="P24" s="13">
        <v>22.252146638904701</v>
      </c>
      <c r="Q24" s="13">
        <v>21.666618759893801</v>
      </c>
      <c r="R24" s="13">
        <v>17.458932082962999</v>
      </c>
      <c r="S24" s="13">
        <v>11.1976230689483</v>
      </c>
      <c r="T24" s="14">
        <v>15.783997567183301</v>
      </c>
      <c r="U24" s="12">
        <f t="shared" si="2"/>
        <v>26</v>
      </c>
      <c r="V24" s="13">
        <f t="shared" si="3"/>
        <v>14</v>
      </c>
      <c r="W24" s="13">
        <f t="shared" si="4"/>
        <v>27</v>
      </c>
      <c r="X24" s="13">
        <f t="shared" si="5"/>
        <v>32</v>
      </c>
      <c r="Y24" s="13">
        <f t="shared" si="6"/>
        <v>30</v>
      </c>
      <c r="Z24" s="13">
        <f t="shared" si="7"/>
        <v>18</v>
      </c>
      <c r="AA24" s="13">
        <f t="shared" si="8"/>
        <v>21</v>
      </c>
      <c r="AB24" s="13">
        <f t="shared" si="9"/>
        <v>21</v>
      </c>
      <c r="AC24" s="13">
        <f t="shared" si="10"/>
        <v>17</v>
      </c>
      <c r="AD24" s="13">
        <f t="shared" si="11"/>
        <v>11</v>
      </c>
      <c r="AE24" s="14">
        <f t="shared" si="12"/>
        <v>15</v>
      </c>
    </row>
    <row r="25" spans="1:31" ht="15" customHeight="1" x14ac:dyDescent="0.25">
      <c r="A25" s="8">
        <v>20</v>
      </c>
      <c r="B25" s="9" t="s">
        <v>39</v>
      </c>
      <c r="C25" s="8">
        <f t="shared" si="13"/>
        <v>1.1616</v>
      </c>
      <c r="D25" s="1">
        <f t="shared" si="13"/>
        <v>1.1045</v>
      </c>
      <c r="E25" s="1">
        <f t="shared" si="13"/>
        <v>1</v>
      </c>
      <c r="F25" s="1">
        <f t="shared" si="13"/>
        <v>1.0589999999999999</v>
      </c>
      <c r="G25" s="1">
        <f t="shared" si="13"/>
        <v>1</v>
      </c>
      <c r="H25" s="9">
        <f t="shared" si="13"/>
        <v>1</v>
      </c>
      <c r="I25" s="12">
        <v>234.62546288054699</v>
      </c>
      <c r="J25" s="13">
        <v>16.506658121270199</v>
      </c>
      <c r="K25" s="13">
        <v>23.9369020724397</v>
      </c>
      <c r="L25" s="13">
        <v>26.080878392562202</v>
      </c>
      <c r="M25" s="13">
        <v>29.321935633046198</v>
      </c>
      <c r="N25" s="13">
        <v>14.665549506550301</v>
      </c>
      <c r="O25" s="13">
        <v>13.071576925633501</v>
      </c>
      <c r="P25" s="13">
        <v>23.626336697895301</v>
      </c>
      <c r="Q25" s="13">
        <v>33.946232621341601</v>
      </c>
      <c r="R25" s="13">
        <v>20.302824874609499</v>
      </c>
      <c r="S25" s="13">
        <v>17.6366133209278</v>
      </c>
      <c r="T25" s="14">
        <v>15.529954714270501</v>
      </c>
      <c r="U25" s="12">
        <f t="shared" si="2"/>
        <v>16</v>
      </c>
      <c r="V25" s="13">
        <f t="shared" si="3"/>
        <v>23</v>
      </c>
      <c r="W25" s="13">
        <f t="shared" si="4"/>
        <v>24</v>
      </c>
      <c r="X25" s="13">
        <f t="shared" si="5"/>
        <v>27</v>
      </c>
      <c r="Y25" s="13">
        <f t="shared" si="6"/>
        <v>14</v>
      </c>
      <c r="Z25" s="13">
        <f t="shared" si="7"/>
        <v>13</v>
      </c>
      <c r="AA25" s="13">
        <f t="shared" si="8"/>
        <v>23</v>
      </c>
      <c r="AB25" s="13">
        <f t="shared" si="9"/>
        <v>32</v>
      </c>
      <c r="AC25" s="13">
        <f t="shared" si="10"/>
        <v>19</v>
      </c>
      <c r="AD25" s="13">
        <f t="shared" si="11"/>
        <v>17</v>
      </c>
      <c r="AE25" s="14">
        <f t="shared" si="12"/>
        <v>15</v>
      </c>
    </row>
    <row r="26" spans="1:31" ht="15" customHeight="1" x14ac:dyDescent="0.25">
      <c r="A26" s="8">
        <v>21</v>
      </c>
      <c r="B26" s="9" t="s">
        <v>40</v>
      </c>
      <c r="C26" s="8">
        <f t="shared" ref="C26:H35" si="14">1+C$4*C$5</f>
        <v>1.1616</v>
      </c>
      <c r="D26" s="1">
        <f t="shared" si="14"/>
        <v>1.1045</v>
      </c>
      <c r="E26" s="1">
        <f t="shared" si="14"/>
        <v>1</v>
      </c>
      <c r="F26" s="1">
        <f t="shared" si="14"/>
        <v>1.0589999999999999</v>
      </c>
      <c r="G26" s="1">
        <f t="shared" si="14"/>
        <v>1</v>
      </c>
      <c r="H26" s="9">
        <f t="shared" si="14"/>
        <v>1</v>
      </c>
      <c r="I26" s="12">
        <v>255.11844790703199</v>
      </c>
      <c r="J26" s="13">
        <v>23.299571196173002</v>
      </c>
      <c r="K26" s="13">
        <v>34.871563114469701</v>
      </c>
      <c r="L26" s="13">
        <v>19.724566169925001</v>
      </c>
      <c r="M26" s="13">
        <v>25.9022549879179</v>
      </c>
      <c r="N26" s="13">
        <v>21.6757978448362</v>
      </c>
      <c r="O26" s="13">
        <v>12.3963854448343</v>
      </c>
      <c r="P26" s="13">
        <v>12.582426462123999</v>
      </c>
      <c r="Q26" s="13">
        <v>23.352487446935001</v>
      </c>
      <c r="R26" s="13">
        <v>38.016334228979801</v>
      </c>
      <c r="S26" s="13">
        <v>34.504379744021897</v>
      </c>
      <c r="T26" s="14">
        <v>8.7926812668152401</v>
      </c>
      <c r="U26" s="12">
        <f t="shared" si="2"/>
        <v>22</v>
      </c>
      <c r="V26" s="13">
        <f t="shared" si="3"/>
        <v>33</v>
      </c>
      <c r="W26" s="13">
        <f t="shared" si="4"/>
        <v>19</v>
      </c>
      <c r="X26" s="13">
        <f t="shared" si="5"/>
        <v>24</v>
      </c>
      <c r="Y26" s="13">
        <f t="shared" si="6"/>
        <v>21</v>
      </c>
      <c r="Z26" s="13">
        <f t="shared" si="7"/>
        <v>12</v>
      </c>
      <c r="AA26" s="13">
        <f t="shared" si="8"/>
        <v>12</v>
      </c>
      <c r="AB26" s="13">
        <f t="shared" si="9"/>
        <v>22</v>
      </c>
      <c r="AC26" s="13">
        <f t="shared" si="10"/>
        <v>36</v>
      </c>
      <c r="AD26" s="13">
        <f t="shared" si="11"/>
        <v>33</v>
      </c>
      <c r="AE26" s="14">
        <f t="shared" si="12"/>
        <v>9</v>
      </c>
    </row>
    <row r="27" spans="1:31" ht="15" customHeight="1" x14ac:dyDescent="0.25">
      <c r="A27" s="8">
        <v>22</v>
      </c>
      <c r="B27" s="9" t="s">
        <v>41</v>
      </c>
      <c r="C27" s="8">
        <f t="shared" si="14"/>
        <v>1.1616</v>
      </c>
      <c r="D27" s="1">
        <f t="shared" si="14"/>
        <v>1.1045</v>
      </c>
      <c r="E27" s="1">
        <f t="shared" si="14"/>
        <v>1</v>
      </c>
      <c r="F27" s="1">
        <f t="shared" si="14"/>
        <v>1.0589999999999999</v>
      </c>
      <c r="G27" s="1">
        <f t="shared" si="14"/>
        <v>1</v>
      </c>
      <c r="H27" s="9">
        <f t="shared" si="14"/>
        <v>1</v>
      </c>
      <c r="I27" s="12">
        <v>168.65104024304</v>
      </c>
      <c r="J27" s="13">
        <v>9.9476342201449395</v>
      </c>
      <c r="K27" s="13">
        <v>18.4322668907649</v>
      </c>
      <c r="L27" s="13">
        <v>12.6213934479245</v>
      </c>
      <c r="M27" s="13">
        <v>11.172965421094601</v>
      </c>
      <c r="N27" s="13">
        <v>15.3184481993927</v>
      </c>
      <c r="O27" s="13">
        <v>10.9117777926259</v>
      </c>
      <c r="P27" s="13">
        <v>14.845632889279001</v>
      </c>
      <c r="Q27" s="13">
        <v>23.761597467877198</v>
      </c>
      <c r="R27" s="13">
        <v>10.349286074096099</v>
      </c>
      <c r="S27" s="13">
        <v>28.336479772928499</v>
      </c>
      <c r="T27" s="14">
        <v>12.953558066911199</v>
      </c>
      <c r="U27" s="12">
        <f t="shared" si="2"/>
        <v>10</v>
      </c>
      <c r="V27" s="13">
        <f t="shared" si="3"/>
        <v>18</v>
      </c>
      <c r="W27" s="13">
        <f t="shared" si="4"/>
        <v>12</v>
      </c>
      <c r="X27" s="13">
        <f t="shared" si="5"/>
        <v>11</v>
      </c>
      <c r="Y27" s="13">
        <f t="shared" si="6"/>
        <v>15</v>
      </c>
      <c r="Z27" s="13">
        <f t="shared" si="7"/>
        <v>11</v>
      </c>
      <c r="AA27" s="13">
        <f t="shared" si="8"/>
        <v>14</v>
      </c>
      <c r="AB27" s="13">
        <f t="shared" si="9"/>
        <v>23</v>
      </c>
      <c r="AC27" s="13">
        <f t="shared" si="10"/>
        <v>10</v>
      </c>
      <c r="AD27" s="13">
        <f t="shared" si="11"/>
        <v>27</v>
      </c>
      <c r="AE27" s="14">
        <f t="shared" si="12"/>
        <v>12</v>
      </c>
    </row>
    <row r="28" spans="1:31" ht="15" customHeight="1" x14ac:dyDescent="0.25">
      <c r="A28" s="8">
        <v>23</v>
      </c>
      <c r="B28" s="9" t="s">
        <v>42</v>
      </c>
      <c r="C28" s="8">
        <f t="shared" si="14"/>
        <v>1.1616</v>
      </c>
      <c r="D28" s="1">
        <f t="shared" si="14"/>
        <v>1.1045</v>
      </c>
      <c r="E28" s="1">
        <f t="shared" si="14"/>
        <v>1</v>
      </c>
      <c r="F28" s="1">
        <f t="shared" si="14"/>
        <v>1.0589999999999999</v>
      </c>
      <c r="G28" s="1">
        <f t="shared" si="14"/>
        <v>1</v>
      </c>
      <c r="H28" s="9">
        <f t="shared" si="14"/>
        <v>1</v>
      </c>
      <c r="I28" s="12">
        <v>199.91033371986001</v>
      </c>
      <c r="J28" s="13">
        <v>9.5272827632333801</v>
      </c>
      <c r="K28" s="13">
        <v>23.881841715014801</v>
      </c>
      <c r="L28" s="13">
        <v>15.7707705023999</v>
      </c>
      <c r="M28" s="13">
        <v>18.9671677797635</v>
      </c>
      <c r="N28" s="13">
        <v>20.423922341523198</v>
      </c>
      <c r="O28" s="13">
        <v>12.521187047806301</v>
      </c>
      <c r="P28" s="13">
        <v>10.551306158466</v>
      </c>
      <c r="Q28" s="13">
        <v>16.738836168424701</v>
      </c>
      <c r="R28" s="13">
        <v>28.513407997644698</v>
      </c>
      <c r="S28" s="13">
        <v>27.780441923581101</v>
      </c>
      <c r="T28" s="14">
        <v>15.234169322002099</v>
      </c>
      <c r="U28" s="12">
        <f t="shared" si="2"/>
        <v>9</v>
      </c>
      <c r="V28" s="13">
        <f t="shared" si="3"/>
        <v>23</v>
      </c>
      <c r="W28" s="13">
        <f t="shared" si="4"/>
        <v>15</v>
      </c>
      <c r="X28" s="13">
        <f t="shared" si="5"/>
        <v>18</v>
      </c>
      <c r="Y28" s="13">
        <f t="shared" si="6"/>
        <v>20</v>
      </c>
      <c r="Z28" s="13">
        <f t="shared" si="7"/>
        <v>12</v>
      </c>
      <c r="AA28" s="13">
        <f t="shared" si="8"/>
        <v>10</v>
      </c>
      <c r="AB28" s="13">
        <f t="shared" si="9"/>
        <v>16</v>
      </c>
      <c r="AC28" s="13">
        <f t="shared" si="10"/>
        <v>27</v>
      </c>
      <c r="AD28" s="13">
        <f t="shared" si="11"/>
        <v>26</v>
      </c>
      <c r="AE28" s="14">
        <f t="shared" si="12"/>
        <v>14</v>
      </c>
    </row>
    <row r="29" spans="1:31" ht="15" customHeight="1" x14ac:dyDescent="0.25">
      <c r="A29" s="8">
        <v>24</v>
      </c>
      <c r="B29" s="9" t="s">
        <v>43</v>
      </c>
      <c r="C29" s="8">
        <f t="shared" si="14"/>
        <v>1.1616</v>
      </c>
      <c r="D29" s="1">
        <f t="shared" si="14"/>
        <v>1.1045</v>
      </c>
      <c r="E29" s="1">
        <f t="shared" si="14"/>
        <v>1</v>
      </c>
      <c r="F29" s="1">
        <f t="shared" si="14"/>
        <v>1.0589999999999999</v>
      </c>
      <c r="G29" s="1">
        <f t="shared" si="14"/>
        <v>1</v>
      </c>
      <c r="H29" s="9">
        <f t="shared" si="14"/>
        <v>1</v>
      </c>
      <c r="I29" s="12">
        <v>226.20523946723699</v>
      </c>
      <c r="J29" s="13">
        <v>16.437636555454901</v>
      </c>
      <c r="K29" s="13">
        <v>36.329689160816002</v>
      </c>
      <c r="L29" s="13">
        <v>21.2465488441288</v>
      </c>
      <c r="M29" s="13">
        <v>24.088413367339701</v>
      </c>
      <c r="N29" s="13">
        <v>17.830976405685998</v>
      </c>
      <c r="O29" s="13">
        <v>15.3991026928999</v>
      </c>
      <c r="P29" s="13">
        <v>17.3547655838555</v>
      </c>
      <c r="Q29" s="13">
        <v>20.3788558278967</v>
      </c>
      <c r="R29" s="13">
        <v>29.190639682423299</v>
      </c>
      <c r="S29" s="13">
        <v>17.340041821492999</v>
      </c>
      <c r="T29" s="14">
        <v>10.608569525243499</v>
      </c>
      <c r="U29" s="12">
        <f t="shared" si="2"/>
        <v>16</v>
      </c>
      <c r="V29" s="13">
        <f t="shared" si="3"/>
        <v>34</v>
      </c>
      <c r="W29" s="13">
        <f t="shared" si="4"/>
        <v>20</v>
      </c>
      <c r="X29" s="13">
        <f t="shared" si="5"/>
        <v>22</v>
      </c>
      <c r="Y29" s="13">
        <f t="shared" si="6"/>
        <v>17</v>
      </c>
      <c r="Z29" s="13">
        <f t="shared" si="7"/>
        <v>15</v>
      </c>
      <c r="AA29" s="13">
        <f t="shared" si="8"/>
        <v>17</v>
      </c>
      <c r="AB29" s="13">
        <f t="shared" si="9"/>
        <v>20</v>
      </c>
      <c r="AC29" s="13">
        <f t="shared" si="10"/>
        <v>28</v>
      </c>
      <c r="AD29" s="13">
        <f t="shared" si="11"/>
        <v>17</v>
      </c>
      <c r="AE29" s="14">
        <f t="shared" si="12"/>
        <v>10</v>
      </c>
    </row>
    <row r="30" spans="1:31" ht="15" customHeight="1" x14ac:dyDescent="0.25">
      <c r="A30" s="8">
        <v>25</v>
      </c>
      <c r="B30" s="9" t="s">
        <v>44</v>
      </c>
      <c r="C30" s="8">
        <f t="shared" si="14"/>
        <v>1.1616</v>
      </c>
      <c r="D30" s="1">
        <f t="shared" si="14"/>
        <v>1.1045</v>
      </c>
      <c r="E30" s="1">
        <f t="shared" si="14"/>
        <v>1</v>
      </c>
      <c r="F30" s="1">
        <f t="shared" si="14"/>
        <v>1.0589999999999999</v>
      </c>
      <c r="G30" s="1">
        <f t="shared" si="14"/>
        <v>1</v>
      </c>
      <c r="H30" s="9">
        <f t="shared" si="14"/>
        <v>1</v>
      </c>
      <c r="I30" s="12">
        <v>254.95049963396499</v>
      </c>
      <c r="J30" s="13">
        <v>20.6210497904998</v>
      </c>
      <c r="K30" s="13">
        <v>45.336211403534001</v>
      </c>
      <c r="L30" s="13">
        <v>21.196436867512201</v>
      </c>
      <c r="M30" s="13">
        <v>27.324958991389799</v>
      </c>
      <c r="N30" s="13">
        <v>24.2051050721191</v>
      </c>
      <c r="O30" s="13">
        <v>12.0258375477508</v>
      </c>
      <c r="P30" s="13">
        <v>14.7077950115024</v>
      </c>
      <c r="Q30" s="13">
        <v>23.292305552288202</v>
      </c>
      <c r="R30" s="13">
        <v>38.240317260029499</v>
      </c>
      <c r="S30" s="13">
        <v>19.050069834569999</v>
      </c>
      <c r="T30" s="14">
        <v>8.9504123027689104</v>
      </c>
      <c r="U30" s="12">
        <f t="shared" si="2"/>
        <v>19</v>
      </c>
      <c r="V30" s="13">
        <f t="shared" si="3"/>
        <v>43</v>
      </c>
      <c r="W30" s="13">
        <f t="shared" si="4"/>
        <v>20</v>
      </c>
      <c r="X30" s="13">
        <f t="shared" si="5"/>
        <v>25</v>
      </c>
      <c r="Y30" s="13">
        <f t="shared" si="6"/>
        <v>23</v>
      </c>
      <c r="Z30" s="13">
        <f t="shared" si="7"/>
        <v>12</v>
      </c>
      <c r="AA30" s="13">
        <f t="shared" si="8"/>
        <v>14</v>
      </c>
      <c r="AB30" s="13">
        <f t="shared" si="9"/>
        <v>22</v>
      </c>
      <c r="AC30" s="13">
        <f t="shared" si="10"/>
        <v>36</v>
      </c>
      <c r="AD30" s="13">
        <f t="shared" si="11"/>
        <v>18</v>
      </c>
      <c r="AE30" s="14">
        <f t="shared" si="12"/>
        <v>9</v>
      </c>
    </row>
    <row r="31" spans="1:31" ht="15" customHeight="1" x14ac:dyDescent="0.25">
      <c r="A31" s="8">
        <v>26</v>
      </c>
      <c r="B31" s="9" t="s">
        <v>45</v>
      </c>
      <c r="C31" s="8">
        <f t="shared" si="14"/>
        <v>1.1616</v>
      </c>
      <c r="D31" s="1">
        <f t="shared" si="14"/>
        <v>1.1045</v>
      </c>
      <c r="E31" s="1">
        <f t="shared" si="14"/>
        <v>1</v>
      </c>
      <c r="F31" s="1">
        <f t="shared" si="14"/>
        <v>1.0589999999999999</v>
      </c>
      <c r="G31" s="1">
        <f t="shared" si="14"/>
        <v>1</v>
      </c>
      <c r="H31" s="9">
        <f t="shared" si="14"/>
        <v>1</v>
      </c>
      <c r="I31" s="12">
        <v>212.822908499363</v>
      </c>
      <c r="J31" s="13">
        <v>14.1656257912679</v>
      </c>
      <c r="K31" s="13">
        <v>15.5723410408358</v>
      </c>
      <c r="L31" s="13">
        <v>19.848916754108402</v>
      </c>
      <c r="M31" s="13">
        <v>18.0010064457508</v>
      </c>
      <c r="N31" s="13">
        <v>16.323983686481601</v>
      </c>
      <c r="O31" s="13">
        <v>18.114789583442398</v>
      </c>
      <c r="P31" s="13">
        <v>16.9041773336488</v>
      </c>
      <c r="Q31" s="13">
        <v>31.288568022223298</v>
      </c>
      <c r="R31" s="13">
        <v>22.583427863954402</v>
      </c>
      <c r="S31" s="13">
        <v>24.989576103326101</v>
      </c>
      <c r="T31" s="14">
        <v>15.030495874323901</v>
      </c>
      <c r="U31" s="12">
        <f t="shared" si="2"/>
        <v>13</v>
      </c>
      <c r="V31" s="13">
        <f t="shared" si="3"/>
        <v>15</v>
      </c>
      <c r="W31" s="13">
        <f t="shared" si="4"/>
        <v>19</v>
      </c>
      <c r="X31" s="13">
        <f t="shared" si="5"/>
        <v>17</v>
      </c>
      <c r="Y31" s="13">
        <f t="shared" si="6"/>
        <v>16</v>
      </c>
      <c r="Z31" s="13">
        <f t="shared" si="7"/>
        <v>17</v>
      </c>
      <c r="AA31" s="13">
        <f t="shared" si="8"/>
        <v>16</v>
      </c>
      <c r="AB31" s="13">
        <f t="shared" si="9"/>
        <v>30</v>
      </c>
      <c r="AC31" s="13">
        <f t="shared" si="10"/>
        <v>22</v>
      </c>
      <c r="AD31" s="13">
        <f t="shared" si="11"/>
        <v>24</v>
      </c>
      <c r="AE31" s="14">
        <f t="shared" si="12"/>
        <v>14</v>
      </c>
    </row>
    <row r="32" spans="1:31" ht="15" customHeight="1" x14ac:dyDescent="0.25">
      <c r="A32" s="8">
        <v>27</v>
      </c>
      <c r="B32" s="9" t="s">
        <v>46</v>
      </c>
      <c r="C32" s="8">
        <f t="shared" si="14"/>
        <v>1.1616</v>
      </c>
      <c r="D32" s="1">
        <f t="shared" si="14"/>
        <v>1.1045</v>
      </c>
      <c r="E32" s="1">
        <f t="shared" si="14"/>
        <v>1</v>
      </c>
      <c r="F32" s="1">
        <f t="shared" si="14"/>
        <v>1.0589999999999999</v>
      </c>
      <c r="G32" s="1">
        <f t="shared" si="14"/>
        <v>1</v>
      </c>
      <c r="H32" s="9">
        <f t="shared" si="14"/>
        <v>1</v>
      </c>
      <c r="I32" s="12">
        <v>333.25641031629999</v>
      </c>
      <c r="J32" s="13">
        <v>28.680957392546102</v>
      </c>
      <c r="K32" s="13">
        <v>47.564256860792902</v>
      </c>
      <c r="L32" s="13">
        <v>35.457019802668903</v>
      </c>
      <c r="M32" s="13">
        <v>27.609885235343999</v>
      </c>
      <c r="N32" s="13">
        <v>23.559217887863198</v>
      </c>
      <c r="O32" s="13">
        <v>19.985764415465201</v>
      </c>
      <c r="P32" s="13">
        <v>17.765569909021</v>
      </c>
      <c r="Q32" s="13">
        <v>26.344153582111399</v>
      </c>
      <c r="R32" s="13">
        <v>51.375589960501102</v>
      </c>
      <c r="S32" s="13">
        <v>39.697462989949202</v>
      </c>
      <c r="T32" s="14">
        <v>15.2165322800371</v>
      </c>
      <c r="U32" s="12">
        <f t="shared" si="2"/>
        <v>27</v>
      </c>
      <c r="V32" s="13">
        <f t="shared" si="3"/>
        <v>45</v>
      </c>
      <c r="W32" s="13">
        <f t="shared" si="4"/>
        <v>33</v>
      </c>
      <c r="X32" s="13">
        <f t="shared" si="5"/>
        <v>26</v>
      </c>
      <c r="Y32" s="13">
        <f t="shared" si="6"/>
        <v>23</v>
      </c>
      <c r="Z32" s="13">
        <f t="shared" si="7"/>
        <v>19</v>
      </c>
      <c r="AA32" s="13">
        <f t="shared" si="8"/>
        <v>17</v>
      </c>
      <c r="AB32" s="13">
        <f t="shared" si="9"/>
        <v>25</v>
      </c>
      <c r="AC32" s="13">
        <f t="shared" si="10"/>
        <v>49</v>
      </c>
      <c r="AD32" s="13">
        <f t="shared" si="11"/>
        <v>38</v>
      </c>
      <c r="AE32" s="14">
        <f t="shared" si="12"/>
        <v>14</v>
      </c>
    </row>
    <row r="33" spans="1:31" ht="15" customHeight="1" x14ac:dyDescent="0.25">
      <c r="A33" s="8">
        <v>28</v>
      </c>
      <c r="B33" s="9" t="s">
        <v>47</v>
      </c>
      <c r="C33" s="8">
        <f t="shared" si="14"/>
        <v>1.1616</v>
      </c>
      <c r="D33" s="1">
        <f t="shared" si="14"/>
        <v>1.1045</v>
      </c>
      <c r="E33" s="1">
        <f t="shared" si="14"/>
        <v>1</v>
      </c>
      <c r="F33" s="1">
        <f t="shared" si="14"/>
        <v>1.0589999999999999</v>
      </c>
      <c r="G33" s="1">
        <f t="shared" si="14"/>
        <v>1</v>
      </c>
      <c r="H33" s="9">
        <f t="shared" si="14"/>
        <v>1</v>
      </c>
      <c r="I33" s="12">
        <v>215.29780750551001</v>
      </c>
      <c r="J33" s="13">
        <v>16.325414879296599</v>
      </c>
      <c r="K33" s="13">
        <v>15.5638624177714</v>
      </c>
      <c r="L33" s="13">
        <v>19.418687912854001</v>
      </c>
      <c r="M33" s="13">
        <v>13.511370295546801</v>
      </c>
      <c r="N33" s="13">
        <v>19.852393416588399</v>
      </c>
      <c r="O33" s="13">
        <v>22.487505948179098</v>
      </c>
      <c r="P33" s="13">
        <v>23.774362364263499</v>
      </c>
      <c r="Q33" s="13">
        <v>27.144720599282</v>
      </c>
      <c r="R33" s="13">
        <v>24.6770225812128</v>
      </c>
      <c r="S33" s="13">
        <v>20.263535909973999</v>
      </c>
      <c r="T33" s="14">
        <v>12.278931180541299</v>
      </c>
      <c r="U33" s="12">
        <f t="shared" si="2"/>
        <v>15</v>
      </c>
      <c r="V33" s="13">
        <f t="shared" si="3"/>
        <v>15</v>
      </c>
      <c r="W33" s="13">
        <f t="shared" si="4"/>
        <v>18</v>
      </c>
      <c r="X33" s="13">
        <f t="shared" si="5"/>
        <v>13</v>
      </c>
      <c r="Y33" s="13">
        <f t="shared" si="6"/>
        <v>19</v>
      </c>
      <c r="Z33" s="13">
        <f t="shared" si="7"/>
        <v>22</v>
      </c>
      <c r="AA33" s="13">
        <f t="shared" si="8"/>
        <v>23</v>
      </c>
      <c r="AB33" s="13">
        <f t="shared" si="9"/>
        <v>26</v>
      </c>
      <c r="AC33" s="13">
        <f t="shared" si="10"/>
        <v>24</v>
      </c>
      <c r="AD33" s="13">
        <f t="shared" si="11"/>
        <v>19</v>
      </c>
      <c r="AE33" s="14">
        <f t="shared" si="12"/>
        <v>12</v>
      </c>
    </row>
    <row r="34" spans="1:31" ht="15" customHeight="1" x14ac:dyDescent="0.25">
      <c r="A34" s="8">
        <v>29</v>
      </c>
      <c r="B34" s="9" t="s">
        <v>48</v>
      </c>
      <c r="C34" s="8">
        <f t="shared" si="14"/>
        <v>1.1616</v>
      </c>
      <c r="D34" s="1">
        <f t="shared" si="14"/>
        <v>1.1045</v>
      </c>
      <c r="E34" s="1">
        <f t="shared" si="14"/>
        <v>1</v>
      </c>
      <c r="F34" s="1">
        <f t="shared" si="14"/>
        <v>1.0589999999999999</v>
      </c>
      <c r="G34" s="1">
        <f t="shared" si="14"/>
        <v>1</v>
      </c>
      <c r="H34" s="9">
        <f t="shared" si="14"/>
        <v>1</v>
      </c>
      <c r="I34" s="12">
        <v>269.88130203552299</v>
      </c>
      <c r="J34" s="13">
        <v>20.710538277024799</v>
      </c>
      <c r="K34" s="13">
        <v>45.438777435612302</v>
      </c>
      <c r="L34" s="13">
        <v>25.122473398489898</v>
      </c>
      <c r="M34" s="13">
        <v>19.430329451787902</v>
      </c>
      <c r="N34" s="13">
        <v>19.1693912976116</v>
      </c>
      <c r="O34" s="13">
        <v>23.1825336144217</v>
      </c>
      <c r="P34" s="13">
        <v>26.9162432213258</v>
      </c>
      <c r="Q34" s="13">
        <v>23.1288063168146</v>
      </c>
      <c r="R34" s="13">
        <v>26.8220632823353</v>
      </c>
      <c r="S34" s="13">
        <v>26.736443752240401</v>
      </c>
      <c r="T34" s="14">
        <v>13.223701987859</v>
      </c>
      <c r="U34" s="12">
        <f t="shared" si="2"/>
        <v>19</v>
      </c>
      <c r="V34" s="13">
        <f t="shared" si="3"/>
        <v>43</v>
      </c>
      <c r="W34" s="13">
        <f t="shared" si="4"/>
        <v>23</v>
      </c>
      <c r="X34" s="13">
        <f t="shared" si="5"/>
        <v>18</v>
      </c>
      <c r="Y34" s="13">
        <f t="shared" si="6"/>
        <v>18</v>
      </c>
      <c r="Z34" s="13">
        <f t="shared" si="7"/>
        <v>22</v>
      </c>
      <c r="AA34" s="13">
        <f t="shared" si="8"/>
        <v>26</v>
      </c>
      <c r="AB34" s="13">
        <f t="shared" si="9"/>
        <v>22</v>
      </c>
      <c r="AC34" s="13">
        <f t="shared" si="10"/>
        <v>26</v>
      </c>
      <c r="AD34" s="13">
        <f t="shared" si="11"/>
        <v>25</v>
      </c>
      <c r="AE34" s="14">
        <f t="shared" si="12"/>
        <v>13</v>
      </c>
    </row>
    <row r="35" spans="1:31" ht="15" customHeight="1" x14ac:dyDescent="0.25">
      <c r="A35" s="8">
        <v>30</v>
      </c>
      <c r="B35" s="9" t="s">
        <v>49</v>
      </c>
      <c r="C35" s="8">
        <f t="shared" si="14"/>
        <v>1.1616</v>
      </c>
      <c r="D35" s="1">
        <f t="shared" si="14"/>
        <v>1.1045</v>
      </c>
      <c r="E35" s="1">
        <f t="shared" si="14"/>
        <v>1</v>
      </c>
      <c r="F35" s="1">
        <f t="shared" si="14"/>
        <v>1.0589999999999999</v>
      </c>
      <c r="G35" s="1">
        <f t="shared" si="14"/>
        <v>1</v>
      </c>
      <c r="H35" s="9">
        <f t="shared" si="14"/>
        <v>1</v>
      </c>
      <c r="I35" s="12">
        <v>244.95881958355801</v>
      </c>
      <c r="J35" s="13">
        <v>18.809570067104602</v>
      </c>
      <c r="K35" s="13">
        <v>36.864233692490899</v>
      </c>
      <c r="L35" s="13">
        <v>15.190561340608101</v>
      </c>
      <c r="M35" s="13">
        <v>14.3018652002064</v>
      </c>
      <c r="N35" s="13">
        <v>31.415518365522999</v>
      </c>
      <c r="O35" s="13">
        <v>20.606961598549301</v>
      </c>
      <c r="P35" s="13">
        <v>12.0326552846414</v>
      </c>
      <c r="Q35" s="13">
        <v>30.366979451041299</v>
      </c>
      <c r="R35" s="13">
        <v>38.682724889614697</v>
      </c>
      <c r="S35" s="13">
        <v>16.4561349016682</v>
      </c>
      <c r="T35" s="14">
        <v>10.231614792109999</v>
      </c>
      <c r="U35" s="12">
        <f t="shared" si="2"/>
        <v>18</v>
      </c>
      <c r="V35" s="13">
        <f t="shared" si="3"/>
        <v>35</v>
      </c>
      <c r="W35" s="13">
        <f t="shared" si="4"/>
        <v>14</v>
      </c>
      <c r="X35" s="13">
        <f t="shared" si="5"/>
        <v>14</v>
      </c>
      <c r="Y35" s="13">
        <f t="shared" si="6"/>
        <v>30</v>
      </c>
      <c r="Z35" s="13">
        <f t="shared" si="7"/>
        <v>20</v>
      </c>
      <c r="AA35" s="13">
        <f t="shared" si="8"/>
        <v>12</v>
      </c>
      <c r="AB35" s="13">
        <f t="shared" si="9"/>
        <v>29</v>
      </c>
      <c r="AC35" s="13">
        <f t="shared" si="10"/>
        <v>37</v>
      </c>
      <c r="AD35" s="13">
        <f t="shared" si="11"/>
        <v>16</v>
      </c>
      <c r="AE35" s="14">
        <f t="shared" si="12"/>
        <v>10</v>
      </c>
    </row>
    <row r="36" spans="1:31" ht="15" customHeight="1" x14ac:dyDescent="0.25">
      <c r="A36" s="8">
        <v>31</v>
      </c>
      <c r="B36" s="9" t="s">
        <v>50</v>
      </c>
      <c r="C36" s="8">
        <f t="shared" ref="C36:H45" si="15">1+C$4*C$5</f>
        <v>1.1616</v>
      </c>
      <c r="D36" s="1">
        <f t="shared" si="15"/>
        <v>1.1045</v>
      </c>
      <c r="E36" s="1">
        <f t="shared" si="15"/>
        <v>1</v>
      </c>
      <c r="F36" s="1">
        <f t="shared" si="15"/>
        <v>1.0589999999999999</v>
      </c>
      <c r="G36" s="1">
        <f t="shared" si="15"/>
        <v>1</v>
      </c>
      <c r="H36" s="9">
        <f t="shared" si="15"/>
        <v>1</v>
      </c>
      <c r="I36" s="12">
        <v>206.68918395920201</v>
      </c>
      <c r="J36" s="13">
        <v>13.7440512518024</v>
      </c>
      <c r="K36" s="13">
        <v>27.8648189297298</v>
      </c>
      <c r="L36" s="13">
        <v>18.117079431824202</v>
      </c>
      <c r="M36" s="13">
        <v>22.273710733693498</v>
      </c>
      <c r="N36" s="13">
        <v>14.3906227856746</v>
      </c>
      <c r="O36" s="13">
        <v>13.2486228192666</v>
      </c>
      <c r="P36" s="13">
        <v>15.3578015254104</v>
      </c>
      <c r="Q36" s="13">
        <v>23.451425089541001</v>
      </c>
      <c r="R36" s="13">
        <v>31.843365682821599</v>
      </c>
      <c r="S36" s="13">
        <v>14.480514793514599</v>
      </c>
      <c r="T36" s="14">
        <v>11.917170915922901</v>
      </c>
      <c r="U36" s="12">
        <f t="shared" si="2"/>
        <v>13</v>
      </c>
      <c r="V36" s="13">
        <f t="shared" si="3"/>
        <v>27</v>
      </c>
      <c r="W36" s="13">
        <f t="shared" si="4"/>
        <v>17</v>
      </c>
      <c r="X36" s="13">
        <f t="shared" si="5"/>
        <v>21</v>
      </c>
      <c r="Y36" s="13">
        <f t="shared" si="6"/>
        <v>14</v>
      </c>
      <c r="Z36" s="13">
        <f t="shared" si="7"/>
        <v>13</v>
      </c>
      <c r="AA36" s="13">
        <f t="shared" si="8"/>
        <v>15</v>
      </c>
      <c r="AB36" s="13">
        <f t="shared" si="9"/>
        <v>22</v>
      </c>
      <c r="AC36" s="13">
        <f t="shared" si="10"/>
        <v>30</v>
      </c>
      <c r="AD36" s="13">
        <f t="shared" si="11"/>
        <v>14</v>
      </c>
      <c r="AE36" s="14">
        <f t="shared" si="12"/>
        <v>11</v>
      </c>
    </row>
    <row r="37" spans="1:31" ht="15" customHeight="1" x14ac:dyDescent="0.25">
      <c r="A37" s="8">
        <v>32</v>
      </c>
      <c r="B37" s="9" t="s">
        <v>51</v>
      </c>
      <c r="C37" s="8">
        <f t="shared" si="15"/>
        <v>1.1616</v>
      </c>
      <c r="D37" s="1">
        <f t="shared" si="15"/>
        <v>1.1045</v>
      </c>
      <c r="E37" s="1">
        <f t="shared" si="15"/>
        <v>1</v>
      </c>
      <c r="F37" s="1">
        <f t="shared" si="15"/>
        <v>1.0589999999999999</v>
      </c>
      <c r="G37" s="1">
        <f t="shared" si="15"/>
        <v>1</v>
      </c>
      <c r="H37" s="9">
        <f t="shared" si="15"/>
        <v>1</v>
      </c>
      <c r="I37" s="12">
        <v>247.76068881947799</v>
      </c>
      <c r="J37" s="13">
        <v>20.613753352956198</v>
      </c>
      <c r="K37" s="13">
        <v>33.124098980658097</v>
      </c>
      <c r="L37" s="13">
        <v>20.6563664741909</v>
      </c>
      <c r="M37" s="13">
        <v>22.894226565959698</v>
      </c>
      <c r="N37" s="13">
        <v>17.182462991355202</v>
      </c>
      <c r="O37" s="13">
        <v>14.3285616848132</v>
      </c>
      <c r="P37" s="13">
        <v>16.565830797941601</v>
      </c>
      <c r="Q37" s="13">
        <v>27.106000257204101</v>
      </c>
      <c r="R37" s="13">
        <v>34.9666973870996</v>
      </c>
      <c r="S37" s="13">
        <v>23.765432234567701</v>
      </c>
      <c r="T37" s="14">
        <v>16.557258092731601</v>
      </c>
      <c r="U37" s="12">
        <f t="shared" si="2"/>
        <v>19</v>
      </c>
      <c r="V37" s="13">
        <f t="shared" si="3"/>
        <v>31</v>
      </c>
      <c r="W37" s="13">
        <f t="shared" si="4"/>
        <v>19</v>
      </c>
      <c r="X37" s="13">
        <f t="shared" si="5"/>
        <v>21</v>
      </c>
      <c r="Y37" s="13">
        <f t="shared" si="6"/>
        <v>17</v>
      </c>
      <c r="Z37" s="13">
        <f t="shared" si="7"/>
        <v>14</v>
      </c>
      <c r="AA37" s="13">
        <f t="shared" si="8"/>
        <v>16</v>
      </c>
      <c r="AB37" s="13">
        <f t="shared" si="9"/>
        <v>26</v>
      </c>
      <c r="AC37" s="13">
        <f t="shared" si="10"/>
        <v>33</v>
      </c>
      <c r="AD37" s="13">
        <f t="shared" si="11"/>
        <v>23</v>
      </c>
      <c r="AE37" s="14">
        <f t="shared" si="12"/>
        <v>16</v>
      </c>
    </row>
    <row r="38" spans="1:31" ht="15" customHeight="1" x14ac:dyDescent="0.25">
      <c r="A38" s="8">
        <v>33</v>
      </c>
      <c r="B38" s="9" t="s">
        <v>52</v>
      </c>
      <c r="C38" s="8">
        <f t="shared" si="15"/>
        <v>1.1616</v>
      </c>
      <c r="D38" s="1">
        <f t="shared" si="15"/>
        <v>1.1045</v>
      </c>
      <c r="E38" s="1">
        <f t="shared" si="15"/>
        <v>1</v>
      </c>
      <c r="F38" s="1">
        <f t="shared" si="15"/>
        <v>1.0589999999999999</v>
      </c>
      <c r="G38" s="1">
        <f t="shared" si="15"/>
        <v>1</v>
      </c>
      <c r="H38" s="9">
        <f t="shared" si="15"/>
        <v>1</v>
      </c>
      <c r="I38" s="12">
        <v>297.13673845094797</v>
      </c>
      <c r="J38" s="13">
        <v>15.8155624014883</v>
      </c>
      <c r="K38" s="13">
        <v>44.218591978849197</v>
      </c>
      <c r="L38" s="13">
        <v>26.112757202531999</v>
      </c>
      <c r="M38" s="13">
        <v>29.920001240206201</v>
      </c>
      <c r="N38" s="13">
        <v>26.136946056669501</v>
      </c>
      <c r="O38" s="13">
        <v>21.079412359011801</v>
      </c>
      <c r="P38" s="13">
        <v>19.932539881092801</v>
      </c>
      <c r="Q38" s="13">
        <v>29.210427181336499</v>
      </c>
      <c r="R38" s="13">
        <v>33.200281183316598</v>
      </c>
      <c r="S38" s="13">
        <v>37.167228977504799</v>
      </c>
      <c r="T38" s="14">
        <v>14.342989988940399</v>
      </c>
      <c r="U38" s="12">
        <f t="shared" ref="U38:U58" si="16">ROUNDUP(J38*$E38*(1+$H$4*U$5)/($C38*$D38*$F38*$G38),0)</f>
        <v>15</v>
      </c>
      <c r="V38" s="13">
        <f t="shared" ref="V38:V58" si="17">ROUNDUP(K38*$E38*(1+$H$4*V$5)/($C38*$D38*$F38*$G38),0)</f>
        <v>42</v>
      </c>
      <c r="W38" s="13">
        <f t="shared" ref="W38:W58" si="18">ROUNDUP(L38*$E38*(1+$H$4*W$5)/($C38*$D38*$F38*$G38),0)</f>
        <v>24</v>
      </c>
      <c r="X38" s="13">
        <f t="shared" ref="X38:X58" si="19">ROUNDUP(M38*$E38*(1+$H$4*X$5)/($C38*$D38*$F38*$G38),0)</f>
        <v>28</v>
      </c>
      <c r="Y38" s="13">
        <f t="shared" ref="Y38:Y58" si="20">ROUNDUP(N38*$E38*(1+$H$4*Y$5)/($C38*$D38*$F38*$G38),0)</f>
        <v>25</v>
      </c>
      <c r="Z38" s="13">
        <f t="shared" ref="Z38:Z58" si="21">ROUNDUP(O38*$E38*(1+$H$4*Z$5)/($C38*$D38*$F38*$G38),0)</f>
        <v>20</v>
      </c>
      <c r="AA38" s="13">
        <f t="shared" ref="AA38:AA58" si="22">ROUNDUP(P38*$E38*(1+$H$4*AA$5)/($C38*$D38*$F38*$G38),0)</f>
        <v>19</v>
      </c>
      <c r="AB38" s="13">
        <f t="shared" ref="AB38:AB58" si="23">ROUNDUP(Q38*$E38*(1+$H$4*AB$5)/($C38*$D38*$F38*$G38),0)</f>
        <v>28</v>
      </c>
      <c r="AC38" s="13">
        <f t="shared" ref="AC38:AC58" si="24">ROUNDUP(R38*$E38*(1+$H$4*AC$5)/($C38*$D38*$F38*$G38),0)</f>
        <v>32</v>
      </c>
      <c r="AD38" s="13">
        <f t="shared" ref="AD38:AD58" si="25">ROUNDUP(S38*$E38*(1+$H$4*AD$5)/($C38*$D38*$F38*$G38),0)</f>
        <v>35</v>
      </c>
      <c r="AE38" s="14">
        <f t="shared" ref="AE38:AE58" si="26">ROUNDUP(T38*$E38*(1+$H$4*AE$5)/($C38*$D38*$F38*$G38),0)</f>
        <v>14</v>
      </c>
    </row>
    <row r="39" spans="1:31" ht="15" customHeight="1" x14ac:dyDescent="0.25">
      <c r="A39" s="8">
        <v>34</v>
      </c>
      <c r="B39" s="9" t="s">
        <v>53</v>
      </c>
      <c r="C39" s="8">
        <f t="shared" si="15"/>
        <v>1.1616</v>
      </c>
      <c r="D39" s="1">
        <f t="shared" si="15"/>
        <v>1.1045</v>
      </c>
      <c r="E39" s="1">
        <f t="shared" si="15"/>
        <v>1</v>
      </c>
      <c r="F39" s="1">
        <f t="shared" si="15"/>
        <v>1.0589999999999999</v>
      </c>
      <c r="G39" s="1">
        <f t="shared" si="15"/>
        <v>1</v>
      </c>
      <c r="H39" s="9">
        <f t="shared" si="15"/>
        <v>1</v>
      </c>
      <c r="I39" s="12">
        <v>220.458140582504</v>
      </c>
      <c r="J39" s="13">
        <v>16.7071944043659</v>
      </c>
      <c r="K39" s="13">
        <v>34.867237207080599</v>
      </c>
      <c r="L39" s="13">
        <v>19.6752110221077</v>
      </c>
      <c r="M39" s="13">
        <v>21.673486830041998</v>
      </c>
      <c r="N39" s="13">
        <v>16.358274652894899</v>
      </c>
      <c r="O39" s="13">
        <v>15.965657623626299</v>
      </c>
      <c r="P39" s="13">
        <v>14.9138766788239</v>
      </c>
      <c r="Q39" s="13">
        <v>23.682506209712798</v>
      </c>
      <c r="R39" s="13">
        <v>27.126140179354799</v>
      </c>
      <c r="S39" s="13">
        <v>16.407747897395399</v>
      </c>
      <c r="T39" s="14">
        <v>13.080807877099801</v>
      </c>
      <c r="U39" s="12">
        <f t="shared" si="16"/>
        <v>16</v>
      </c>
      <c r="V39" s="13">
        <f t="shared" si="17"/>
        <v>33</v>
      </c>
      <c r="W39" s="13">
        <f t="shared" si="18"/>
        <v>18</v>
      </c>
      <c r="X39" s="13">
        <f t="shared" si="19"/>
        <v>20</v>
      </c>
      <c r="Y39" s="13">
        <f t="shared" si="20"/>
        <v>16</v>
      </c>
      <c r="Z39" s="13">
        <f t="shared" si="21"/>
        <v>15</v>
      </c>
      <c r="AA39" s="13">
        <f t="shared" si="22"/>
        <v>14</v>
      </c>
      <c r="AB39" s="13">
        <f t="shared" si="23"/>
        <v>23</v>
      </c>
      <c r="AC39" s="13">
        <f t="shared" si="24"/>
        <v>26</v>
      </c>
      <c r="AD39" s="13">
        <f t="shared" si="25"/>
        <v>16</v>
      </c>
      <c r="AE39" s="14">
        <f t="shared" si="26"/>
        <v>12</v>
      </c>
    </row>
    <row r="40" spans="1:31" ht="15" customHeight="1" x14ac:dyDescent="0.25">
      <c r="A40" s="8">
        <v>35</v>
      </c>
      <c r="B40" s="9" t="s">
        <v>54</v>
      </c>
      <c r="C40" s="8">
        <f t="shared" si="15"/>
        <v>1.1616</v>
      </c>
      <c r="D40" s="1">
        <f t="shared" si="15"/>
        <v>1.1045</v>
      </c>
      <c r="E40" s="1">
        <f t="shared" si="15"/>
        <v>1</v>
      </c>
      <c r="F40" s="1">
        <f t="shared" si="15"/>
        <v>1.0589999999999999</v>
      </c>
      <c r="G40" s="1">
        <f t="shared" si="15"/>
        <v>1</v>
      </c>
      <c r="H40" s="9">
        <f t="shared" si="15"/>
        <v>1</v>
      </c>
      <c r="I40" s="12">
        <v>217.57519077671699</v>
      </c>
      <c r="J40" s="13">
        <v>22.417531297615302</v>
      </c>
      <c r="K40" s="13">
        <v>28.123082317089899</v>
      </c>
      <c r="L40" s="13">
        <v>19.362893196847299</v>
      </c>
      <c r="M40" s="13">
        <v>12.673382022989699</v>
      </c>
      <c r="N40" s="13">
        <v>12.103006070565501</v>
      </c>
      <c r="O40" s="13">
        <v>11.112089724915499</v>
      </c>
      <c r="P40" s="13">
        <v>17.751035073657999</v>
      </c>
      <c r="Q40" s="13">
        <v>29.613210815294099</v>
      </c>
      <c r="R40" s="13">
        <v>32.161587499261699</v>
      </c>
      <c r="S40" s="13">
        <v>26.0914191677915</v>
      </c>
      <c r="T40" s="14">
        <v>6.1659535906884502</v>
      </c>
      <c r="U40" s="12">
        <f t="shared" si="16"/>
        <v>21</v>
      </c>
      <c r="V40" s="13">
        <f t="shared" si="17"/>
        <v>27</v>
      </c>
      <c r="W40" s="13">
        <f t="shared" si="18"/>
        <v>18</v>
      </c>
      <c r="X40" s="13">
        <f t="shared" si="19"/>
        <v>12</v>
      </c>
      <c r="Y40" s="13">
        <f t="shared" si="20"/>
        <v>12</v>
      </c>
      <c r="Z40" s="13">
        <f t="shared" si="21"/>
        <v>11</v>
      </c>
      <c r="AA40" s="13">
        <f t="shared" si="22"/>
        <v>17</v>
      </c>
      <c r="AB40" s="13">
        <f t="shared" si="23"/>
        <v>28</v>
      </c>
      <c r="AC40" s="13">
        <f t="shared" si="24"/>
        <v>31</v>
      </c>
      <c r="AD40" s="13">
        <f t="shared" si="25"/>
        <v>25</v>
      </c>
      <c r="AE40" s="14">
        <f t="shared" si="26"/>
        <v>6</v>
      </c>
    </row>
    <row r="41" spans="1:31" ht="15" customHeight="1" x14ac:dyDescent="0.25">
      <c r="A41" s="8">
        <v>36</v>
      </c>
      <c r="B41" s="9" t="s">
        <v>55</v>
      </c>
      <c r="C41" s="8">
        <f t="shared" si="15"/>
        <v>1.1616</v>
      </c>
      <c r="D41" s="1">
        <f t="shared" si="15"/>
        <v>1.1045</v>
      </c>
      <c r="E41" s="1">
        <f t="shared" si="15"/>
        <v>1</v>
      </c>
      <c r="F41" s="1">
        <f t="shared" si="15"/>
        <v>1.0589999999999999</v>
      </c>
      <c r="G41" s="1">
        <f t="shared" si="15"/>
        <v>1</v>
      </c>
      <c r="H41" s="9">
        <f t="shared" si="15"/>
        <v>1</v>
      </c>
      <c r="I41" s="12">
        <v>195.50922834807699</v>
      </c>
      <c r="J41" s="13">
        <v>20.054327249443698</v>
      </c>
      <c r="K41" s="13">
        <v>22.0721387827891</v>
      </c>
      <c r="L41" s="13">
        <v>12.9588648478806</v>
      </c>
      <c r="M41" s="13">
        <v>14.263943643898999</v>
      </c>
      <c r="N41" s="13">
        <v>14.669258265044601</v>
      </c>
      <c r="O41" s="13">
        <v>15.459323649500501</v>
      </c>
      <c r="P41" s="13">
        <v>19.8630217332882</v>
      </c>
      <c r="Q41" s="13">
        <v>15.8668760687407</v>
      </c>
      <c r="R41" s="13">
        <v>32.725060375733399</v>
      </c>
      <c r="S41" s="13">
        <v>14.617221708296499</v>
      </c>
      <c r="T41" s="14">
        <v>12.9591920234607</v>
      </c>
      <c r="U41" s="12">
        <f t="shared" si="16"/>
        <v>19</v>
      </c>
      <c r="V41" s="13">
        <f t="shared" si="17"/>
        <v>21</v>
      </c>
      <c r="W41" s="13">
        <f t="shared" si="18"/>
        <v>12</v>
      </c>
      <c r="X41" s="13">
        <f t="shared" si="19"/>
        <v>14</v>
      </c>
      <c r="Y41" s="13">
        <f t="shared" si="20"/>
        <v>14</v>
      </c>
      <c r="Z41" s="13">
        <f t="shared" si="21"/>
        <v>15</v>
      </c>
      <c r="AA41" s="13">
        <f t="shared" si="22"/>
        <v>19</v>
      </c>
      <c r="AB41" s="13">
        <f t="shared" si="23"/>
        <v>15</v>
      </c>
      <c r="AC41" s="13">
        <f t="shared" si="24"/>
        <v>31</v>
      </c>
      <c r="AD41" s="13">
        <f t="shared" si="25"/>
        <v>14</v>
      </c>
      <c r="AE41" s="14">
        <f t="shared" si="26"/>
        <v>12</v>
      </c>
    </row>
    <row r="42" spans="1:31" ht="15" customHeight="1" x14ac:dyDescent="0.25">
      <c r="A42" s="8">
        <v>37</v>
      </c>
      <c r="B42" s="9" t="s">
        <v>56</v>
      </c>
      <c r="C42" s="8">
        <f t="shared" si="15"/>
        <v>1.1616</v>
      </c>
      <c r="D42" s="1">
        <f t="shared" si="15"/>
        <v>1.1045</v>
      </c>
      <c r="E42" s="1">
        <f t="shared" si="15"/>
        <v>1</v>
      </c>
      <c r="F42" s="1">
        <f t="shared" si="15"/>
        <v>1.0589999999999999</v>
      </c>
      <c r="G42" s="1">
        <f t="shared" si="15"/>
        <v>1</v>
      </c>
      <c r="H42" s="9">
        <f t="shared" si="15"/>
        <v>1</v>
      </c>
      <c r="I42" s="12">
        <v>235.02981964166</v>
      </c>
      <c r="J42" s="13">
        <v>23.994811035501002</v>
      </c>
      <c r="K42" s="13">
        <v>27.432599516075602</v>
      </c>
      <c r="L42" s="13">
        <v>15.3064631189708</v>
      </c>
      <c r="M42" s="13">
        <v>17.835270391516399</v>
      </c>
      <c r="N42" s="13">
        <v>17.749308576432099</v>
      </c>
      <c r="O42" s="13">
        <v>17.313666718573302</v>
      </c>
      <c r="P42" s="13">
        <v>23.604819661362299</v>
      </c>
      <c r="Q42" s="13">
        <v>20.906060331077999</v>
      </c>
      <c r="R42" s="13">
        <v>38.824364291900601</v>
      </c>
      <c r="S42" s="13">
        <v>16.7329931808144</v>
      </c>
      <c r="T42" s="14">
        <v>15.329462819435699</v>
      </c>
      <c r="U42" s="12">
        <f t="shared" si="16"/>
        <v>22</v>
      </c>
      <c r="V42" s="13">
        <f t="shared" si="17"/>
        <v>26</v>
      </c>
      <c r="W42" s="13">
        <f t="shared" si="18"/>
        <v>14</v>
      </c>
      <c r="X42" s="13">
        <f t="shared" si="19"/>
        <v>17</v>
      </c>
      <c r="Y42" s="13">
        <f t="shared" si="20"/>
        <v>17</v>
      </c>
      <c r="Z42" s="13">
        <f t="shared" si="21"/>
        <v>17</v>
      </c>
      <c r="AA42" s="13">
        <f t="shared" si="22"/>
        <v>23</v>
      </c>
      <c r="AB42" s="13">
        <f t="shared" si="23"/>
        <v>20</v>
      </c>
      <c r="AC42" s="13">
        <f t="shared" si="24"/>
        <v>37</v>
      </c>
      <c r="AD42" s="13">
        <f t="shared" si="25"/>
        <v>16</v>
      </c>
      <c r="AE42" s="14">
        <f t="shared" si="26"/>
        <v>14</v>
      </c>
    </row>
    <row r="43" spans="1:31" ht="15" customHeight="1" x14ac:dyDescent="0.25">
      <c r="A43" s="8">
        <v>38</v>
      </c>
      <c r="B43" s="9" t="s">
        <v>57</v>
      </c>
      <c r="C43" s="8">
        <f t="shared" si="15"/>
        <v>1.1616</v>
      </c>
      <c r="D43" s="1">
        <f t="shared" si="15"/>
        <v>1.1045</v>
      </c>
      <c r="E43" s="1">
        <f t="shared" si="15"/>
        <v>1</v>
      </c>
      <c r="F43" s="1">
        <f t="shared" si="15"/>
        <v>1.0589999999999999</v>
      </c>
      <c r="G43" s="1">
        <f t="shared" si="15"/>
        <v>1</v>
      </c>
      <c r="H43" s="9">
        <f t="shared" si="15"/>
        <v>1</v>
      </c>
      <c r="I43" s="12">
        <v>243.143460982618</v>
      </c>
      <c r="J43" s="13">
        <v>21.488804705517602</v>
      </c>
      <c r="K43" s="13">
        <v>15.970280024431901</v>
      </c>
      <c r="L43" s="13">
        <v>25.7568669909876</v>
      </c>
      <c r="M43" s="13">
        <v>22.6322462570925</v>
      </c>
      <c r="N43" s="13">
        <v>25.196167198152001</v>
      </c>
      <c r="O43" s="13">
        <v>17.490574662258599</v>
      </c>
      <c r="P43" s="13">
        <v>21.495648813548101</v>
      </c>
      <c r="Q43" s="13">
        <v>21.492870720331101</v>
      </c>
      <c r="R43" s="13">
        <v>33.051966760779003</v>
      </c>
      <c r="S43" s="13">
        <v>19.530724354894801</v>
      </c>
      <c r="T43" s="14">
        <v>19.037310494624901</v>
      </c>
      <c r="U43" s="12">
        <f t="shared" si="16"/>
        <v>20</v>
      </c>
      <c r="V43" s="13">
        <f t="shared" si="17"/>
        <v>15</v>
      </c>
      <c r="W43" s="13">
        <f t="shared" si="18"/>
        <v>24</v>
      </c>
      <c r="X43" s="13">
        <f t="shared" si="19"/>
        <v>21</v>
      </c>
      <c r="Y43" s="13">
        <f t="shared" si="20"/>
        <v>24</v>
      </c>
      <c r="Z43" s="13">
        <f t="shared" si="21"/>
        <v>17</v>
      </c>
      <c r="AA43" s="13">
        <f t="shared" si="22"/>
        <v>21</v>
      </c>
      <c r="AB43" s="13">
        <f t="shared" si="23"/>
        <v>21</v>
      </c>
      <c r="AC43" s="13">
        <f t="shared" si="24"/>
        <v>31</v>
      </c>
      <c r="AD43" s="13">
        <f t="shared" si="25"/>
        <v>19</v>
      </c>
      <c r="AE43" s="14">
        <f t="shared" si="26"/>
        <v>18</v>
      </c>
    </row>
    <row r="44" spans="1:31" ht="15" customHeight="1" x14ac:dyDescent="0.25">
      <c r="A44" s="8">
        <v>39</v>
      </c>
      <c r="B44" s="9" t="s">
        <v>58</v>
      </c>
      <c r="C44" s="8">
        <f t="shared" si="15"/>
        <v>1.1616</v>
      </c>
      <c r="D44" s="1">
        <f t="shared" si="15"/>
        <v>1.1045</v>
      </c>
      <c r="E44" s="1">
        <f t="shared" si="15"/>
        <v>1</v>
      </c>
      <c r="F44" s="1">
        <f t="shared" si="15"/>
        <v>1.0589999999999999</v>
      </c>
      <c r="G44" s="1">
        <f t="shared" si="15"/>
        <v>1</v>
      </c>
      <c r="H44" s="9">
        <f t="shared" si="15"/>
        <v>1</v>
      </c>
      <c r="I44" s="12">
        <v>249.74978885930301</v>
      </c>
      <c r="J44" s="13">
        <v>19.973207285284801</v>
      </c>
      <c r="K44" s="13">
        <v>20.691270581627101</v>
      </c>
      <c r="L44" s="13">
        <v>34.230780978122098</v>
      </c>
      <c r="M44" s="13">
        <v>34.292287613272499</v>
      </c>
      <c r="N44" s="13">
        <v>16.302413327025601</v>
      </c>
      <c r="O44" s="13">
        <v>23.461436951105298</v>
      </c>
      <c r="P44" s="13">
        <v>12.6470631049633</v>
      </c>
      <c r="Q44" s="13">
        <v>20.265862845679301</v>
      </c>
      <c r="R44" s="13">
        <v>24.202687026465</v>
      </c>
      <c r="S44" s="13">
        <v>27.350977250637701</v>
      </c>
      <c r="T44" s="14">
        <v>16.331801895120101</v>
      </c>
      <c r="U44" s="12">
        <f t="shared" si="16"/>
        <v>19</v>
      </c>
      <c r="V44" s="13">
        <f t="shared" si="17"/>
        <v>20</v>
      </c>
      <c r="W44" s="13">
        <f t="shared" si="18"/>
        <v>32</v>
      </c>
      <c r="X44" s="13">
        <f t="shared" si="19"/>
        <v>32</v>
      </c>
      <c r="Y44" s="13">
        <f t="shared" si="20"/>
        <v>16</v>
      </c>
      <c r="Z44" s="13">
        <f t="shared" si="21"/>
        <v>22</v>
      </c>
      <c r="AA44" s="13">
        <f t="shared" si="22"/>
        <v>12</v>
      </c>
      <c r="AB44" s="13">
        <f t="shared" si="23"/>
        <v>19</v>
      </c>
      <c r="AC44" s="13">
        <f t="shared" si="24"/>
        <v>23</v>
      </c>
      <c r="AD44" s="13">
        <f t="shared" si="25"/>
        <v>26</v>
      </c>
      <c r="AE44" s="14">
        <f t="shared" si="26"/>
        <v>15</v>
      </c>
    </row>
    <row r="45" spans="1:31" ht="15" customHeight="1" x14ac:dyDescent="0.25">
      <c r="A45" s="8">
        <v>40</v>
      </c>
      <c r="B45" s="9" t="s">
        <v>59</v>
      </c>
      <c r="C45" s="8">
        <f t="shared" si="15"/>
        <v>1.1616</v>
      </c>
      <c r="D45" s="1">
        <f t="shared" si="15"/>
        <v>1.1045</v>
      </c>
      <c r="E45" s="1">
        <f t="shared" si="15"/>
        <v>1</v>
      </c>
      <c r="F45" s="1">
        <f t="shared" si="15"/>
        <v>1.0589999999999999</v>
      </c>
      <c r="G45" s="1">
        <f t="shared" si="15"/>
        <v>1</v>
      </c>
      <c r="H45" s="9">
        <f t="shared" si="15"/>
        <v>1</v>
      </c>
      <c r="I45" s="12">
        <v>235.897882934878</v>
      </c>
      <c r="J45" s="13">
        <v>16.8959333931362</v>
      </c>
      <c r="K45" s="13">
        <v>10.9772611226583</v>
      </c>
      <c r="L45" s="13">
        <v>25.913614998959101</v>
      </c>
      <c r="M45" s="13">
        <v>29.523029617435299</v>
      </c>
      <c r="N45" s="13">
        <v>20.787019012728699</v>
      </c>
      <c r="O45" s="13">
        <v>15.697737160698701</v>
      </c>
      <c r="P45" s="13">
        <v>21.6343330636644</v>
      </c>
      <c r="Q45" s="13">
        <v>26.3436734061201</v>
      </c>
      <c r="R45" s="13">
        <v>30.129429879281901</v>
      </c>
      <c r="S45" s="13">
        <v>22.413611588377901</v>
      </c>
      <c r="T45" s="14">
        <v>15.582239691817099</v>
      </c>
      <c r="U45" s="12">
        <f t="shared" si="16"/>
        <v>16</v>
      </c>
      <c r="V45" s="13">
        <f t="shared" si="17"/>
        <v>11</v>
      </c>
      <c r="W45" s="13">
        <f t="shared" si="18"/>
        <v>24</v>
      </c>
      <c r="X45" s="13">
        <f t="shared" si="19"/>
        <v>27</v>
      </c>
      <c r="Y45" s="13">
        <f t="shared" si="20"/>
        <v>20</v>
      </c>
      <c r="Z45" s="13">
        <f t="shared" si="21"/>
        <v>15</v>
      </c>
      <c r="AA45" s="13">
        <f t="shared" si="22"/>
        <v>21</v>
      </c>
      <c r="AB45" s="13">
        <f t="shared" si="23"/>
        <v>25</v>
      </c>
      <c r="AC45" s="13">
        <f t="shared" si="24"/>
        <v>29</v>
      </c>
      <c r="AD45" s="13">
        <f t="shared" si="25"/>
        <v>21</v>
      </c>
      <c r="AE45" s="14">
        <f t="shared" si="26"/>
        <v>15</v>
      </c>
    </row>
    <row r="46" spans="1:31" ht="15" customHeight="1" x14ac:dyDescent="0.25">
      <c r="A46" s="8">
        <v>41</v>
      </c>
      <c r="B46" s="9" t="s">
        <v>60</v>
      </c>
      <c r="C46" s="8">
        <f t="shared" ref="C46:H65" si="27">1+C$4*C$5</f>
        <v>1.1616</v>
      </c>
      <c r="D46" s="1">
        <f t="shared" si="27"/>
        <v>1.1045</v>
      </c>
      <c r="E46" s="1">
        <f t="shared" si="27"/>
        <v>1</v>
      </c>
      <c r="F46" s="1">
        <f t="shared" si="27"/>
        <v>1.0589999999999999</v>
      </c>
      <c r="G46" s="1">
        <f t="shared" si="27"/>
        <v>1</v>
      </c>
      <c r="H46" s="9">
        <f t="shared" si="27"/>
        <v>1</v>
      </c>
      <c r="I46" s="12">
        <v>236.044319006335</v>
      </c>
      <c r="J46" s="13">
        <v>19.4591402925703</v>
      </c>
      <c r="K46" s="13">
        <v>33.019288541050699</v>
      </c>
      <c r="L46" s="13">
        <v>21.245536205185001</v>
      </c>
      <c r="M46" s="13">
        <v>17.608128539102601</v>
      </c>
      <c r="N46" s="13">
        <v>20.9012351222195</v>
      </c>
      <c r="O46" s="13">
        <v>19.9567336662843</v>
      </c>
      <c r="P46" s="13">
        <v>18.662752729889799</v>
      </c>
      <c r="Q46" s="13">
        <v>22.9608502221732</v>
      </c>
      <c r="R46" s="13">
        <v>26.120339557329402</v>
      </c>
      <c r="S46" s="13">
        <v>21.024954934740698</v>
      </c>
      <c r="T46" s="14">
        <v>15.0853591957897</v>
      </c>
      <c r="U46" s="12">
        <f t="shared" si="16"/>
        <v>18</v>
      </c>
      <c r="V46" s="13">
        <f t="shared" si="17"/>
        <v>31</v>
      </c>
      <c r="W46" s="13">
        <f t="shared" si="18"/>
        <v>20</v>
      </c>
      <c r="X46" s="13">
        <f t="shared" si="19"/>
        <v>17</v>
      </c>
      <c r="Y46" s="13">
        <f t="shared" si="20"/>
        <v>20</v>
      </c>
      <c r="Z46" s="13">
        <f t="shared" si="21"/>
        <v>19</v>
      </c>
      <c r="AA46" s="13">
        <f t="shared" si="22"/>
        <v>18</v>
      </c>
      <c r="AB46" s="13">
        <f t="shared" si="23"/>
        <v>22</v>
      </c>
      <c r="AC46" s="13">
        <f t="shared" si="24"/>
        <v>25</v>
      </c>
      <c r="AD46" s="13">
        <f t="shared" si="25"/>
        <v>20</v>
      </c>
      <c r="AE46" s="14">
        <f t="shared" si="26"/>
        <v>14</v>
      </c>
    </row>
    <row r="47" spans="1:31" ht="15" customHeight="1" x14ac:dyDescent="0.25">
      <c r="A47" s="8">
        <v>42</v>
      </c>
      <c r="B47" s="9" t="s">
        <v>61</v>
      </c>
      <c r="C47" s="8">
        <f t="shared" si="27"/>
        <v>1.1616</v>
      </c>
      <c r="D47" s="1">
        <f t="shared" si="27"/>
        <v>1.1045</v>
      </c>
      <c r="E47" s="1">
        <f t="shared" si="27"/>
        <v>1</v>
      </c>
      <c r="F47" s="1">
        <f t="shared" si="27"/>
        <v>1.0589999999999999</v>
      </c>
      <c r="G47" s="1">
        <f t="shared" si="27"/>
        <v>1</v>
      </c>
      <c r="H47" s="9">
        <f t="shared" si="27"/>
        <v>1</v>
      </c>
      <c r="I47" s="12">
        <v>254.18159240279101</v>
      </c>
      <c r="J47" s="13">
        <v>21.734502205705901</v>
      </c>
      <c r="K47" s="13">
        <v>29.907084253013501</v>
      </c>
      <c r="L47" s="13">
        <v>25.314811034788399</v>
      </c>
      <c r="M47" s="13">
        <v>30.289502085640098</v>
      </c>
      <c r="N47" s="13">
        <v>25.763315221531101</v>
      </c>
      <c r="O47" s="13">
        <v>21.1190129994302</v>
      </c>
      <c r="P47" s="13">
        <v>18.270524751186301</v>
      </c>
      <c r="Q47" s="13">
        <v>23.1497851306355</v>
      </c>
      <c r="R47" s="13">
        <v>23.907800496658499</v>
      </c>
      <c r="S47" s="13">
        <v>18.972708878722699</v>
      </c>
      <c r="T47" s="14">
        <v>15.752545345478801</v>
      </c>
      <c r="U47" s="12">
        <f t="shared" si="16"/>
        <v>20</v>
      </c>
      <c r="V47" s="13">
        <f t="shared" si="17"/>
        <v>28</v>
      </c>
      <c r="W47" s="13">
        <f t="shared" si="18"/>
        <v>24</v>
      </c>
      <c r="X47" s="13">
        <f t="shared" si="19"/>
        <v>28</v>
      </c>
      <c r="Y47" s="13">
        <f t="shared" si="20"/>
        <v>25</v>
      </c>
      <c r="Z47" s="13">
        <f t="shared" si="21"/>
        <v>20</v>
      </c>
      <c r="AA47" s="13">
        <f t="shared" si="22"/>
        <v>18</v>
      </c>
      <c r="AB47" s="13">
        <f t="shared" si="23"/>
        <v>22</v>
      </c>
      <c r="AC47" s="13">
        <f t="shared" si="24"/>
        <v>23</v>
      </c>
      <c r="AD47" s="13">
        <f t="shared" si="25"/>
        <v>18</v>
      </c>
      <c r="AE47" s="14">
        <f t="shared" si="26"/>
        <v>15</v>
      </c>
    </row>
    <row r="48" spans="1:31" ht="15" customHeight="1" x14ac:dyDescent="0.25">
      <c r="A48" s="8">
        <v>43</v>
      </c>
      <c r="B48" s="9" t="s">
        <v>62</v>
      </c>
      <c r="C48" s="8">
        <f t="shared" si="27"/>
        <v>1.1616</v>
      </c>
      <c r="D48" s="1">
        <f t="shared" si="27"/>
        <v>1.1045</v>
      </c>
      <c r="E48" s="1">
        <f t="shared" si="27"/>
        <v>1</v>
      </c>
      <c r="F48" s="1">
        <f t="shared" si="27"/>
        <v>1.0589999999999999</v>
      </c>
      <c r="G48" s="1">
        <f t="shared" si="27"/>
        <v>1</v>
      </c>
      <c r="H48" s="9">
        <f t="shared" si="27"/>
        <v>1</v>
      </c>
      <c r="I48" s="12">
        <v>312.01824995302201</v>
      </c>
      <c r="J48" s="13">
        <v>20.5627151159708</v>
      </c>
      <c r="K48" s="13">
        <v>37.758579112835498</v>
      </c>
      <c r="L48" s="13">
        <v>32.703246476205699</v>
      </c>
      <c r="M48" s="13">
        <v>31.001635086412399</v>
      </c>
      <c r="N48" s="13">
        <v>26.993261521116398</v>
      </c>
      <c r="O48" s="13">
        <v>23.973954295608099</v>
      </c>
      <c r="P48" s="13">
        <v>26.209166082909601</v>
      </c>
      <c r="Q48" s="13">
        <v>33.8008809682429</v>
      </c>
      <c r="R48" s="13">
        <v>38.299560809651297</v>
      </c>
      <c r="S48" s="13">
        <v>25.924151229234798</v>
      </c>
      <c r="T48" s="14">
        <v>14.791099254834601</v>
      </c>
      <c r="U48" s="12">
        <f t="shared" si="16"/>
        <v>19</v>
      </c>
      <c r="V48" s="13">
        <f t="shared" si="17"/>
        <v>36</v>
      </c>
      <c r="W48" s="13">
        <f t="shared" si="18"/>
        <v>30</v>
      </c>
      <c r="X48" s="13">
        <f t="shared" si="19"/>
        <v>29</v>
      </c>
      <c r="Y48" s="13">
        <f t="shared" si="20"/>
        <v>26</v>
      </c>
      <c r="Z48" s="13">
        <f t="shared" si="21"/>
        <v>23</v>
      </c>
      <c r="AA48" s="13">
        <f t="shared" si="22"/>
        <v>25</v>
      </c>
      <c r="AB48" s="13">
        <f t="shared" si="23"/>
        <v>32</v>
      </c>
      <c r="AC48" s="13">
        <f t="shared" si="24"/>
        <v>36</v>
      </c>
      <c r="AD48" s="13">
        <f t="shared" si="25"/>
        <v>25</v>
      </c>
      <c r="AE48" s="14">
        <f t="shared" si="26"/>
        <v>14</v>
      </c>
    </row>
    <row r="49" spans="1:31" ht="15" customHeight="1" x14ac:dyDescent="0.25">
      <c r="A49" s="8">
        <v>44</v>
      </c>
      <c r="B49" s="9" t="s">
        <v>63</v>
      </c>
      <c r="C49" s="8">
        <f t="shared" si="27"/>
        <v>1.1616</v>
      </c>
      <c r="D49" s="1">
        <f t="shared" si="27"/>
        <v>1.1045</v>
      </c>
      <c r="E49" s="1">
        <f t="shared" si="27"/>
        <v>1</v>
      </c>
      <c r="F49" s="1">
        <f t="shared" si="27"/>
        <v>1.0589999999999999</v>
      </c>
      <c r="G49" s="1">
        <f t="shared" si="27"/>
        <v>1</v>
      </c>
      <c r="H49" s="9">
        <f t="shared" si="27"/>
        <v>1</v>
      </c>
      <c r="I49" s="12">
        <v>232.354848747918</v>
      </c>
      <c r="J49" s="13">
        <v>21.581893638649799</v>
      </c>
      <c r="K49" s="13">
        <v>33.011303216552598</v>
      </c>
      <c r="L49" s="13">
        <v>22.836568428869899</v>
      </c>
      <c r="M49" s="13">
        <v>25.482070389886299</v>
      </c>
      <c r="N49" s="13">
        <v>15.8288192764856</v>
      </c>
      <c r="O49" s="13">
        <v>16.939038166349</v>
      </c>
      <c r="P49" s="13">
        <v>17.5046348149402</v>
      </c>
      <c r="Q49" s="13">
        <v>19.457580048583299</v>
      </c>
      <c r="R49" s="13">
        <v>24.497054797629101</v>
      </c>
      <c r="S49" s="13">
        <v>20.740779951689898</v>
      </c>
      <c r="T49" s="14">
        <v>14.475106018281901</v>
      </c>
      <c r="U49" s="12">
        <f t="shared" si="16"/>
        <v>20</v>
      </c>
      <c r="V49" s="13">
        <f t="shared" si="17"/>
        <v>31</v>
      </c>
      <c r="W49" s="13">
        <f t="shared" si="18"/>
        <v>21</v>
      </c>
      <c r="X49" s="13">
        <f t="shared" si="19"/>
        <v>24</v>
      </c>
      <c r="Y49" s="13">
        <f t="shared" si="20"/>
        <v>15</v>
      </c>
      <c r="Z49" s="13">
        <f t="shared" si="21"/>
        <v>16</v>
      </c>
      <c r="AA49" s="13">
        <f t="shared" si="22"/>
        <v>17</v>
      </c>
      <c r="AB49" s="13">
        <f t="shared" si="23"/>
        <v>19</v>
      </c>
      <c r="AC49" s="13">
        <f t="shared" si="24"/>
        <v>23</v>
      </c>
      <c r="AD49" s="13">
        <f t="shared" si="25"/>
        <v>20</v>
      </c>
      <c r="AE49" s="14">
        <f t="shared" si="26"/>
        <v>14</v>
      </c>
    </row>
    <row r="50" spans="1:31" ht="15" customHeight="1" x14ac:dyDescent="0.25">
      <c r="A50" s="8">
        <v>45</v>
      </c>
      <c r="B50" s="9" t="s">
        <v>64</v>
      </c>
      <c r="C50" s="8">
        <f t="shared" si="27"/>
        <v>1.1616</v>
      </c>
      <c r="D50" s="1">
        <f t="shared" si="27"/>
        <v>1.1045</v>
      </c>
      <c r="E50" s="1">
        <f t="shared" si="27"/>
        <v>1</v>
      </c>
      <c r="F50" s="1">
        <f t="shared" si="27"/>
        <v>1.0589999999999999</v>
      </c>
      <c r="G50" s="1">
        <f t="shared" si="27"/>
        <v>1</v>
      </c>
      <c r="H50" s="9">
        <f t="shared" si="27"/>
        <v>1</v>
      </c>
      <c r="I50" s="12">
        <v>301.93499939938403</v>
      </c>
      <c r="J50" s="13">
        <v>21.899607188892698</v>
      </c>
      <c r="K50" s="13">
        <v>46.959688410860601</v>
      </c>
      <c r="L50" s="13">
        <v>21.955679505558599</v>
      </c>
      <c r="M50" s="13">
        <v>23.652649411675199</v>
      </c>
      <c r="N50" s="13">
        <v>28.561056590117101</v>
      </c>
      <c r="O50" s="13">
        <v>20.2868724463926</v>
      </c>
      <c r="P50" s="13">
        <v>16.874141566729499</v>
      </c>
      <c r="Q50" s="13">
        <v>34.0716431800614</v>
      </c>
      <c r="R50" s="13">
        <v>42.6442807324784</v>
      </c>
      <c r="S50" s="13">
        <v>24.8083814518072</v>
      </c>
      <c r="T50" s="14">
        <v>20.2209989148107</v>
      </c>
      <c r="U50" s="12">
        <f t="shared" si="16"/>
        <v>20</v>
      </c>
      <c r="V50" s="13">
        <f t="shared" si="17"/>
        <v>44</v>
      </c>
      <c r="W50" s="13">
        <f t="shared" si="18"/>
        <v>21</v>
      </c>
      <c r="X50" s="13">
        <f t="shared" si="19"/>
        <v>22</v>
      </c>
      <c r="Y50" s="13">
        <f t="shared" si="20"/>
        <v>27</v>
      </c>
      <c r="Z50" s="13">
        <f t="shared" si="21"/>
        <v>19</v>
      </c>
      <c r="AA50" s="13">
        <f t="shared" si="22"/>
        <v>16</v>
      </c>
      <c r="AB50" s="13">
        <f t="shared" si="23"/>
        <v>32</v>
      </c>
      <c r="AC50" s="13">
        <f t="shared" si="24"/>
        <v>40</v>
      </c>
      <c r="AD50" s="13">
        <f t="shared" si="25"/>
        <v>24</v>
      </c>
      <c r="AE50" s="14">
        <f t="shared" si="26"/>
        <v>19</v>
      </c>
    </row>
    <row r="51" spans="1:31" ht="15" customHeight="1" x14ac:dyDescent="0.25">
      <c r="A51" s="8">
        <v>46</v>
      </c>
      <c r="B51" s="9" t="s">
        <v>65</v>
      </c>
      <c r="C51" s="8">
        <f t="shared" si="27"/>
        <v>1.1616</v>
      </c>
      <c r="D51" s="1">
        <f t="shared" si="27"/>
        <v>1.1045</v>
      </c>
      <c r="E51" s="1">
        <f t="shared" si="27"/>
        <v>1</v>
      </c>
      <c r="F51" s="1">
        <f t="shared" si="27"/>
        <v>1.0589999999999999</v>
      </c>
      <c r="G51" s="1">
        <f t="shared" si="27"/>
        <v>1</v>
      </c>
      <c r="H51" s="9">
        <f t="shared" si="27"/>
        <v>1</v>
      </c>
      <c r="I51" s="12">
        <v>250.50458458078</v>
      </c>
      <c r="J51" s="13">
        <v>21.643639787620799</v>
      </c>
      <c r="K51" s="13">
        <v>75.404436550160298</v>
      </c>
      <c r="L51" s="13">
        <v>13.7301277531424</v>
      </c>
      <c r="M51" s="13">
        <v>16.165285449647001</v>
      </c>
      <c r="N51" s="13">
        <v>25.729554617535101</v>
      </c>
      <c r="O51" s="13">
        <v>17.2869358449503</v>
      </c>
      <c r="P51" s="13">
        <v>20.179169992379201</v>
      </c>
      <c r="Q51" s="13">
        <v>12.8721844012769</v>
      </c>
      <c r="R51" s="13">
        <v>9.2510546024756</v>
      </c>
      <c r="S51" s="13">
        <v>23.510884490485601</v>
      </c>
      <c r="T51" s="14">
        <v>14.7313110911069</v>
      </c>
      <c r="U51" s="12">
        <f t="shared" si="16"/>
        <v>20</v>
      </c>
      <c r="V51" s="13">
        <f t="shared" si="17"/>
        <v>71</v>
      </c>
      <c r="W51" s="13">
        <f t="shared" si="18"/>
        <v>13</v>
      </c>
      <c r="X51" s="13">
        <f t="shared" si="19"/>
        <v>15</v>
      </c>
      <c r="Y51" s="13">
        <f t="shared" si="20"/>
        <v>25</v>
      </c>
      <c r="Z51" s="13">
        <f t="shared" si="21"/>
        <v>17</v>
      </c>
      <c r="AA51" s="13">
        <f t="shared" si="22"/>
        <v>19</v>
      </c>
      <c r="AB51" s="13">
        <f t="shared" si="23"/>
        <v>13</v>
      </c>
      <c r="AC51" s="13">
        <f t="shared" si="24"/>
        <v>9</v>
      </c>
      <c r="AD51" s="13">
        <f t="shared" si="25"/>
        <v>22</v>
      </c>
      <c r="AE51" s="14">
        <f t="shared" si="26"/>
        <v>14</v>
      </c>
    </row>
    <row r="52" spans="1:31" ht="15" customHeight="1" x14ac:dyDescent="0.25">
      <c r="A52" s="8">
        <v>47</v>
      </c>
      <c r="B52" s="9" t="s">
        <v>66</v>
      </c>
      <c r="C52" s="8">
        <f t="shared" si="27"/>
        <v>1.1616</v>
      </c>
      <c r="D52" s="1">
        <f t="shared" si="27"/>
        <v>1.1045</v>
      </c>
      <c r="E52" s="1">
        <f t="shared" si="27"/>
        <v>1</v>
      </c>
      <c r="F52" s="1">
        <f t="shared" si="27"/>
        <v>1.0589999999999999</v>
      </c>
      <c r="G52" s="1">
        <f t="shared" si="27"/>
        <v>1</v>
      </c>
      <c r="H52" s="9">
        <f t="shared" si="27"/>
        <v>1</v>
      </c>
      <c r="I52" s="12">
        <v>175.519455236597</v>
      </c>
      <c r="J52" s="13">
        <v>13.9634075674279</v>
      </c>
      <c r="K52" s="13">
        <v>17.924531063452701</v>
      </c>
      <c r="L52" s="13">
        <v>19.366395971908901</v>
      </c>
      <c r="M52" s="13">
        <v>18.805037875789399</v>
      </c>
      <c r="N52" s="13">
        <v>15.7401021108841</v>
      </c>
      <c r="O52" s="13">
        <v>13.984854608398001</v>
      </c>
      <c r="P52" s="13">
        <v>11.1120370611902</v>
      </c>
      <c r="Q52" s="13">
        <v>17.784182956825799</v>
      </c>
      <c r="R52" s="13">
        <v>22.096691529766399</v>
      </c>
      <c r="S52" s="13">
        <v>16.480437948715402</v>
      </c>
      <c r="T52" s="14">
        <v>8.26177654223806</v>
      </c>
      <c r="U52" s="12">
        <f t="shared" si="16"/>
        <v>13</v>
      </c>
      <c r="V52" s="13">
        <f t="shared" si="17"/>
        <v>17</v>
      </c>
      <c r="W52" s="13">
        <f t="shared" si="18"/>
        <v>18</v>
      </c>
      <c r="X52" s="13">
        <f t="shared" si="19"/>
        <v>18</v>
      </c>
      <c r="Y52" s="13">
        <f t="shared" si="20"/>
        <v>15</v>
      </c>
      <c r="Z52" s="13">
        <f t="shared" si="21"/>
        <v>14</v>
      </c>
      <c r="AA52" s="13">
        <f t="shared" si="22"/>
        <v>11</v>
      </c>
      <c r="AB52" s="13">
        <f t="shared" si="23"/>
        <v>17</v>
      </c>
      <c r="AC52" s="13">
        <f t="shared" si="24"/>
        <v>21</v>
      </c>
      <c r="AD52" s="13">
        <f t="shared" si="25"/>
        <v>16</v>
      </c>
      <c r="AE52" s="14">
        <f t="shared" si="26"/>
        <v>8</v>
      </c>
    </row>
    <row r="53" spans="1:31" ht="15" customHeight="1" x14ac:dyDescent="0.25">
      <c r="A53" s="8">
        <v>48</v>
      </c>
      <c r="B53" s="15" t="s">
        <v>67</v>
      </c>
      <c r="C53" s="8">
        <f t="shared" si="27"/>
        <v>1.1616</v>
      </c>
      <c r="D53" s="1">
        <f t="shared" si="27"/>
        <v>1.1045</v>
      </c>
      <c r="E53" s="1">
        <f t="shared" si="27"/>
        <v>1</v>
      </c>
      <c r="F53" s="1">
        <f t="shared" si="27"/>
        <v>1.0589999999999999</v>
      </c>
      <c r="G53" s="1">
        <f t="shared" si="27"/>
        <v>1</v>
      </c>
      <c r="H53" s="9">
        <f t="shared" si="27"/>
        <v>1</v>
      </c>
      <c r="I53" s="8">
        <v>263</v>
      </c>
      <c r="J53" s="13">
        <v>20.81504824912</v>
      </c>
      <c r="K53" s="13">
        <v>34.802725508571299</v>
      </c>
      <c r="L53" s="13">
        <v>28.579875288973501</v>
      </c>
      <c r="M53" s="13">
        <v>25.4046470212697</v>
      </c>
      <c r="N53" s="13">
        <v>19.416508719205101</v>
      </c>
      <c r="O53" s="13">
        <v>13.512052498708799</v>
      </c>
      <c r="P53" s="13">
        <v>16.838439349875799</v>
      </c>
      <c r="Q53" s="13">
        <v>25.8073765259361</v>
      </c>
      <c r="R53" s="13">
        <v>34.517907273177002</v>
      </c>
      <c r="S53" s="13">
        <v>32.142583559733197</v>
      </c>
      <c r="T53" s="14">
        <v>11.072679815490201</v>
      </c>
      <c r="U53" s="12">
        <f t="shared" si="16"/>
        <v>19</v>
      </c>
      <c r="V53" s="13">
        <f t="shared" si="17"/>
        <v>33</v>
      </c>
      <c r="W53" s="13">
        <f t="shared" si="18"/>
        <v>27</v>
      </c>
      <c r="X53" s="13">
        <f t="shared" si="19"/>
        <v>24</v>
      </c>
      <c r="Y53" s="13">
        <f t="shared" si="20"/>
        <v>19</v>
      </c>
      <c r="Z53" s="13">
        <f t="shared" si="21"/>
        <v>13</v>
      </c>
      <c r="AA53" s="13">
        <f t="shared" si="22"/>
        <v>16</v>
      </c>
      <c r="AB53" s="13">
        <f t="shared" si="23"/>
        <v>25</v>
      </c>
      <c r="AC53" s="13">
        <f t="shared" si="24"/>
        <v>33</v>
      </c>
      <c r="AD53" s="13">
        <f t="shared" si="25"/>
        <v>31</v>
      </c>
      <c r="AE53" s="14">
        <f t="shared" si="26"/>
        <v>11</v>
      </c>
    </row>
    <row r="54" spans="1:31" ht="15.75" customHeight="1" x14ac:dyDescent="0.25">
      <c r="A54" s="8">
        <v>49</v>
      </c>
      <c r="B54" s="15" t="s">
        <v>68</v>
      </c>
      <c r="C54" s="8">
        <f t="shared" si="27"/>
        <v>1.1616</v>
      </c>
      <c r="D54" s="1">
        <f t="shared" si="27"/>
        <v>1.1045</v>
      </c>
      <c r="E54" s="1">
        <f t="shared" si="27"/>
        <v>1</v>
      </c>
      <c r="F54" s="1">
        <f t="shared" si="27"/>
        <v>1.0589999999999999</v>
      </c>
      <c r="G54" s="1">
        <f t="shared" si="27"/>
        <v>1</v>
      </c>
      <c r="H54" s="9">
        <f t="shared" si="27"/>
        <v>1</v>
      </c>
      <c r="I54" s="12">
        <v>235.61310682491401</v>
      </c>
      <c r="J54" s="13">
        <v>18.589978057049901</v>
      </c>
      <c r="K54" s="13">
        <v>16.631680409367501</v>
      </c>
      <c r="L54" s="13">
        <v>18.651595879249498</v>
      </c>
      <c r="M54" s="13">
        <v>20.2861040306157</v>
      </c>
      <c r="N54" s="13">
        <v>34.535784031391103</v>
      </c>
      <c r="O54" s="13">
        <v>16.568586035088298</v>
      </c>
      <c r="P54" s="13">
        <v>16.3040712289914</v>
      </c>
      <c r="Q54" s="13">
        <v>17.574838430799499</v>
      </c>
      <c r="R54" s="13">
        <v>25.164149542334801</v>
      </c>
      <c r="S54" s="13">
        <v>37.519036351372598</v>
      </c>
      <c r="T54" s="14">
        <v>13.787282828653799</v>
      </c>
      <c r="U54" s="12">
        <f t="shared" si="16"/>
        <v>17</v>
      </c>
      <c r="V54" s="13">
        <f t="shared" si="17"/>
        <v>16</v>
      </c>
      <c r="W54" s="13">
        <f t="shared" si="18"/>
        <v>18</v>
      </c>
      <c r="X54" s="13">
        <f t="shared" si="19"/>
        <v>19</v>
      </c>
      <c r="Y54" s="13">
        <f t="shared" si="20"/>
        <v>33</v>
      </c>
      <c r="Z54" s="13">
        <f t="shared" si="21"/>
        <v>16</v>
      </c>
      <c r="AA54" s="13">
        <f t="shared" si="22"/>
        <v>16</v>
      </c>
      <c r="AB54" s="13">
        <f t="shared" si="23"/>
        <v>17</v>
      </c>
      <c r="AC54" s="13">
        <f t="shared" si="24"/>
        <v>24</v>
      </c>
      <c r="AD54" s="13">
        <f t="shared" si="25"/>
        <v>36</v>
      </c>
      <c r="AE54" s="14">
        <f t="shared" si="26"/>
        <v>13</v>
      </c>
    </row>
    <row r="55" spans="1:31" ht="15" customHeight="1" x14ac:dyDescent="0.25">
      <c r="A55" s="8">
        <v>50</v>
      </c>
      <c r="B55" s="15" t="s">
        <v>69</v>
      </c>
      <c r="C55" s="8">
        <f t="shared" si="27"/>
        <v>1.1616</v>
      </c>
      <c r="D55" s="1">
        <f t="shared" si="27"/>
        <v>1.1045</v>
      </c>
      <c r="E55" s="1">
        <f t="shared" si="27"/>
        <v>1</v>
      </c>
      <c r="F55" s="1">
        <f t="shared" si="27"/>
        <v>1.0589999999999999</v>
      </c>
      <c r="G55" s="1">
        <f t="shared" si="27"/>
        <v>1</v>
      </c>
      <c r="H55" s="15">
        <f t="shared" si="27"/>
        <v>1</v>
      </c>
      <c r="I55" s="12">
        <v>217</v>
      </c>
      <c r="J55" s="13">
        <v>19</v>
      </c>
      <c r="K55" s="13">
        <v>31</v>
      </c>
      <c r="L55" s="13">
        <v>22</v>
      </c>
      <c r="M55" s="13">
        <v>20</v>
      </c>
      <c r="N55" s="13">
        <v>23</v>
      </c>
      <c r="O55" s="13">
        <v>17</v>
      </c>
      <c r="P55" s="13">
        <v>13</v>
      </c>
      <c r="Q55" s="13">
        <v>17</v>
      </c>
      <c r="R55" s="13">
        <v>11</v>
      </c>
      <c r="S55" s="13">
        <v>33</v>
      </c>
      <c r="T55" s="14">
        <v>11</v>
      </c>
      <c r="U55" s="12">
        <f t="shared" si="16"/>
        <v>18</v>
      </c>
      <c r="V55" s="13">
        <f t="shared" si="17"/>
        <v>29</v>
      </c>
      <c r="W55" s="13">
        <f t="shared" si="18"/>
        <v>21</v>
      </c>
      <c r="X55" s="13">
        <f t="shared" si="19"/>
        <v>19</v>
      </c>
      <c r="Y55" s="13">
        <f t="shared" si="20"/>
        <v>22</v>
      </c>
      <c r="Z55" s="13">
        <f t="shared" si="21"/>
        <v>16</v>
      </c>
      <c r="AA55" s="13">
        <f t="shared" si="22"/>
        <v>13</v>
      </c>
      <c r="AB55" s="13">
        <f t="shared" si="23"/>
        <v>16</v>
      </c>
      <c r="AC55" s="13">
        <f t="shared" si="24"/>
        <v>11</v>
      </c>
      <c r="AD55" s="13">
        <f t="shared" si="25"/>
        <v>31</v>
      </c>
      <c r="AE55" s="14">
        <f t="shared" si="26"/>
        <v>11</v>
      </c>
    </row>
    <row r="56" spans="1:31" ht="15" customHeight="1" x14ac:dyDescent="0.25">
      <c r="A56" s="8">
        <v>51</v>
      </c>
      <c r="B56" s="15" t="s">
        <v>70</v>
      </c>
      <c r="C56" s="8">
        <f t="shared" si="27"/>
        <v>1.1616</v>
      </c>
      <c r="D56" s="1">
        <f t="shared" si="27"/>
        <v>1.1045</v>
      </c>
      <c r="E56" s="1">
        <f t="shared" si="27"/>
        <v>1</v>
      </c>
      <c r="F56" s="1">
        <f t="shared" si="27"/>
        <v>1.0589999999999999</v>
      </c>
      <c r="G56" s="1">
        <f t="shared" si="27"/>
        <v>1</v>
      </c>
      <c r="H56" s="15">
        <f t="shared" si="27"/>
        <v>1</v>
      </c>
      <c r="I56" s="12">
        <v>200</v>
      </c>
      <c r="J56" s="13">
        <v>13</v>
      </c>
      <c r="K56" s="13">
        <v>27</v>
      </c>
      <c r="L56" s="13">
        <v>21</v>
      </c>
      <c r="M56" s="13">
        <v>21</v>
      </c>
      <c r="N56" s="13">
        <v>16</v>
      </c>
      <c r="O56" s="13">
        <v>14.5</v>
      </c>
      <c r="P56" s="13">
        <v>15</v>
      </c>
      <c r="Q56" s="13">
        <v>23</v>
      </c>
      <c r="R56" s="13">
        <v>26</v>
      </c>
      <c r="S56" s="13">
        <v>11.5</v>
      </c>
      <c r="T56" s="14">
        <v>11.5</v>
      </c>
      <c r="U56" s="12">
        <f t="shared" si="16"/>
        <v>12</v>
      </c>
      <c r="V56" s="13">
        <f t="shared" si="17"/>
        <v>26</v>
      </c>
      <c r="W56" s="13">
        <f t="shared" si="18"/>
        <v>20</v>
      </c>
      <c r="X56" s="13">
        <f t="shared" si="19"/>
        <v>20</v>
      </c>
      <c r="Y56" s="13">
        <f t="shared" si="20"/>
        <v>15</v>
      </c>
      <c r="Z56" s="13">
        <f t="shared" si="21"/>
        <v>14</v>
      </c>
      <c r="AA56" s="13">
        <f t="shared" si="22"/>
        <v>15</v>
      </c>
      <c r="AB56" s="13">
        <f t="shared" si="23"/>
        <v>22</v>
      </c>
      <c r="AC56" s="13">
        <f t="shared" si="24"/>
        <v>25</v>
      </c>
      <c r="AD56" s="13">
        <f t="shared" si="25"/>
        <v>11</v>
      </c>
      <c r="AE56" s="14">
        <f t="shared" si="26"/>
        <v>11</v>
      </c>
    </row>
    <row r="57" spans="1:31" ht="15" customHeight="1" x14ac:dyDescent="0.25">
      <c r="A57" s="1">
        <v>52</v>
      </c>
      <c r="B57" s="14" t="s">
        <v>71</v>
      </c>
      <c r="C57" s="1">
        <f t="shared" si="27"/>
        <v>1.1616</v>
      </c>
      <c r="D57" s="1">
        <f t="shared" si="27"/>
        <v>1.1045</v>
      </c>
      <c r="E57" s="1">
        <f t="shared" si="27"/>
        <v>1</v>
      </c>
      <c r="F57" s="1">
        <f t="shared" si="27"/>
        <v>1.0589999999999999</v>
      </c>
      <c r="G57" s="1">
        <f t="shared" si="27"/>
        <v>1</v>
      </c>
      <c r="H57" s="14">
        <f t="shared" si="27"/>
        <v>1</v>
      </c>
      <c r="I57" s="13">
        <v>230</v>
      </c>
      <c r="J57" s="13">
        <v>15</v>
      </c>
      <c r="K57" s="13">
        <v>33</v>
      </c>
      <c r="L57" s="13">
        <v>18</v>
      </c>
      <c r="M57" s="13">
        <v>20.2861040306157</v>
      </c>
      <c r="N57" s="13">
        <v>27</v>
      </c>
      <c r="O57" s="13">
        <v>12</v>
      </c>
      <c r="P57" s="13">
        <v>11.5</v>
      </c>
      <c r="Q57" s="13">
        <v>33</v>
      </c>
      <c r="R57" s="13">
        <v>21.5</v>
      </c>
      <c r="S57" s="13">
        <v>28.5</v>
      </c>
      <c r="T57" s="14">
        <v>10</v>
      </c>
      <c r="U57" s="13">
        <f t="shared" si="16"/>
        <v>14</v>
      </c>
      <c r="V57" s="13">
        <f t="shared" si="17"/>
        <v>31</v>
      </c>
      <c r="W57" s="13">
        <f t="shared" si="18"/>
        <v>17</v>
      </c>
      <c r="X57" s="13">
        <f t="shared" si="19"/>
        <v>19</v>
      </c>
      <c r="Y57" s="13">
        <f t="shared" si="20"/>
        <v>26</v>
      </c>
      <c r="Z57" s="13">
        <f t="shared" si="21"/>
        <v>12</v>
      </c>
      <c r="AA57" s="13">
        <f t="shared" si="22"/>
        <v>11</v>
      </c>
      <c r="AB57" s="13">
        <f t="shared" si="23"/>
        <v>31</v>
      </c>
      <c r="AC57" s="13">
        <f t="shared" si="24"/>
        <v>21</v>
      </c>
      <c r="AD57" s="13">
        <f t="shared" si="25"/>
        <v>27</v>
      </c>
      <c r="AE57" s="14">
        <f t="shared" si="26"/>
        <v>10</v>
      </c>
    </row>
    <row r="58" spans="1:31" ht="15" customHeight="1" thickBot="1" x14ac:dyDescent="0.3">
      <c r="A58" s="16">
        <v>53</v>
      </c>
      <c r="B58" s="17" t="s">
        <v>72</v>
      </c>
      <c r="C58" s="16">
        <f t="shared" si="27"/>
        <v>1.1616</v>
      </c>
      <c r="D58" s="18">
        <f t="shared" si="27"/>
        <v>1.1045</v>
      </c>
      <c r="E58" s="18">
        <f t="shared" si="27"/>
        <v>1</v>
      </c>
      <c r="F58" s="18">
        <f t="shared" si="27"/>
        <v>1.0589999999999999</v>
      </c>
      <c r="G58" s="18">
        <f t="shared" si="27"/>
        <v>1</v>
      </c>
      <c r="H58" s="17">
        <f t="shared" si="27"/>
        <v>1</v>
      </c>
      <c r="I58" s="19">
        <v>205</v>
      </c>
      <c r="J58" s="20">
        <v>18</v>
      </c>
      <c r="K58" s="20">
        <v>22</v>
      </c>
      <c r="L58" s="20">
        <v>18</v>
      </c>
      <c r="M58" s="20">
        <v>20</v>
      </c>
      <c r="N58" s="20">
        <v>17</v>
      </c>
      <c r="O58" s="20">
        <v>13</v>
      </c>
      <c r="P58" s="20">
        <v>16</v>
      </c>
      <c r="Q58" s="20">
        <v>24</v>
      </c>
      <c r="R58" s="20">
        <v>21</v>
      </c>
      <c r="S58" s="20">
        <v>21</v>
      </c>
      <c r="T58" s="21">
        <v>15</v>
      </c>
      <c r="U58" s="19">
        <f t="shared" si="16"/>
        <v>17</v>
      </c>
      <c r="V58" s="20">
        <f t="shared" si="17"/>
        <v>21</v>
      </c>
      <c r="W58" s="20">
        <f t="shared" si="18"/>
        <v>17</v>
      </c>
      <c r="X58" s="20">
        <f t="shared" si="19"/>
        <v>19</v>
      </c>
      <c r="Y58" s="20">
        <f t="shared" si="20"/>
        <v>16</v>
      </c>
      <c r="Z58" s="20">
        <f t="shared" si="21"/>
        <v>13</v>
      </c>
      <c r="AA58" s="20">
        <f t="shared" si="22"/>
        <v>15</v>
      </c>
      <c r="AB58" s="20">
        <f t="shared" si="23"/>
        <v>23</v>
      </c>
      <c r="AC58" s="20">
        <f t="shared" si="24"/>
        <v>20</v>
      </c>
      <c r="AD58" s="20">
        <f t="shared" si="25"/>
        <v>20</v>
      </c>
      <c r="AE58" s="21">
        <f t="shared" si="26"/>
        <v>14</v>
      </c>
    </row>
    <row r="59" spans="1:31" ht="13.15" customHeight="1" thickTop="1" thickBot="1" x14ac:dyDescent="0.3">
      <c r="A59">
        <v>54</v>
      </c>
      <c r="B59" t="s">
        <v>73</v>
      </c>
      <c r="C59" s="16">
        <f t="shared" si="27"/>
        <v>1.1616</v>
      </c>
      <c r="D59" s="18">
        <f t="shared" si="27"/>
        <v>1.1045</v>
      </c>
      <c r="E59" s="18">
        <f t="shared" si="27"/>
        <v>1</v>
      </c>
      <c r="F59" s="18">
        <f t="shared" si="27"/>
        <v>1.0589999999999999</v>
      </c>
      <c r="G59" s="18">
        <f t="shared" si="27"/>
        <v>1</v>
      </c>
      <c r="H59" s="17">
        <f t="shared" si="27"/>
        <v>1</v>
      </c>
      <c r="I59" s="51">
        <v>233</v>
      </c>
      <c r="J59" s="50">
        <v>18</v>
      </c>
      <c r="K59" s="50">
        <v>70</v>
      </c>
      <c r="L59" s="50">
        <v>9</v>
      </c>
      <c r="M59" s="50">
        <v>11</v>
      </c>
      <c r="N59" s="50">
        <v>22</v>
      </c>
      <c r="O59" s="50">
        <v>12</v>
      </c>
      <c r="P59" s="50">
        <v>16</v>
      </c>
      <c r="Q59" s="50">
        <v>19</v>
      </c>
      <c r="R59" s="50">
        <v>18</v>
      </c>
      <c r="S59" s="50">
        <v>27</v>
      </c>
      <c r="T59" s="52">
        <v>11</v>
      </c>
      <c r="U59" s="19">
        <f t="shared" ref="U59:U60" si="28">ROUNDUP(J59*$E59*(1+$H$4*U$5)/($C59*$D59*$F59*$G59),0)</f>
        <v>17</v>
      </c>
      <c r="V59" s="20">
        <f t="shared" ref="V59:V60" si="29">ROUNDUP(K59*$E59*(1+$H$4*V$5)/($C59*$D59*$F59*$G59),0)</f>
        <v>66</v>
      </c>
      <c r="W59" s="20">
        <f t="shared" ref="W59:W60" si="30">ROUNDUP(L59*$E59*(1+$H$4*W$5)/($C59*$D59*$F59*$G59),0)</f>
        <v>9</v>
      </c>
      <c r="X59" s="20">
        <f t="shared" ref="X59:X60" si="31">ROUNDUP(M59*$E59*(1+$H$4*X$5)/($C59*$D59*$F59*$G59),0)</f>
        <v>11</v>
      </c>
      <c r="Y59" s="20">
        <f t="shared" ref="Y59:Y60" si="32">ROUNDUP(N59*$E59*(1+$H$4*Y$5)/($C59*$D59*$F59*$G59),0)</f>
        <v>21</v>
      </c>
      <c r="Z59" s="20">
        <f t="shared" ref="Z59:Z60" si="33">ROUNDUP(O59*$E59*(1+$H$4*Z$5)/($C59*$D59*$F59*$G59),0)</f>
        <v>12</v>
      </c>
      <c r="AA59" s="20">
        <f t="shared" ref="AA59:AA60" si="34">ROUNDUP(P59*$E59*(1+$H$4*AA$5)/($C59*$D59*$F59*$G59),0)</f>
        <v>15</v>
      </c>
      <c r="AB59" s="20">
        <f t="shared" ref="AB59:AB60" si="35">ROUNDUP(Q59*$E59*(1+$H$4*AB$5)/($C59*$D59*$F59*$G59),0)</f>
        <v>18</v>
      </c>
      <c r="AC59" s="20">
        <f t="shared" ref="AC59:AC60" si="36">ROUNDUP(R59*$E59*(1+$H$4*AC$5)/($C59*$D59*$F59*$G59),0)</f>
        <v>17</v>
      </c>
      <c r="AD59" s="20">
        <f t="shared" ref="AD59:AD60" si="37">ROUNDUP(S59*$E59*(1+$H$4*AD$5)/($C59*$D59*$F59*$G59),0)</f>
        <v>26</v>
      </c>
      <c r="AE59" s="21">
        <f t="shared" ref="AE59:AE60" si="38">ROUNDUP(T59*$E59*(1+$H$4*AE$5)/($C59*$D59*$F59*$G59),0)</f>
        <v>11</v>
      </c>
    </row>
    <row r="60" spans="1:31" ht="13.15" customHeight="1" thickTop="1" thickBot="1" x14ac:dyDescent="0.3">
      <c r="A60">
        <v>55</v>
      </c>
      <c r="B60" t="s">
        <v>74</v>
      </c>
      <c r="C60" s="16">
        <f t="shared" si="27"/>
        <v>1.1616</v>
      </c>
      <c r="D60" s="18">
        <f t="shared" si="27"/>
        <v>1.1045</v>
      </c>
      <c r="E60" s="18">
        <f t="shared" si="27"/>
        <v>1</v>
      </c>
      <c r="F60" s="18">
        <f t="shared" si="27"/>
        <v>1.0589999999999999</v>
      </c>
      <c r="G60" s="18">
        <f t="shared" si="27"/>
        <v>1</v>
      </c>
      <c r="H60" s="17">
        <f t="shared" si="27"/>
        <v>1</v>
      </c>
      <c r="I60" s="51">
        <v>206</v>
      </c>
      <c r="J60" s="50">
        <v>15</v>
      </c>
      <c r="K60" s="50">
        <v>32</v>
      </c>
      <c r="L60" s="50">
        <v>19</v>
      </c>
      <c r="M60" s="50">
        <v>19</v>
      </c>
      <c r="N60" s="50">
        <v>18</v>
      </c>
      <c r="O60" s="50">
        <v>11</v>
      </c>
      <c r="P60" s="50">
        <v>14</v>
      </c>
      <c r="Q60" s="50">
        <v>22</v>
      </c>
      <c r="R60" s="50">
        <v>29</v>
      </c>
      <c r="S60" s="50">
        <v>15</v>
      </c>
      <c r="T60" s="50">
        <v>12</v>
      </c>
      <c r="U60" s="19">
        <f t="shared" si="28"/>
        <v>14</v>
      </c>
      <c r="V60" s="20">
        <f t="shared" si="29"/>
        <v>30</v>
      </c>
      <c r="W60" s="20">
        <f t="shared" si="30"/>
        <v>18</v>
      </c>
      <c r="X60" s="20">
        <f t="shared" si="31"/>
        <v>18</v>
      </c>
      <c r="Y60" s="20">
        <f t="shared" si="32"/>
        <v>17</v>
      </c>
      <c r="Z60" s="20">
        <f t="shared" si="33"/>
        <v>11</v>
      </c>
      <c r="AA60" s="20">
        <f t="shared" si="34"/>
        <v>14</v>
      </c>
      <c r="AB60" s="20">
        <f t="shared" si="35"/>
        <v>21</v>
      </c>
      <c r="AC60" s="20">
        <f t="shared" si="36"/>
        <v>28</v>
      </c>
      <c r="AD60" s="20">
        <f t="shared" si="37"/>
        <v>15</v>
      </c>
      <c r="AE60" s="21">
        <f t="shared" si="38"/>
        <v>11</v>
      </c>
    </row>
    <row r="61" spans="1:31" ht="16.5" thickTop="1" thickBot="1" x14ac:dyDescent="0.3">
      <c r="A61">
        <v>56</v>
      </c>
      <c r="B61" t="s">
        <v>120</v>
      </c>
      <c r="C61" s="16">
        <f t="shared" si="27"/>
        <v>1.1616</v>
      </c>
      <c r="D61" s="18">
        <f t="shared" si="27"/>
        <v>1.1045</v>
      </c>
      <c r="E61" s="18">
        <f t="shared" si="27"/>
        <v>1</v>
      </c>
      <c r="F61" s="18">
        <f t="shared" si="27"/>
        <v>1.0589999999999999</v>
      </c>
      <c r="G61" s="18">
        <f t="shared" si="27"/>
        <v>1</v>
      </c>
      <c r="H61" s="17">
        <f t="shared" si="27"/>
        <v>1</v>
      </c>
      <c r="I61" s="51">
        <v>261</v>
      </c>
      <c r="J61" s="50">
        <v>23</v>
      </c>
      <c r="K61" s="50">
        <v>68</v>
      </c>
      <c r="L61" s="50">
        <v>10</v>
      </c>
      <c r="M61" s="50">
        <v>13</v>
      </c>
      <c r="N61" s="50">
        <v>27</v>
      </c>
      <c r="O61" s="50">
        <v>12</v>
      </c>
      <c r="P61" s="50">
        <v>14</v>
      </c>
      <c r="Q61" s="50">
        <v>19</v>
      </c>
      <c r="R61" s="50">
        <v>17</v>
      </c>
      <c r="S61" s="50">
        <v>43</v>
      </c>
      <c r="T61" s="50">
        <v>15</v>
      </c>
      <c r="U61" s="19">
        <f t="shared" ref="U61:U64" si="39">ROUNDUP(J61*$E61*(1+$H$4*U$5)/($C61*$D61*$F61*$G61),0)</f>
        <v>21</v>
      </c>
      <c r="V61" s="20">
        <f t="shared" ref="V61:V64" si="40">ROUNDUP(K61*$E61*(1+$H$4*V$5)/($C61*$D61*$F61*$G61),0)</f>
        <v>64</v>
      </c>
      <c r="W61" s="20">
        <f t="shared" ref="W61:W64" si="41">ROUNDUP(L61*$E61*(1+$H$4*W$5)/($C61*$D61*$F61*$G61),0)</f>
        <v>10</v>
      </c>
      <c r="X61" s="20">
        <f t="shared" ref="X61:X64" si="42">ROUNDUP(M61*$E61*(1+$H$4*X$5)/($C61*$D61*$F61*$G61),0)</f>
        <v>12</v>
      </c>
      <c r="Y61" s="20">
        <f t="shared" ref="Y61:Y64" si="43">ROUNDUP(N61*$E61*(1+$H$4*Y$5)/($C61*$D61*$F61*$G61),0)</f>
        <v>26</v>
      </c>
      <c r="Z61" s="20">
        <f t="shared" ref="Z61:Z64" si="44">ROUNDUP(O61*$E61*(1+$H$4*Z$5)/($C61*$D61*$F61*$G61),0)</f>
        <v>12</v>
      </c>
      <c r="AA61" s="20">
        <f t="shared" ref="AA61:AA64" si="45">ROUNDUP(P61*$E61*(1+$H$4*AA$5)/($C61*$D61*$F61*$G61),0)</f>
        <v>14</v>
      </c>
      <c r="AB61" s="20">
        <f t="shared" ref="AB61:AB64" si="46">ROUNDUP(Q61*$E61*(1+$H$4*AB$5)/($C61*$D61*$F61*$G61),0)</f>
        <v>18</v>
      </c>
      <c r="AC61" s="20">
        <f t="shared" ref="AC61:AC64" si="47">ROUNDUP(R61*$E61*(1+$H$4*AC$5)/($C61*$D61*$F61*$G61),0)</f>
        <v>16</v>
      </c>
      <c r="AD61" s="20">
        <f t="shared" ref="AD61:AD64" si="48">ROUNDUP(S61*$E61*(1+$H$4*AD$5)/($C61*$D61*$F61*$G61),0)</f>
        <v>41</v>
      </c>
      <c r="AE61" s="21">
        <f t="shared" ref="AE61:AE64" si="49">ROUNDUP(T61*$E61*(1+$H$4*AE$5)/($C61*$D61*$F61*$G61),0)</f>
        <v>14</v>
      </c>
    </row>
    <row r="62" spans="1:31" ht="16.5" thickTop="1" thickBot="1" x14ac:dyDescent="0.3">
      <c r="A62">
        <v>57</v>
      </c>
      <c r="B62" t="s">
        <v>119</v>
      </c>
      <c r="C62" s="16">
        <f t="shared" si="27"/>
        <v>1.1616</v>
      </c>
      <c r="D62" s="18">
        <f t="shared" si="27"/>
        <v>1.1045</v>
      </c>
      <c r="E62" s="18">
        <f t="shared" si="27"/>
        <v>1</v>
      </c>
      <c r="F62" s="18">
        <f t="shared" si="27"/>
        <v>1.0589999999999999</v>
      </c>
      <c r="G62" s="18">
        <f t="shared" si="27"/>
        <v>1</v>
      </c>
      <c r="H62" s="17">
        <f t="shared" si="27"/>
        <v>1</v>
      </c>
      <c r="I62" s="51">
        <v>221.8</v>
      </c>
      <c r="J62" s="50">
        <v>28</v>
      </c>
      <c r="K62" s="50">
        <v>15</v>
      </c>
      <c r="L62" s="50">
        <v>14.6</v>
      </c>
      <c r="M62" s="50">
        <v>14.6</v>
      </c>
      <c r="N62" s="50">
        <v>30</v>
      </c>
      <c r="O62" s="50">
        <v>22.6</v>
      </c>
      <c r="P62" s="50">
        <v>10</v>
      </c>
      <c r="Q62" s="50">
        <v>26</v>
      </c>
      <c r="R62" s="50">
        <v>22</v>
      </c>
      <c r="S62" s="50">
        <v>30</v>
      </c>
      <c r="T62" s="50">
        <v>9</v>
      </c>
      <c r="U62" s="19">
        <f t="shared" si="39"/>
        <v>26</v>
      </c>
      <c r="V62" s="20">
        <f t="shared" si="40"/>
        <v>15</v>
      </c>
      <c r="W62" s="20">
        <f t="shared" si="41"/>
        <v>14</v>
      </c>
      <c r="X62" s="20">
        <f t="shared" si="42"/>
        <v>14</v>
      </c>
      <c r="Y62" s="20">
        <f t="shared" si="43"/>
        <v>29</v>
      </c>
      <c r="Z62" s="20">
        <f t="shared" si="44"/>
        <v>22</v>
      </c>
      <c r="AA62" s="20">
        <f t="shared" si="45"/>
        <v>10</v>
      </c>
      <c r="AB62" s="20">
        <f t="shared" si="46"/>
        <v>25</v>
      </c>
      <c r="AC62" s="20">
        <f t="shared" si="47"/>
        <v>21</v>
      </c>
      <c r="AD62" s="20">
        <f t="shared" si="48"/>
        <v>29</v>
      </c>
      <c r="AE62" s="21">
        <f t="shared" si="49"/>
        <v>9</v>
      </c>
    </row>
    <row r="63" spans="1:31" ht="16.5" thickTop="1" thickBot="1" x14ac:dyDescent="0.3">
      <c r="A63">
        <v>58</v>
      </c>
      <c r="B63" t="s">
        <v>121</v>
      </c>
      <c r="C63" s="18">
        <f t="shared" si="27"/>
        <v>1.1616</v>
      </c>
      <c r="D63" s="18">
        <f t="shared" si="27"/>
        <v>1.1045</v>
      </c>
      <c r="E63" s="18">
        <f t="shared" si="27"/>
        <v>1</v>
      </c>
      <c r="F63" s="18">
        <f t="shared" si="27"/>
        <v>1.0589999999999999</v>
      </c>
      <c r="G63" s="17">
        <f t="shared" si="27"/>
        <v>1</v>
      </c>
      <c r="H63" s="53">
        <f t="shared" si="27"/>
        <v>1</v>
      </c>
      <c r="I63" s="51">
        <v>209</v>
      </c>
      <c r="J63" s="50">
        <v>16</v>
      </c>
      <c r="K63" s="50">
        <v>41</v>
      </c>
      <c r="L63" s="50">
        <v>15</v>
      </c>
      <c r="M63" s="50">
        <v>16.600000000000001</v>
      </c>
      <c r="N63" s="50">
        <v>13</v>
      </c>
      <c r="O63" s="50">
        <v>17</v>
      </c>
      <c r="P63" s="50">
        <v>12</v>
      </c>
      <c r="Q63" s="50">
        <v>20</v>
      </c>
      <c r="R63" s="50">
        <v>34</v>
      </c>
      <c r="S63" s="50">
        <v>14</v>
      </c>
      <c r="T63" s="50">
        <v>10</v>
      </c>
      <c r="U63" s="51">
        <f t="shared" si="39"/>
        <v>15</v>
      </c>
      <c r="V63" s="50">
        <f t="shared" si="40"/>
        <v>39</v>
      </c>
      <c r="W63" s="50">
        <f t="shared" si="41"/>
        <v>14</v>
      </c>
      <c r="X63" s="50">
        <f t="shared" si="42"/>
        <v>16</v>
      </c>
      <c r="Y63" s="50">
        <f t="shared" si="43"/>
        <v>13</v>
      </c>
      <c r="Z63" s="50">
        <f t="shared" si="44"/>
        <v>16</v>
      </c>
      <c r="AA63" s="50">
        <f t="shared" si="45"/>
        <v>12</v>
      </c>
      <c r="AB63" s="50">
        <f t="shared" si="46"/>
        <v>19</v>
      </c>
      <c r="AC63" s="50">
        <f t="shared" si="47"/>
        <v>32</v>
      </c>
      <c r="AD63" s="50">
        <f t="shared" si="48"/>
        <v>14</v>
      </c>
      <c r="AE63" s="52">
        <f t="shared" si="49"/>
        <v>10</v>
      </c>
    </row>
    <row r="64" spans="1:31" ht="16.5" thickTop="1" thickBot="1" x14ac:dyDescent="0.3">
      <c r="A64">
        <v>59</v>
      </c>
      <c r="B64" t="s">
        <v>122</v>
      </c>
      <c r="C64" s="18">
        <f t="shared" si="27"/>
        <v>1.1616</v>
      </c>
      <c r="D64" s="18">
        <f t="shared" si="27"/>
        <v>1.1045</v>
      </c>
      <c r="E64" s="18">
        <f t="shared" si="27"/>
        <v>1</v>
      </c>
      <c r="F64" s="18">
        <f t="shared" si="27"/>
        <v>1.0589999999999999</v>
      </c>
      <c r="G64" s="17">
        <f t="shared" si="27"/>
        <v>1</v>
      </c>
      <c r="H64" s="53">
        <f t="shared" si="27"/>
        <v>1</v>
      </c>
      <c r="I64" s="51">
        <v>359.37736519999999</v>
      </c>
      <c r="J64" s="50">
        <v>32.644369236647698</v>
      </c>
      <c r="K64" s="50">
        <v>36.54</v>
      </c>
      <c r="L64" s="50">
        <v>27.542999999999999</v>
      </c>
      <c r="M64" s="50">
        <v>24</v>
      </c>
      <c r="N64" s="50">
        <v>32.5</v>
      </c>
      <c r="O64" s="50">
        <v>36.15</v>
      </c>
      <c r="P64" s="50">
        <v>31</v>
      </c>
      <c r="Q64" s="50">
        <v>45</v>
      </c>
      <c r="R64" s="50">
        <v>26</v>
      </c>
      <c r="S64" s="50">
        <v>45</v>
      </c>
      <c r="T64" s="50">
        <v>23</v>
      </c>
      <c r="U64" s="51">
        <f t="shared" si="39"/>
        <v>30</v>
      </c>
      <c r="V64" s="50">
        <f t="shared" si="40"/>
        <v>35</v>
      </c>
      <c r="W64" s="50">
        <f t="shared" si="41"/>
        <v>26</v>
      </c>
      <c r="X64" s="50">
        <f t="shared" si="42"/>
        <v>22</v>
      </c>
      <c r="Y64" s="50">
        <f t="shared" si="43"/>
        <v>31</v>
      </c>
      <c r="Z64" s="50">
        <f t="shared" si="44"/>
        <v>34</v>
      </c>
      <c r="AA64" s="50">
        <f t="shared" si="45"/>
        <v>29</v>
      </c>
      <c r="AB64" s="50">
        <f t="shared" si="46"/>
        <v>43</v>
      </c>
      <c r="AC64" s="50">
        <f t="shared" si="47"/>
        <v>25</v>
      </c>
      <c r="AD64" s="50">
        <f t="shared" si="48"/>
        <v>43</v>
      </c>
      <c r="AE64" s="52">
        <f t="shared" si="49"/>
        <v>21</v>
      </c>
    </row>
    <row r="65" spans="1:8" ht="16.5" thickTop="1" thickBot="1" x14ac:dyDescent="0.3">
      <c r="A65">
        <v>60</v>
      </c>
      <c r="B65" t="s">
        <v>123</v>
      </c>
      <c r="C65" s="18">
        <f t="shared" si="27"/>
        <v>1.1616</v>
      </c>
      <c r="D65" s="18">
        <f t="shared" si="27"/>
        <v>1.1045</v>
      </c>
      <c r="E65" s="18">
        <f t="shared" si="27"/>
        <v>1</v>
      </c>
      <c r="F65" s="18">
        <f t="shared" si="27"/>
        <v>1.0589999999999999</v>
      </c>
      <c r="G65" s="17">
        <f t="shared" si="27"/>
        <v>1</v>
      </c>
      <c r="H65" s="53">
        <f t="shared" si="27"/>
        <v>1</v>
      </c>
    </row>
    <row r="66" spans="1:8" ht="15.75" thickTop="1" x14ac:dyDescent="0.25">
      <c r="A66" s="54"/>
    </row>
  </sheetData>
  <mergeCells count="2">
    <mergeCell ref="C2:H2"/>
    <mergeCell ref="U2:AE2"/>
  </mergeCells>
  <pageMargins left="0.51180555555555496" right="0.51180555555555496" top="0.78749999999999998" bottom="0.78749999999999998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536"/>
  <sheetViews>
    <sheetView topLeftCell="C1" workbookViewId="0">
      <selection activeCell="G11" sqref="G11"/>
    </sheetView>
  </sheetViews>
  <sheetFormatPr defaultColWidth="11.5703125" defaultRowHeight="15" x14ac:dyDescent="0.25"/>
  <cols>
    <col min="8" max="20" width="0" hidden="1"/>
  </cols>
  <sheetData>
    <row r="1" spans="3:31" ht="15.75" customHeight="1" x14ac:dyDescent="0.25"/>
    <row r="2" spans="3:31" ht="15.75" customHeight="1" x14ac:dyDescent="0.25">
      <c r="C2" s="56" t="s">
        <v>0</v>
      </c>
      <c r="D2" s="56"/>
      <c r="E2" s="56"/>
      <c r="F2" s="56"/>
      <c r="G2" s="56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  <c r="U2" s="56" t="s">
        <v>1</v>
      </c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spans="3:31" ht="15" customHeight="1" x14ac:dyDescent="0.25">
      <c r="C3" s="3" t="s">
        <v>2</v>
      </c>
      <c r="D3" s="3" t="s">
        <v>3</v>
      </c>
      <c r="E3" s="3" t="s">
        <v>4</v>
      </c>
      <c r="F3" s="3" t="s">
        <v>5</v>
      </c>
      <c r="G3" s="26" t="s">
        <v>6</v>
      </c>
      <c r="H3" s="3" t="s">
        <v>7</v>
      </c>
      <c r="I3" s="27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26" t="s">
        <v>19</v>
      </c>
      <c r="U3" s="3" t="s">
        <v>9</v>
      </c>
      <c r="V3" s="3" t="s">
        <v>10</v>
      </c>
      <c r="W3" s="3" t="s">
        <v>11</v>
      </c>
      <c r="X3" s="3" t="s">
        <v>12</v>
      </c>
      <c r="Y3" s="3" t="s">
        <v>13</v>
      </c>
      <c r="Z3" s="3" t="s">
        <v>14</v>
      </c>
      <c r="AA3" s="3" t="s">
        <v>15</v>
      </c>
      <c r="AB3" s="3" t="s">
        <v>16</v>
      </c>
      <c r="AC3" s="3" t="s">
        <v>17</v>
      </c>
      <c r="AD3" s="3" t="s">
        <v>18</v>
      </c>
      <c r="AE3" s="3" t="s">
        <v>19</v>
      </c>
    </row>
    <row r="4" spans="3:31" ht="15.75" customHeight="1" x14ac:dyDescent="0.25">
      <c r="C4" s="28">
        <v>190</v>
      </c>
      <c r="D4" s="28">
        <v>174</v>
      </c>
      <c r="E4" s="28">
        <v>2</v>
      </c>
      <c r="F4" s="28">
        <v>58</v>
      </c>
      <c r="G4" s="29">
        <v>64</v>
      </c>
      <c r="H4" s="28">
        <v>100</v>
      </c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2"/>
      <c r="U4" s="28">
        <v>4</v>
      </c>
      <c r="V4" s="28">
        <v>5</v>
      </c>
      <c r="W4" s="28">
        <v>3</v>
      </c>
      <c r="X4" s="28">
        <v>3</v>
      </c>
      <c r="Y4" s="28">
        <v>4</v>
      </c>
      <c r="Z4" s="28">
        <v>4</v>
      </c>
      <c r="AA4" s="28">
        <v>4</v>
      </c>
      <c r="AB4" s="28">
        <v>5</v>
      </c>
      <c r="AC4" s="28">
        <v>5</v>
      </c>
      <c r="AD4" s="28">
        <v>4</v>
      </c>
      <c r="AE4" s="28">
        <v>3</v>
      </c>
    </row>
    <row r="5" spans="3:31" ht="15.75" customHeight="1" x14ac:dyDescent="0.25"/>
    <row r="6" spans="3:31" ht="15.75" customHeight="1" x14ac:dyDescent="0.25">
      <c r="C6" s="33" t="s">
        <v>75</v>
      </c>
      <c r="D6" s="34" t="str">
        <f>VLOOKUP(D7,Track_list!B3:Q51,2)</f>
        <v>Zandvoort</v>
      </c>
      <c r="F6" s="57" t="s">
        <v>76</v>
      </c>
      <c r="G6" s="57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6" t="e">
        <f ca="1">VLOOKUP($D$7,$A$32:$AE$81,21)</f>
        <v>#VALUE!</v>
      </c>
      <c r="V6" s="36" t="e">
        <f ca="1">VLOOKUP($D$7,$A$32:$AE$81,22)</f>
        <v>#VALUE!</v>
      </c>
      <c r="W6" s="36" t="e">
        <f ca="1">VLOOKUP($D$7,$A$32:$AE$81,23)</f>
        <v>#VALUE!</v>
      </c>
      <c r="X6" s="36" t="e">
        <f ca="1">VLOOKUP($D$7,$A$32:$AE$81,24)</f>
        <v>#VALUE!</v>
      </c>
      <c r="Y6" s="36" t="e">
        <f ca="1">VLOOKUP($D$7,$A$32:$AE$81,25)</f>
        <v>#VALUE!</v>
      </c>
      <c r="Z6" s="36" t="e">
        <f ca="1">VLOOKUP($D$7,$A$32:$AE$81,26)</f>
        <v>#VALUE!</v>
      </c>
      <c r="AA6" s="36" t="e">
        <f ca="1">VLOOKUP($D$7,$A$32:$AE$81,27)</f>
        <v>#VALUE!</v>
      </c>
      <c r="AB6" s="36" t="e">
        <f ca="1">VLOOKUP($D$7,$A$32:$AE$81,28)</f>
        <v>#VALUE!</v>
      </c>
      <c r="AC6" s="36" t="e">
        <f ca="1">VLOOKUP($D$7,$A$32:$AE$81,29)</f>
        <v>#VALUE!</v>
      </c>
      <c r="AD6" s="36" t="e">
        <f ca="1">VLOOKUP($D$7,$A$32:$AE$81,30)</f>
        <v>#VALUE!</v>
      </c>
      <c r="AE6" s="36" t="e">
        <f ca="1">VLOOKUP($D$7,$A$32:$AE$81,31)</f>
        <v>#VALUE!</v>
      </c>
    </row>
    <row r="7" spans="3:31" ht="15.75" customHeight="1" x14ac:dyDescent="0.25">
      <c r="C7" s="33" t="s">
        <v>77</v>
      </c>
      <c r="D7" s="37">
        <v>27</v>
      </c>
    </row>
    <row r="8" spans="3:31" ht="15.75" customHeight="1" x14ac:dyDescent="0.25">
      <c r="C8" s="1"/>
      <c r="D8" s="38"/>
      <c r="F8" s="57" t="s">
        <v>78</v>
      </c>
      <c r="G8" s="57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6" t="e">
        <f t="shared" ref="U8:AE8" ca="1" si="0">U6/$D$9</f>
        <v>#VALUE!</v>
      </c>
      <c r="V8" s="36" t="e">
        <f t="shared" ca="1" si="0"/>
        <v>#VALUE!</v>
      </c>
      <c r="W8" s="36" t="e">
        <f t="shared" ca="1" si="0"/>
        <v>#VALUE!</v>
      </c>
      <c r="X8" s="36" t="e">
        <f t="shared" ca="1" si="0"/>
        <v>#VALUE!</v>
      </c>
      <c r="Y8" s="36" t="e">
        <f t="shared" ca="1" si="0"/>
        <v>#VALUE!</v>
      </c>
      <c r="Z8" s="36" t="e">
        <f t="shared" ca="1" si="0"/>
        <v>#VALUE!</v>
      </c>
      <c r="AA8" s="36" t="e">
        <f t="shared" ca="1" si="0"/>
        <v>#VALUE!</v>
      </c>
      <c r="AB8" s="36" t="e">
        <f t="shared" ca="1" si="0"/>
        <v>#VALUE!</v>
      </c>
      <c r="AC8" s="36" t="e">
        <f t="shared" ca="1" si="0"/>
        <v>#VALUE!</v>
      </c>
      <c r="AD8" s="36" t="e">
        <f t="shared" ca="1" si="0"/>
        <v>#VALUE!</v>
      </c>
      <c r="AE8" s="36" t="e">
        <f t="shared" ca="1" si="0"/>
        <v>#VALUE!</v>
      </c>
    </row>
    <row r="9" spans="3:31" ht="15.75" customHeight="1" x14ac:dyDescent="0.25">
      <c r="C9" s="36" t="s">
        <v>79</v>
      </c>
      <c r="D9" s="34">
        <f>VLOOKUP(D7,Track_list!B3:Q51,9)</f>
        <v>71</v>
      </c>
    </row>
    <row r="10" spans="3:31" ht="15.75" customHeight="1" x14ac:dyDescent="0.25">
      <c r="F10" s="34" t="s">
        <v>80</v>
      </c>
      <c r="G10" s="34" t="s">
        <v>81</v>
      </c>
      <c r="U10" s="22" t="s">
        <v>9</v>
      </c>
      <c r="V10" s="22" t="s">
        <v>10</v>
      </c>
      <c r="W10" s="22" t="s">
        <v>11</v>
      </c>
      <c r="X10" s="22" t="s">
        <v>12</v>
      </c>
      <c r="Y10" s="22" t="s">
        <v>13</v>
      </c>
      <c r="Z10" s="22" t="s">
        <v>14</v>
      </c>
      <c r="AA10" s="22" t="s">
        <v>15</v>
      </c>
      <c r="AB10" s="22" t="s">
        <v>16</v>
      </c>
      <c r="AC10" s="22" t="s">
        <v>17</v>
      </c>
      <c r="AD10" s="22" t="s">
        <v>18</v>
      </c>
      <c r="AE10" s="22" t="s">
        <v>19</v>
      </c>
    </row>
    <row r="11" spans="3:31" ht="15" customHeight="1" x14ac:dyDescent="0.25">
      <c r="E11" s="58" t="s">
        <v>82</v>
      </c>
      <c r="F11" s="59">
        <v>3.7</v>
      </c>
      <c r="G11" s="59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1"/>
      <c r="U11" s="42" t="e">
        <f ca="1">U$8/$F11*$G11</f>
        <v>#VALUE!</v>
      </c>
      <c r="V11" s="42" t="e">
        <f t="shared" ref="V11:AE11" ca="1" si="1">V8/$F11*$G11</f>
        <v>#VALUE!</v>
      </c>
      <c r="W11" s="42" t="e">
        <f t="shared" ca="1" si="1"/>
        <v>#VALUE!</v>
      </c>
      <c r="X11" s="42" t="e">
        <f t="shared" ca="1" si="1"/>
        <v>#VALUE!</v>
      </c>
      <c r="Y11" s="42" t="e">
        <f t="shared" ca="1" si="1"/>
        <v>#VALUE!</v>
      </c>
      <c r="Z11" s="42" t="e">
        <f t="shared" ca="1" si="1"/>
        <v>#VALUE!</v>
      </c>
      <c r="AA11" s="42" t="e">
        <f t="shared" ca="1" si="1"/>
        <v>#VALUE!</v>
      </c>
      <c r="AB11" s="42" t="e">
        <f t="shared" ca="1" si="1"/>
        <v>#VALUE!</v>
      </c>
      <c r="AC11" s="42" t="e">
        <f t="shared" ca="1" si="1"/>
        <v>#VALUE!</v>
      </c>
      <c r="AD11" s="42" t="e">
        <f t="shared" ca="1" si="1"/>
        <v>#VALUE!</v>
      </c>
      <c r="AE11" s="42" t="e">
        <f t="shared" ca="1" si="1"/>
        <v>#VALUE!</v>
      </c>
    </row>
    <row r="12" spans="3:31" ht="15.75" customHeight="1" x14ac:dyDescent="0.25">
      <c r="E12" s="58"/>
      <c r="F12" s="59"/>
      <c r="G12" s="59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  <c r="U12" s="43" t="e">
        <f t="shared" ref="U12:AE12" ca="1" si="2">ROUNDUP(U11,0)</f>
        <v>#VALUE!</v>
      </c>
      <c r="V12" s="43" t="e">
        <f t="shared" ca="1" si="2"/>
        <v>#VALUE!</v>
      </c>
      <c r="W12" s="43" t="e">
        <f t="shared" ca="1" si="2"/>
        <v>#VALUE!</v>
      </c>
      <c r="X12" s="43" t="e">
        <f t="shared" ca="1" si="2"/>
        <v>#VALUE!</v>
      </c>
      <c r="Y12" s="43" t="e">
        <f t="shared" ca="1" si="2"/>
        <v>#VALUE!</v>
      </c>
      <c r="Z12" s="43" t="e">
        <f t="shared" ca="1" si="2"/>
        <v>#VALUE!</v>
      </c>
      <c r="AA12" s="43" t="e">
        <f t="shared" ca="1" si="2"/>
        <v>#VALUE!</v>
      </c>
      <c r="AB12" s="43" t="e">
        <f t="shared" ca="1" si="2"/>
        <v>#VALUE!</v>
      </c>
      <c r="AC12" s="43" t="e">
        <f t="shared" ca="1" si="2"/>
        <v>#VALUE!</v>
      </c>
      <c r="AD12" s="43" t="e">
        <f t="shared" ca="1" si="2"/>
        <v>#VALUE!</v>
      </c>
      <c r="AE12" s="43" t="e">
        <f t="shared" ca="1" si="2"/>
        <v>#VALUE!</v>
      </c>
    </row>
    <row r="13" spans="3:31" ht="15" customHeight="1" x14ac:dyDescent="0.25">
      <c r="E13" s="58" t="s">
        <v>83</v>
      </c>
      <c r="F13" s="60">
        <v>3.7</v>
      </c>
      <c r="G13" s="60"/>
      <c r="H13" s="39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2" t="e">
        <f t="shared" ref="U13:AE13" ca="1" si="3">U$8/$F13*$G13</f>
        <v>#VALUE!</v>
      </c>
      <c r="V13" s="42" t="e">
        <f t="shared" ca="1" si="3"/>
        <v>#VALUE!</v>
      </c>
      <c r="W13" s="42" t="e">
        <f t="shared" ca="1" si="3"/>
        <v>#VALUE!</v>
      </c>
      <c r="X13" s="42" t="e">
        <f t="shared" ca="1" si="3"/>
        <v>#VALUE!</v>
      </c>
      <c r="Y13" s="42" t="e">
        <f t="shared" ca="1" si="3"/>
        <v>#VALUE!</v>
      </c>
      <c r="Z13" s="42" t="e">
        <f t="shared" ca="1" si="3"/>
        <v>#VALUE!</v>
      </c>
      <c r="AA13" s="42" t="e">
        <f t="shared" ca="1" si="3"/>
        <v>#VALUE!</v>
      </c>
      <c r="AB13" s="42" t="e">
        <f t="shared" ca="1" si="3"/>
        <v>#VALUE!</v>
      </c>
      <c r="AC13" s="42" t="e">
        <f t="shared" ca="1" si="3"/>
        <v>#VALUE!</v>
      </c>
      <c r="AD13" s="42" t="e">
        <f t="shared" ca="1" si="3"/>
        <v>#VALUE!</v>
      </c>
      <c r="AE13" s="42" t="e">
        <f t="shared" ca="1" si="3"/>
        <v>#VALUE!</v>
      </c>
    </row>
    <row r="14" spans="3:31" ht="15.75" customHeight="1" x14ac:dyDescent="0.25">
      <c r="E14" s="58"/>
      <c r="F14" s="60"/>
      <c r="G14" s="60"/>
      <c r="H14" s="39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43" t="e">
        <f t="shared" ref="U14:AE14" ca="1" si="4">ROUNDUP(U13,0)</f>
        <v>#VALUE!</v>
      </c>
      <c r="V14" s="43" t="e">
        <f t="shared" ca="1" si="4"/>
        <v>#VALUE!</v>
      </c>
      <c r="W14" s="43" t="e">
        <f t="shared" ca="1" si="4"/>
        <v>#VALUE!</v>
      </c>
      <c r="X14" s="43" t="e">
        <f t="shared" ca="1" si="4"/>
        <v>#VALUE!</v>
      </c>
      <c r="Y14" s="43" t="e">
        <f t="shared" ca="1" si="4"/>
        <v>#VALUE!</v>
      </c>
      <c r="Z14" s="43" t="e">
        <f t="shared" ca="1" si="4"/>
        <v>#VALUE!</v>
      </c>
      <c r="AA14" s="43" t="e">
        <f t="shared" ca="1" si="4"/>
        <v>#VALUE!</v>
      </c>
      <c r="AB14" s="43" t="e">
        <f t="shared" ca="1" si="4"/>
        <v>#VALUE!</v>
      </c>
      <c r="AC14" s="43" t="e">
        <f t="shared" ca="1" si="4"/>
        <v>#VALUE!</v>
      </c>
      <c r="AD14" s="43" t="e">
        <f t="shared" ca="1" si="4"/>
        <v>#VALUE!</v>
      </c>
      <c r="AE14" s="43" t="e">
        <f t="shared" ca="1" si="4"/>
        <v>#VALUE!</v>
      </c>
    </row>
    <row r="15" spans="3:31" ht="15" customHeight="1" x14ac:dyDescent="0.25">
      <c r="E15" s="58" t="s">
        <v>84</v>
      </c>
      <c r="F15" s="60">
        <v>3.7</v>
      </c>
      <c r="G15" s="60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  <c r="U15" s="42" t="e">
        <f t="shared" ref="U15:AE15" ca="1" si="5">U$8/$F15*$G15</f>
        <v>#VALUE!</v>
      </c>
      <c r="V15" s="42" t="e">
        <f t="shared" ca="1" si="5"/>
        <v>#VALUE!</v>
      </c>
      <c r="W15" s="42" t="e">
        <f t="shared" ca="1" si="5"/>
        <v>#VALUE!</v>
      </c>
      <c r="X15" s="42" t="e">
        <f t="shared" ca="1" si="5"/>
        <v>#VALUE!</v>
      </c>
      <c r="Y15" s="42" t="e">
        <f t="shared" ca="1" si="5"/>
        <v>#VALUE!</v>
      </c>
      <c r="Z15" s="42" t="e">
        <f t="shared" ca="1" si="5"/>
        <v>#VALUE!</v>
      </c>
      <c r="AA15" s="42" t="e">
        <f t="shared" ca="1" si="5"/>
        <v>#VALUE!</v>
      </c>
      <c r="AB15" s="42" t="e">
        <f t="shared" ca="1" si="5"/>
        <v>#VALUE!</v>
      </c>
      <c r="AC15" s="42" t="e">
        <f t="shared" ca="1" si="5"/>
        <v>#VALUE!</v>
      </c>
      <c r="AD15" s="42" t="e">
        <f t="shared" ca="1" si="5"/>
        <v>#VALUE!</v>
      </c>
      <c r="AE15" s="42" t="e">
        <f t="shared" ca="1" si="5"/>
        <v>#VALUE!</v>
      </c>
    </row>
    <row r="16" spans="3:31" ht="15.75" customHeight="1" x14ac:dyDescent="0.25">
      <c r="E16" s="58"/>
      <c r="F16" s="60"/>
      <c r="G16" s="60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1"/>
      <c r="U16" s="43" t="e">
        <f t="shared" ref="U16:AE16" ca="1" si="6">ROUNDUP(U15,0)</f>
        <v>#VALUE!</v>
      </c>
      <c r="V16" s="43" t="e">
        <f t="shared" ca="1" si="6"/>
        <v>#VALUE!</v>
      </c>
      <c r="W16" s="43" t="e">
        <f t="shared" ca="1" si="6"/>
        <v>#VALUE!</v>
      </c>
      <c r="X16" s="43" t="e">
        <f t="shared" ca="1" si="6"/>
        <v>#VALUE!</v>
      </c>
      <c r="Y16" s="43" t="e">
        <f t="shared" ca="1" si="6"/>
        <v>#VALUE!</v>
      </c>
      <c r="Z16" s="43" t="e">
        <f t="shared" ca="1" si="6"/>
        <v>#VALUE!</v>
      </c>
      <c r="AA16" s="43" t="e">
        <f t="shared" ca="1" si="6"/>
        <v>#VALUE!</v>
      </c>
      <c r="AB16" s="43" t="e">
        <f t="shared" ca="1" si="6"/>
        <v>#VALUE!</v>
      </c>
      <c r="AC16" s="43" t="e">
        <f t="shared" ca="1" si="6"/>
        <v>#VALUE!</v>
      </c>
      <c r="AD16" s="43" t="e">
        <f t="shared" ca="1" si="6"/>
        <v>#VALUE!</v>
      </c>
      <c r="AE16" s="43" t="e">
        <f t="shared" ca="1" si="6"/>
        <v>#VALUE!</v>
      </c>
    </row>
    <row r="17" spans="1:41" ht="15" customHeight="1" x14ac:dyDescent="0.25">
      <c r="E17" s="58" t="s">
        <v>85</v>
      </c>
      <c r="F17" s="60">
        <v>3.7</v>
      </c>
      <c r="G17" s="60"/>
      <c r="H17" s="39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1"/>
      <c r="U17" s="42" t="e">
        <f t="shared" ref="U17:AE17" ca="1" si="7">U$20/$F17*$G17</f>
        <v>#VALUE!</v>
      </c>
      <c r="V17" s="42" t="e">
        <f t="shared" ca="1" si="7"/>
        <v>#VALUE!</v>
      </c>
      <c r="W17" s="42" t="e">
        <f t="shared" ca="1" si="7"/>
        <v>#VALUE!</v>
      </c>
      <c r="X17" s="42" t="e">
        <f t="shared" ca="1" si="7"/>
        <v>#VALUE!</v>
      </c>
      <c r="Y17" s="42" t="e">
        <f t="shared" ca="1" si="7"/>
        <v>#VALUE!</v>
      </c>
      <c r="Z17" s="42" t="e">
        <f t="shared" ca="1" si="7"/>
        <v>#VALUE!</v>
      </c>
      <c r="AA17" s="42" t="e">
        <f t="shared" ca="1" si="7"/>
        <v>#VALUE!</v>
      </c>
      <c r="AB17" s="42" t="e">
        <f t="shared" ca="1" si="7"/>
        <v>#VALUE!</v>
      </c>
      <c r="AC17" s="42" t="e">
        <f t="shared" ca="1" si="7"/>
        <v>#VALUE!</v>
      </c>
      <c r="AD17" s="42" t="e">
        <f t="shared" ca="1" si="7"/>
        <v>#VALUE!</v>
      </c>
      <c r="AE17" s="42" t="e">
        <f t="shared" ca="1" si="7"/>
        <v>#VALUE!</v>
      </c>
    </row>
    <row r="18" spans="1:41" ht="15.75" customHeight="1" x14ac:dyDescent="0.25">
      <c r="E18" s="58"/>
      <c r="F18" s="60"/>
      <c r="G18" s="60"/>
      <c r="H18" s="39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  <c r="U18" s="43" t="e">
        <f t="shared" ref="U18:AE18" ca="1" si="8">ROUNDUP(U17,0)</f>
        <v>#VALUE!</v>
      </c>
      <c r="V18" s="43" t="e">
        <f t="shared" ca="1" si="8"/>
        <v>#VALUE!</v>
      </c>
      <c r="W18" s="43" t="e">
        <f t="shared" ca="1" si="8"/>
        <v>#VALUE!</v>
      </c>
      <c r="X18" s="43" t="e">
        <f t="shared" ca="1" si="8"/>
        <v>#VALUE!</v>
      </c>
      <c r="Y18" s="43" t="e">
        <f t="shared" ca="1" si="8"/>
        <v>#VALUE!</v>
      </c>
      <c r="Z18" s="43" t="e">
        <f t="shared" ca="1" si="8"/>
        <v>#VALUE!</v>
      </c>
      <c r="AA18" s="43" t="e">
        <f t="shared" ca="1" si="8"/>
        <v>#VALUE!</v>
      </c>
      <c r="AB18" s="43" t="e">
        <f t="shared" ca="1" si="8"/>
        <v>#VALUE!</v>
      </c>
      <c r="AC18" s="43" t="e">
        <f t="shared" ca="1" si="8"/>
        <v>#VALUE!</v>
      </c>
      <c r="AD18" s="43" t="e">
        <f t="shared" ca="1" si="8"/>
        <v>#VALUE!</v>
      </c>
      <c r="AE18" s="43" t="e">
        <f t="shared" ca="1" si="8"/>
        <v>#VALUE!</v>
      </c>
    </row>
    <row r="19" spans="1:41" ht="15" customHeight="1" x14ac:dyDescent="0.25">
      <c r="E19" s="58" t="s">
        <v>86</v>
      </c>
      <c r="F19" s="60">
        <v>3.7</v>
      </c>
      <c r="G19" s="60"/>
      <c r="H19" s="39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1"/>
      <c r="U19" s="42" t="e">
        <f t="shared" ref="U19:AE19" ca="1" si="9">U$20/$F19*$G19</f>
        <v>#VALUE!</v>
      </c>
      <c r="V19" s="42" t="e">
        <f t="shared" ca="1" si="9"/>
        <v>#VALUE!</v>
      </c>
      <c r="W19" s="42" t="e">
        <f t="shared" ca="1" si="9"/>
        <v>#VALUE!</v>
      </c>
      <c r="X19" s="42" t="e">
        <f t="shared" ca="1" si="9"/>
        <v>#VALUE!</v>
      </c>
      <c r="Y19" s="42" t="e">
        <f t="shared" ca="1" si="9"/>
        <v>#VALUE!</v>
      </c>
      <c r="Z19" s="42" t="e">
        <f t="shared" ca="1" si="9"/>
        <v>#VALUE!</v>
      </c>
      <c r="AA19" s="42" t="e">
        <f t="shared" ca="1" si="9"/>
        <v>#VALUE!</v>
      </c>
      <c r="AB19" s="42" t="e">
        <f t="shared" ca="1" si="9"/>
        <v>#VALUE!</v>
      </c>
      <c r="AC19" s="42" t="e">
        <f t="shared" ca="1" si="9"/>
        <v>#VALUE!</v>
      </c>
      <c r="AD19" s="42" t="e">
        <f t="shared" ca="1" si="9"/>
        <v>#VALUE!</v>
      </c>
      <c r="AE19" s="42" t="e">
        <f t="shared" ca="1" si="9"/>
        <v>#VALUE!</v>
      </c>
    </row>
    <row r="20" spans="1:41" ht="15.75" customHeight="1" x14ac:dyDescent="0.25">
      <c r="E20" s="58"/>
      <c r="F20" s="60"/>
      <c r="G20" s="60"/>
      <c r="H20" s="39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1"/>
      <c r="U20" s="43" t="e">
        <f t="shared" ref="U20:AE20" ca="1" si="10">ROUNDUP(U19,0)</f>
        <v>#VALUE!</v>
      </c>
      <c r="V20" s="43" t="e">
        <f t="shared" ca="1" si="10"/>
        <v>#VALUE!</v>
      </c>
      <c r="W20" s="43" t="e">
        <f t="shared" ca="1" si="10"/>
        <v>#VALUE!</v>
      </c>
      <c r="X20" s="43" t="e">
        <f t="shared" ca="1" si="10"/>
        <v>#VALUE!</v>
      </c>
      <c r="Y20" s="43" t="e">
        <f t="shared" ca="1" si="10"/>
        <v>#VALUE!</v>
      </c>
      <c r="Z20" s="43" t="e">
        <f t="shared" ca="1" si="10"/>
        <v>#VALUE!</v>
      </c>
      <c r="AA20" s="43" t="e">
        <f t="shared" ca="1" si="10"/>
        <v>#VALUE!</v>
      </c>
      <c r="AB20" s="43" t="e">
        <f t="shared" ca="1" si="10"/>
        <v>#VALUE!</v>
      </c>
      <c r="AC20" s="43" t="e">
        <f t="shared" ca="1" si="10"/>
        <v>#VALUE!</v>
      </c>
      <c r="AD20" s="43" t="e">
        <f t="shared" ca="1" si="10"/>
        <v>#VALUE!</v>
      </c>
      <c r="AE20" s="43" t="e">
        <f t="shared" ca="1" si="10"/>
        <v>#VALUE!</v>
      </c>
    </row>
    <row r="21" spans="1:41" ht="15" customHeight="1" x14ac:dyDescent="0.25">
      <c r="E21" s="58" t="s">
        <v>87</v>
      </c>
      <c r="F21" s="60">
        <v>3.7</v>
      </c>
      <c r="G21" s="60"/>
      <c r="H21" s="39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1"/>
      <c r="U21" s="42" t="e">
        <f t="shared" ref="U21:AE21" ca="1" si="11">U$20/$F21*$G21</f>
        <v>#VALUE!</v>
      </c>
      <c r="V21" s="42" t="e">
        <f t="shared" ca="1" si="11"/>
        <v>#VALUE!</v>
      </c>
      <c r="W21" s="42" t="e">
        <f t="shared" ca="1" si="11"/>
        <v>#VALUE!</v>
      </c>
      <c r="X21" s="42" t="e">
        <f t="shared" ca="1" si="11"/>
        <v>#VALUE!</v>
      </c>
      <c r="Y21" s="42" t="e">
        <f t="shared" ca="1" si="11"/>
        <v>#VALUE!</v>
      </c>
      <c r="Z21" s="42" t="e">
        <f t="shared" ca="1" si="11"/>
        <v>#VALUE!</v>
      </c>
      <c r="AA21" s="42" t="e">
        <f t="shared" ca="1" si="11"/>
        <v>#VALUE!</v>
      </c>
      <c r="AB21" s="42" t="e">
        <f t="shared" ca="1" si="11"/>
        <v>#VALUE!</v>
      </c>
      <c r="AC21" s="42" t="e">
        <f t="shared" ca="1" si="11"/>
        <v>#VALUE!</v>
      </c>
      <c r="AD21" s="42" t="e">
        <f t="shared" ca="1" si="11"/>
        <v>#VALUE!</v>
      </c>
      <c r="AE21" s="42" t="e">
        <f t="shared" ca="1" si="11"/>
        <v>#VALUE!</v>
      </c>
    </row>
    <row r="22" spans="1:41" ht="15.75" customHeight="1" x14ac:dyDescent="0.25">
      <c r="E22" s="58"/>
      <c r="F22" s="60"/>
      <c r="G22" s="60"/>
      <c r="H22" s="39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1"/>
      <c r="U22" s="43" t="e">
        <f t="shared" ref="U22:AE22" ca="1" si="12">ROUNDUP(U21,0)</f>
        <v>#VALUE!</v>
      </c>
      <c r="V22" s="43" t="e">
        <f t="shared" ca="1" si="12"/>
        <v>#VALUE!</v>
      </c>
      <c r="W22" s="43" t="e">
        <f t="shared" ca="1" si="12"/>
        <v>#VALUE!</v>
      </c>
      <c r="X22" s="43" t="e">
        <f t="shared" ca="1" si="12"/>
        <v>#VALUE!</v>
      </c>
      <c r="Y22" s="43" t="e">
        <f t="shared" ca="1" si="12"/>
        <v>#VALUE!</v>
      </c>
      <c r="Z22" s="43" t="e">
        <f t="shared" ca="1" si="12"/>
        <v>#VALUE!</v>
      </c>
      <c r="AA22" s="43" t="e">
        <f t="shared" ca="1" si="12"/>
        <v>#VALUE!</v>
      </c>
      <c r="AB22" s="43" t="e">
        <f t="shared" ca="1" si="12"/>
        <v>#VALUE!</v>
      </c>
      <c r="AC22" s="43" t="e">
        <f t="shared" ca="1" si="12"/>
        <v>#VALUE!</v>
      </c>
      <c r="AD22" s="43" t="e">
        <f t="shared" ca="1" si="12"/>
        <v>#VALUE!</v>
      </c>
      <c r="AE22" s="43" t="e">
        <f t="shared" ca="1" si="12"/>
        <v>#VALUE!</v>
      </c>
    </row>
    <row r="23" spans="1:41" ht="15" customHeight="1" x14ac:dyDescent="0.25">
      <c r="E23" s="58" t="s">
        <v>88</v>
      </c>
      <c r="F23" s="60">
        <v>3.7</v>
      </c>
      <c r="G23" s="60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1"/>
      <c r="U23" s="42" t="e">
        <f t="shared" ref="U23:AE23" ca="1" si="13">U$20/$F23*$G23</f>
        <v>#VALUE!</v>
      </c>
      <c r="V23" s="42" t="e">
        <f t="shared" ca="1" si="13"/>
        <v>#VALUE!</v>
      </c>
      <c r="W23" s="42" t="e">
        <f t="shared" ca="1" si="13"/>
        <v>#VALUE!</v>
      </c>
      <c r="X23" s="42" t="e">
        <f t="shared" ca="1" si="13"/>
        <v>#VALUE!</v>
      </c>
      <c r="Y23" s="42" t="e">
        <f t="shared" ca="1" si="13"/>
        <v>#VALUE!</v>
      </c>
      <c r="Z23" s="42" t="e">
        <f t="shared" ca="1" si="13"/>
        <v>#VALUE!</v>
      </c>
      <c r="AA23" s="42" t="e">
        <f t="shared" ca="1" si="13"/>
        <v>#VALUE!</v>
      </c>
      <c r="AB23" s="42" t="e">
        <f t="shared" ca="1" si="13"/>
        <v>#VALUE!</v>
      </c>
      <c r="AC23" s="42" t="e">
        <f t="shared" ca="1" si="13"/>
        <v>#VALUE!</v>
      </c>
      <c r="AD23" s="42" t="e">
        <f t="shared" ca="1" si="13"/>
        <v>#VALUE!</v>
      </c>
      <c r="AE23" s="42" t="e">
        <f t="shared" ca="1" si="13"/>
        <v>#VALUE!</v>
      </c>
    </row>
    <row r="24" spans="1:41" ht="15.75" customHeight="1" x14ac:dyDescent="0.25">
      <c r="A24" s="1"/>
      <c r="B24" s="1"/>
      <c r="E24" s="58"/>
      <c r="F24" s="60"/>
      <c r="G24" s="60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/>
      <c r="U24" s="43" t="e">
        <f t="shared" ref="U24:AE24" ca="1" si="14">ROUNDUP(U23,0)</f>
        <v>#VALUE!</v>
      </c>
      <c r="V24" s="43" t="e">
        <f t="shared" ca="1" si="14"/>
        <v>#VALUE!</v>
      </c>
      <c r="W24" s="43" t="e">
        <f t="shared" ca="1" si="14"/>
        <v>#VALUE!</v>
      </c>
      <c r="X24" s="43" t="e">
        <f t="shared" ca="1" si="14"/>
        <v>#VALUE!</v>
      </c>
      <c r="Y24" s="43" t="e">
        <f t="shared" ca="1" si="14"/>
        <v>#VALUE!</v>
      </c>
      <c r="Z24" s="43" t="e">
        <f t="shared" ca="1" si="14"/>
        <v>#VALUE!</v>
      </c>
      <c r="AA24" s="43" t="e">
        <f t="shared" ca="1" si="14"/>
        <v>#VALUE!</v>
      </c>
      <c r="AB24" s="43" t="e">
        <f t="shared" ca="1" si="14"/>
        <v>#VALUE!</v>
      </c>
      <c r="AC24" s="43" t="e">
        <f t="shared" ca="1" si="14"/>
        <v>#VALUE!</v>
      </c>
      <c r="AD24" s="43" t="e">
        <f t="shared" ca="1" si="14"/>
        <v>#VALUE!</v>
      </c>
      <c r="AE24" s="43" t="e">
        <f t="shared" ca="1" si="14"/>
        <v>#VALUE!</v>
      </c>
    </row>
    <row r="25" spans="1:41" ht="15" customHeight="1" x14ac:dyDescent="0.25">
      <c r="A25" s="1"/>
      <c r="B25" s="1"/>
      <c r="E25" s="58" t="s">
        <v>89</v>
      </c>
      <c r="F25" s="60">
        <v>3.7</v>
      </c>
      <c r="G25" s="60"/>
      <c r="H25" s="39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1"/>
      <c r="U25" s="42" t="e">
        <f t="shared" ref="U25:AE25" ca="1" si="15">U$20/$F25*$G25</f>
        <v>#VALUE!</v>
      </c>
      <c r="V25" s="42" t="e">
        <f t="shared" ca="1" si="15"/>
        <v>#VALUE!</v>
      </c>
      <c r="W25" s="42" t="e">
        <f t="shared" ca="1" si="15"/>
        <v>#VALUE!</v>
      </c>
      <c r="X25" s="42" t="e">
        <f t="shared" ca="1" si="15"/>
        <v>#VALUE!</v>
      </c>
      <c r="Y25" s="42" t="e">
        <f t="shared" ca="1" si="15"/>
        <v>#VALUE!</v>
      </c>
      <c r="Z25" s="42" t="e">
        <f t="shared" ca="1" si="15"/>
        <v>#VALUE!</v>
      </c>
      <c r="AA25" s="42" t="e">
        <f t="shared" ca="1" si="15"/>
        <v>#VALUE!</v>
      </c>
      <c r="AB25" s="42" t="e">
        <f t="shared" ca="1" si="15"/>
        <v>#VALUE!</v>
      </c>
      <c r="AC25" s="42" t="e">
        <f t="shared" ca="1" si="15"/>
        <v>#VALUE!</v>
      </c>
      <c r="AD25" s="42" t="e">
        <f t="shared" ca="1" si="15"/>
        <v>#VALUE!</v>
      </c>
      <c r="AE25" s="42" t="e">
        <f t="shared" ca="1" si="15"/>
        <v>#VALUE!</v>
      </c>
    </row>
    <row r="26" spans="1:41" ht="15.75" customHeight="1" x14ac:dyDescent="0.25">
      <c r="A26" s="1"/>
      <c r="B26" s="1"/>
      <c r="E26" s="58"/>
      <c r="F26" s="60"/>
      <c r="G26" s="60"/>
      <c r="H26" s="39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  <c r="U26" s="43" t="e">
        <f t="shared" ref="U26:AE26" ca="1" si="16">ROUNDUP(U25,0)</f>
        <v>#VALUE!</v>
      </c>
      <c r="V26" s="43" t="e">
        <f t="shared" ca="1" si="16"/>
        <v>#VALUE!</v>
      </c>
      <c r="W26" s="43" t="e">
        <f t="shared" ca="1" si="16"/>
        <v>#VALUE!</v>
      </c>
      <c r="X26" s="43" t="e">
        <f t="shared" ca="1" si="16"/>
        <v>#VALUE!</v>
      </c>
      <c r="Y26" s="43" t="e">
        <f t="shared" ca="1" si="16"/>
        <v>#VALUE!</v>
      </c>
      <c r="Z26" s="43" t="e">
        <f t="shared" ca="1" si="16"/>
        <v>#VALUE!</v>
      </c>
      <c r="AA26" s="43" t="e">
        <f t="shared" ca="1" si="16"/>
        <v>#VALUE!</v>
      </c>
      <c r="AB26" s="43" t="e">
        <f t="shared" ca="1" si="16"/>
        <v>#VALUE!</v>
      </c>
      <c r="AC26" s="43" t="e">
        <f t="shared" ca="1" si="16"/>
        <v>#VALUE!</v>
      </c>
      <c r="AD26" s="43" t="e">
        <f t="shared" ca="1" si="16"/>
        <v>#VALUE!</v>
      </c>
      <c r="AE26" s="43" t="e">
        <f t="shared" ca="1" si="16"/>
        <v>#VALUE!</v>
      </c>
    </row>
    <row r="27" spans="1:41" ht="15" customHeight="1" x14ac:dyDescent="0.25">
      <c r="E27" s="58" t="s">
        <v>90</v>
      </c>
      <c r="F27" s="60">
        <v>3.7</v>
      </c>
      <c r="G27" s="60"/>
      <c r="H27" s="39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1"/>
      <c r="U27" s="42" t="e">
        <f t="shared" ref="U27:AE27" ca="1" si="17">U$20/$F27*$G27</f>
        <v>#VALUE!</v>
      </c>
      <c r="V27" s="42" t="e">
        <f t="shared" ca="1" si="17"/>
        <v>#VALUE!</v>
      </c>
      <c r="W27" s="42" t="e">
        <f t="shared" ca="1" si="17"/>
        <v>#VALUE!</v>
      </c>
      <c r="X27" s="42" t="e">
        <f t="shared" ca="1" si="17"/>
        <v>#VALUE!</v>
      </c>
      <c r="Y27" s="42" t="e">
        <f t="shared" ca="1" si="17"/>
        <v>#VALUE!</v>
      </c>
      <c r="Z27" s="42" t="e">
        <f t="shared" ca="1" si="17"/>
        <v>#VALUE!</v>
      </c>
      <c r="AA27" s="42" t="e">
        <f t="shared" ca="1" si="17"/>
        <v>#VALUE!</v>
      </c>
      <c r="AB27" s="42" t="e">
        <f t="shared" ca="1" si="17"/>
        <v>#VALUE!</v>
      </c>
      <c r="AC27" s="42" t="e">
        <f t="shared" ca="1" si="17"/>
        <v>#VALUE!</v>
      </c>
      <c r="AD27" s="42" t="e">
        <f t="shared" ca="1" si="17"/>
        <v>#VALUE!</v>
      </c>
      <c r="AE27" s="42" t="e">
        <f t="shared" ca="1" si="17"/>
        <v>#VALUE!</v>
      </c>
    </row>
    <row r="28" spans="1:41" ht="15.75" customHeight="1" x14ac:dyDescent="0.25">
      <c r="E28" s="58"/>
      <c r="F28" s="60"/>
      <c r="G28" s="60"/>
      <c r="H28" s="39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1"/>
      <c r="U28" s="43" t="e">
        <f t="shared" ref="U28:AE28" ca="1" si="18">ROUNDUP(U27,0)</f>
        <v>#VALUE!</v>
      </c>
      <c r="V28" s="43" t="e">
        <f t="shared" ca="1" si="18"/>
        <v>#VALUE!</v>
      </c>
      <c r="W28" s="43" t="e">
        <f t="shared" ca="1" si="18"/>
        <v>#VALUE!</v>
      </c>
      <c r="X28" s="43" t="e">
        <f t="shared" ca="1" si="18"/>
        <v>#VALUE!</v>
      </c>
      <c r="Y28" s="43" t="e">
        <f t="shared" ca="1" si="18"/>
        <v>#VALUE!</v>
      </c>
      <c r="Z28" s="43" t="e">
        <f t="shared" ca="1" si="18"/>
        <v>#VALUE!</v>
      </c>
      <c r="AA28" s="43" t="e">
        <f t="shared" ca="1" si="18"/>
        <v>#VALUE!</v>
      </c>
      <c r="AB28" s="43" t="e">
        <f t="shared" ca="1" si="18"/>
        <v>#VALUE!</v>
      </c>
      <c r="AC28" s="43" t="e">
        <f t="shared" ca="1" si="18"/>
        <v>#VALUE!</v>
      </c>
      <c r="AD28" s="43" t="e">
        <f t="shared" ca="1" si="18"/>
        <v>#VALUE!</v>
      </c>
      <c r="AE28" s="43" t="e">
        <f t="shared" ca="1" si="18"/>
        <v>#VALUE!</v>
      </c>
      <c r="AG28">
        <v>8</v>
      </c>
      <c r="AH28">
        <v>7</v>
      </c>
      <c r="AI28">
        <v>6</v>
      </c>
      <c r="AJ28">
        <v>5</v>
      </c>
      <c r="AK28">
        <v>4</v>
      </c>
      <c r="AL28">
        <v>3</v>
      </c>
      <c r="AM28">
        <v>2</v>
      </c>
      <c r="AN28">
        <v>1</v>
      </c>
      <c r="AO28">
        <v>0</v>
      </c>
    </row>
    <row r="29" spans="1:41" ht="15" customHeight="1" x14ac:dyDescent="0.25">
      <c r="AG29">
        <v>-1.2152777777569301E-2</v>
      </c>
      <c r="AH29">
        <v>0.45932539681721701</v>
      </c>
      <c r="AI29">
        <v>-7.2604166665319996</v>
      </c>
      <c r="AJ29">
        <v>62.319444443234701</v>
      </c>
      <c r="AK29">
        <v>-314.69270832687801</v>
      </c>
      <c r="AL29">
        <v>942.09027775694506</v>
      </c>
      <c r="AM29">
        <v>-1580.5347221827601</v>
      </c>
      <c r="AN29">
        <v>1227.6309523410901</v>
      </c>
      <c r="AO29">
        <v>-99.999999983649403</v>
      </c>
    </row>
    <row r="30" spans="1:41" ht="15" customHeight="1" x14ac:dyDescent="0.25"/>
    <row r="31" spans="1:41" ht="15" hidden="1" customHeight="1" x14ac:dyDescent="0.25">
      <c r="A31" s="1"/>
      <c r="B31" s="1"/>
      <c r="C31" s="33">
        <v>8.0000000000000004E-4</v>
      </c>
      <c r="D31" s="36">
        <v>5.0000000000000001E-4</v>
      </c>
      <c r="E31" s="36">
        <v>0</v>
      </c>
      <c r="F31" s="36">
        <v>5.0000000000000001E-4</v>
      </c>
      <c r="G31" s="36">
        <v>0</v>
      </c>
      <c r="H31" s="44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10"/>
      <c r="U31" s="45">
        <f t="shared" ref="U31:AE31" si="19">($AG$41*U4^$AG$40+$AH$41*U4^$AH$40+$AI$41*U4^$AI$40+$AJ$41*U4^$AJ$40+$AK$41*U4^$AK$40+$AL$41*U4^$AL$40+$AM$41*U4^$AM$40+$AN$41*U4^$AN$40+$AO$41*U4^$AO$40)/10000</f>
        <v>0</v>
      </c>
      <c r="V31" s="45">
        <f t="shared" si="19"/>
        <v>0</v>
      </c>
      <c r="W31" s="45">
        <f t="shared" si="19"/>
        <v>0</v>
      </c>
      <c r="X31" s="45">
        <f t="shared" si="19"/>
        <v>0</v>
      </c>
      <c r="Y31" s="45">
        <f t="shared" si="19"/>
        <v>0</v>
      </c>
      <c r="Z31" s="45">
        <f t="shared" si="19"/>
        <v>0</v>
      </c>
      <c r="AA31" s="45">
        <f t="shared" si="19"/>
        <v>0</v>
      </c>
      <c r="AB31" s="45">
        <f t="shared" si="19"/>
        <v>0</v>
      </c>
      <c r="AC31" s="45">
        <f t="shared" si="19"/>
        <v>0</v>
      </c>
      <c r="AD31" s="45">
        <f t="shared" si="19"/>
        <v>0</v>
      </c>
      <c r="AE31" s="45">
        <f t="shared" si="19"/>
        <v>0</v>
      </c>
    </row>
    <row r="32" spans="1:41" ht="15" hidden="1" customHeight="1" x14ac:dyDescent="0.25">
      <c r="A32" s="33">
        <v>1</v>
      </c>
      <c r="B32" s="36" t="s">
        <v>20</v>
      </c>
      <c r="C32" s="36" t="e">
        <f t="shared" ref="C32:H41" ca="1" si="20">1+C$16*C$43</f>
        <v>#VALUE!</v>
      </c>
      <c r="D32" s="36" t="e">
        <f t="shared" ca="1" si="20"/>
        <v>#VALUE!</v>
      </c>
      <c r="E32" s="36" t="e">
        <f t="shared" ca="1" si="20"/>
        <v>#VALUE!</v>
      </c>
      <c r="F32" s="36" t="e">
        <f t="shared" ca="1" si="20"/>
        <v>#VALUE!</v>
      </c>
      <c r="G32" s="36" t="e">
        <f t="shared" ca="1" si="20"/>
        <v>#VALUE!</v>
      </c>
      <c r="H32" s="36" t="e">
        <f t="shared" ca="1" si="20"/>
        <v>#VALUE!</v>
      </c>
      <c r="I32" s="46">
        <v>290.93279146374101</v>
      </c>
      <c r="J32" s="47">
        <v>29.561764113634201</v>
      </c>
      <c r="K32" s="47">
        <v>40.1770273062873</v>
      </c>
      <c r="L32" s="47">
        <v>23.528753206965099</v>
      </c>
      <c r="M32" s="47">
        <v>17.7065152985484</v>
      </c>
      <c r="N32" s="47">
        <v>34.2494646810135</v>
      </c>
      <c r="O32" s="47">
        <v>17.199798667224002</v>
      </c>
      <c r="P32" s="47">
        <v>15.8258553610543</v>
      </c>
      <c r="Q32" s="47">
        <v>24.0938425301776</v>
      </c>
      <c r="R32" s="47">
        <v>43.053249253886598</v>
      </c>
      <c r="S32" s="47">
        <v>30.598698130751199</v>
      </c>
      <c r="T32" s="48">
        <v>14.9378229141982</v>
      </c>
      <c r="U32" s="47" t="e">
        <f t="shared" ref="U32:U67" ca="1" si="21">ROUNDUP(J32*$E32*(1+$H$16*U$43)/($C32*$D32*$F32*$G32),0)</f>
        <v>#VALUE!</v>
      </c>
      <c r="V32" s="46" t="e">
        <f t="shared" ref="V32:V67" ca="1" si="22">ROUNDUP(K32*$E32*(1+$H$16*V$43)/($C32*$D32*$F32*$G32),0)</f>
        <v>#VALUE!</v>
      </c>
      <c r="W32" s="46" t="e">
        <f t="shared" ref="W32:W67" ca="1" si="23">ROUNDUP(L32*$E32*(1+$H$16*W$43)/($C32*$D32*$F32*$G32),0)</f>
        <v>#VALUE!</v>
      </c>
      <c r="X32" s="46" t="e">
        <f t="shared" ref="X32:X67" ca="1" si="24">ROUNDUP(M32*$E32*(1+$H$16*X$43)/($C32*$D32*$F32*$G32),0)</f>
        <v>#VALUE!</v>
      </c>
      <c r="Y32" s="46" t="e">
        <f t="shared" ref="Y32:Y67" ca="1" si="25">ROUNDUP(N32*$E32*(1+$H$16*Y$43)/($C32*$D32*$F32*$G32),0)</f>
        <v>#VALUE!</v>
      </c>
      <c r="Z32" s="46" t="e">
        <f t="shared" ref="Z32:Z67" ca="1" si="26">ROUNDUP(O32*$E32*(1+$H$16*Z$43)/($C32*$D32*$F32*$G32),0)</f>
        <v>#VALUE!</v>
      </c>
      <c r="AA32" s="46" t="e">
        <f t="shared" ref="AA32:AA67" ca="1" si="27">ROUNDUP(P32*$E32*(1+$H$16*AA$43)/($C32*$D32*$F32*$G32),0)</f>
        <v>#VALUE!</v>
      </c>
      <c r="AB32" s="46" t="e">
        <f t="shared" ref="AB32:AB67" ca="1" si="28">ROUNDUP(Q32*$E32*(1+$H$16*AB$43)/($C32*$D32*$F32*$G32),0)</f>
        <v>#VALUE!</v>
      </c>
      <c r="AC32" s="46" t="e">
        <f t="shared" ref="AC32:AC67" ca="1" si="29">ROUNDUP(R32*$E32*(1+$H$16*AC$43)/($C32*$D32*$F32*$G32),0)</f>
        <v>#VALUE!</v>
      </c>
      <c r="AD32" s="46" t="e">
        <f t="shared" ref="AD32:AD67" ca="1" si="30">ROUNDUP(S32*$E32*(1+$H$16*AD$43)/($C32*$D32*$F32*$G32),0)</f>
        <v>#VALUE!</v>
      </c>
      <c r="AE32" s="46" t="e">
        <f t="shared" ref="AE32:AE67" ca="1" si="31">ROUNDUP(T32*$E32*(1+$H$16*AE$43)/($C32*$D32*$F32*$G32),0)</f>
        <v>#VALUE!</v>
      </c>
    </row>
    <row r="33" spans="1:31" ht="15" hidden="1" customHeight="1" x14ac:dyDescent="0.25">
      <c r="A33" s="36">
        <v>2</v>
      </c>
      <c r="B33" s="36" t="s">
        <v>21</v>
      </c>
      <c r="C33" s="36" t="e">
        <f t="shared" ca="1" si="20"/>
        <v>#VALUE!</v>
      </c>
      <c r="D33" s="36" t="e">
        <f t="shared" ca="1" si="20"/>
        <v>#VALUE!</v>
      </c>
      <c r="E33" s="36" t="e">
        <f t="shared" ca="1" si="20"/>
        <v>#VALUE!</v>
      </c>
      <c r="F33" s="36" t="e">
        <f t="shared" ca="1" si="20"/>
        <v>#VALUE!</v>
      </c>
      <c r="G33" s="36" t="e">
        <f t="shared" ca="1" si="20"/>
        <v>#VALUE!</v>
      </c>
      <c r="H33" s="36" t="e">
        <f t="shared" ca="1" si="20"/>
        <v>#VALUE!</v>
      </c>
      <c r="I33" s="46">
        <v>300.74484842819498</v>
      </c>
      <c r="J33" s="47">
        <v>22.875206802343701</v>
      </c>
      <c r="K33" s="47">
        <v>39.9418330141634</v>
      </c>
      <c r="L33" s="47">
        <v>18.017700743408401</v>
      </c>
      <c r="M33" s="47">
        <v>22.5763039004182</v>
      </c>
      <c r="N33" s="47">
        <v>16.369876870273501</v>
      </c>
      <c r="O33" s="47">
        <v>14.033678990672099</v>
      </c>
      <c r="P33" s="47">
        <v>19.0650711617564</v>
      </c>
      <c r="Q33" s="47">
        <v>42.150063469310801</v>
      </c>
      <c r="R33" s="47">
        <v>52.914726074474501</v>
      </c>
      <c r="S33" s="47">
        <v>37.3682945813609</v>
      </c>
      <c r="T33" s="48">
        <v>15.432092820012899</v>
      </c>
      <c r="U33" s="47" t="e">
        <f t="shared" ca="1" si="21"/>
        <v>#VALUE!</v>
      </c>
      <c r="V33" s="46" t="e">
        <f t="shared" ca="1" si="22"/>
        <v>#VALUE!</v>
      </c>
      <c r="W33" s="46" t="e">
        <f t="shared" ca="1" si="23"/>
        <v>#VALUE!</v>
      </c>
      <c r="X33" s="46" t="e">
        <f t="shared" ca="1" si="24"/>
        <v>#VALUE!</v>
      </c>
      <c r="Y33" s="46" t="e">
        <f t="shared" ca="1" si="25"/>
        <v>#VALUE!</v>
      </c>
      <c r="Z33" s="46" t="e">
        <f t="shared" ca="1" si="26"/>
        <v>#VALUE!</v>
      </c>
      <c r="AA33" s="46" t="e">
        <f t="shared" ca="1" si="27"/>
        <v>#VALUE!</v>
      </c>
      <c r="AB33" s="46" t="e">
        <f t="shared" ca="1" si="28"/>
        <v>#VALUE!</v>
      </c>
      <c r="AC33" s="46" t="e">
        <f t="shared" ca="1" si="29"/>
        <v>#VALUE!</v>
      </c>
      <c r="AD33" s="46" t="e">
        <f t="shared" ca="1" si="30"/>
        <v>#VALUE!</v>
      </c>
      <c r="AE33" s="46" t="e">
        <f t="shared" ca="1" si="31"/>
        <v>#VALUE!</v>
      </c>
    </row>
    <row r="34" spans="1:31" ht="15" hidden="1" customHeight="1" x14ac:dyDescent="0.25">
      <c r="A34" s="36">
        <v>3</v>
      </c>
      <c r="B34" s="36" t="s">
        <v>22</v>
      </c>
      <c r="C34" s="36" t="e">
        <f t="shared" ca="1" si="20"/>
        <v>#VALUE!</v>
      </c>
      <c r="D34" s="36" t="e">
        <f t="shared" ca="1" si="20"/>
        <v>#VALUE!</v>
      </c>
      <c r="E34" s="36" t="e">
        <f t="shared" ca="1" si="20"/>
        <v>#VALUE!</v>
      </c>
      <c r="F34" s="36" t="e">
        <f t="shared" ca="1" si="20"/>
        <v>#VALUE!</v>
      </c>
      <c r="G34" s="36" t="e">
        <f t="shared" ca="1" si="20"/>
        <v>#VALUE!</v>
      </c>
      <c r="H34" s="36" t="e">
        <f t="shared" ca="1" si="20"/>
        <v>#VALUE!</v>
      </c>
      <c r="I34" s="46">
        <v>264.98486470763697</v>
      </c>
      <c r="J34" s="47">
        <v>16.628831433022999</v>
      </c>
      <c r="K34" s="47">
        <v>30.0373247696124</v>
      </c>
      <c r="L34" s="47">
        <v>29.130942853011501</v>
      </c>
      <c r="M34" s="47">
        <v>31.642229242134999</v>
      </c>
      <c r="N34" s="47">
        <v>24.061480232662198</v>
      </c>
      <c r="O34" s="47">
        <v>12.532343250735501</v>
      </c>
      <c r="P34" s="47">
        <v>14.855715635647799</v>
      </c>
      <c r="Q34" s="47">
        <v>28.658339417648101</v>
      </c>
      <c r="R34" s="47">
        <v>35.085618068305401</v>
      </c>
      <c r="S34" s="47">
        <v>28.602072121540601</v>
      </c>
      <c r="T34" s="48">
        <v>13.7499676833161</v>
      </c>
      <c r="U34" s="47" t="e">
        <f t="shared" ca="1" si="21"/>
        <v>#VALUE!</v>
      </c>
      <c r="V34" s="46" t="e">
        <f t="shared" ca="1" si="22"/>
        <v>#VALUE!</v>
      </c>
      <c r="W34" s="46" t="e">
        <f t="shared" ca="1" si="23"/>
        <v>#VALUE!</v>
      </c>
      <c r="X34" s="46" t="e">
        <f t="shared" ca="1" si="24"/>
        <v>#VALUE!</v>
      </c>
      <c r="Y34" s="46" t="e">
        <f t="shared" ca="1" si="25"/>
        <v>#VALUE!</v>
      </c>
      <c r="Z34" s="46" t="e">
        <f t="shared" ca="1" si="26"/>
        <v>#VALUE!</v>
      </c>
      <c r="AA34" s="46" t="e">
        <f t="shared" ca="1" si="27"/>
        <v>#VALUE!</v>
      </c>
      <c r="AB34" s="46" t="e">
        <f t="shared" ca="1" si="28"/>
        <v>#VALUE!</v>
      </c>
      <c r="AC34" s="46" t="e">
        <f t="shared" ca="1" si="29"/>
        <v>#VALUE!</v>
      </c>
      <c r="AD34" s="46" t="e">
        <f t="shared" ca="1" si="30"/>
        <v>#VALUE!</v>
      </c>
      <c r="AE34" s="46" t="e">
        <f t="shared" ca="1" si="31"/>
        <v>#VALUE!</v>
      </c>
    </row>
    <row r="35" spans="1:31" ht="15" hidden="1" customHeight="1" x14ac:dyDescent="0.25">
      <c r="A35" s="36">
        <v>4</v>
      </c>
      <c r="B35" s="36" t="s">
        <v>23</v>
      </c>
      <c r="C35" s="36" t="e">
        <f t="shared" ca="1" si="20"/>
        <v>#VALUE!</v>
      </c>
      <c r="D35" s="36" t="e">
        <f t="shared" ca="1" si="20"/>
        <v>#VALUE!</v>
      </c>
      <c r="E35" s="36" t="e">
        <f t="shared" ca="1" si="20"/>
        <v>#VALUE!</v>
      </c>
      <c r="F35" s="36" t="e">
        <f t="shared" ca="1" si="20"/>
        <v>#VALUE!</v>
      </c>
      <c r="G35" s="36" t="e">
        <f t="shared" ca="1" si="20"/>
        <v>#VALUE!</v>
      </c>
      <c r="H35" s="36" t="e">
        <f t="shared" ca="1" si="20"/>
        <v>#VALUE!</v>
      </c>
      <c r="I35" s="46">
        <v>246.219705777147</v>
      </c>
      <c r="J35" s="47">
        <v>11.2265274546825</v>
      </c>
      <c r="K35" s="47">
        <v>13.382384065871401</v>
      </c>
      <c r="L35" s="47">
        <v>41.704787636072901</v>
      </c>
      <c r="M35" s="47">
        <v>41.696093938161098</v>
      </c>
      <c r="N35" s="47">
        <v>21.447377909648999</v>
      </c>
      <c r="O35" s="47">
        <v>7.6529642167932499</v>
      </c>
      <c r="P35" s="47">
        <v>11.2730065226267</v>
      </c>
      <c r="Q35" s="47">
        <v>22.422344127201999</v>
      </c>
      <c r="R35" s="47">
        <v>36.5517654474246</v>
      </c>
      <c r="S35" s="47">
        <v>29.0762701127423</v>
      </c>
      <c r="T35" s="48">
        <v>9.7861843459207893</v>
      </c>
      <c r="U35" s="47" t="e">
        <f t="shared" ca="1" si="21"/>
        <v>#VALUE!</v>
      </c>
      <c r="V35" s="46" t="e">
        <f t="shared" ca="1" si="22"/>
        <v>#VALUE!</v>
      </c>
      <c r="W35" s="46" t="e">
        <f t="shared" ca="1" si="23"/>
        <v>#VALUE!</v>
      </c>
      <c r="X35" s="46" t="e">
        <f t="shared" ca="1" si="24"/>
        <v>#VALUE!</v>
      </c>
      <c r="Y35" s="46" t="e">
        <f t="shared" ca="1" si="25"/>
        <v>#VALUE!</v>
      </c>
      <c r="Z35" s="46" t="e">
        <f t="shared" ca="1" si="26"/>
        <v>#VALUE!</v>
      </c>
      <c r="AA35" s="46" t="e">
        <f t="shared" ca="1" si="27"/>
        <v>#VALUE!</v>
      </c>
      <c r="AB35" s="46" t="e">
        <f t="shared" ca="1" si="28"/>
        <v>#VALUE!</v>
      </c>
      <c r="AC35" s="46" t="e">
        <f t="shared" ca="1" si="29"/>
        <v>#VALUE!</v>
      </c>
      <c r="AD35" s="46" t="e">
        <f t="shared" ca="1" si="30"/>
        <v>#VALUE!</v>
      </c>
      <c r="AE35" s="46" t="e">
        <f t="shared" ca="1" si="31"/>
        <v>#VALUE!</v>
      </c>
    </row>
    <row r="36" spans="1:31" ht="15" hidden="1" customHeight="1" x14ac:dyDescent="0.25">
      <c r="A36" s="36">
        <v>5</v>
      </c>
      <c r="B36" s="36" t="s">
        <v>24</v>
      </c>
      <c r="C36" s="36" t="e">
        <f t="shared" ca="1" si="20"/>
        <v>#VALUE!</v>
      </c>
      <c r="D36" s="36" t="e">
        <f t="shared" ca="1" si="20"/>
        <v>#VALUE!</v>
      </c>
      <c r="E36" s="36" t="e">
        <f t="shared" ca="1" si="20"/>
        <v>#VALUE!</v>
      </c>
      <c r="F36" s="36" t="e">
        <f t="shared" ca="1" si="20"/>
        <v>#VALUE!</v>
      </c>
      <c r="G36" s="36" t="e">
        <f t="shared" ca="1" si="20"/>
        <v>#VALUE!</v>
      </c>
      <c r="H36" s="36" t="e">
        <f t="shared" ca="1" si="20"/>
        <v>#VALUE!</v>
      </c>
      <c r="I36" s="46">
        <v>308.02052488350199</v>
      </c>
      <c r="J36" s="47">
        <v>20.333391223177699</v>
      </c>
      <c r="K36" s="47">
        <v>43.450058379667901</v>
      </c>
      <c r="L36" s="47">
        <v>33.010832345398903</v>
      </c>
      <c r="M36" s="47">
        <v>38.842873779635603</v>
      </c>
      <c r="N36" s="47">
        <v>24.789320993101502</v>
      </c>
      <c r="O36" s="47">
        <v>17.787392719421199</v>
      </c>
      <c r="P36" s="47">
        <v>17.351718020311001</v>
      </c>
      <c r="Q36" s="47">
        <v>26.846531640510001</v>
      </c>
      <c r="R36" s="47">
        <v>39.379276938537501</v>
      </c>
      <c r="S36" s="47">
        <v>30.952196344126602</v>
      </c>
      <c r="T36" s="48">
        <v>15.276932499613601</v>
      </c>
      <c r="U36" s="47" t="e">
        <f t="shared" ca="1" si="21"/>
        <v>#VALUE!</v>
      </c>
      <c r="V36" s="46" t="e">
        <f t="shared" ca="1" si="22"/>
        <v>#VALUE!</v>
      </c>
      <c r="W36" s="46" t="e">
        <f t="shared" ca="1" si="23"/>
        <v>#VALUE!</v>
      </c>
      <c r="X36" s="46" t="e">
        <f t="shared" ca="1" si="24"/>
        <v>#VALUE!</v>
      </c>
      <c r="Y36" s="46" t="e">
        <f t="shared" ca="1" si="25"/>
        <v>#VALUE!</v>
      </c>
      <c r="Z36" s="46" t="e">
        <f t="shared" ca="1" si="26"/>
        <v>#VALUE!</v>
      </c>
      <c r="AA36" s="46" t="e">
        <f t="shared" ca="1" si="27"/>
        <v>#VALUE!</v>
      </c>
      <c r="AB36" s="46" t="e">
        <f t="shared" ca="1" si="28"/>
        <v>#VALUE!</v>
      </c>
      <c r="AC36" s="46" t="e">
        <f t="shared" ca="1" si="29"/>
        <v>#VALUE!</v>
      </c>
      <c r="AD36" s="46" t="e">
        <f t="shared" ca="1" si="30"/>
        <v>#VALUE!</v>
      </c>
      <c r="AE36" s="46" t="e">
        <f t="shared" ca="1" si="31"/>
        <v>#VALUE!</v>
      </c>
    </row>
    <row r="37" spans="1:31" ht="15" hidden="1" customHeight="1" x14ac:dyDescent="0.25">
      <c r="A37" s="36">
        <v>6</v>
      </c>
      <c r="B37" s="36" t="s">
        <v>25</v>
      </c>
      <c r="C37" s="36" t="e">
        <f t="shared" ca="1" si="20"/>
        <v>#VALUE!</v>
      </c>
      <c r="D37" s="36" t="e">
        <f t="shared" ca="1" si="20"/>
        <v>#VALUE!</v>
      </c>
      <c r="E37" s="36" t="e">
        <f t="shared" ca="1" si="20"/>
        <v>#VALUE!</v>
      </c>
      <c r="F37" s="36" t="e">
        <f t="shared" ca="1" si="20"/>
        <v>#VALUE!</v>
      </c>
      <c r="G37" s="36" t="e">
        <f t="shared" ca="1" si="20"/>
        <v>#VALUE!</v>
      </c>
      <c r="H37" s="36" t="e">
        <f t="shared" ca="1" si="20"/>
        <v>#VALUE!</v>
      </c>
      <c r="I37" s="46">
        <v>234.54553255235601</v>
      </c>
      <c r="J37" s="47">
        <v>19.331363176202402</v>
      </c>
      <c r="K37" s="47">
        <v>34.6566920533812</v>
      </c>
      <c r="L37" s="47">
        <v>19.8756383148223</v>
      </c>
      <c r="M37" s="47">
        <v>12.256070760464199</v>
      </c>
      <c r="N37" s="47">
        <v>18.609765557700602</v>
      </c>
      <c r="O37" s="47">
        <v>13.570024147844</v>
      </c>
      <c r="P37" s="47">
        <v>9.5219069686589908</v>
      </c>
      <c r="Q37" s="47">
        <v>27.6612571126444</v>
      </c>
      <c r="R37" s="47">
        <v>37.058932247611402</v>
      </c>
      <c r="S37" s="47">
        <v>32.512287924900001</v>
      </c>
      <c r="T37" s="48">
        <v>9.4915942881263398</v>
      </c>
      <c r="U37" s="47" t="e">
        <f t="shared" ca="1" si="21"/>
        <v>#VALUE!</v>
      </c>
      <c r="V37" s="46" t="e">
        <f t="shared" ca="1" si="22"/>
        <v>#VALUE!</v>
      </c>
      <c r="W37" s="46" t="e">
        <f t="shared" ca="1" si="23"/>
        <v>#VALUE!</v>
      </c>
      <c r="X37" s="46" t="e">
        <f t="shared" ca="1" si="24"/>
        <v>#VALUE!</v>
      </c>
      <c r="Y37" s="46" t="e">
        <f t="shared" ca="1" si="25"/>
        <v>#VALUE!</v>
      </c>
      <c r="Z37" s="46" t="e">
        <f t="shared" ca="1" si="26"/>
        <v>#VALUE!</v>
      </c>
      <c r="AA37" s="46" t="e">
        <f t="shared" ca="1" si="27"/>
        <v>#VALUE!</v>
      </c>
      <c r="AB37" s="46" t="e">
        <f t="shared" ca="1" si="28"/>
        <v>#VALUE!</v>
      </c>
      <c r="AC37" s="46" t="e">
        <f t="shared" ca="1" si="29"/>
        <v>#VALUE!</v>
      </c>
      <c r="AD37" s="46" t="e">
        <f t="shared" ca="1" si="30"/>
        <v>#VALUE!</v>
      </c>
      <c r="AE37" s="46" t="e">
        <f t="shared" ca="1" si="31"/>
        <v>#VALUE!</v>
      </c>
    </row>
    <row r="38" spans="1:31" ht="15" hidden="1" customHeight="1" x14ac:dyDescent="0.25">
      <c r="A38" s="36">
        <v>7</v>
      </c>
      <c r="B38" s="36" t="s">
        <v>26</v>
      </c>
      <c r="C38" s="36" t="e">
        <f t="shared" ca="1" si="20"/>
        <v>#VALUE!</v>
      </c>
      <c r="D38" s="36" t="e">
        <f t="shared" ca="1" si="20"/>
        <v>#VALUE!</v>
      </c>
      <c r="E38" s="36" t="e">
        <f t="shared" ca="1" si="20"/>
        <v>#VALUE!</v>
      </c>
      <c r="F38" s="36" t="e">
        <f t="shared" ca="1" si="20"/>
        <v>#VALUE!</v>
      </c>
      <c r="G38" s="36" t="e">
        <f t="shared" ca="1" si="20"/>
        <v>#VALUE!</v>
      </c>
      <c r="H38" s="36" t="e">
        <f t="shared" ca="1" si="20"/>
        <v>#VALUE!</v>
      </c>
      <c r="I38" s="46">
        <v>247.56307258698001</v>
      </c>
      <c r="J38" s="47">
        <v>17.223205991504202</v>
      </c>
      <c r="K38" s="47">
        <v>33.762629123935803</v>
      </c>
      <c r="L38" s="47">
        <v>22.025136868159201</v>
      </c>
      <c r="M38" s="47">
        <v>19.242382684414501</v>
      </c>
      <c r="N38" s="47">
        <v>20.529377750486798</v>
      </c>
      <c r="O38" s="47">
        <v>14.9504094155371</v>
      </c>
      <c r="P38" s="47">
        <v>15.3478026549825</v>
      </c>
      <c r="Q38" s="47">
        <v>27.979144342498898</v>
      </c>
      <c r="R38" s="47">
        <v>38.304716610501501</v>
      </c>
      <c r="S38" s="47">
        <v>29.383828301548</v>
      </c>
      <c r="T38" s="48">
        <v>8.8144388434110699</v>
      </c>
      <c r="U38" s="47" t="e">
        <f t="shared" ca="1" si="21"/>
        <v>#VALUE!</v>
      </c>
      <c r="V38" s="46" t="e">
        <f t="shared" ca="1" si="22"/>
        <v>#VALUE!</v>
      </c>
      <c r="W38" s="46" t="e">
        <f t="shared" ca="1" si="23"/>
        <v>#VALUE!</v>
      </c>
      <c r="X38" s="46" t="e">
        <f t="shared" ca="1" si="24"/>
        <v>#VALUE!</v>
      </c>
      <c r="Y38" s="46" t="e">
        <f t="shared" ca="1" si="25"/>
        <v>#VALUE!</v>
      </c>
      <c r="Z38" s="46" t="e">
        <f t="shared" ca="1" si="26"/>
        <v>#VALUE!</v>
      </c>
      <c r="AA38" s="46" t="e">
        <f t="shared" ca="1" si="27"/>
        <v>#VALUE!</v>
      </c>
      <c r="AB38" s="46" t="e">
        <f t="shared" ca="1" si="28"/>
        <v>#VALUE!</v>
      </c>
      <c r="AC38" s="46" t="e">
        <f t="shared" ca="1" si="29"/>
        <v>#VALUE!</v>
      </c>
      <c r="AD38" s="46" t="e">
        <f t="shared" ca="1" si="30"/>
        <v>#VALUE!</v>
      </c>
      <c r="AE38" s="46" t="e">
        <f t="shared" ca="1" si="31"/>
        <v>#VALUE!</v>
      </c>
    </row>
    <row r="39" spans="1:31" ht="15" hidden="1" customHeight="1" x14ac:dyDescent="0.25">
      <c r="A39" s="36">
        <v>8</v>
      </c>
      <c r="B39" s="36" t="s">
        <v>27</v>
      </c>
      <c r="C39" s="36" t="e">
        <f t="shared" ca="1" si="20"/>
        <v>#VALUE!</v>
      </c>
      <c r="D39" s="36" t="e">
        <f t="shared" ca="1" si="20"/>
        <v>#VALUE!</v>
      </c>
      <c r="E39" s="36" t="e">
        <f t="shared" ca="1" si="20"/>
        <v>#VALUE!</v>
      </c>
      <c r="F39" s="36" t="e">
        <f t="shared" ca="1" si="20"/>
        <v>#VALUE!</v>
      </c>
      <c r="G39" s="36" t="e">
        <f t="shared" ca="1" si="20"/>
        <v>#VALUE!</v>
      </c>
      <c r="H39" s="36" t="e">
        <f t="shared" ca="1" si="20"/>
        <v>#VALUE!</v>
      </c>
      <c r="I39" s="46">
        <v>214.86298019419399</v>
      </c>
      <c r="J39" s="47">
        <v>18.664133789424199</v>
      </c>
      <c r="K39" s="47">
        <v>39.8691855817709</v>
      </c>
      <c r="L39" s="47">
        <v>16.440316451100099</v>
      </c>
      <c r="M39" s="47">
        <v>19.9758496454075</v>
      </c>
      <c r="N39" s="47">
        <v>21.207951625301298</v>
      </c>
      <c r="O39" s="47">
        <v>12.5673286544252</v>
      </c>
      <c r="P39" s="47">
        <v>12.166602107424399</v>
      </c>
      <c r="Q39" s="47">
        <v>28.081739317123098</v>
      </c>
      <c r="R39" s="47">
        <v>20.318408234520401</v>
      </c>
      <c r="S39" s="47">
        <v>16.4741228274784</v>
      </c>
      <c r="T39" s="48">
        <v>9.0973419602184507</v>
      </c>
      <c r="U39" s="47" t="e">
        <f t="shared" ca="1" si="21"/>
        <v>#VALUE!</v>
      </c>
      <c r="V39" s="46" t="e">
        <f t="shared" ca="1" si="22"/>
        <v>#VALUE!</v>
      </c>
      <c r="W39" s="46" t="e">
        <f t="shared" ca="1" si="23"/>
        <v>#VALUE!</v>
      </c>
      <c r="X39" s="46" t="e">
        <f t="shared" ca="1" si="24"/>
        <v>#VALUE!</v>
      </c>
      <c r="Y39" s="46" t="e">
        <f t="shared" ca="1" si="25"/>
        <v>#VALUE!</v>
      </c>
      <c r="Z39" s="46" t="e">
        <f t="shared" ca="1" si="26"/>
        <v>#VALUE!</v>
      </c>
      <c r="AA39" s="46" t="e">
        <f t="shared" ca="1" si="27"/>
        <v>#VALUE!</v>
      </c>
      <c r="AB39" s="46" t="e">
        <f t="shared" ca="1" si="28"/>
        <v>#VALUE!</v>
      </c>
      <c r="AC39" s="46" t="e">
        <f t="shared" ca="1" si="29"/>
        <v>#VALUE!</v>
      </c>
      <c r="AD39" s="46" t="e">
        <f t="shared" ca="1" si="30"/>
        <v>#VALUE!</v>
      </c>
      <c r="AE39" s="46" t="e">
        <f t="shared" ca="1" si="31"/>
        <v>#VALUE!</v>
      </c>
    </row>
    <row r="40" spans="1:31" ht="15" hidden="1" customHeight="1" x14ac:dyDescent="0.25">
      <c r="A40" s="36">
        <v>9</v>
      </c>
      <c r="B40" s="36" t="s">
        <v>28</v>
      </c>
      <c r="C40" s="36" t="e">
        <f t="shared" ca="1" si="20"/>
        <v>#VALUE!</v>
      </c>
      <c r="D40" s="36" t="e">
        <f t="shared" ca="1" si="20"/>
        <v>#VALUE!</v>
      </c>
      <c r="E40" s="36" t="e">
        <f t="shared" ca="1" si="20"/>
        <v>#VALUE!</v>
      </c>
      <c r="F40" s="36" t="e">
        <f t="shared" ca="1" si="20"/>
        <v>#VALUE!</v>
      </c>
      <c r="G40" s="36" t="e">
        <f t="shared" ca="1" si="20"/>
        <v>#VALUE!</v>
      </c>
      <c r="H40" s="36" t="e">
        <f t="shared" ca="1" si="20"/>
        <v>#VALUE!</v>
      </c>
      <c r="I40" s="46">
        <v>313.46981885055698</v>
      </c>
      <c r="J40" s="47">
        <v>18.773734068589999</v>
      </c>
      <c r="K40" s="47">
        <v>26.312463227049399</v>
      </c>
      <c r="L40" s="47">
        <v>56.462596121681102</v>
      </c>
      <c r="M40" s="47">
        <v>51.504094817922599</v>
      </c>
      <c r="N40" s="47">
        <v>26.394600120827</v>
      </c>
      <c r="O40" s="47">
        <v>13.9958023500756</v>
      </c>
      <c r="P40" s="47">
        <v>11.3359664255414</v>
      </c>
      <c r="Q40" s="47">
        <v>36.3234799559444</v>
      </c>
      <c r="R40" s="47">
        <v>23.919868115111001</v>
      </c>
      <c r="S40" s="47">
        <v>38.878329883252903</v>
      </c>
      <c r="T40" s="48">
        <v>9.5688837645613596</v>
      </c>
      <c r="U40" s="47" t="e">
        <f t="shared" ca="1" si="21"/>
        <v>#VALUE!</v>
      </c>
      <c r="V40" s="46" t="e">
        <f t="shared" ca="1" si="22"/>
        <v>#VALUE!</v>
      </c>
      <c r="W40" s="46" t="e">
        <f t="shared" ca="1" si="23"/>
        <v>#VALUE!</v>
      </c>
      <c r="X40" s="46" t="e">
        <f t="shared" ca="1" si="24"/>
        <v>#VALUE!</v>
      </c>
      <c r="Y40" s="46" t="e">
        <f t="shared" ca="1" si="25"/>
        <v>#VALUE!</v>
      </c>
      <c r="Z40" s="46" t="e">
        <f t="shared" ca="1" si="26"/>
        <v>#VALUE!</v>
      </c>
      <c r="AA40" s="46" t="e">
        <f t="shared" ca="1" si="27"/>
        <v>#VALUE!</v>
      </c>
      <c r="AB40" s="46" t="e">
        <f t="shared" ca="1" si="28"/>
        <v>#VALUE!</v>
      </c>
      <c r="AC40" s="46" t="e">
        <f t="shared" ca="1" si="29"/>
        <v>#VALUE!</v>
      </c>
      <c r="AD40" s="46" t="e">
        <f t="shared" ca="1" si="30"/>
        <v>#VALUE!</v>
      </c>
      <c r="AE40" s="46" t="e">
        <f t="shared" ca="1" si="31"/>
        <v>#VALUE!</v>
      </c>
    </row>
    <row r="41" spans="1:31" ht="15" hidden="1" customHeight="1" x14ac:dyDescent="0.25">
      <c r="A41" s="36">
        <v>10</v>
      </c>
      <c r="B41" s="36" t="s">
        <v>29</v>
      </c>
      <c r="C41" s="36" t="e">
        <f t="shared" ca="1" si="20"/>
        <v>#VALUE!</v>
      </c>
      <c r="D41" s="36" t="e">
        <f t="shared" ca="1" si="20"/>
        <v>#VALUE!</v>
      </c>
      <c r="E41" s="36" t="e">
        <f t="shared" ca="1" si="20"/>
        <v>#VALUE!</v>
      </c>
      <c r="F41" s="36" t="e">
        <f t="shared" ca="1" si="20"/>
        <v>#VALUE!</v>
      </c>
      <c r="G41" s="36" t="e">
        <f t="shared" ca="1" si="20"/>
        <v>#VALUE!</v>
      </c>
      <c r="H41" s="36" t="e">
        <f t="shared" ca="1" si="20"/>
        <v>#VALUE!</v>
      </c>
      <c r="I41" s="46">
        <v>261.92771823575401</v>
      </c>
      <c r="J41" s="47">
        <v>20.440557148400401</v>
      </c>
      <c r="K41" s="47">
        <v>37.822156653242601</v>
      </c>
      <c r="L41" s="47">
        <v>20.470711495873399</v>
      </c>
      <c r="M41" s="47">
        <v>23.732593288391602</v>
      </c>
      <c r="N41" s="47">
        <v>23.430250852336801</v>
      </c>
      <c r="O41" s="47">
        <v>14.726054198852299</v>
      </c>
      <c r="P41" s="47">
        <v>12.070963061455201</v>
      </c>
      <c r="Q41" s="47">
        <v>29.180174847202998</v>
      </c>
      <c r="R41" s="47">
        <v>32.099039087072597</v>
      </c>
      <c r="S41" s="47">
        <v>36.304488643234102</v>
      </c>
      <c r="T41" s="48">
        <v>11.650728959692501</v>
      </c>
      <c r="U41" s="47" t="e">
        <f t="shared" ca="1" si="21"/>
        <v>#VALUE!</v>
      </c>
      <c r="V41" s="46" t="e">
        <f t="shared" ca="1" si="22"/>
        <v>#VALUE!</v>
      </c>
      <c r="W41" s="46" t="e">
        <f t="shared" ca="1" si="23"/>
        <v>#VALUE!</v>
      </c>
      <c r="X41" s="46" t="e">
        <f t="shared" ca="1" si="24"/>
        <v>#VALUE!</v>
      </c>
      <c r="Y41" s="46" t="e">
        <f t="shared" ca="1" si="25"/>
        <v>#VALUE!</v>
      </c>
      <c r="Z41" s="46" t="e">
        <f t="shared" ca="1" si="26"/>
        <v>#VALUE!</v>
      </c>
      <c r="AA41" s="46" t="e">
        <f t="shared" ca="1" si="27"/>
        <v>#VALUE!</v>
      </c>
      <c r="AB41" s="46" t="e">
        <f t="shared" ca="1" si="28"/>
        <v>#VALUE!</v>
      </c>
      <c r="AC41" s="46" t="e">
        <f t="shared" ca="1" si="29"/>
        <v>#VALUE!</v>
      </c>
      <c r="AD41" s="46" t="e">
        <f t="shared" ca="1" si="30"/>
        <v>#VALUE!</v>
      </c>
      <c r="AE41" s="46" t="e">
        <f t="shared" ca="1" si="31"/>
        <v>#VALUE!</v>
      </c>
    </row>
    <row r="42" spans="1:31" ht="15" hidden="1" customHeight="1" x14ac:dyDescent="0.25">
      <c r="A42" s="36">
        <v>11</v>
      </c>
      <c r="B42" s="36" t="s">
        <v>30</v>
      </c>
      <c r="C42" s="36" t="e">
        <f t="shared" ref="C42:H51" ca="1" si="32">1+C$16*C$43</f>
        <v>#VALUE!</v>
      </c>
      <c r="D42" s="36" t="e">
        <f t="shared" ca="1" si="32"/>
        <v>#VALUE!</v>
      </c>
      <c r="E42" s="36" t="e">
        <f t="shared" ca="1" si="32"/>
        <v>#VALUE!</v>
      </c>
      <c r="F42" s="36" t="e">
        <f t="shared" ca="1" si="32"/>
        <v>#VALUE!</v>
      </c>
      <c r="G42" s="36" t="e">
        <f t="shared" ca="1" si="32"/>
        <v>#VALUE!</v>
      </c>
      <c r="H42" s="36" t="e">
        <f t="shared" ca="1" si="32"/>
        <v>#VALUE!</v>
      </c>
      <c r="I42" s="46">
        <v>247.75990900561399</v>
      </c>
      <c r="J42" s="47">
        <v>21.851945168541</v>
      </c>
      <c r="K42" s="47">
        <v>42.056204989450201</v>
      </c>
      <c r="L42" s="47">
        <v>14.6378690515267</v>
      </c>
      <c r="M42" s="47">
        <v>11.1447660876943</v>
      </c>
      <c r="N42" s="47">
        <v>19.9253172671838</v>
      </c>
      <c r="O42" s="47">
        <v>17.720655422672301</v>
      </c>
      <c r="P42" s="47">
        <v>13.396923807640601</v>
      </c>
      <c r="Q42" s="47">
        <v>31.886193773205001</v>
      </c>
      <c r="R42" s="47">
        <v>38.849909926487001</v>
      </c>
      <c r="S42" s="47">
        <v>21.4469680238896</v>
      </c>
      <c r="T42" s="48">
        <v>14.8431554873239</v>
      </c>
      <c r="U42" s="47" t="e">
        <f t="shared" ca="1" si="21"/>
        <v>#VALUE!</v>
      </c>
      <c r="V42" s="46" t="e">
        <f t="shared" ca="1" si="22"/>
        <v>#VALUE!</v>
      </c>
      <c r="W42" s="46" t="e">
        <f t="shared" ca="1" si="23"/>
        <v>#VALUE!</v>
      </c>
      <c r="X42" s="46" t="e">
        <f t="shared" ca="1" si="24"/>
        <v>#VALUE!</v>
      </c>
      <c r="Y42" s="46" t="e">
        <f t="shared" ca="1" si="25"/>
        <v>#VALUE!</v>
      </c>
      <c r="Z42" s="46" t="e">
        <f t="shared" ca="1" si="26"/>
        <v>#VALUE!</v>
      </c>
      <c r="AA42" s="46" t="e">
        <f t="shared" ca="1" si="27"/>
        <v>#VALUE!</v>
      </c>
      <c r="AB42" s="46" t="e">
        <f t="shared" ca="1" si="28"/>
        <v>#VALUE!</v>
      </c>
      <c r="AC42" s="46" t="e">
        <f t="shared" ca="1" si="29"/>
        <v>#VALUE!</v>
      </c>
      <c r="AD42" s="46" t="e">
        <f t="shared" ca="1" si="30"/>
        <v>#VALUE!</v>
      </c>
      <c r="AE42" s="46" t="e">
        <f t="shared" ca="1" si="31"/>
        <v>#VALUE!</v>
      </c>
    </row>
    <row r="43" spans="1:31" ht="15" hidden="1" customHeight="1" x14ac:dyDescent="0.25">
      <c r="A43" s="36">
        <v>12</v>
      </c>
      <c r="B43" s="36" t="s">
        <v>31</v>
      </c>
      <c r="C43" s="36" t="e">
        <f t="shared" ca="1" si="32"/>
        <v>#VALUE!</v>
      </c>
      <c r="D43" s="36" t="e">
        <f t="shared" ca="1" si="32"/>
        <v>#VALUE!</v>
      </c>
      <c r="E43" s="36" t="e">
        <f t="shared" ca="1" si="32"/>
        <v>#VALUE!</v>
      </c>
      <c r="F43" s="36" t="e">
        <f t="shared" ca="1" si="32"/>
        <v>#VALUE!</v>
      </c>
      <c r="G43" s="36" t="e">
        <f t="shared" ca="1" si="32"/>
        <v>#VALUE!</v>
      </c>
      <c r="H43" s="36" t="e">
        <f t="shared" ca="1" si="32"/>
        <v>#VALUE!</v>
      </c>
      <c r="I43" s="46">
        <v>227.421005597614</v>
      </c>
      <c r="J43" s="47">
        <v>20.8641920589025</v>
      </c>
      <c r="K43" s="47">
        <v>38.150327915676002</v>
      </c>
      <c r="L43" s="47">
        <v>14.4443094135096</v>
      </c>
      <c r="M43" s="47">
        <v>15.179044261234599</v>
      </c>
      <c r="N43" s="47">
        <v>14.940406923036599</v>
      </c>
      <c r="O43" s="47">
        <v>17.606555435089501</v>
      </c>
      <c r="P43" s="47">
        <v>13.0903009802181</v>
      </c>
      <c r="Q43" s="47">
        <v>26.728795874312699</v>
      </c>
      <c r="R43" s="47">
        <v>31.277272867153702</v>
      </c>
      <c r="S43" s="47">
        <v>19.9695669529134</v>
      </c>
      <c r="T43" s="48">
        <v>15.1702329155677</v>
      </c>
      <c r="U43" s="47" t="e">
        <f t="shared" ca="1" si="21"/>
        <v>#VALUE!</v>
      </c>
      <c r="V43" s="46" t="e">
        <f t="shared" ca="1" si="22"/>
        <v>#VALUE!</v>
      </c>
      <c r="W43" s="46" t="e">
        <f t="shared" ca="1" si="23"/>
        <v>#VALUE!</v>
      </c>
      <c r="X43" s="46" t="e">
        <f t="shared" ca="1" si="24"/>
        <v>#VALUE!</v>
      </c>
      <c r="Y43" s="46" t="e">
        <f t="shared" ca="1" si="25"/>
        <v>#VALUE!</v>
      </c>
      <c r="Z43" s="46" t="e">
        <f t="shared" ca="1" si="26"/>
        <v>#VALUE!</v>
      </c>
      <c r="AA43" s="46" t="e">
        <f t="shared" ca="1" si="27"/>
        <v>#VALUE!</v>
      </c>
      <c r="AB43" s="46" t="e">
        <f t="shared" ca="1" si="28"/>
        <v>#VALUE!</v>
      </c>
      <c r="AC43" s="46" t="e">
        <f t="shared" ca="1" si="29"/>
        <v>#VALUE!</v>
      </c>
      <c r="AD43" s="46" t="e">
        <f t="shared" ca="1" si="30"/>
        <v>#VALUE!</v>
      </c>
      <c r="AE43" s="46" t="e">
        <f t="shared" ca="1" si="31"/>
        <v>#VALUE!</v>
      </c>
    </row>
    <row r="44" spans="1:31" ht="15" hidden="1" customHeight="1" x14ac:dyDescent="0.25">
      <c r="A44" s="36">
        <v>13</v>
      </c>
      <c r="B44" s="36" t="s">
        <v>32</v>
      </c>
      <c r="C44" s="36" t="e">
        <f t="shared" ca="1" si="32"/>
        <v>#VALUE!</v>
      </c>
      <c r="D44" s="36" t="e">
        <f t="shared" ca="1" si="32"/>
        <v>#VALUE!</v>
      </c>
      <c r="E44" s="36" t="e">
        <f t="shared" ca="1" si="32"/>
        <v>#VALUE!</v>
      </c>
      <c r="F44" s="36" t="e">
        <f t="shared" ca="1" si="32"/>
        <v>#VALUE!</v>
      </c>
      <c r="G44" s="36" t="e">
        <f t="shared" ca="1" si="32"/>
        <v>#VALUE!</v>
      </c>
      <c r="H44" s="36" t="e">
        <f t="shared" ca="1" si="32"/>
        <v>#VALUE!</v>
      </c>
      <c r="I44" s="46">
        <v>200.910119253749</v>
      </c>
      <c r="J44" s="47">
        <v>13.191886893023399</v>
      </c>
      <c r="K44" s="47">
        <v>25.0427928367017</v>
      </c>
      <c r="L44" s="47">
        <v>16.5055853110327</v>
      </c>
      <c r="M44" s="47">
        <v>21.5795783680338</v>
      </c>
      <c r="N44" s="47">
        <v>17.530038912303301</v>
      </c>
      <c r="O44" s="47">
        <v>11.820434535094201</v>
      </c>
      <c r="P44" s="47">
        <v>10.8074810439504</v>
      </c>
      <c r="Q44" s="47">
        <v>28.046961649268901</v>
      </c>
      <c r="R44" s="47">
        <v>21.647228574183899</v>
      </c>
      <c r="S44" s="47">
        <v>23.311122629663501</v>
      </c>
      <c r="T44" s="48">
        <v>11.427008500493701</v>
      </c>
      <c r="U44" s="47" t="e">
        <f t="shared" ca="1" si="21"/>
        <v>#VALUE!</v>
      </c>
      <c r="V44" s="46" t="e">
        <f t="shared" ca="1" si="22"/>
        <v>#VALUE!</v>
      </c>
      <c r="W44" s="46" t="e">
        <f t="shared" ca="1" si="23"/>
        <v>#VALUE!</v>
      </c>
      <c r="X44" s="46" t="e">
        <f t="shared" ca="1" si="24"/>
        <v>#VALUE!</v>
      </c>
      <c r="Y44" s="46" t="e">
        <f t="shared" ca="1" si="25"/>
        <v>#VALUE!</v>
      </c>
      <c r="Z44" s="46" t="e">
        <f t="shared" ca="1" si="26"/>
        <v>#VALUE!</v>
      </c>
      <c r="AA44" s="46" t="e">
        <f t="shared" ca="1" si="27"/>
        <v>#VALUE!</v>
      </c>
      <c r="AB44" s="46" t="e">
        <f t="shared" ca="1" si="28"/>
        <v>#VALUE!</v>
      </c>
      <c r="AC44" s="46" t="e">
        <f t="shared" ca="1" si="29"/>
        <v>#VALUE!</v>
      </c>
      <c r="AD44" s="46" t="e">
        <f t="shared" ca="1" si="30"/>
        <v>#VALUE!</v>
      </c>
      <c r="AE44" s="46" t="e">
        <f t="shared" ca="1" si="31"/>
        <v>#VALUE!</v>
      </c>
    </row>
    <row r="45" spans="1:31" ht="15" hidden="1" customHeight="1" x14ac:dyDescent="0.25">
      <c r="A45" s="36">
        <v>14</v>
      </c>
      <c r="B45" s="36" t="s">
        <v>33</v>
      </c>
      <c r="C45" s="36" t="e">
        <f t="shared" ca="1" si="32"/>
        <v>#VALUE!</v>
      </c>
      <c r="D45" s="36" t="e">
        <f t="shared" ca="1" si="32"/>
        <v>#VALUE!</v>
      </c>
      <c r="E45" s="36" t="e">
        <f t="shared" ca="1" si="32"/>
        <v>#VALUE!</v>
      </c>
      <c r="F45" s="36" t="e">
        <f t="shared" ca="1" si="32"/>
        <v>#VALUE!</v>
      </c>
      <c r="G45" s="36" t="e">
        <f t="shared" ca="1" si="32"/>
        <v>#VALUE!</v>
      </c>
      <c r="H45" s="36" t="e">
        <f t="shared" ca="1" si="32"/>
        <v>#VALUE!</v>
      </c>
      <c r="I45" s="46">
        <v>299.69014910098599</v>
      </c>
      <c r="J45" s="47">
        <v>26.834908305176999</v>
      </c>
      <c r="K45" s="47">
        <v>41.359355872001899</v>
      </c>
      <c r="L45" s="47">
        <v>27.590612876119199</v>
      </c>
      <c r="M45" s="47">
        <v>30.0517564569972</v>
      </c>
      <c r="N45" s="47">
        <v>24.879433447236998</v>
      </c>
      <c r="O45" s="47">
        <v>21.663577834221101</v>
      </c>
      <c r="P45" s="47">
        <v>15.1605254268856</v>
      </c>
      <c r="Q45" s="47">
        <v>23.720841120024499</v>
      </c>
      <c r="R45" s="47">
        <v>36.750708459081899</v>
      </c>
      <c r="S45" s="47">
        <v>34.656217686747901</v>
      </c>
      <c r="T45" s="48">
        <v>17.022211616492701</v>
      </c>
      <c r="U45" s="47" t="e">
        <f t="shared" ca="1" si="21"/>
        <v>#VALUE!</v>
      </c>
      <c r="V45" s="46" t="e">
        <f t="shared" ca="1" si="22"/>
        <v>#VALUE!</v>
      </c>
      <c r="W45" s="46" t="e">
        <f t="shared" ca="1" si="23"/>
        <v>#VALUE!</v>
      </c>
      <c r="X45" s="46" t="e">
        <f t="shared" ca="1" si="24"/>
        <v>#VALUE!</v>
      </c>
      <c r="Y45" s="46" t="e">
        <f t="shared" ca="1" si="25"/>
        <v>#VALUE!</v>
      </c>
      <c r="Z45" s="46" t="e">
        <f t="shared" ca="1" si="26"/>
        <v>#VALUE!</v>
      </c>
      <c r="AA45" s="46" t="e">
        <f t="shared" ca="1" si="27"/>
        <v>#VALUE!</v>
      </c>
      <c r="AB45" s="46" t="e">
        <f t="shared" ca="1" si="28"/>
        <v>#VALUE!</v>
      </c>
      <c r="AC45" s="46" t="e">
        <f t="shared" ca="1" si="29"/>
        <v>#VALUE!</v>
      </c>
      <c r="AD45" s="46" t="e">
        <f t="shared" ca="1" si="30"/>
        <v>#VALUE!</v>
      </c>
      <c r="AE45" s="46" t="e">
        <f t="shared" ca="1" si="31"/>
        <v>#VALUE!</v>
      </c>
    </row>
    <row r="46" spans="1:31" ht="15" hidden="1" customHeight="1" x14ac:dyDescent="0.25">
      <c r="A46" s="36">
        <v>15</v>
      </c>
      <c r="B46" s="36" t="s">
        <v>34</v>
      </c>
      <c r="C46" s="36" t="e">
        <f t="shared" ca="1" si="32"/>
        <v>#VALUE!</v>
      </c>
      <c r="D46" s="36" t="e">
        <f t="shared" ca="1" si="32"/>
        <v>#VALUE!</v>
      </c>
      <c r="E46" s="36" t="e">
        <f t="shared" ca="1" si="32"/>
        <v>#VALUE!</v>
      </c>
      <c r="F46" s="36" t="e">
        <f t="shared" ca="1" si="32"/>
        <v>#VALUE!</v>
      </c>
      <c r="G46" s="36" t="e">
        <f t="shared" ca="1" si="32"/>
        <v>#VALUE!</v>
      </c>
      <c r="H46" s="36" t="e">
        <f t="shared" ca="1" si="32"/>
        <v>#VALUE!</v>
      </c>
      <c r="I46" s="46">
        <v>247.424729731551</v>
      </c>
      <c r="J46" s="47">
        <v>18.3928052837107</v>
      </c>
      <c r="K46" s="47">
        <v>33.6246598790256</v>
      </c>
      <c r="L46" s="47">
        <v>24.208408790454701</v>
      </c>
      <c r="M46" s="47">
        <v>19.214788752942201</v>
      </c>
      <c r="N46" s="47">
        <v>23.8977531841239</v>
      </c>
      <c r="O46" s="47">
        <v>13.0007904669131</v>
      </c>
      <c r="P46" s="47">
        <v>23.506175897122301</v>
      </c>
      <c r="Q46" s="47">
        <v>27.256474104017201</v>
      </c>
      <c r="R46" s="47">
        <v>31.794308525229599</v>
      </c>
      <c r="S46" s="47">
        <v>18.993767197301199</v>
      </c>
      <c r="T46" s="48">
        <v>13.5347976507101</v>
      </c>
      <c r="U46" s="47" t="e">
        <f t="shared" ca="1" si="21"/>
        <v>#VALUE!</v>
      </c>
      <c r="V46" s="46" t="e">
        <f t="shared" ca="1" si="22"/>
        <v>#VALUE!</v>
      </c>
      <c r="W46" s="46" t="e">
        <f t="shared" ca="1" si="23"/>
        <v>#VALUE!</v>
      </c>
      <c r="X46" s="46" t="e">
        <f t="shared" ca="1" si="24"/>
        <v>#VALUE!</v>
      </c>
      <c r="Y46" s="46" t="e">
        <f t="shared" ca="1" si="25"/>
        <v>#VALUE!</v>
      </c>
      <c r="Z46" s="46" t="e">
        <f t="shared" ca="1" si="26"/>
        <v>#VALUE!</v>
      </c>
      <c r="AA46" s="46" t="e">
        <f t="shared" ca="1" si="27"/>
        <v>#VALUE!</v>
      </c>
      <c r="AB46" s="46" t="e">
        <f t="shared" ca="1" si="28"/>
        <v>#VALUE!</v>
      </c>
      <c r="AC46" s="46" t="e">
        <f t="shared" ca="1" si="29"/>
        <v>#VALUE!</v>
      </c>
      <c r="AD46" s="46" t="e">
        <f t="shared" ca="1" si="30"/>
        <v>#VALUE!</v>
      </c>
      <c r="AE46" s="46" t="e">
        <f t="shared" ca="1" si="31"/>
        <v>#VALUE!</v>
      </c>
    </row>
    <row r="47" spans="1:31" ht="15" hidden="1" customHeight="1" x14ac:dyDescent="0.25">
      <c r="A47" s="36">
        <v>16</v>
      </c>
      <c r="B47" s="36" t="s">
        <v>35</v>
      </c>
      <c r="C47" s="36" t="e">
        <f t="shared" ca="1" si="32"/>
        <v>#VALUE!</v>
      </c>
      <c r="D47" s="36" t="e">
        <f t="shared" ca="1" si="32"/>
        <v>#VALUE!</v>
      </c>
      <c r="E47" s="36" t="e">
        <f t="shared" ca="1" si="32"/>
        <v>#VALUE!</v>
      </c>
      <c r="F47" s="36" t="e">
        <f t="shared" ca="1" si="32"/>
        <v>#VALUE!</v>
      </c>
      <c r="G47" s="36" t="e">
        <f t="shared" ca="1" si="32"/>
        <v>#VALUE!</v>
      </c>
      <c r="H47" s="36" t="e">
        <f t="shared" ca="1" si="32"/>
        <v>#VALUE!</v>
      </c>
      <c r="I47" s="46">
        <v>301.959997984849</v>
      </c>
      <c r="J47" s="47">
        <v>32.644369236647698</v>
      </c>
      <c r="K47" s="47">
        <v>40.415116121554099</v>
      </c>
      <c r="L47" s="47">
        <v>19.797141348550898</v>
      </c>
      <c r="M47" s="47">
        <v>24.672754469904799</v>
      </c>
      <c r="N47" s="47">
        <v>28.440783961505701</v>
      </c>
      <c r="O47" s="47">
        <v>26.159719602872201</v>
      </c>
      <c r="P47" s="47">
        <v>12.623396453266899</v>
      </c>
      <c r="Q47" s="47">
        <v>33.6738507897293</v>
      </c>
      <c r="R47" s="47">
        <v>35.896571469872299</v>
      </c>
      <c r="S47" s="47">
        <v>36.673045847821399</v>
      </c>
      <c r="T47" s="48">
        <v>10.9632486831234</v>
      </c>
      <c r="U47" s="47" t="e">
        <f t="shared" ca="1" si="21"/>
        <v>#VALUE!</v>
      </c>
      <c r="V47" s="46" t="e">
        <f t="shared" ca="1" si="22"/>
        <v>#VALUE!</v>
      </c>
      <c r="W47" s="46" t="e">
        <f t="shared" ca="1" si="23"/>
        <v>#VALUE!</v>
      </c>
      <c r="X47" s="46" t="e">
        <f t="shared" ca="1" si="24"/>
        <v>#VALUE!</v>
      </c>
      <c r="Y47" s="46" t="e">
        <f t="shared" ca="1" si="25"/>
        <v>#VALUE!</v>
      </c>
      <c r="Z47" s="46" t="e">
        <f t="shared" ca="1" si="26"/>
        <v>#VALUE!</v>
      </c>
      <c r="AA47" s="46" t="e">
        <f t="shared" ca="1" si="27"/>
        <v>#VALUE!</v>
      </c>
      <c r="AB47" s="46" t="e">
        <f t="shared" ca="1" si="28"/>
        <v>#VALUE!</v>
      </c>
      <c r="AC47" s="46" t="e">
        <f t="shared" ca="1" si="29"/>
        <v>#VALUE!</v>
      </c>
      <c r="AD47" s="46" t="e">
        <f t="shared" ca="1" si="30"/>
        <v>#VALUE!</v>
      </c>
      <c r="AE47" s="46" t="e">
        <f t="shared" ca="1" si="31"/>
        <v>#VALUE!</v>
      </c>
    </row>
    <row r="48" spans="1:31" ht="15" hidden="1" customHeight="1" x14ac:dyDescent="0.25">
      <c r="A48" s="36">
        <v>17</v>
      </c>
      <c r="B48" s="36" t="s">
        <v>36</v>
      </c>
      <c r="C48" s="36" t="e">
        <f t="shared" ca="1" si="32"/>
        <v>#VALUE!</v>
      </c>
      <c r="D48" s="36" t="e">
        <f t="shared" ca="1" si="32"/>
        <v>#VALUE!</v>
      </c>
      <c r="E48" s="36" t="e">
        <f t="shared" ca="1" si="32"/>
        <v>#VALUE!</v>
      </c>
      <c r="F48" s="36" t="e">
        <f t="shared" ca="1" si="32"/>
        <v>#VALUE!</v>
      </c>
      <c r="G48" s="36" t="e">
        <f t="shared" ca="1" si="32"/>
        <v>#VALUE!</v>
      </c>
      <c r="H48" s="36" t="e">
        <f t="shared" ca="1" si="32"/>
        <v>#VALUE!</v>
      </c>
      <c r="I48" s="46">
        <v>240.988712427358</v>
      </c>
      <c r="J48" s="47">
        <v>22.1198031125667</v>
      </c>
      <c r="K48" s="47">
        <v>45.234936172300202</v>
      </c>
      <c r="L48" s="47">
        <v>15.4763162209717</v>
      </c>
      <c r="M48" s="47">
        <v>16.575497516446099</v>
      </c>
      <c r="N48" s="47">
        <v>17.337209019371102</v>
      </c>
      <c r="O48" s="47">
        <v>14.317643742565</v>
      </c>
      <c r="P48" s="47">
        <v>14.559210988125001</v>
      </c>
      <c r="Q48" s="47">
        <v>27.648192535492502</v>
      </c>
      <c r="R48" s="47">
        <v>36.103256586698599</v>
      </c>
      <c r="S48" s="47">
        <v>18.9821446402911</v>
      </c>
      <c r="T48" s="48">
        <v>12.634501892530199</v>
      </c>
      <c r="U48" s="47" t="e">
        <f t="shared" ca="1" si="21"/>
        <v>#VALUE!</v>
      </c>
      <c r="V48" s="46" t="e">
        <f t="shared" ca="1" si="22"/>
        <v>#VALUE!</v>
      </c>
      <c r="W48" s="46" t="e">
        <f t="shared" ca="1" si="23"/>
        <v>#VALUE!</v>
      </c>
      <c r="X48" s="46" t="e">
        <f t="shared" ca="1" si="24"/>
        <v>#VALUE!</v>
      </c>
      <c r="Y48" s="46" t="e">
        <f t="shared" ca="1" si="25"/>
        <v>#VALUE!</v>
      </c>
      <c r="Z48" s="46" t="e">
        <f t="shared" ca="1" si="26"/>
        <v>#VALUE!</v>
      </c>
      <c r="AA48" s="46" t="e">
        <f t="shared" ca="1" si="27"/>
        <v>#VALUE!</v>
      </c>
      <c r="AB48" s="46" t="e">
        <f t="shared" ca="1" si="28"/>
        <v>#VALUE!</v>
      </c>
      <c r="AC48" s="46" t="e">
        <f t="shared" ca="1" si="29"/>
        <v>#VALUE!</v>
      </c>
      <c r="AD48" s="46" t="e">
        <f t="shared" ca="1" si="30"/>
        <v>#VALUE!</v>
      </c>
      <c r="AE48" s="46" t="e">
        <f t="shared" ca="1" si="31"/>
        <v>#VALUE!</v>
      </c>
    </row>
    <row r="49" spans="1:31" ht="15" hidden="1" customHeight="1" x14ac:dyDescent="0.25">
      <c r="A49" s="36">
        <v>18</v>
      </c>
      <c r="B49" s="36" t="s">
        <v>37</v>
      </c>
      <c r="C49" s="36" t="e">
        <f t="shared" ca="1" si="32"/>
        <v>#VALUE!</v>
      </c>
      <c r="D49" s="36" t="e">
        <f t="shared" ca="1" si="32"/>
        <v>#VALUE!</v>
      </c>
      <c r="E49" s="36" t="e">
        <f t="shared" ca="1" si="32"/>
        <v>#VALUE!</v>
      </c>
      <c r="F49" s="36" t="e">
        <f t="shared" ca="1" si="32"/>
        <v>#VALUE!</v>
      </c>
      <c r="G49" s="36" t="e">
        <f t="shared" ca="1" si="32"/>
        <v>#VALUE!</v>
      </c>
      <c r="H49" s="36" t="e">
        <f t="shared" ca="1" si="32"/>
        <v>#VALUE!</v>
      </c>
      <c r="I49" s="46">
        <v>237.01323531352099</v>
      </c>
      <c r="J49" s="47">
        <v>16.415164496191</v>
      </c>
      <c r="K49" s="47">
        <v>37.931280769861402</v>
      </c>
      <c r="L49" s="47">
        <v>21.838825039546698</v>
      </c>
      <c r="M49" s="47">
        <v>18.7123501977925</v>
      </c>
      <c r="N49" s="47">
        <v>20.756561892183701</v>
      </c>
      <c r="O49" s="47">
        <v>14.445942454582401</v>
      </c>
      <c r="P49" s="47">
        <v>10.8831030504947</v>
      </c>
      <c r="Q49" s="47">
        <v>27.829146790208501</v>
      </c>
      <c r="R49" s="47">
        <v>32.985741128406502</v>
      </c>
      <c r="S49" s="47">
        <v>24.954290470439599</v>
      </c>
      <c r="T49" s="48">
        <v>10.2608290238145</v>
      </c>
      <c r="U49" s="47" t="e">
        <f t="shared" ca="1" si="21"/>
        <v>#VALUE!</v>
      </c>
      <c r="V49" s="46" t="e">
        <f t="shared" ca="1" si="22"/>
        <v>#VALUE!</v>
      </c>
      <c r="W49" s="46" t="e">
        <f t="shared" ca="1" si="23"/>
        <v>#VALUE!</v>
      </c>
      <c r="X49" s="46" t="e">
        <f t="shared" ca="1" si="24"/>
        <v>#VALUE!</v>
      </c>
      <c r="Y49" s="46" t="e">
        <f t="shared" ca="1" si="25"/>
        <v>#VALUE!</v>
      </c>
      <c r="Z49" s="46" t="e">
        <f t="shared" ca="1" si="26"/>
        <v>#VALUE!</v>
      </c>
      <c r="AA49" s="46" t="e">
        <f t="shared" ca="1" si="27"/>
        <v>#VALUE!</v>
      </c>
      <c r="AB49" s="46" t="e">
        <f t="shared" ca="1" si="28"/>
        <v>#VALUE!</v>
      </c>
      <c r="AC49" s="46" t="e">
        <f t="shared" ca="1" si="29"/>
        <v>#VALUE!</v>
      </c>
      <c r="AD49" s="46" t="e">
        <f t="shared" ca="1" si="30"/>
        <v>#VALUE!</v>
      </c>
      <c r="AE49" s="46" t="e">
        <f t="shared" ca="1" si="31"/>
        <v>#VALUE!</v>
      </c>
    </row>
    <row r="50" spans="1:31" ht="15" hidden="1" customHeight="1" x14ac:dyDescent="0.25">
      <c r="A50" s="36">
        <v>19</v>
      </c>
      <c r="B50" s="36" t="s">
        <v>38</v>
      </c>
      <c r="C50" s="36" t="e">
        <f t="shared" ca="1" si="32"/>
        <v>#VALUE!</v>
      </c>
      <c r="D50" s="36" t="e">
        <f t="shared" ca="1" si="32"/>
        <v>#VALUE!</v>
      </c>
      <c r="E50" s="36" t="e">
        <f t="shared" ca="1" si="32"/>
        <v>#VALUE!</v>
      </c>
      <c r="F50" s="36" t="e">
        <f t="shared" ca="1" si="32"/>
        <v>#VALUE!</v>
      </c>
      <c r="G50" s="36" t="e">
        <f t="shared" ca="1" si="32"/>
        <v>#VALUE!</v>
      </c>
      <c r="H50" s="36" t="e">
        <f t="shared" ca="1" si="32"/>
        <v>#VALUE!</v>
      </c>
      <c r="I50" s="46">
        <v>245.345296824331</v>
      </c>
      <c r="J50" s="47">
        <v>27.968568435242201</v>
      </c>
      <c r="K50" s="47">
        <v>14.425700671231001</v>
      </c>
      <c r="L50" s="47">
        <v>29.277816665881598</v>
      </c>
      <c r="M50" s="47">
        <v>34.603983334038098</v>
      </c>
      <c r="N50" s="47">
        <v>31.613547670425302</v>
      </c>
      <c r="O50" s="47">
        <v>19.0963619296198</v>
      </c>
      <c r="P50" s="47">
        <v>22.252146638904701</v>
      </c>
      <c r="Q50" s="47">
        <v>21.666618759893801</v>
      </c>
      <c r="R50" s="47">
        <v>17.458932082962999</v>
      </c>
      <c r="S50" s="47">
        <v>11.1976230689483</v>
      </c>
      <c r="T50" s="48">
        <v>15.783997567183301</v>
      </c>
      <c r="U50" s="47" t="e">
        <f t="shared" ca="1" si="21"/>
        <v>#VALUE!</v>
      </c>
      <c r="V50" s="46" t="e">
        <f t="shared" ca="1" si="22"/>
        <v>#VALUE!</v>
      </c>
      <c r="W50" s="46" t="e">
        <f t="shared" ca="1" si="23"/>
        <v>#VALUE!</v>
      </c>
      <c r="X50" s="46" t="e">
        <f t="shared" ca="1" si="24"/>
        <v>#VALUE!</v>
      </c>
      <c r="Y50" s="46" t="e">
        <f t="shared" ca="1" si="25"/>
        <v>#VALUE!</v>
      </c>
      <c r="Z50" s="46" t="e">
        <f t="shared" ca="1" si="26"/>
        <v>#VALUE!</v>
      </c>
      <c r="AA50" s="46" t="e">
        <f t="shared" ca="1" si="27"/>
        <v>#VALUE!</v>
      </c>
      <c r="AB50" s="46" t="e">
        <f t="shared" ca="1" si="28"/>
        <v>#VALUE!</v>
      </c>
      <c r="AC50" s="46" t="e">
        <f t="shared" ca="1" si="29"/>
        <v>#VALUE!</v>
      </c>
      <c r="AD50" s="46" t="e">
        <f t="shared" ca="1" si="30"/>
        <v>#VALUE!</v>
      </c>
      <c r="AE50" s="46" t="e">
        <f t="shared" ca="1" si="31"/>
        <v>#VALUE!</v>
      </c>
    </row>
    <row r="51" spans="1:31" ht="15" hidden="1" customHeight="1" x14ac:dyDescent="0.25">
      <c r="A51" s="36">
        <v>20</v>
      </c>
      <c r="B51" s="36" t="s">
        <v>39</v>
      </c>
      <c r="C51" s="36" t="e">
        <f t="shared" ca="1" si="32"/>
        <v>#VALUE!</v>
      </c>
      <c r="D51" s="36" t="e">
        <f t="shared" ca="1" si="32"/>
        <v>#VALUE!</v>
      </c>
      <c r="E51" s="36" t="e">
        <f t="shared" ca="1" si="32"/>
        <v>#VALUE!</v>
      </c>
      <c r="F51" s="36" t="e">
        <f t="shared" ca="1" si="32"/>
        <v>#VALUE!</v>
      </c>
      <c r="G51" s="36" t="e">
        <f t="shared" ca="1" si="32"/>
        <v>#VALUE!</v>
      </c>
      <c r="H51" s="36" t="e">
        <f t="shared" ca="1" si="32"/>
        <v>#VALUE!</v>
      </c>
      <c r="I51" s="46">
        <v>234.62546288054699</v>
      </c>
      <c r="J51" s="47">
        <v>16.506658121270199</v>
      </c>
      <c r="K51" s="47">
        <v>23.9369020724397</v>
      </c>
      <c r="L51" s="47">
        <v>26.080878392562202</v>
      </c>
      <c r="M51" s="47">
        <v>29.321935633046198</v>
      </c>
      <c r="N51" s="47">
        <v>14.665549506550301</v>
      </c>
      <c r="O51" s="47">
        <v>13.071576925633501</v>
      </c>
      <c r="P51" s="47">
        <v>23.626336697895301</v>
      </c>
      <c r="Q51" s="47">
        <v>33.946232621341601</v>
      </c>
      <c r="R51" s="47">
        <v>20.302824874609499</v>
      </c>
      <c r="S51" s="47">
        <v>17.6366133209278</v>
      </c>
      <c r="T51" s="48">
        <v>15.529954714270501</v>
      </c>
      <c r="U51" s="47" t="e">
        <f t="shared" ca="1" si="21"/>
        <v>#VALUE!</v>
      </c>
      <c r="V51" s="46" t="e">
        <f t="shared" ca="1" si="22"/>
        <v>#VALUE!</v>
      </c>
      <c r="W51" s="46" t="e">
        <f t="shared" ca="1" si="23"/>
        <v>#VALUE!</v>
      </c>
      <c r="X51" s="46" t="e">
        <f t="shared" ca="1" si="24"/>
        <v>#VALUE!</v>
      </c>
      <c r="Y51" s="46" t="e">
        <f t="shared" ca="1" si="25"/>
        <v>#VALUE!</v>
      </c>
      <c r="Z51" s="46" t="e">
        <f t="shared" ca="1" si="26"/>
        <v>#VALUE!</v>
      </c>
      <c r="AA51" s="46" t="e">
        <f t="shared" ca="1" si="27"/>
        <v>#VALUE!</v>
      </c>
      <c r="AB51" s="46" t="e">
        <f t="shared" ca="1" si="28"/>
        <v>#VALUE!</v>
      </c>
      <c r="AC51" s="46" t="e">
        <f t="shared" ca="1" si="29"/>
        <v>#VALUE!</v>
      </c>
      <c r="AD51" s="46" t="e">
        <f t="shared" ca="1" si="30"/>
        <v>#VALUE!</v>
      </c>
      <c r="AE51" s="46" t="e">
        <f t="shared" ca="1" si="31"/>
        <v>#VALUE!</v>
      </c>
    </row>
    <row r="52" spans="1:31" ht="15" hidden="1" customHeight="1" x14ac:dyDescent="0.25">
      <c r="A52" s="36">
        <v>21</v>
      </c>
      <c r="B52" s="36" t="s">
        <v>40</v>
      </c>
      <c r="C52" s="36" t="e">
        <f t="shared" ref="C52:H61" ca="1" si="33">1+C$16*C$43</f>
        <v>#VALUE!</v>
      </c>
      <c r="D52" s="36" t="e">
        <f t="shared" ca="1" si="33"/>
        <v>#VALUE!</v>
      </c>
      <c r="E52" s="36" t="e">
        <f t="shared" ca="1" si="33"/>
        <v>#VALUE!</v>
      </c>
      <c r="F52" s="36" t="e">
        <f t="shared" ca="1" si="33"/>
        <v>#VALUE!</v>
      </c>
      <c r="G52" s="36" t="e">
        <f t="shared" ca="1" si="33"/>
        <v>#VALUE!</v>
      </c>
      <c r="H52" s="36" t="e">
        <f t="shared" ca="1" si="33"/>
        <v>#VALUE!</v>
      </c>
      <c r="I52" s="46">
        <v>255.11844790703199</v>
      </c>
      <c r="J52" s="47">
        <v>23.299571196173002</v>
      </c>
      <c r="K52" s="47">
        <v>34.871563114469701</v>
      </c>
      <c r="L52" s="47">
        <v>19.724566169925001</v>
      </c>
      <c r="M52" s="47">
        <v>25.9022549879179</v>
      </c>
      <c r="N52" s="47">
        <v>21.6757978448362</v>
      </c>
      <c r="O52" s="47">
        <v>12.3963854448343</v>
      </c>
      <c r="P52" s="47">
        <v>12.582426462123999</v>
      </c>
      <c r="Q52" s="47">
        <v>23.352487446935001</v>
      </c>
      <c r="R52" s="47">
        <v>38.016334228979801</v>
      </c>
      <c r="S52" s="47">
        <v>34.504379744021897</v>
      </c>
      <c r="T52" s="48">
        <v>8.7926812668152401</v>
      </c>
      <c r="U52" s="47" t="e">
        <f t="shared" ca="1" si="21"/>
        <v>#VALUE!</v>
      </c>
      <c r="V52" s="46" t="e">
        <f t="shared" ca="1" si="22"/>
        <v>#VALUE!</v>
      </c>
      <c r="W52" s="46" t="e">
        <f t="shared" ca="1" si="23"/>
        <v>#VALUE!</v>
      </c>
      <c r="X52" s="46" t="e">
        <f t="shared" ca="1" si="24"/>
        <v>#VALUE!</v>
      </c>
      <c r="Y52" s="46" t="e">
        <f t="shared" ca="1" si="25"/>
        <v>#VALUE!</v>
      </c>
      <c r="Z52" s="46" t="e">
        <f t="shared" ca="1" si="26"/>
        <v>#VALUE!</v>
      </c>
      <c r="AA52" s="46" t="e">
        <f t="shared" ca="1" si="27"/>
        <v>#VALUE!</v>
      </c>
      <c r="AB52" s="46" t="e">
        <f t="shared" ca="1" si="28"/>
        <v>#VALUE!</v>
      </c>
      <c r="AC52" s="46" t="e">
        <f t="shared" ca="1" si="29"/>
        <v>#VALUE!</v>
      </c>
      <c r="AD52" s="46" t="e">
        <f t="shared" ca="1" si="30"/>
        <v>#VALUE!</v>
      </c>
      <c r="AE52" s="46" t="e">
        <f t="shared" ca="1" si="31"/>
        <v>#VALUE!</v>
      </c>
    </row>
    <row r="53" spans="1:31" ht="15" hidden="1" customHeight="1" x14ac:dyDescent="0.25">
      <c r="A53" s="36">
        <v>22</v>
      </c>
      <c r="B53" s="36" t="s">
        <v>41</v>
      </c>
      <c r="C53" s="36" t="e">
        <f t="shared" ca="1" si="33"/>
        <v>#VALUE!</v>
      </c>
      <c r="D53" s="36" t="e">
        <f t="shared" ca="1" si="33"/>
        <v>#VALUE!</v>
      </c>
      <c r="E53" s="36" t="e">
        <f t="shared" ca="1" si="33"/>
        <v>#VALUE!</v>
      </c>
      <c r="F53" s="36" t="e">
        <f t="shared" ca="1" si="33"/>
        <v>#VALUE!</v>
      </c>
      <c r="G53" s="36" t="e">
        <f t="shared" ca="1" si="33"/>
        <v>#VALUE!</v>
      </c>
      <c r="H53" s="36" t="e">
        <f t="shared" ca="1" si="33"/>
        <v>#VALUE!</v>
      </c>
      <c r="I53" s="46">
        <v>168.65104024304</v>
      </c>
      <c r="J53" s="47">
        <v>9.9476342201449395</v>
      </c>
      <c r="K53" s="47">
        <v>18.4322668907649</v>
      </c>
      <c r="L53" s="47">
        <v>12.6213934479245</v>
      </c>
      <c r="M53" s="47">
        <v>11.172965421094601</v>
      </c>
      <c r="N53" s="47">
        <v>15.3184481993927</v>
      </c>
      <c r="O53" s="47">
        <v>10.9117777926259</v>
      </c>
      <c r="P53" s="47">
        <v>14.845632889279001</v>
      </c>
      <c r="Q53" s="47">
        <v>23.761597467877198</v>
      </c>
      <c r="R53" s="47">
        <v>10.349286074096099</v>
      </c>
      <c r="S53" s="47">
        <v>28.336479772928499</v>
      </c>
      <c r="T53" s="48">
        <v>12.953558066911199</v>
      </c>
      <c r="U53" s="47" t="e">
        <f t="shared" ca="1" si="21"/>
        <v>#VALUE!</v>
      </c>
      <c r="V53" s="46" t="e">
        <f t="shared" ca="1" si="22"/>
        <v>#VALUE!</v>
      </c>
      <c r="W53" s="46" t="e">
        <f t="shared" ca="1" si="23"/>
        <v>#VALUE!</v>
      </c>
      <c r="X53" s="46" t="e">
        <f t="shared" ca="1" si="24"/>
        <v>#VALUE!</v>
      </c>
      <c r="Y53" s="46" t="e">
        <f t="shared" ca="1" si="25"/>
        <v>#VALUE!</v>
      </c>
      <c r="Z53" s="46" t="e">
        <f t="shared" ca="1" si="26"/>
        <v>#VALUE!</v>
      </c>
      <c r="AA53" s="46" t="e">
        <f t="shared" ca="1" si="27"/>
        <v>#VALUE!</v>
      </c>
      <c r="AB53" s="46" t="e">
        <f t="shared" ca="1" si="28"/>
        <v>#VALUE!</v>
      </c>
      <c r="AC53" s="46" t="e">
        <f t="shared" ca="1" si="29"/>
        <v>#VALUE!</v>
      </c>
      <c r="AD53" s="46" t="e">
        <f t="shared" ca="1" si="30"/>
        <v>#VALUE!</v>
      </c>
      <c r="AE53" s="46" t="e">
        <f t="shared" ca="1" si="31"/>
        <v>#VALUE!</v>
      </c>
    </row>
    <row r="54" spans="1:31" ht="15" hidden="1" customHeight="1" x14ac:dyDescent="0.25">
      <c r="A54" s="36">
        <v>23</v>
      </c>
      <c r="B54" s="36" t="s">
        <v>42</v>
      </c>
      <c r="C54" s="36" t="e">
        <f t="shared" ca="1" si="33"/>
        <v>#VALUE!</v>
      </c>
      <c r="D54" s="36" t="e">
        <f t="shared" ca="1" si="33"/>
        <v>#VALUE!</v>
      </c>
      <c r="E54" s="36" t="e">
        <f t="shared" ca="1" si="33"/>
        <v>#VALUE!</v>
      </c>
      <c r="F54" s="36" t="e">
        <f t="shared" ca="1" si="33"/>
        <v>#VALUE!</v>
      </c>
      <c r="G54" s="36" t="e">
        <f t="shared" ca="1" si="33"/>
        <v>#VALUE!</v>
      </c>
      <c r="H54" s="36" t="e">
        <f t="shared" ca="1" si="33"/>
        <v>#VALUE!</v>
      </c>
      <c r="I54" s="46">
        <v>199.91033371986001</v>
      </c>
      <c r="J54" s="47">
        <v>9.5272827632333801</v>
      </c>
      <c r="K54" s="47">
        <v>23.881841715014801</v>
      </c>
      <c r="L54" s="47">
        <v>15.7707705023999</v>
      </c>
      <c r="M54" s="47">
        <v>18.9671677797635</v>
      </c>
      <c r="N54" s="47">
        <v>20.423922341523198</v>
      </c>
      <c r="O54" s="47">
        <v>12.521187047806301</v>
      </c>
      <c r="P54" s="47">
        <v>10.551306158466</v>
      </c>
      <c r="Q54" s="47">
        <v>16.738836168424701</v>
      </c>
      <c r="R54" s="47">
        <v>28.513407997644698</v>
      </c>
      <c r="S54" s="47">
        <v>27.780441923581101</v>
      </c>
      <c r="T54" s="48">
        <v>15.234169322002099</v>
      </c>
      <c r="U54" s="47" t="e">
        <f t="shared" ca="1" si="21"/>
        <v>#VALUE!</v>
      </c>
      <c r="V54" s="46" t="e">
        <f t="shared" ca="1" si="22"/>
        <v>#VALUE!</v>
      </c>
      <c r="W54" s="46" t="e">
        <f t="shared" ca="1" si="23"/>
        <v>#VALUE!</v>
      </c>
      <c r="X54" s="46" t="e">
        <f t="shared" ca="1" si="24"/>
        <v>#VALUE!</v>
      </c>
      <c r="Y54" s="46" t="e">
        <f t="shared" ca="1" si="25"/>
        <v>#VALUE!</v>
      </c>
      <c r="Z54" s="46" t="e">
        <f t="shared" ca="1" si="26"/>
        <v>#VALUE!</v>
      </c>
      <c r="AA54" s="46" t="e">
        <f t="shared" ca="1" si="27"/>
        <v>#VALUE!</v>
      </c>
      <c r="AB54" s="46" t="e">
        <f t="shared" ca="1" si="28"/>
        <v>#VALUE!</v>
      </c>
      <c r="AC54" s="46" t="e">
        <f t="shared" ca="1" si="29"/>
        <v>#VALUE!</v>
      </c>
      <c r="AD54" s="46" t="e">
        <f t="shared" ca="1" si="30"/>
        <v>#VALUE!</v>
      </c>
      <c r="AE54" s="46" t="e">
        <f t="shared" ca="1" si="31"/>
        <v>#VALUE!</v>
      </c>
    </row>
    <row r="55" spans="1:31" ht="15" hidden="1" customHeight="1" x14ac:dyDescent="0.25">
      <c r="A55" s="36">
        <v>24</v>
      </c>
      <c r="B55" s="36" t="s">
        <v>43</v>
      </c>
      <c r="C55" s="36" t="e">
        <f t="shared" ca="1" si="33"/>
        <v>#VALUE!</v>
      </c>
      <c r="D55" s="36" t="e">
        <f t="shared" ca="1" si="33"/>
        <v>#VALUE!</v>
      </c>
      <c r="E55" s="36" t="e">
        <f t="shared" ca="1" si="33"/>
        <v>#VALUE!</v>
      </c>
      <c r="F55" s="36" t="e">
        <f t="shared" ca="1" si="33"/>
        <v>#VALUE!</v>
      </c>
      <c r="G55" s="36" t="e">
        <f t="shared" ca="1" si="33"/>
        <v>#VALUE!</v>
      </c>
      <c r="H55" s="36" t="e">
        <f t="shared" ca="1" si="33"/>
        <v>#VALUE!</v>
      </c>
      <c r="I55" s="46">
        <v>226.20523946723699</v>
      </c>
      <c r="J55" s="47">
        <v>16.437636555454901</v>
      </c>
      <c r="K55" s="47">
        <v>36.329689160816002</v>
      </c>
      <c r="L55" s="47">
        <v>21.2465488441288</v>
      </c>
      <c r="M55" s="47">
        <v>24.088413367339701</v>
      </c>
      <c r="N55" s="47">
        <v>17.830976405685998</v>
      </c>
      <c r="O55" s="47">
        <v>15.3991026928999</v>
      </c>
      <c r="P55" s="47">
        <v>17.3547655838555</v>
      </c>
      <c r="Q55" s="47">
        <v>20.3788558278967</v>
      </c>
      <c r="R55" s="47">
        <v>29.190639682423299</v>
      </c>
      <c r="S55" s="47">
        <v>17.340041821492999</v>
      </c>
      <c r="T55" s="48">
        <v>10.608569525243499</v>
      </c>
      <c r="U55" s="47" t="e">
        <f t="shared" ca="1" si="21"/>
        <v>#VALUE!</v>
      </c>
      <c r="V55" s="46" t="e">
        <f t="shared" ca="1" si="22"/>
        <v>#VALUE!</v>
      </c>
      <c r="W55" s="46" t="e">
        <f t="shared" ca="1" si="23"/>
        <v>#VALUE!</v>
      </c>
      <c r="X55" s="46" t="e">
        <f t="shared" ca="1" si="24"/>
        <v>#VALUE!</v>
      </c>
      <c r="Y55" s="46" t="e">
        <f t="shared" ca="1" si="25"/>
        <v>#VALUE!</v>
      </c>
      <c r="Z55" s="46" t="e">
        <f t="shared" ca="1" si="26"/>
        <v>#VALUE!</v>
      </c>
      <c r="AA55" s="46" t="e">
        <f t="shared" ca="1" si="27"/>
        <v>#VALUE!</v>
      </c>
      <c r="AB55" s="46" t="e">
        <f t="shared" ca="1" si="28"/>
        <v>#VALUE!</v>
      </c>
      <c r="AC55" s="46" t="e">
        <f t="shared" ca="1" si="29"/>
        <v>#VALUE!</v>
      </c>
      <c r="AD55" s="46" t="e">
        <f t="shared" ca="1" si="30"/>
        <v>#VALUE!</v>
      </c>
      <c r="AE55" s="46" t="e">
        <f t="shared" ca="1" si="31"/>
        <v>#VALUE!</v>
      </c>
    </row>
    <row r="56" spans="1:31" ht="15" hidden="1" customHeight="1" x14ac:dyDescent="0.25">
      <c r="A56" s="36">
        <v>25</v>
      </c>
      <c r="B56" s="36" t="s">
        <v>44</v>
      </c>
      <c r="C56" s="36" t="e">
        <f t="shared" ca="1" si="33"/>
        <v>#VALUE!</v>
      </c>
      <c r="D56" s="36" t="e">
        <f t="shared" ca="1" si="33"/>
        <v>#VALUE!</v>
      </c>
      <c r="E56" s="36" t="e">
        <f t="shared" ca="1" si="33"/>
        <v>#VALUE!</v>
      </c>
      <c r="F56" s="36" t="e">
        <f t="shared" ca="1" si="33"/>
        <v>#VALUE!</v>
      </c>
      <c r="G56" s="36" t="e">
        <f t="shared" ca="1" si="33"/>
        <v>#VALUE!</v>
      </c>
      <c r="H56" s="36" t="e">
        <f t="shared" ca="1" si="33"/>
        <v>#VALUE!</v>
      </c>
      <c r="I56" s="46">
        <v>254.95049963396499</v>
      </c>
      <c r="J56" s="47">
        <v>20.6210497904998</v>
      </c>
      <c r="K56" s="47">
        <v>45.336211403534001</v>
      </c>
      <c r="L56" s="47">
        <v>21.196436867512201</v>
      </c>
      <c r="M56" s="47">
        <v>27.324958991389799</v>
      </c>
      <c r="N56" s="47">
        <v>24.2051050721191</v>
      </c>
      <c r="O56" s="47">
        <v>12.0258375477508</v>
      </c>
      <c r="P56" s="47">
        <v>14.7077950115024</v>
      </c>
      <c r="Q56" s="47">
        <v>23.292305552288202</v>
      </c>
      <c r="R56" s="47">
        <v>38.240317260029499</v>
      </c>
      <c r="S56" s="47">
        <v>19.050069834569999</v>
      </c>
      <c r="T56" s="48">
        <v>8.9504123027689104</v>
      </c>
      <c r="U56" s="47" t="e">
        <f t="shared" ca="1" si="21"/>
        <v>#VALUE!</v>
      </c>
      <c r="V56" s="46" t="e">
        <f t="shared" ca="1" si="22"/>
        <v>#VALUE!</v>
      </c>
      <c r="W56" s="46" t="e">
        <f t="shared" ca="1" si="23"/>
        <v>#VALUE!</v>
      </c>
      <c r="X56" s="46" t="e">
        <f t="shared" ca="1" si="24"/>
        <v>#VALUE!</v>
      </c>
      <c r="Y56" s="46" t="e">
        <f t="shared" ca="1" si="25"/>
        <v>#VALUE!</v>
      </c>
      <c r="Z56" s="46" t="e">
        <f t="shared" ca="1" si="26"/>
        <v>#VALUE!</v>
      </c>
      <c r="AA56" s="46" t="e">
        <f t="shared" ca="1" si="27"/>
        <v>#VALUE!</v>
      </c>
      <c r="AB56" s="46" t="e">
        <f t="shared" ca="1" si="28"/>
        <v>#VALUE!</v>
      </c>
      <c r="AC56" s="46" t="e">
        <f t="shared" ca="1" si="29"/>
        <v>#VALUE!</v>
      </c>
      <c r="AD56" s="46" t="e">
        <f t="shared" ca="1" si="30"/>
        <v>#VALUE!</v>
      </c>
      <c r="AE56" s="46" t="e">
        <f t="shared" ca="1" si="31"/>
        <v>#VALUE!</v>
      </c>
    </row>
    <row r="57" spans="1:31" ht="15" hidden="1" customHeight="1" x14ac:dyDescent="0.25">
      <c r="A57" s="36">
        <v>26</v>
      </c>
      <c r="B57" s="36" t="s">
        <v>45</v>
      </c>
      <c r="C57" s="36" t="e">
        <f t="shared" ca="1" si="33"/>
        <v>#VALUE!</v>
      </c>
      <c r="D57" s="36" t="e">
        <f t="shared" ca="1" si="33"/>
        <v>#VALUE!</v>
      </c>
      <c r="E57" s="36" t="e">
        <f t="shared" ca="1" si="33"/>
        <v>#VALUE!</v>
      </c>
      <c r="F57" s="36" t="e">
        <f t="shared" ca="1" si="33"/>
        <v>#VALUE!</v>
      </c>
      <c r="G57" s="36" t="e">
        <f t="shared" ca="1" si="33"/>
        <v>#VALUE!</v>
      </c>
      <c r="H57" s="36" t="e">
        <f t="shared" ca="1" si="33"/>
        <v>#VALUE!</v>
      </c>
      <c r="I57" s="46">
        <v>212.822908499363</v>
      </c>
      <c r="J57" s="47">
        <v>14.1656257912679</v>
      </c>
      <c r="K57" s="47">
        <v>15.5723410408358</v>
      </c>
      <c r="L57" s="47">
        <v>19.848916754108402</v>
      </c>
      <c r="M57" s="47">
        <v>18.0010064457508</v>
      </c>
      <c r="N57" s="47">
        <v>16.323983686481601</v>
      </c>
      <c r="O57" s="47">
        <v>18.114789583442398</v>
      </c>
      <c r="P57" s="47">
        <v>16.9041773336488</v>
      </c>
      <c r="Q57" s="47">
        <v>31.288568022223298</v>
      </c>
      <c r="R57" s="47">
        <v>22.583427863954402</v>
      </c>
      <c r="S57" s="47">
        <v>24.989576103326101</v>
      </c>
      <c r="T57" s="48">
        <v>15.030495874323901</v>
      </c>
      <c r="U57" s="47" t="e">
        <f t="shared" ca="1" si="21"/>
        <v>#VALUE!</v>
      </c>
      <c r="V57" s="46" t="e">
        <f t="shared" ca="1" si="22"/>
        <v>#VALUE!</v>
      </c>
      <c r="W57" s="46" t="e">
        <f t="shared" ca="1" si="23"/>
        <v>#VALUE!</v>
      </c>
      <c r="X57" s="46" t="e">
        <f t="shared" ca="1" si="24"/>
        <v>#VALUE!</v>
      </c>
      <c r="Y57" s="46" t="e">
        <f t="shared" ca="1" si="25"/>
        <v>#VALUE!</v>
      </c>
      <c r="Z57" s="46" t="e">
        <f t="shared" ca="1" si="26"/>
        <v>#VALUE!</v>
      </c>
      <c r="AA57" s="46" t="e">
        <f t="shared" ca="1" si="27"/>
        <v>#VALUE!</v>
      </c>
      <c r="AB57" s="46" t="e">
        <f t="shared" ca="1" si="28"/>
        <v>#VALUE!</v>
      </c>
      <c r="AC57" s="46" t="e">
        <f t="shared" ca="1" si="29"/>
        <v>#VALUE!</v>
      </c>
      <c r="AD57" s="46" t="e">
        <f t="shared" ca="1" si="30"/>
        <v>#VALUE!</v>
      </c>
      <c r="AE57" s="46" t="e">
        <f t="shared" ca="1" si="31"/>
        <v>#VALUE!</v>
      </c>
    </row>
    <row r="58" spans="1:31" ht="15" hidden="1" customHeight="1" x14ac:dyDescent="0.25">
      <c r="A58" s="36">
        <v>27</v>
      </c>
      <c r="B58" s="36" t="s">
        <v>46</v>
      </c>
      <c r="C58" s="36" t="e">
        <f t="shared" ca="1" si="33"/>
        <v>#VALUE!</v>
      </c>
      <c r="D58" s="36" t="e">
        <f t="shared" ca="1" si="33"/>
        <v>#VALUE!</v>
      </c>
      <c r="E58" s="36" t="e">
        <f t="shared" ca="1" si="33"/>
        <v>#VALUE!</v>
      </c>
      <c r="F58" s="36" t="e">
        <f t="shared" ca="1" si="33"/>
        <v>#VALUE!</v>
      </c>
      <c r="G58" s="36" t="e">
        <f t="shared" ca="1" si="33"/>
        <v>#VALUE!</v>
      </c>
      <c r="H58" s="36" t="e">
        <f t="shared" ca="1" si="33"/>
        <v>#VALUE!</v>
      </c>
      <c r="I58" s="46">
        <v>333.25641031629999</v>
      </c>
      <c r="J58" s="47">
        <v>28.680957392546102</v>
      </c>
      <c r="K58" s="47">
        <v>47.564256860792902</v>
      </c>
      <c r="L58" s="47">
        <v>35.457019802668903</v>
      </c>
      <c r="M58" s="47">
        <v>27.609885235343999</v>
      </c>
      <c r="N58" s="47">
        <v>23.559217887863198</v>
      </c>
      <c r="O58" s="47">
        <v>19.985764415465201</v>
      </c>
      <c r="P58" s="47">
        <v>17.765569909021</v>
      </c>
      <c r="Q58" s="47">
        <v>26.344153582111399</v>
      </c>
      <c r="R58" s="47">
        <v>51.375589960501102</v>
      </c>
      <c r="S58" s="47">
        <v>39.697462989949202</v>
      </c>
      <c r="T58" s="48">
        <v>15.2165322800371</v>
      </c>
      <c r="U58" s="47" t="e">
        <f t="shared" ca="1" si="21"/>
        <v>#VALUE!</v>
      </c>
      <c r="V58" s="46" t="e">
        <f t="shared" ca="1" si="22"/>
        <v>#VALUE!</v>
      </c>
      <c r="W58" s="46" t="e">
        <f t="shared" ca="1" si="23"/>
        <v>#VALUE!</v>
      </c>
      <c r="X58" s="46" t="e">
        <f t="shared" ca="1" si="24"/>
        <v>#VALUE!</v>
      </c>
      <c r="Y58" s="46" t="e">
        <f t="shared" ca="1" si="25"/>
        <v>#VALUE!</v>
      </c>
      <c r="Z58" s="46" t="e">
        <f t="shared" ca="1" si="26"/>
        <v>#VALUE!</v>
      </c>
      <c r="AA58" s="46" t="e">
        <f t="shared" ca="1" si="27"/>
        <v>#VALUE!</v>
      </c>
      <c r="AB58" s="46" t="e">
        <f t="shared" ca="1" si="28"/>
        <v>#VALUE!</v>
      </c>
      <c r="AC58" s="46" t="e">
        <f t="shared" ca="1" si="29"/>
        <v>#VALUE!</v>
      </c>
      <c r="AD58" s="46" t="e">
        <f t="shared" ca="1" si="30"/>
        <v>#VALUE!</v>
      </c>
      <c r="AE58" s="46" t="e">
        <f t="shared" ca="1" si="31"/>
        <v>#VALUE!</v>
      </c>
    </row>
    <row r="59" spans="1:31" ht="15" hidden="1" customHeight="1" x14ac:dyDescent="0.25">
      <c r="A59" s="36">
        <v>28</v>
      </c>
      <c r="B59" s="36" t="s">
        <v>47</v>
      </c>
      <c r="C59" s="36" t="e">
        <f t="shared" ca="1" si="33"/>
        <v>#VALUE!</v>
      </c>
      <c r="D59" s="36" t="e">
        <f t="shared" ca="1" si="33"/>
        <v>#VALUE!</v>
      </c>
      <c r="E59" s="36" t="e">
        <f t="shared" ca="1" si="33"/>
        <v>#VALUE!</v>
      </c>
      <c r="F59" s="36" t="e">
        <f t="shared" ca="1" si="33"/>
        <v>#VALUE!</v>
      </c>
      <c r="G59" s="36" t="e">
        <f t="shared" ca="1" si="33"/>
        <v>#VALUE!</v>
      </c>
      <c r="H59" s="36" t="e">
        <f t="shared" ca="1" si="33"/>
        <v>#VALUE!</v>
      </c>
      <c r="I59" s="46">
        <v>215.29780750551001</v>
      </c>
      <c r="J59" s="47">
        <v>16.325414879296599</v>
      </c>
      <c r="K59" s="47">
        <v>15.5638624177714</v>
      </c>
      <c r="L59" s="47">
        <v>19.418687912854001</v>
      </c>
      <c r="M59" s="47">
        <v>13.511370295546801</v>
      </c>
      <c r="N59" s="47">
        <v>19.852393416588399</v>
      </c>
      <c r="O59" s="47">
        <v>22.487505948179098</v>
      </c>
      <c r="P59" s="47">
        <v>23.774362364263499</v>
      </c>
      <c r="Q59" s="47">
        <v>27.144720599282</v>
      </c>
      <c r="R59" s="47">
        <v>24.6770225812128</v>
      </c>
      <c r="S59" s="47">
        <v>20.263535909973999</v>
      </c>
      <c r="T59" s="48">
        <v>12.278931180541299</v>
      </c>
      <c r="U59" s="47" t="e">
        <f t="shared" ca="1" si="21"/>
        <v>#VALUE!</v>
      </c>
      <c r="V59" s="46" t="e">
        <f t="shared" ca="1" si="22"/>
        <v>#VALUE!</v>
      </c>
      <c r="W59" s="46" t="e">
        <f t="shared" ca="1" si="23"/>
        <v>#VALUE!</v>
      </c>
      <c r="X59" s="46" t="e">
        <f t="shared" ca="1" si="24"/>
        <v>#VALUE!</v>
      </c>
      <c r="Y59" s="46" t="e">
        <f t="shared" ca="1" si="25"/>
        <v>#VALUE!</v>
      </c>
      <c r="Z59" s="46" t="e">
        <f t="shared" ca="1" si="26"/>
        <v>#VALUE!</v>
      </c>
      <c r="AA59" s="46" t="e">
        <f t="shared" ca="1" si="27"/>
        <v>#VALUE!</v>
      </c>
      <c r="AB59" s="46" t="e">
        <f t="shared" ca="1" si="28"/>
        <v>#VALUE!</v>
      </c>
      <c r="AC59" s="46" t="e">
        <f t="shared" ca="1" si="29"/>
        <v>#VALUE!</v>
      </c>
      <c r="AD59" s="46" t="e">
        <f t="shared" ca="1" si="30"/>
        <v>#VALUE!</v>
      </c>
      <c r="AE59" s="46" t="e">
        <f t="shared" ca="1" si="31"/>
        <v>#VALUE!</v>
      </c>
    </row>
    <row r="60" spans="1:31" ht="15" hidden="1" customHeight="1" x14ac:dyDescent="0.25">
      <c r="A60" s="36">
        <v>29</v>
      </c>
      <c r="B60" s="36" t="s">
        <v>48</v>
      </c>
      <c r="C60" s="36" t="e">
        <f t="shared" ca="1" si="33"/>
        <v>#VALUE!</v>
      </c>
      <c r="D60" s="36" t="e">
        <f t="shared" ca="1" si="33"/>
        <v>#VALUE!</v>
      </c>
      <c r="E60" s="36" t="e">
        <f t="shared" ca="1" si="33"/>
        <v>#VALUE!</v>
      </c>
      <c r="F60" s="36" t="e">
        <f t="shared" ca="1" si="33"/>
        <v>#VALUE!</v>
      </c>
      <c r="G60" s="36" t="e">
        <f t="shared" ca="1" si="33"/>
        <v>#VALUE!</v>
      </c>
      <c r="H60" s="36" t="e">
        <f t="shared" ca="1" si="33"/>
        <v>#VALUE!</v>
      </c>
      <c r="I60" s="46">
        <v>269.88130203552299</v>
      </c>
      <c r="J60" s="47">
        <v>20.710538277024799</v>
      </c>
      <c r="K60" s="47">
        <v>45.438777435612302</v>
      </c>
      <c r="L60" s="47">
        <v>25.122473398489898</v>
      </c>
      <c r="M60" s="47">
        <v>19.430329451787902</v>
      </c>
      <c r="N60" s="47">
        <v>19.1693912976116</v>
      </c>
      <c r="O60" s="47">
        <v>23.1825336144217</v>
      </c>
      <c r="P60" s="47">
        <v>26.9162432213258</v>
      </c>
      <c r="Q60" s="47">
        <v>23.1288063168146</v>
      </c>
      <c r="R60" s="47">
        <v>26.8220632823353</v>
      </c>
      <c r="S60" s="47">
        <v>26.736443752240401</v>
      </c>
      <c r="T60" s="48">
        <v>13.223701987859</v>
      </c>
      <c r="U60" s="47" t="e">
        <f t="shared" ca="1" si="21"/>
        <v>#VALUE!</v>
      </c>
      <c r="V60" s="46" t="e">
        <f t="shared" ca="1" si="22"/>
        <v>#VALUE!</v>
      </c>
      <c r="W60" s="46" t="e">
        <f t="shared" ca="1" si="23"/>
        <v>#VALUE!</v>
      </c>
      <c r="X60" s="46" t="e">
        <f t="shared" ca="1" si="24"/>
        <v>#VALUE!</v>
      </c>
      <c r="Y60" s="46" t="e">
        <f t="shared" ca="1" si="25"/>
        <v>#VALUE!</v>
      </c>
      <c r="Z60" s="46" t="e">
        <f t="shared" ca="1" si="26"/>
        <v>#VALUE!</v>
      </c>
      <c r="AA60" s="46" t="e">
        <f t="shared" ca="1" si="27"/>
        <v>#VALUE!</v>
      </c>
      <c r="AB60" s="46" t="e">
        <f t="shared" ca="1" si="28"/>
        <v>#VALUE!</v>
      </c>
      <c r="AC60" s="46" t="e">
        <f t="shared" ca="1" si="29"/>
        <v>#VALUE!</v>
      </c>
      <c r="AD60" s="46" t="e">
        <f t="shared" ca="1" si="30"/>
        <v>#VALUE!</v>
      </c>
      <c r="AE60" s="46" t="e">
        <f t="shared" ca="1" si="31"/>
        <v>#VALUE!</v>
      </c>
    </row>
    <row r="61" spans="1:31" ht="15" hidden="1" customHeight="1" x14ac:dyDescent="0.25">
      <c r="A61" s="36">
        <v>30</v>
      </c>
      <c r="B61" s="36" t="s">
        <v>49</v>
      </c>
      <c r="C61" s="36" t="e">
        <f t="shared" ca="1" si="33"/>
        <v>#VALUE!</v>
      </c>
      <c r="D61" s="36" t="e">
        <f t="shared" ca="1" si="33"/>
        <v>#VALUE!</v>
      </c>
      <c r="E61" s="36" t="e">
        <f t="shared" ca="1" si="33"/>
        <v>#VALUE!</v>
      </c>
      <c r="F61" s="36" t="e">
        <f t="shared" ca="1" si="33"/>
        <v>#VALUE!</v>
      </c>
      <c r="G61" s="36" t="e">
        <f t="shared" ca="1" si="33"/>
        <v>#VALUE!</v>
      </c>
      <c r="H61" s="36" t="e">
        <f t="shared" ca="1" si="33"/>
        <v>#VALUE!</v>
      </c>
      <c r="I61" s="46">
        <v>244.95881958355801</v>
      </c>
      <c r="J61" s="47">
        <v>18.809570067104602</v>
      </c>
      <c r="K61" s="47">
        <v>36.864233692490899</v>
      </c>
      <c r="L61" s="47">
        <v>15.190561340608101</v>
      </c>
      <c r="M61" s="47">
        <v>14.3018652002064</v>
      </c>
      <c r="N61" s="47">
        <v>31.415518365522999</v>
      </c>
      <c r="O61" s="47">
        <v>20.606961598549301</v>
      </c>
      <c r="P61" s="47">
        <v>12.0326552846414</v>
      </c>
      <c r="Q61" s="47">
        <v>30.366979451041299</v>
      </c>
      <c r="R61" s="47">
        <v>38.682724889614697</v>
      </c>
      <c r="S61" s="47">
        <v>16.4561349016682</v>
      </c>
      <c r="T61" s="48">
        <v>10.231614792109999</v>
      </c>
      <c r="U61" s="47" t="e">
        <f t="shared" ca="1" si="21"/>
        <v>#VALUE!</v>
      </c>
      <c r="V61" s="46" t="e">
        <f t="shared" ca="1" si="22"/>
        <v>#VALUE!</v>
      </c>
      <c r="W61" s="46" t="e">
        <f t="shared" ca="1" si="23"/>
        <v>#VALUE!</v>
      </c>
      <c r="X61" s="46" t="e">
        <f t="shared" ca="1" si="24"/>
        <v>#VALUE!</v>
      </c>
      <c r="Y61" s="46" t="e">
        <f t="shared" ca="1" si="25"/>
        <v>#VALUE!</v>
      </c>
      <c r="Z61" s="46" t="e">
        <f t="shared" ca="1" si="26"/>
        <v>#VALUE!</v>
      </c>
      <c r="AA61" s="46" t="e">
        <f t="shared" ca="1" si="27"/>
        <v>#VALUE!</v>
      </c>
      <c r="AB61" s="46" t="e">
        <f t="shared" ca="1" si="28"/>
        <v>#VALUE!</v>
      </c>
      <c r="AC61" s="46" t="e">
        <f t="shared" ca="1" si="29"/>
        <v>#VALUE!</v>
      </c>
      <c r="AD61" s="46" t="e">
        <f t="shared" ca="1" si="30"/>
        <v>#VALUE!</v>
      </c>
      <c r="AE61" s="46" t="e">
        <f t="shared" ca="1" si="31"/>
        <v>#VALUE!</v>
      </c>
    </row>
    <row r="62" spans="1:31" ht="15" hidden="1" customHeight="1" x14ac:dyDescent="0.25">
      <c r="A62" s="36">
        <v>31</v>
      </c>
      <c r="B62" s="36" t="s">
        <v>50</v>
      </c>
      <c r="C62" s="36" t="e">
        <f t="shared" ref="C62:H67" ca="1" si="34">1+C$16*C$43</f>
        <v>#VALUE!</v>
      </c>
      <c r="D62" s="36" t="e">
        <f t="shared" ca="1" si="34"/>
        <v>#VALUE!</v>
      </c>
      <c r="E62" s="36" t="e">
        <f t="shared" ca="1" si="34"/>
        <v>#VALUE!</v>
      </c>
      <c r="F62" s="36" t="e">
        <f t="shared" ca="1" si="34"/>
        <v>#VALUE!</v>
      </c>
      <c r="G62" s="36" t="e">
        <f t="shared" ca="1" si="34"/>
        <v>#VALUE!</v>
      </c>
      <c r="H62" s="36" t="e">
        <f t="shared" ca="1" si="34"/>
        <v>#VALUE!</v>
      </c>
      <c r="I62" s="46">
        <v>206.68918395920201</v>
      </c>
      <c r="J62" s="47">
        <v>13.7440512518024</v>
      </c>
      <c r="K62" s="47">
        <v>27.8648189297298</v>
      </c>
      <c r="L62" s="47">
        <v>18.117079431824202</v>
      </c>
      <c r="M62" s="47">
        <v>22.273710733693498</v>
      </c>
      <c r="N62" s="47">
        <v>14.3906227856746</v>
      </c>
      <c r="O62" s="47">
        <v>13.2486228192666</v>
      </c>
      <c r="P62" s="47">
        <v>15.3578015254104</v>
      </c>
      <c r="Q62" s="47">
        <v>23.451425089541001</v>
      </c>
      <c r="R62" s="47">
        <v>31.843365682821599</v>
      </c>
      <c r="S62" s="47">
        <v>14.480514793514599</v>
      </c>
      <c r="T62" s="48">
        <v>11.917170915922901</v>
      </c>
      <c r="U62" s="47" t="e">
        <f t="shared" ca="1" si="21"/>
        <v>#VALUE!</v>
      </c>
      <c r="V62" s="46" t="e">
        <f t="shared" ca="1" si="22"/>
        <v>#VALUE!</v>
      </c>
      <c r="W62" s="46" t="e">
        <f t="shared" ca="1" si="23"/>
        <v>#VALUE!</v>
      </c>
      <c r="X62" s="46" t="e">
        <f t="shared" ca="1" si="24"/>
        <v>#VALUE!</v>
      </c>
      <c r="Y62" s="46" t="e">
        <f t="shared" ca="1" si="25"/>
        <v>#VALUE!</v>
      </c>
      <c r="Z62" s="46" t="e">
        <f t="shared" ca="1" si="26"/>
        <v>#VALUE!</v>
      </c>
      <c r="AA62" s="46" t="e">
        <f t="shared" ca="1" si="27"/>
        <v>#VALUE!</v>
      </c>
      <c r="AB62" s="46" t="e">
        <f t="shared" ca="1" si="28"/>
        <v>#VALUE!</v>
      </c>
      <c r="AC62" s="46" t="e">
        <f t="shared" ca="1" si="29"/>
        <v>#VALUE!</v>
      </c>
      <c r="AD62" s="46" t="e">
        <f t="shared" ca="1" si="30"/>
        <v>#VALUE!</v>
      </c>
      <c r="AE62" s="46" t="e">
        <f t="shared" ca="1" si="31"/>
        <v>#VALUE!</v>
      </c>
    </row>
    <row r="63" spans="1:31" ht="15" hidden="1" customHeight="1" x14ac:dyDescent="0.25">
      <c r="A63" s="36">
        <v>32</v>
      </c>
      <c r="B63" s="36" t="s">
        <v>51</v>
      </c>
      <c r="C63" s="36" t="e">
        <f t="shared" ca="1" si="34"/>
        <v>#VALUE!</v>
      </c>
      <c r="D63" s="36" t="e">
        <f t="shared" ca="1" si="34"/>
        <v>#VALUE!</v>
      </c>
      <c r="E63" s="36" t="e">
        <f t="shared" ca="1" si="34"/>
        <v>#VALUE!</v>
      </c>
      <c r="F63" s="36" t="e">
        <f t="shared" ca="1" si="34"/>
        <v>#VALUE!</v>
      </c>
      <c r="G63" s="36" t="e">
        <f t="shared" ca="1" si="34"/>
        <v>#VALUE!</v>
      </c>
      <c r="H63" s="36" t="e">
        <f t="shared" ca="1" si="34"/>
        <v>#VALUE!</v>
      </c>
      <c r="I63" s="46">
        <v>247.76068881947799</v>
      </c>
      <c r="J63" s="47">
        <v>20.613753352956198</v>
      </c>
      <c r="K63" s="47">
        <v>33.124098980658097</v>
      </c>
      <c r="L63" s="47">
        <v>20.6563664741909</v>
      </c>
      <c r="M63" s="47">
        <v>22.894226565959698</v>
      </c>
      <c r="N63" s="47">
        <v>17.182462991355202</v>
      </c>
      <c r="O63" s="47">
        <v>14.3285616848132</v>
      </c>
      <c r="P63" s="47">
        <v>16.565830797941601</v>
      </c>
      <c r="Q63" s="47">
        <v>27.106000257204101</v>
      </c>
      <c r="R63" s="47">
        <v>34.9666973870996</v>
      </c>
      <c r="S63" s="47">
        <v>23.765432234567701</v>
      </c>
      <c r="T63" s="48">
        <v>16.557258092731601</v>
      </c>
      <c r="U63" s="47" t="e">
        <f t="shared" ca="1" si="21"/>
        <v>#VALUE!</v>
      </c>
      <c r="V63" s="46" t="e">
        <f t="shared" ca="1" si="22"/>
        <v>#VALUE!</v>
      </c>
      <c r="W63" s="46" t="e">
        <f t="shared" ca="1" si="23"/>
        <v>#VALUE!</v>
      </c>
      <c r="X63" s="46" t="e">
        <f t="shared" ca="1" si="24"/>
        <v>#VALUE!</v>
      </c>
      <c r="Y63" s="46" t="e">
        <f t="shared" ca="1" si="25"/>
        <v>#VALUE!</v>
      </c>
      <c r="Z63" s="46" t="e">
        <f t="shared" ca="1" si="26"/>
        <v>#VALUE!</v>
      </c>
      <c r="AA63" s="46" t="e">
        <f t="shared" ca="1" si="27"/>
        <v>#VALUE!</v>
      </c>
      <c r="AB63" s="46" t="e">
        <f t="shared" ca="1" si="28"/>
        <v>#VALUE!</v>
      </c>
      <c r="AC63" s="46" t="e">
        <f t="shared" ca="1" si="29"/>
        <v>#VALUE!</v>
      </c>
      <c r="AD63" s="46" t="e">
        <f t="shared" ca="1" si="30"/>
        <v>#VALUE!</v>
      </c>
      <c r="AE63" s="46" t="e">
        <f t="shared" ca="1" si="31"/>
        <v>#VALUE!</v>
      </c>
    </row>
    <row r="64" spans="1:31" ht="15" hidden="1" customHeight="1" x14ac:dyDescent="0.25">
      <c r="A64" s="36">
        <v>33</v>
      </c>
      <c r="B64" s="36" t="s">
        <v>52</v>
      </c>
      <c r="C64" s="36" t="e">
        <f t="shared" ca="1" si="34"/>
        <v>#VALUE!</v>
      </c>
      <c r="D64" s="36" t="e">
        <f t="shared" ca="1" si="34"/>
        <v>#VALUE!</v>
      </c>
      <c r="E64" s="36" t="e">
        <f t="shared" ca="1" si="34"/>
        <v>#VALUE!</v>
      </c>
      <c r="F64" s="36" t="e">
        <f t="shared" ca="1" si="34"/>
        <v>#VALUE!</v>
      </c>
      <c r="G64" s="36" t="e">
        <f t="shared" ca="1" si="34"/>
        <v>#VALUE!</v>
      </c>
      <c r="H64" s="36" t="e">
        <f t="shared" ca="1" si="34"/>
        <v>#VALUE!</v>
      </c>
      <c r="I64" s="46">
        <v>297.13673845094797</v>
      </c>
      <c r="J64" s="47">
        <v>15.8155624014883</v>
      </c>
      <c r="K64" s="47">
        <v>44.218591978849197</v>
      </c>
      <c r="L64" s="47">
        <v>26.112757202531999</v>
      </c>
      <c r="M64" s="47">
        <v>29.920001240206201</v>
      </c>
      <c r="N64" s="47">
        <v>26.136946056669501</v>
      </c>
      <c r="O64" s="47">
        <v>21.079412359011801</v>
      </c>
      <c r="P64" s="47">
        <v>19.932539881092801</v>
      </c>
      <c r="Q64" s="47">
        <v>29.210427181336499</v>
      </c>
      <c r="R64" s="47">
        <v>33.200281183316598</v>
      </c>
      <c r="S64" s="47">
        <v>37.167228977504799</v>
      </c>
      <c r="T64" s="48">
        <v>14.342989988940399</v>
      </c>
      <c r="U64" s="47" t="e">
        <f t="shared" ca="1" si="21"/>
        <v>#VALUE!</v>
      </c>
      <c r="V64" s="46" t="e">
        <f t="shared" ca="1" si="22"/>
        <v>#VALUE!</v>
      </c>
      <c r="W64" s="46" t="e">
        <f t="shared" ca="1" si="23"/>
        <v>#VALUE!</v>
      </c>
      <c r="X64" s="46" t="e">
        <f t="shared" ca="1" si="24"/>
        <v>#VALUE!</v>
      </c>
      <c r="Y64" s="46" t="e">
        <f t="shared" ca="1" si="25"/>
        <v>#VALUE!</v>
      </c>
      <c r="Z64" s="46" t="e">
        <f t="shared" ca="1" si="26"/>
        <v>#VALUE!</v>
      </c>
      <c r="AA64" s="46" t="e">
        <f t="shared" ca="1" si="27"/>
        <v>#VALUE!</v>
      </c>
      <c r="AB64" s="46" t="e">
        <f t="shared" ca="1" si="28"/>
        <v>#VALUE!</v>
      </c>
      <c r="AC64" s="46" t="e">
        <f t="shared" ca="1" si="29"/>
        <v>#VALUE!</v>
      </c>
      <c r="AD64" s="46" t="e">
        <f t="shared" ca="1" si="30"/>
        <v>#VALUE!</v>
      </c>
      <c r="AE64" s="46" t="e">
        <f t="shared" ca="1" si="31"/>
        <v>#VALUE!</v>
      </c>
    </row>
    <row r="65" spans="1:31" ht="15" hidden="1" customHeight="1" x14ac:dyDescent="0.25">
      <c r="A65" s="36">
        <v>34</v>
      </c>
      <c r="B65" s="36" t="s">
        <v>53</v>
      </c>
      <c r="C65" s="36" t="e">
        <f t="shared" ca="1" si="34"/>
        <v>#VALUE!</v>
      </c>
      <c r="D65" s="36" t="e">
        <f t="shared" ca="1" si="34"/>
        <v>#VALUE!</v>
      </c>
      <c r="E65" s="36" t="e">
        <f t="shared" ca="1" si="34"/>
        <v>#VALUE!</v>
      </c>
      <c r="F65" s="36" t="e">
        <f t="shared" ca="1" si="34"/>
        <v>#VALUE!</v>
      </c>
      <c r="G65" s="36" t="e">
        <f t="shared" ca="1" si="34"/>
        <v>#VALUE!</v>
      </c>
      <c r="H65" s="36" t="e">
        <f t="shared" ca="1" si="34"/>
        <v>#VALUE!</v>
      </c>
      <c r="I65" s="46">
        <v>220.458140582504</v>
      </c>
      <c r="J65" s="47">
        <v>16.7071944043659</v>
      </c>
      <c r="K65" s="47">
        <v>34.867237207080599</v>
      </c>
      <c r="L65" s="47">
        <v>19.6752110221077</v>
      </c>
      <c r="M65" s="47">
        <v>21.673486830041998</v>
      </c>
      <c r="N65" s="47">
        <v>16.358274652894899</v>
      </c>
      <c r="O65" s="47">
        <v>15.965657623626299</v>
      </c>
      <c r="P65" s="47">
        <v>14.9138766788239</v>
      </c>
      <c r="Q65" s="47">
        <v>23.682506209712798</v>
      </c>
      <c r="R65" s="47">
        <v>27.126140179354799</v>
      </c>
      <c r="S65" s="47">
        <v>16.407747897395399</v>
      </c>
      <c r="T65" s="48">
        <v>13.080807877099801</v>
      </c>
      <c r="U65" s="47" t="e">
        <f t="shared" ca="1" si="21"/>
        <v>#VALUE!</v>
      </c>
      <c r="V65" s="46" t="e">
        <f t="shared" ca="1" si="22"/>
        <v>#VALUE!</v>
      </c>
      <c r="W65" s="46" t="e">
        <f t="shared" ca="1" si="23"/>
        <v>#VALUE!</v>
      </c>
      <c r="X65" s="46" t="e">
        <f t="shared" ca="1" si="24"/>
        <v>#VALUE!</v>
      </c>
      <c r="Y65" s="46" t="e">
        <f t="shared" ca="1" si="25"/>
        <v>#VALUE!</v>
      </c>
      <c r="Z65" s="46" t="e">
        <f t="shared" ca="1" si="26"/>
        <v>#VALUE!</v>
      </c>
      <c r="AA65" s="46" t="e">
        <f t="shared" ca="1" si="27"/>
        <v>#VALUE!</v>
      </c>
      <c r="AB65" s="46" t="e">
        <f t="shared" ca="1" si="28"/>
        <v>#VALUE!</v>
      </c>
      <c r="AC65" s="46" t="e">
        <f t="shared" ca="1" si="29"/>
        <v>#VALUE!</v>
      </c>
      <c r="AD65" s="46" t="e">
        <f t="shared" ca="1" si="30"/>
        <v>#VALUE!</v>
      </c>
      <c r="AE65" s="46" t="e">
        <f t="shared" ca="1" si="31"/>
        <v>#VALUE!</v>
      </c>
    </row>
    <row r="66" spans="1:31" ht="15" hidden="1" customHeight="1" x14ac:dyDescent="0.25">
      <c r="A66" s="36">
        <v>35</v>
      </c>
      <c r="B66" s="36" t="s">
        <v>54</v>
      </c>
      <c r="C66" s="36" t="e">
        <f t="shared" ca="1" si="34"/>
        <v>#VALUE!</v>
      </c>
      <c r="D66" s="36" t="e">
        <f t="shared" ca="1" si="34"/>
        <v>#VALUE!</v>
      </c>
      <c r="E66" s="36" t="e">
        <f t="shared" ca="1" si="34"/>
        <v>#VALUE!</v>
      </c>
      <c r="F66" s="36" t="e">
        <f t="shared" ca="1" si="34"/>
        <v>#VALUE!</v>
      </c>
      <c r="G66" s="36" t="e">
        <f t="shared" ca="1" si="34"/>
        <v>#VALUE!</v>
      </c>
      <c r="H66" s="36" t="e">
        <f t="shared" ca="1" si="34"/>
        <v>#VALUE!</v>
      </c>
      <c r="I66" s="46">
        <v>217.57519077671699</v>
      </c>
      <c r="J66" s="47">
        <v>22.417531297615302</v>
      </c>
      <c r="K66" s="47">
        <v>28.123082317089899</v>
      </c>
      <c r="L66" s="47">
        <v>19.362893196847299</v>
      </c>
      <c r="M66" s="47">
        <v>12.673382022989699</v>
      </c>
      <c r="N66" s="47">
        <v>12.103006070565501</v>
      </c>
      <c r="O66" s="47">
        <v>11.112089724915499</v>
      </c>
      <c r="P66" s="47">
        <v>17.751035073657999</v>
      </c>
      <c r="Q66" s="47">
        <v>29.613210815294099</v>
      </c>
      <c r="R66" s="47">
        <v>32.161587499261699</v>
      </c>
      <c r="S66" s="47">
        <v>26.0914191677915</v>
      </c>
      <c r="T66" s="48">
        <v>6.1659535906884502</v>
      </c>
      <c r="U66" s="47" t="e">
        <f t="shared" ca="1" si="21"/>
        <v>#VALUE!</v>
      </c>
      <c r="V66" s="46" t="e">
        <f t="shared" ca="1" si="22"/>
        <v>#VALUE!</v>
      </c>
      <c r="W66" s="46" t="e">
        <f t="shared" ca="1" si="23"/>
        <v>#VALUE!</v>
      </c>
      <c r="X66" s="46" t="e">
        <f t="shared" ca="1" si="24"/>
        <v>#VALUE!</v>
      </c>
      <c r="Y66" s="46" t="e">
        <f t="shared" ca="1" si="25"/>
        <v>#VALUE!</v>
      </c>
      <c r="Z66" s="46" t="e">
        <f t="shared" ca="1" si="26"/>
        <v>#VALUE!</v>
      </c>
      <c r="AA66" s="46" t="e">
        <f t="shared" ca="1" si="27"/>
        <v>#VALUE!</v>
      </c>
      <c r="AB66" s="46" t="e">
        <f t="shared" ca="1" si="28"/>
        <v>#VALUE!</v>
      </c>
      <c r="AC66" s="46" t="e">
        <f t="shared" ca="1" si="29"/>
        <v>#VALUE!</v>
      </c>
      <c r="AD66" s="46" t="e">
        <f t="shared" ca="1" si="30"/>
        <v>#VALUE!</v>
      </c>
      <c r="AE66" s="46" t="e">
        <f t="shared" ca="1" si="31"/>
        <v>#VALUE!</v>
      </c>
    </row>
    <row r="67" spans="1:31" ht="15" hidden="1" customHeight="1" x14ac:dyDescent="0.25">
      <c r="A67" s="36">
        <v>36</v>
      </c>
      <c r="B67" s="36" t="s">
        <v>55</v>
      </c>
      <c r="C67" s="36" t="e">
        <f t="shared" ca="1" si="34"/>
        <v>#VALUE!</v>
      </c>
      <c r="D67" s="36" t="e">
        <f t="shared" ca="1" si="34"/>
        <v>#VALUE!</v>
      </c>
      <c r="E67" s="36" t="e">
        <f t="shared" ca="1" si="34"/>
        <v>#VALUE!</v>
      </c>
      <c r="F67" s="36" t="e">
        <f t="shared" ca="1" si="34"/>
        <v>#VALUE!</v>
      </c>
      <c r="G67" s="36" t="e">
        <f t="shared" ca="1" si="34"/>
        <v>#VALUE!</v>
      </c>
      <c r="H67" s="36" t="e">
        <f t="shared" ca="1" si="34"/>
        <v>#VALUE!</v>
      </c>
      <c r="I67" s="46">
        <v>195.50922834807699</v>
      </c>
      <c r="J67" s="47">
        <v>20.054327249443698</v>
      </c>
      <c r="K67" s="47">
        <v>22.0721387827891</v>
      </c>
      <c r="L67" s="47">
        <v>12.9588648478806</v>
      </c>
      <c r="M67" s="47">
        <v>14.263943643898999</v>
      </c>
      <c r="N67" s="47">
        <v>14.669258265044601</v>
      </c>
      <c r="O67" s="47">
        <v>15.459323649500501</v>
      </c>
      <c r="P67" s="47">
        <v>19.8630217332882</v>
      </c>
      <c r="Q67" s="47">
        <v>15.8668760687407</v>
      </c>
      <c r="R67" s="47">
        <v>32.725060375733399</v>
      </c>
      <c r="S67" s="47">
        <v>14.617221708296499</v>
      </c>
      <c r="T67" s="48">
        <v>12.9591920234607</v>
      </c>
      <c r="U67" s="47" t="e">
        <f t="shared" ca="1" si="21"/>
        <v>#VALUE!</v>
      </c>
      <c r="V67" s="46" t="e">
        <f t="shared" ca="1" si="22"/>
        <v>#VALUE!</v>
      </c>
      <c r="W67" s="46" t="e">
        <f t="shared" ca="1" si="23"/>
        <v>#VALUE!</v>
      </c>
      <c r="X67" s="46" t="e">
        <f t="shared" ca="1" si="24"/>
        <v>#VALUE!</v>
      </c>
      <c r="Y67" s="46" t="e">
        <f t="shared" ca="1" si="25"/>
        <v>#VALUE!</v>
      </c>
      <c r="Z67" s="46" t="e">
        <f t="shared" ca="1" si="26"/>
        <v>#VALUE!</v>
      </c>
      <c r="AA67" s="46" t="e">
        <f t="shared" ca="1" si="27"/>
        <v>#VALUE!</v>
      </c>
      <c r="AB67" s="46" t="e">
        <f t="shared" ca="1" si="28"/>
        <v>#VALUE!</v>
      </c>
      <c r="AC67" s="46" t="e">
        <f t="shared" ca="1" si="29"/>
        <v>#VALUE!</v>
      </c>
      <c r="AD67" s="46" t="e">
        <f t="shared" ca="1" si="30"/>
        <v>#VALUE!</v>
      </c>
      <c r="AE67" s="46" t="e">
        <f t="shared" ca="1" si="31"/>
        <v>#VALUE!</v>
      </c>
    </row>
    <row r="68" spans="1:31" ht="15" hidden="1" customHeight="1" x14ac:dyDescent="0.25">
      <c r="A68" s="36">
        <v>37</v>
      </c>
      <c r="B68" s="36" t="s">
        <v>56</v>
      </c>
      <c r="C68" s="36">
        <f t="shared" ref="C68:H80" si="35">1+C$4*C$31</f>
        <v>1.1519999999999999</v>
      </c>
      <c r="D68" s="36">
        <f t="shared" si="35"/>
        <v>1.087</v>
      </c>
      <c r="E68" s="36">
        <f t="shared" si="35"/>
        <v>1</v>
      </c>
      <c r="F68" s="36">
        <f t="shared" si="35"/>
        <v>1.0289999999999999</v>
      </c>
      <c r="G68" s="36">
        <f t="shared" si="35"/>
        <v>1</v>
      </c>
      <c r="H68" s="36">
        <f t="shared" si="35"/>
        <v>1</v>
      </c>
      <c r="I68" s="46">
        <v>235.02981964166</v>
      </c>
      <c r="J68" s="47">
        <v>23.994811035501002</v>
      </c>
      <c r="K68" s="47">
        <v>27.432599516075602</v>
      </c>
      <c r="L68" s="47">
        <v>15.3064631189708</v>
      </c>
      <c r="M68" s="47">
        <v>17.835270391516399</v>
      </c>
      <c r="N68" s="47">
        <v>17.749308576432099</v>
      </c>
      <c r="O68" s="47">
        <v>17.313666718573302</v>
      </c>
      <c r="P68" s="47">
        <v>23.604819661362299</v>
      </c>
      <c r="Q68" s="47">
        <v>20.906060331077999</v>
      </c>
      <c r="R68" s="47">
        <v>38.824364291900601</v>
      </c>
      <c r="S68" s="47">
        <v>16.7329931808144</v>
      </c>
      <c r="T68" s="48">
        <v>15.329462819435699</v>
      </c>
      <c r="U68" s="47">
        <f t="shared" ref="U68:U80" si="36">ROUNDUP(J68*$E68*(1+$H$4*U$31)/($C68*$D68*$F68*$G68),0)</f>
        <v>19</v>
      </c>
      <c r="V68" s="46">
        <f t="shared" ref="V68:V80" si="37">ROUNDUP(K68*$E68*(1+$H$4*V$31)/($C68*$D68*$F68*$G68),0)</f>
        <v>22</v>
      </c>
      <c r="W68" s="46">
        <f t="shared" ref="W68:W80" si="38">ROUNDUP(L68*$E68*(1+$H$4*W$31)/($C68*$D68*$F68*$G68),0)</f>
        <v>12</v>
      </c>
      <c r="X68" s="46">
        <f t="shared" ref="X68:X80" si="39">ROUNDUP(M68*$E68*(1+$H$4*X$31)/($C68*$D68*$F68*$G68),0)</f>
        <v>14</v>
      </c>
      <c r="Y68" s="46">
        <f t="shared" ref="Y68:Y80" si="40">ROUNDUP(N68*$E68*(1+$H$4*Y$31)/($C68*$D68*$F68*$G68),0)</f>
        <v>14</v>
      </c>
      <c r="Z68" s="46">
        <f t="shared" ref="Z68:Z80" si="41">ROUNDUP(O68*$E68*(1+$H$4*Z$31)/($C68*$D68*$F68*$G68),0)</f>
        <v>14</v>
      </c>
      <c r="AA68" s="46">
        <f t="shared" ref="AA68:AA80" si="42">ROUNDUP(P68*$E68*(1+$H$4*AA$31)/($C68*$D68*$F68*$G68),0)</f>
        <v>19</v>
      </c>
      <c r="AB68" s="46">
        <f t="shared" ref="AB68:AB80" si="43">ROUNDUP(Q68*$E68*(1+$H$4*AB$31)/($C68*$D68*$F68*$G68),0)</f>
        <v>17</v>
      </c>
      <c r="AC68" s="46">
        <f t="shared" ref="AC68:AC80" si="44">ROUNDUP(R68*$E68*(1+$H$4*AC$31)/($C68*$D68*$F68*$G68),0)</f>
        <v>31</v>
      </c>
      <c r="AD68" s="46">
        <f t="shared" ref="AD68:AD80" si="45">ROUNDUP(S68*$E68*(1+$H$4*AD$31)/($C68*$D68*$F68*$G68),0)</f>
        <v>13</v>
      </c>
      <c r="AE68" s="46">
        <f t="shared" ref="AE68:AE80" si="46">ROUNDUP(T68*$E68*(1+$H$4*AE$31)/($C68*$D68*$F68*$G68),0)</f>
        <v>12</v>
      </c>
    </row>
    <row r="69" spans="1:31" ht="15" hidden="1" customHeight="1" x14ac:dyDescent="0.25">
      <c r="A69" s="36">
        <v>38</v>
      </c>
      <c r="B69" s="36" t="s">
        <v>57</v>
      </c>
      <c r="C69" s="36">
        <f t="shared" si="35"/>
        <v>1.1519999999999999</v>
      </c>
      <c r="D69" s="36">
        <f t="shared" si="35"/>
        <v>1.087</v>
      </c>
      <c r="E69" s="36">
        <f t="shared" si="35"/>
        <v>1</v>
      </c>
      <c r="F69" s="36">
        <f t="shared" si="35"/>
        <v>1.0289999999999999</v>
      </c>
      <c r="G69" s="36">
        <f t="shared" si="35"/>
        <v>1</v>
      </c>
      <c r="H69" s="36">
        <f t="shared" si="35"/>
        <v>1</v>
      </c>
      <c r="I69" s="46">
        <v>243.143460982618</v>
      </c>
      <c r="J69" s="47">
        <v>21.488804705517602</v>
      </c>
      <c r="K69" s="47">
        <v>15.970280024431901</v>
      </c>
      <c r="L69" s="47">
        <v>25.7568669909876</v>
      </c>
      <c r="M69" s="47">
        <v>22.6322462570925</v>
      </c>
      <c r="N69" s="47">
        <v>25.196167198152001</v>
      </c>
      <c r="O69" s="47">
        <v>17.490574662258599</v>
      </c>
      <c r="P69" s="47">
        <v>21.495648813548101</v>
      </c>
      <c r="Q69" s="47">
        <v>21.492870720331101</v>
      </c>
      <c r="R69" s="47">
        <v>33.051966760779003</v>
      </c>
      <c r="S69" s="47">
        <v>19.530724354894801</v>
      </c>
      <c r="T69" s="48">
        <v>19.037310494624901</v>
      </c>
      <c r="U69" s="47">
        <f t="shared" si="36"/>
        <v>17</v>
      </c>
      <c r="V69" s="46">
        <f t="shared" si="37"/>
        <v>13</v>
      </c>
      <c r="W69" s="46">
        <f t="shared" si="38"/>
        <v>20</v>
      </c>
      <c r="X69" s="46">
        <f t="shared" si="39"/>
        <v>18</v>
      </c>
      <c r="Y69" s="46">
        <f t="shared" si="40"/>
        <v>20</v>
      </c>
      <c r="Z69" s="46">
        <f t="shared" si="41"/>
        <v>14</v>
      </c>
      <c r="AA69" s="46">
        <f t="shared" si="42"/>
        <v>17</v>
      </c>
      <c r="AB69" s="46">
        <f t="shared" si="43"/>
        <v>17</v>
      </c>
      <c r="AC69" s="46">
        <f t="shared" si="44"/>
        <v>26</v>
      </c>
      <c r="AD69" s="46">
        <f t="shared" si="45"/>
        <v>16</v>
      </c>
      <c r="AE69" s="46">
        <f t="shared" si="46"/>
        <v>15</v>
      </c>
    </row>
    <row r="70" spans="1:31" ht="15" hidden="1" customHeight="1" x14ac:dyDescent="0.25">
      <c r="A70" s="36">
        <v>39</v>
      </c>
      <c r="B70" s="36" t="s">
        <v>58</v>
      </c>
      <c r="C70" s="36">
        <f t="shared" si="35"/>
        <v>1.1519999999999999</v>
      </c>
      <c r="D70" s="36">
        <f t="shared" si="35"/>
        <v>1.087</v>
      </c>
      <c r="E70" s="36">
        <f t="shared" si="35"/>
        <v>1</v>
      </c>
      <c r="F70" s="36">
        <f t="shared" si="35"/>
        <v>1.0289999999999999</v>
      </c>
      <c r="G70" s="36">
        <f t="shared" si="35"/>
        <v>1</v>
      </c>
      <c r="H70" s="36">
        <f t="shared" si="35"/>
        <v>1</v>
      </c>
      <c r="I70" s="46">
        <v>249.74978885930301</v>
      </c>
      <c r="J70" s="47">
        <v>19.973207285284801</v>
      </c>
      <c r="K70" s="47">
        <v>20.691270581627101</v>
      </c>
      <c r="L70" s="47">
        <v>34.230780978122098</v>
      </c>
      <c r="M70" s="47">
        <v>34.292287613272499</v>
      </c>
      <c r="N70" s="47">
        <v>16.302413327025601</v>
      </c>
      <c r="O70" s="47">
        <v>23.461436951105298</v>
      </c>
      <c r="P70" s="47">
        <v>12.6470631049633</v>
      </c>
      <c r="Q70" s="47">
        <v>20.265862845679301</v>
      </c>
      <c r="R70" s="47">
        <v>24.202687026465</v>
      </c>
      <c r="S70" s="47">
        <v>27.350977250637701</v>
      </c>
      <c r="T70" s="48">
        <v>16.331801895120101</v>
      </c>
      <c r="U70" s="47">
        <f t="shared" si="36"/>
        <v>16</v>
      </c>
      <c r="V70" s="46">
        <f t="shared" si="37"/>
        <v>17</v>
      </c>
      <c r="W70" s="46">
        <f t="shared" si="38"/>
        <v>27</v>
      </c>
      <c r="X70" s="46">
        <f t="shared" si="39"/>
        <v>27</v>
      </c>
      <c r="Y70" s="46">
        <f t="shared" si="40"/>
        <v>13</v>
      </c>
      <c r="Z70" s="46">
        <f t="shared" si="41"/>
        <v>19</v>
      </c>
      <c r="AA70" s="46">
        <f t="shared" si="42"/>
        <v>10</v>
      </c>
      <c r="AB70" s="46">
        <f t="shared" si="43"/>
        <v>16</v>
      </c>
      <c r="AC70" s="46">
        <f t="shared" si="44"/>
        <v>19</v>
      </c>
      <c r="AD70" s="46">
        <f t="shared" si="45"/>
        <v>22</v>
      </c>
      <c r="AE70" s="46">
        <f t="shared" si="46"/>
        <v>13</v>
      </c>
    </row>
    <row r="71" spans="1:31" ht="15" hidden="1" customHeight="1" x14ac:dyDescent="0.25">
      <c r="A71" s="36">
        <v>40</v>
      </c>
      <c r="B71" s="36" t="s">
        <v>59</v>
      </c>
      <c r="C71" s="36">
        <f t="shared" si="35"/>
        <v>1.1519999999999999</v>
      </c>
      <c r="D71" s="36">
        <f t="shared" si="35"/>
        <v>1.087</v>
      </c>
      <c r="E71" s="36">
        <f t="shared" si="35"/>
        <v>1</v>
      </c>
      <c r="F71" s="36">
        <f t="shared" si="35"/>
        <v>1.0289999999999999</v>
      </c>
      <c r="G71" s="36">
        <f t="shared" si="35"/>
        <v>1</v>
      </c>
      <c r="H71" s="36">
        <f t="shared" si="35"/>
        <v>1</v>
      </c>
      <c r="I71" s="46">
        <v>235.897882934878</v>
      </c>
      <c r="J71" s="47">
        <v>16.8959333931362</v>
      </c>
      <c r="K71" s="47">
        <v>10.9772611226583</v>
      </c>
      <c r="L71" s="47">
        <v>25.913614998959101</v>
      </c>
      <c r="M71" s="47">
        <v>29.523029617435299</v>
      </c>
      <c r="N71" s="47">
        <v>20.787019012728699</v>
      </c>
      <c r="O71" s="47">
        <v>15.697737160698701</v>
      </c>
      <c r="P71" s="47">
        <v>21.6343330636644</v>
      </c>
      <c r="Q71" s="47">
        <v>26.3436734061201</v>
      </c>
      <c r="R71" s="47">
        <v>30.129429879281901</v>
      </c>
      <c r="S71" s="47">
        <v>22.413611588377901</v>
      </c>
      <c r="T71" s="48">
        <v>15.582239691817099</v>
      </c>
      <c r="U71" s="47">
        <f t="shared" si="36"/>
        <v>14</v>
      </c>
      <c r="V71" s="46">
        <f t="shared" si="37"/>
        <v>9</v>
      </c>
      <c r="W71" s="46">
        <f t="shared" si="38"/>
        <v>21</v>
      </c>
      <c r="X71" s="46">
        <f t="shared" si="39"/>
        <v>23</v>
      </c>
      <c r="Y71" s="46">
        <f t="shared" si="40"/>
        <v>17</v>
      </c>
      <c r="Z71" s="46">
        <f t="shared" si="41"/>
        <v>13</v>
      </c>
      <c r="AA71" s="46">
        <f t="shared" si="42"/>
        <v>17</v>
      </c>
      <c r="AB71" s="46">
        <f t="shared" si="43"/>
        <v>21</v>
      </c>
      <c r="AC71" s="46">
        <f t="shared" si="44"/>
        <v>24</v>
      </c>
      <c r="AD71" s="46">
        <f t="shared" si="45"/>
        <v>18</v>
      </c>
      <c r="AE71" s="46">
        <f t="shared" si="46"/>
        <v>13</v>
      </c>
    </row>
    <row r="72" spans="1:31" ht="15" hidden="1" customHeight="1" x14ac:dyDescent="0.25">
      <c r="A72" s="36">
        <v>41</v>
      </c>
      <c r="B72" s="36" t="s">
        <v>60</v>
      </c>
      <c r="C72" s="36">
        <f t="shared" si="35"/>
        <v>1.1519999999999999</v>
      </c>
      <c r="D72" s="36">
        <f t="shared" si="35"/>
        <v>1.087</v>
      </c>
      <c r="E72" s="36">
        <f t="shared" si="35"/>
        <v>1</v>
      </c>
      <c r="F72" s="36">
        <f t="shared" si="35"/>
        <v>1.0289999999999999</v>
      </c>
      <c r="G72" s="36">
        <f t="shared" si="35"/>
        <v>1</v>
      </c>
      <c r="H72" s="36">
        <f t="shared" si="35"/>
        <v>1</v>
      </c>
      <c r="I72" s="46">
        <v>236.044319006335</v>
      </c>
      <c r="J72" s="47">
        <v>19.4591402925703</v>
      </c>
      <c r="K72" s="47">
        <v>33.019288541050699</v>
      </c>
      <c r="L72" s="47">
        <v>21.245536205185001</v>
      </c>
      <c r="M72" s="47">
        <v>17.608128539102601</v>
      </c>
      <c r="N72" s="47">
        <v>20.9012351222195</v>
      </c>
      <c r="O72" s="47">
        <v>19.9567336662843</v>
      </c>
      <c r="P72" s="47">
        <v>18.662752729889799</v>
      </c>
      <c r="Q72" s="47">
        <v>22.9608502221732</v>
      </c>
      <c r="R72" s="47">
        <v>26.120339557329402</v>
      </c>
      <c r="S72" s="47">
        <v>21.024954934740698</v>
      </c>
      <c r="T72" s="48">
        <v>15.0853591957897</v>
      </c>
      <c r="U72" s="47">
        <f t="shared" si="36"/>
        <v>16</v>
      </c>
      <c r="V72" s="46">
        <f t="shared" si="37"/>
        <v>26</v>
      </c>
      <c r="W72" s="46">
        <f t="shared" si="38"/>
        <v>17</v>
      </c>
      <c r="X72" s="46">
        <f t="shared" si="39"/>
        <v>14</v>
      </c>
      <c r="Y72" s="46">
        <f t="shared" si="40"/>
        <v>17</v>
      </c>
      <c r="Z72" s="46">
        <f t="shared" si="41"/>
        <v>16</v>
      </c>
      <c r="AA72" s="46">
        <f t="shared" si="42"/>
        <v>15</v>
      </c>
      <c r="AB72" s="46">
        <f t="shared" si="43"/>
        <v>18</v>
      </c>
      <c r="AC72" s="46">
        <f t="shared" si="44"/>
        <v>21</v>
      </c>
      <c r="AD72" s="46">
        <f t="shared" si="45"/>
        <v>17</v>
      </c>
      <c r="AE72" s="46">
        <f t="shared" si="46"/>
        <v>12</v>
      </c>
    </row>
    <row r="73" spans="1:31" ht="15" hidden="1" customHeight="1" x14ac:dyDescent="0.25">
      <c r="A73" s="36">
        <v>42</v>
      </c>
      <c r="B73" s="36" t="s">
        <v>61</v>
      </c>
      <c r="C73" s="36">
        <f t="shared" si="35"/>
        <v>1.1519999999999999</v>
      </c>
      <c r="D73" s="36">
        <f t="shared" si="35"/>
        <v>1.087</v>
      </c>
      <c r="E73" s="36">
        <f t="shared" si="35"/>
        <v>1</v>
      </c>
      <c r="F73" s="36">
        <f t="shared" si="35"/>
        <v>1.0289999999999999</v>
      </c>
      <c r="G73" s="36">
        <f t="shared" si="35"/>
        <v>1</v>
      </c>
      <c r="H73" s="36">
        <f t="shared" si="35"/>
        <v>1</v>
      </c>
      <c r="I73" s="46">
        <v>254.18159240279101</v>
      </c>
      <c r="J73" s="47">
        <v>21.734502205705901</v>
      </c>
      <c r="K73" s="47">
        <v>29.907084253013501</v>
      </c>
      <c r="L73" s="47">
        <v>25.314811034788399</v>
      </c>
      <c r="M73" s="47">
        <v>30.289502085640098</v>
      </c>
      <c r="N73" s="47">
        <v>25.763315221531101</v>
      </c>
      <c r="O73" s="47">
        <v>21.1190129994302</v>
      </c>
      <c r="P73" s="47">
        <v>18.270524751186301</v>
      </c>
      <c r="Q73" s="47">
        <v>23.1497851306355</v>
      </c>
      <c r="R73" s="47">
        <v>23.907800496658499</v>
      </c>
      <c r="S73" s="47">
        <v>18.972708878722699</v>
      </c>
      <c r="T73" s="48">
        <v>15.752545345478801</v>
      </c>
      <c r="U73" s="47">
        <f t="shared" si="36"/>
        <v>17</v>
      </c>
      <c r="V73" s="46">
        <f t="shared" si="37"/>
        <v>24</v>
      </c>
      <c r="W73" s="46">
        <f t="shared" si="38"/>
        <v>20</v>
      </c>
      <c r="X73" s="46">
        <f t="shared" si="39"/>
        <v>24</v>
      </c>
      <c r="Y73" s="46">
        <f t="shared" si="40"/>
        <v>20</v>
      </c>
      <c r="Z73" s="46">
        <f t="shared" si="41"/>
        <v>17</v>
      </c>
      <c r="AA73" s="46">
        <f t="shared" si="42"/>
        <v>15</v>
      </c>
      <c r="AB73" s="46">
        <f t="shared" si="43"/>
        <v>18</v>
      </c>
      <c r="AC73" s="46">
        <f t="shared" si="44"/>
        <v>19</v>
      </c>
      <c r="AD73" s="46">
        <f t="shared" si="45"/>
        <v>15</v>
      </c>
      <c r="AE73" s="46">
        <f t="shared" si="46"/>
        <v>13</v>
      </c>
    </row>
    <row r="74" spans="1:31" ht="15" hidden="1" customHeight="1" x14ac:dyDescent="0.25">
      <c r="A74" s="36">
        <v>43</v>
      </c>
      <c r="B74" s="36" t="s">
        <v>62</v>
      </c>
      <c r="C74" s="36">
        <f t="shared" si="35"/>
        <v>1.1519999999999999</v>
      </c>
      <c r="D74" s="36">
        <f t="shared" si="35"/>
        <v>1.087</v>
      </c>
      <c r="E74" s="36">
        <f t="shared" si="35"/>
        <v>1</v>
      </c>
      <c r="F74" s="36">
        <f t="shared" si="35"/>
        <v>1.0289999999999999</v>
      </c>
      <c r="G74" s="36">
        <f t="shared" si="35"/>
        <v>1</v>
      </c>
      <c r="H74" s="36">
        <f t="shared" si="35"/>
        <v>1</v>
      </c>
      <c r="I74" s="46">
        <v>312.01824995302201</v>
      </c>
      <c r="J74" s="47">
        <v>20.5627151159708</v>
      </c>
      <c r="K74" s="47">
        <v>37.758579112835498</v>
      </c>
      <c r="L74" s="47">
        <v>32.703246476205699</v>
      </c>
      <c r="M74" s="47">
        <v>31.001635086412399</v>
      </c>
      <c r="N74" s="47">
        <v>26.993261521116398</v>
      </c>
      <c r="O74" s="47">
        <v>23.973954295608099</v>
      </c>
      <c r="P74" s="47">
        <v>26.209166082909601</v>
      </c>
      <c r="Q74" s="47">
        <v>33.8008809682429</v>
      </c>
      <c r="R74" s="47">
        <v>38.299560809651297</v>
      </c>
      <c r="S74" s="47">
        <v>25.924151229234798</v>
      </c>
      <c r="T74" s="48">
        <v>14.791099254834601</v>
      </c>
      <c r="U74" s="47">
        <f t="shared" si="36"/>
        <v>16</v>
      </c>
      <c r="V74" s="46">
        <f t="shared" si="37"/>
        <v>30</v>
      </c>
      <c r="W74" s="46">
        <f t="shared" si="38"/>
        <v>26</v>
      </c>
      <c r="X74" s="46">
        <f t="shared" si="39"/>
        <v>25</v>
      </c>
      <c r="Y74" s="46">
        <f t="shared" si="40"/>
        <v>21</v>
      </c>
      <c r="Z74" s="46">
        <f t="shared" si="41"/>
        <v>19</v>
      </c>
      <c r="AA74" s="46">
        <f t="shared" si="42"/>
        <v>21</v>
      </c>
      <c r="AB74" s="46">
        <f t="shared" si="43"/>
        <v>27</v>
      </c>
      <c r="AC74" s="46">
        <f t="shared" si="44"/>
        <v>30</v>
      </c>
      <c r="AD74" s="46">
        <f t="shared" si="45"/>
        <v>21</v>
      </c>
      <c r="AE74" s="46">
        <f t="shared" si="46"/>
        <v>12</v>
      </c>
    </row>
    <row r="75" spans="1:31" ht="15" hidden="1" customHeight="1" x14ac:dyDescent="0.25">
      <c r="A75" s="36">
        <v>44</v>
      </c>
      <c r="B75" s="36" t="s">
        <v>63</v>
      </c>
      <c r="C75" s="36">
        <f t="shared" si="35"/>
        <v>1.1519999999999999</v>
      </c>
      <c r="D75" s="36">
        <f t="shared" si="35"/>
        <v>1.087</v>
      </c>
      <c r="E75" s="36">
        <f t="shared" si="35"/>
        <v>1</v>
      </c>
      <c r="F75" s="36">
        <f t="shared" si="35"/>
        <v>1.0289999999999999</v>
      </c>
      <c r="G75" s="36">
        <f t="shared" si="35"/>
        <v>1</v>
      </c>
      <c r="H75" s="36">
        <f t="shared" si="35"/>
        <v>1</v>
      </c>
      <c r="I75" s="46">
        <v>232.354848747918</v>
      </c>
      <c r="J75" s="47">
        <v>21.581893638649799</v>
      </c>
      <c r="K75" s="47">
        <v>33.011303216552598</v>
      </c>
      <c r="L75" s="47">
        <v>22.836568428869899</v>
      </c>
      <c r="M75" s="47">
        <v>25.482070389886299</v>
      </c>
      <c r="N75" s="47">
        <v>15.8288192764856</v>
      </c>
      <c r="O75" s="47">
        <v>16.939038166349</v>
      </c>
      <c r="P75" s="47">
        <v>17.5046348149402</v>
      </c>
      <c r="Q75" s="47">
        <v>19.457580048583299</v>
      </c>
      <c r="R75" s="47">
        <v>24.497054797629101</v>
      </c>
      <c r="S75" s="47">
        <v>20.740779951689898</v>
      </c>
      <c r="T75" s="48">
        <v>14.475106018281901</v>
      </c>
      <c r="U75" s="47">
        <f t="shared" si="36"/>
        <v>17</v>
      </c>
      <c r="V75" s="46">
        <f t="shared" si="37"/>
        <v>26</v>
      </c>
      <c r="W75" s="46">
        <f t="shared" si="38"/>
        <v>18</v>
      </c>
      <c r="X75" s="46">
        <f t="shared" si="39"/>
        <v>20</v>
      </c>
      <c r="Y75" s="46">
        <f t="shared" si="40"/>
        <v>13</v>
      </c>
      <c r="Z75" s="46">
        <f t="shared" si="41"/>
        <v>14</v>
      </c>
      <c r="AA75" s="46">
        <f t="shared" si="42"/>
        <v>14</v>
      </c>
      <c r="AB75" s="46">
        <f t="shared" si="43"/>
        <v>16</v>
      </c>
      <c r="AC75" s="46">
        <f t="shared" si="44"/>
        <v>20</v>
      </c>
      <c r="AD75" s="46">
        <f t="shared" si="45"/>
        <v>17</v>
      </c>
      <c r="AE75" s="46">
        <f t="shared" si="46"/>
        <v>12</v>
      </c>
    </row>
    <row r="76" spans="1:31" ht="15" hidden="1" customHeight="1" x14ac:dyDescent="0.25">
      <c r="A76" s="36">
        <v>45</v>
      </c>
      <c r="B76" s="36" t="s">
        <v>64</v>
      </c>
      <c r="C76" s="36">
        <f t="shared" si="35"/>
        <v>1.1519999999999999</v>
      </c>
      <c r="D76" s="36">
        <f t="shared" si="35"/>
        <v>1.087</v>
      </c>
      <c r="E76" s="36">
        <f t="shared" si="35"/>
        <v>1</v>
      </c>
      <c r="F76" s="36">
        <f t="shared" si="35"/>
        <v>1.0289999999999999</v>
      </c>
      <c r="G76" s="36">
        <f t="shared" si="35"/>
        <v>1</v>
      </c>
      <c r="H76" s="36">
        <f t="shared" si="35"/>
        <v>1</v>
      </c>
      <c r="I76" s="46">
        <v>301.93499939938403</v>
      </c>
      <c r="J76" s="47">
        <v>21.899607188892698</v>
      </c>
      <c r="K76" s="47">
        <v>46.959688410860601</v>
      </c>
      <c r="L76" s="47">
        <v>21.955679505558599</v>
      </c>
      <c r="M76" s="47">
        <v>23.652649411675199</v>
      </c>
      <c r="N76" s="47">
        <v>28.561056590117101</v>
      </c>
      <c r="O76" s="47">
        <v>20.2868724463926</v>
      </c>
      <c r="P76" s="47">
        <v>16.874141566729499</v>
      </c>
      <c r="Q76" s="47">
        <v>34.0716431800614</v>
      </c>
      <c r="R76" s="47">
        <v>42.6442807324784</v>
      </c>
      <c r="S76" s="47">
        <v>24.8083814518072</v>
      </c>
      <c r="T76" s="48">
        <v>20.2209989148107</v>
      </c>
      <c r="U76" s="47">
        <f t="shared" si="36"/>
        <v>17</v>
      </c>
      <c r="V76" s="46">
        <f t="shared" si="37"/>
        <v>37</v>
      </c>
      <c r="W76" s="46">
        <f t="shared" si="38"/>
        <v>18</v>
      </c>
      <c r="X76" s="46">
        <f t="shared" si="39"/>
        <v>19</v>
      </c>
      <c r="Y76" s="46">
        <f t="shared" si="40"/>
        <v>23</v>
      </c>
      <c r="Z76" s="46">
        <f t="shared" si="41"/>
        <v>16</v>
      </c>
      <c r="AA76" s="46">
        <f t="shared" si="42"/>
        <v>14</v>
      </c>
      <c r="AB76" s="46">
        <f t="shared" si="43"/>
        <v>27</v>
      </c>
      <c r="AC76" s="46">
        <f t="shared" si="44"/>
        <v>34</v>
      </c>
      <c r="AD76" s="46">
        <f t="shared" si="45"/>
        <v>20</v>
      </c>
      <c r="AE76" s="46">
        <f t="shared" si="46"/>
        <v>16</v>
      </c>
    </row>
    <row r="77" spans="1:31" ht="15" hidden="1" customHeight="1" x14ac:dyDescent="0.25">
      <c r="A77" s="36">
        <v>46</v>
      </c>
      <c r="B77" s="36" t="s">
        <v>65</v>
      </c>
      <c r="C77" s="36">
        <f t="shared" si="35"/>
        <v>1.1519999999999999</v>
      </c>
      <c r="D77" s="36">
        <f t="shared" si="35"/>
        <v>1.087</v>
      </c>
      <c r="E77" s="36">
        <f t="shared" si="35"/>
        <v>1</v>
      </c>
      <c r="F77" s="36">
        <f t="shared" si="35"/>
        <v>1.0289999999999999</v>
      </c>
      <c r="G77" s="36">
        <f t="shared" si="35"/>
        <v>1</v>
      </c>
      <c r="H77" s="36">
        <f t="shared" si="35"/>
        <v>1</v>
      </c>
      <c r="I77" s="46">
        <v>250.50458458078</v>
      </c>
      <c r="J77" s="47">
        <v>21.643639787620799</v>
      </c>
      <c r="K77" s="47">
        <v>75.404436550160298</v>
      </c>
      <c r="L77" s="47">
        <v>13.7301277531424</v>
      </c>
      <c r="M77" s="47">
        <v>16.165285449647001</v>
      </c>
      <c r="N77" s="47">
        <v>25.729554617535101</v>
      </c>
      <c r="O77" s="47">
        <v>17.2869358449503</v>
      </c>
      <c r="P77" s="47">
        <v>20.179169992379201</v>
      </c>
      <c r="Q77" s="47">
        <v>12.8721844012769</v>
      </c>
      <c r="R77" s="47">
        <v>9.2510546024756</v>
      </c>
      <c r="S77" s="47">
        <v>23.510884490485601</v>
      </c>
      <c r="T77" s="48">
        <v>14.7313110911069</v>
      </c>
      <c r="U77" s="47">
        <f t="shared" si="36"/>
        <v>17</v>
      </c>
      <c r="V77" s="46">
        <f t="shared" si="37"/>
        <v>59</v>
      </c>
      <c r="W77" s="46">
        <f t="shared" si="38"/>
        <v>11</v>
      </c>
      <c r="X77" s="46">
        <f t="shared" si="39"/>
        <v>13</v>
      </c>
      <c r="Y77" s="46">
        <f t="shared" si="40"/>
        <v>20</v>
      </c>
      <c r="Z77" s="46">
        <f t="shared" si="41"/>
        <v>14</v>
      </c>
      <c r="AA77" s="46">
        <f t="shared" si="42"/>
        <v>16</v>
      </c>
      <c r="AB77" s="46">
        <f t="shared" si="43"/>
        <v>10</v>
      </c>
      <c r="AC77" s="46">
        <f t="shared" si="44"/>
        <v>8</v>
      </c>
      <c r="AD77" s="46">
        <f t="shared" si="45"/>
        <v>19</v>
      </c>
      <c r="AE77" s="46">
        <f t="shared" si="46"/>
        <v>12</v>
      </c>
    </row>
    <row r="78" spans="1:31" ht="15" hidden="1" customHeight="1" x14ac:dyDescent="0.25">
      <c r="A78" s="36">
        <v>47</v>
      </c>
      <c r="B78" s="36" t="s">
        <v>66</v>
      </c>
      <c r="C78" s="36">
        <f t="shared" si="35"/>
        <v>1.1519999999999999</v>
      </c>
      <c r="D78" s="36">
        <f t="shared" si="35"/>
        <v>1.087</v>
      </c>
      <c r="E78" s="36">
        <f t="shared" si="35"/>
        <v>1</v>
      </c>
      <c r="F78" s="36">
        <f t="shared" si="35"/>
        <v>1.0289999999999999</v>
      </c>
      <c r="G78" s="36">
        <f t="shared" si="35"/>
        <v>1</v>
      </c>
      <c r="H78" s="36">
        <f t="shared" si="35"/>
        <v>1</v>
      </c>
      <c r="I78" s="46">
        <v>175.519455236597</v>
      </c>
      <c r="J78" s="47">
        <v>13.9634075674279</v>
      </c>
      <c r="K78" s="47">
        <v>17.924531063452701</v>
      </c>
      <c r="L78" s="47">
        <v>19.366395971908901</v>
      </c>
      <c r="M78" s="47">
        <v>18.805037875789399</v>
      </c>
      <c r="N78" s="47">
        <v>15.7401021108841</v>
      </c>
      <c r="O78" s="47">
        <v>13.984854608398001</v>
      </c>
      <c r="P78" s="47">
        <v>11.1120370611902</v>
      </c>
      <c r="Q78" s="47">
        <v>17.784182956825799</v>
      </c>
      <c r="R78" s="47">
        <v>22.096691529766399</v>
      </c>
      <c r="S78" s="47">
        <v>16.480437948715402</v>
      </c>
      <c r="T78" s="48">
        <v>8.26177654223806</v>
      </c>
      <c r="U78" s="47">
        <f t="shared" si="36"/>
        <v>11</v>
      </c>
      <c r="V78" s="47">
        <f t="shared" si="37"/>
        <v>14</v>
      </c>
      <c r="W78" s="47">
        <f t="shared" si="38"/>
        <v>16</v>
      </c>
      <c r="X78" s="47">
        <f t="shared" si="39"/>
        <v>15</v>
      </c>
      <c r="Y78" s="47">
        <f t="shared" si="40"/>
        <v>13</v>
      </c>
      <c r="Z78" s="47">
        <f t="shared" si="41"/>
        <v>11</v>
      </c>
      <c r="AA78" s="47">
        <f t="shared" si="42"/>
        <v>9</v>
      </c>
      <c r="AB78" s="47">
        <f t="shared" si="43"/>
        <v>14</v>
      </c>
      <c r="AC78" s="47">
        <f t="shared" si="44"/>
        <v>18</v>
      </c>
      <c r="AD78" s="47">
        <f t="shared" si="45"/>
        <v>13</v>
      </c>
      <c r="AE78" s="47">
        <f t="shared" si="46"/>
        <v>7</v>
      </c>
    </row>
    <row r="79" spans="1:31" ht="15" hidden="1" customHeight="1" x14ac:dyDescent="0.25">
      <c r="A79" s="36">
        <v>48</v>
      </c>
      <c r="B79" s="33" t="s">
        <v>67</v>
      </c>
      <c r="C79" s="36">
        <f t="shared" si="35"/>
        <v>1.1519999999999999</v>
      </c>
      <c r="D79" s="36">
        <f t="shared" si="35"/>
        <v>1.087</v>
      </c>
      <c r="E79" s="36">
        <f t="shared" si="35"/>
        <v>1</v>
      </c>
      <c r="F79" s="36">
        <f t="shared" si="35"/>
        <v>1.0289999999999999</v>
      </c>
      <c r="G79" s="36">
        <f t="shared" si="35"/>
        <v>1</v>
      </c>
      <c r="H79" s="36">
        <f t="shared" si="35"/>
        <v>1</v>
      </c>
      <c r="I79" s="49">
        <v>263</v>
      </c>
      <c r="J79" s="47">
        <v>20.81504824912</v>
      </c>
      <c r="K79" s="47">
        <v>34.802725508571299</v>
      </c>
      <c r="L79" s="47">
        <v>28.579875288973501</v>
      </c>
      <c r="M79" s="47">
        <v>25.4046470212697</v>
      </c>
      <c r="N79" s="47">
        <v>19.416508719205101</v>
      </c>
      <c r="O79" s="47">
        <v>13.512052498708799</v>
      </c>
      <c r="P79" s="47">
        <v>16.838439349875799</v>
      </c>
      <c r="Q79" s="47">
        <v>25.8073765259361</v>
      </c>
      <c r="R79" s="47">
        <v>34.517907273177002</v>
      </c>
      <c r="S79" s="47">
        <v>32.142583559733197</v>
      </c>
      <c r="T79" s="48">
        <v>11.072679815490201</v>
      </c>
      <c r="U79" s="47">
        <f t="shared" si="36"/>
        <v>17</v>
      </c>
      <c r="V79" s="47">
        <f t="shared" si="37"/>
        <v>28</v>
      </c>
      <c r="W79" s="47">
        <f t="shared" si="38"/>
        <v>23</v>
      </c>
      <c r="X79" s="47">
        <f t="shared" si="39"/>
        <v>20</v>
      </c>
      <c r="Y79" s="47">
        <f t="shared" si="40"/>
        <v>16</v>
      </c>
      <c r="Z79" s="47">
        <f t="shared" si="41"/>
        <v>11</v>
      </c>
      <c r="AA79" s="47">
        <f t="shared" si="42"/>
        <v>14</v>
      </c>
      <c r="AB79" s="47">
        <f t="shared" si="43"/>
        <v>21</v>
      </c>
      <c r="AC79" s="47">
        <f t="shared" si="44"/>
        <v>27</v>
      </c>
      <c r="AD79" s="47">
        <f t="shared" si="45"/>
        <v>25</v>
      </c>
      <c r="AE79" s="47">
        <f t="shared" si="46"/>
        <v>9</v>
      </c>
    </row>
    <row r="80" spans="1:31" ht="15.75" hidden="1" customHeight="1" x14ac:dyDescent="0.25">
      <c r="A80" s="36">
        <v>49</v>
      </c>
      <c r="B80" s="33" t="s">
        <v>68</v>
      </c>
      <c r="C80" s="33">
        <f t="shared" si="35"/>
        <v>1.1519999999999999</v>
      </c>
      <c r="D80" s="36">
        <f t="shared" si="35"/>
        <v>1.087</v>
      </c>
      <c r="E80" s="36">
        <f t="shared" si="35"/>
        <v>1</v>
      </c>
      <c r="F80" s="36">
        <f t="shared" si="35"/>
        <v>1.0289999999999999</v>
      </c>
      <c r="G80" s="36">
        <f t="shared" si="35"/>
        <v>1</v>
      </c>
      <c r="H80" s="36">
        <f t="shared" si="35"/>
        <v>1</v>
      </c>
      <c r="I80" s="47">
        <v>235.61310682491401</v>
      </c>
      <c r="J80" s="47">
        <v>18.589978057049901</v>
      </c>
      <c r="K80" s="47">
        <v>16.631680409367501</v>
      </c>
      <c r="L80" s="47">
        <v>18.651595879249498</v>
      </c>
      <c r="M80" s="47">
        <v>20.2861040306157</v>
      </c>
      <c r="N80" s="47">
        <v>34.535784031391103</v>
      </c>
      <c r="O80" s="47">
        <v>16.568586035088298</v>
      </c>
      <c r="P80" s="47">
        <v>16.3040712289914</v>
      </c>
      <c r="Q80" s="47">
        <v>17.574838430799499</v>
      </c>
      <c r="R80" s="47">
        <v>25.164149542334801</v>
      </c>
      <c r="S80" s="47">
        <v>37.519036351372598</v>
      </c>
      <c r="T80" s="47">
        <v>13.787282828653799</v>
      </c>
      <c r="U80" s="47">
        <f t="shared" si="36"/>
        <v>15</v>
      </c>
      <c r="V80" s="47">
        <f t="shared" si="37"/>
        <v>13</v>
      </c>
      <c r="W80" s="47">
        <f t="shared" si="38"/>
        <v>15</v>
      </c>
      <c r="X80" s="47">
        <f t="shared" si="39"/>
        <v>16</v>
      </c>
      <c r="Y80" s="47">
        <f t="shared" si="40"/>
        <v>27</v>
      </c>
      <c r="Z80" s="47">
        <f t="shared" si="41"/>
        <v>13</v>
      </c>
      <c r="AA80" s="47">
        <f t="shared" si="42"/>
        <v>13</v>
      </c>
      <c r="AB80" s="47">
        <f t="shared" si="43"/>
        <v>14</v>
      </c>
      <c r="AC80" s="47">
        <f t="shared" si="44"/>
        <v>20</v>
      </c>
      <c r="AD80" s="47">
        <f t="shared" si="45"/>
        <v>30</v>
      </c>
      <c r="AE80" s="47">
        <f t="shared" si="46"/>
        <v>11</v>
      </c>
    </row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mergeCells count="31">
    <mergeCell ref="E25:E26"/>
    <mergeCell ref="F25:F26"/>
    <mergeCell ref="G25:G26"/>
    <mergeCell ref="E27:E28"/>
    <mergeCell ref="F27:F28"/>
    <mergeCell ref="G27:G28"/>
    <mergeCell ref="E21:E22"/>
    <mergeCell ref="F21:F22"/>
    <mergeCell ref="G21:G22"/>
    <mergeCell ref="E23:E24"/>
    <mergeCell ref="F23:F24"/>
    <mergeCell ref="G23:G24"/>
    <mergeCell ref="E17:E18"/>
    <mergeCell ref="F17:F18"/>
    <mergeCell ref="G17:G18"/>
    <mergeCell ref="E19:E20"/>
    <mergeCell ref="F19:F20"/>
    <mergeCell ref="G19:G20"/>
    <mergeCell ref="E13:E14"/>
    <mergeCell ref="F13:F14"/>
    <mergeCell ref="G13:G14"/>
    <mergeCell ref="E15:E16"/>
    <mergeCell ref="F15:F16"/>
    <mergeCell ref="G15:G16"/>
    <mergeCell ref="C2:G2"/>
    <mergeCell ref="U2:AE2"/>
    <mergeCell ref="F6:G6"/>
    <mergeCell ref="F8:G8"/>
    <mergeCell ref="E11:E12"/>
    <mergeCell ref="F11:F12"/>
    <mergeCell ref="G11:G12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5536"/>
  <sheetViews>
    <sheetView workbookViewId="0"/>
  </sheetViews>
  <sheetFormatPr defaultColWidth="11.5703125" defaultRowHeight="15" x14ac:dyDescent="0.25"/>
  <sheetData>
    <row r="1" spans="2:17" ht="15" customHeight="1" x14ac:dyDescent="0.25"/>
    <row r="2" spans="2:17" ht="15" customHeight="1" x14ac:dyDescent="0.25"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</row>
    <row r="3" spans="2:17" ht="15" customHeight="1" x14ac:dyDescent="0.25">
      <c r="B3">
        <v>1</v>
      </c>
      <c r="C3" t="s">
        <v>20</v>
      </c>
      <c r="D3" t="s">
        <v>106</v>
      </c>
      <c r="E3" t="s">
        <v>107</v>
      </c>
      <c r="F3" t="s">
        <v>108</v>
      </c>
      <c r="G3" t="s">
        <v>106</v>
      </c>
      <c r="H3" t="s">
        <v>106</v>
      </c>
      <c r="I3">
        <v>4.3079999999999998</v>
      </c>
      <c r="J3">
        <v>71</v>
      </c>
      <c r="K3">
        <v>305.89999999999998</v>
      </c>
      <c r="L3">
        <v>12</v>
      </c>
      <c r="M3">
        <v>9</v>
      </c>
      <c r="N3">
        <v>10</v>
      </c>
      <c r="O3">
        <v>217.49</v>
      </c>
      <c r="P3">
        <v>14</v>
      </c>
      <c r="Q3">
        <v>18</v>
      </c>
    </row>
    <row r="4" spans="2:17" ht="15" customHeight="1" x14ac:dyDescent="0.25">
      <c r="B4">
        <v>2</v>
      </c>
      <c r="C4" t="s">
        <v>21</v>
      </c>
      <c r="D4" t="s">
        <v>109</v>
      </c>
      <c r="E4" t="s">
        <v>110</v>
      </c>
      <c r="F4" t="s">
        <v>111</v>
      </c>
      <c r="G4" t="s">
        <v>112</v>
      </c>
      <c r="H4" t="s">
        <v>109</v>
      </c>
      <c r="I4">
        <v>4.258</v>
      </c>
      <c r="J4">
        <v>72</v>
      </c>
      <c r="K4">
        <v>306.60000000000002</v>
      </c>
      <c r="L4">
        <v>12</v>
      </c>
      <c r="M4">
        <v>11</v>
      </c>
      <c r="N4">
        <v>9</v>
      </c>
      <c r="O4">
        <v>184.89</v>
      </c>
      <c r="P4">
        <v>16</v>
      </c>
      <c r="Q4">
        <v>19.5</v>
      </c>
    </row>
    <row r="5" spans="2:17" ht="15" customHeight="1" x14ac:dyDescent="0.25">
      <c r="B5">
        <v>3</v>
      </c>
      <c r="C5" t="s">
        <v>22</v>
      </c>
      <c r="D5" t="s">
        <v>106</v>
      </c>
      <c r="E5" t="s">
        <v>111</v>
      </c>
      <c r="F5" t="s">
        <v>106</v>
      </c>
      <c r="G5" t="s">
        <v>106</v>
      </c>
      <c r="H5" t="s">
        <v>106</v>
      </c>
      <c r="I5">
        <v>4.9290000000000003</v>
      </c>
      <c r="J5">
        <v>62</v>
      </c>
      <c r="K5">
        <v>305.60000000000002</v>
      </c>
      <c r="L5">
        <v>12</v>
      </c>
      <c r="M5">
        <v>13</v>
      </c>
      <c r="N5">
        <v>9</v>
      </c>
      <c r="O5">
        <v>215.41</v>
      </c>
      <c r="P5">
        <v>16</v>
      </c>
      <c r="Q5">
        <v>12</v>
      </c>
    </row>
    <row r="6" spans="2:17" ht="15" customHeight="1" x14ac:dyDescent="0.25">
      <c r="B6">
        <v>4</v>
      </c>
      <c r="C6" t="s">
        <v>23</v>
      </c>
      <c r="D6" t="s">
        <v>109</v>
      </c>
      <c r="E6" t="s">
        <v>110</v>
      </c>
      <c r="F6" t="s">
        <v>106</v>
      </c>
      <c r="G6" t="s">
        <v>113</v>
      </c>
      <c r="H6" t="s">
        <v>106</v>
      </c>
      <c r="I6">
        <v>3.3690000000000002</v>
      </c>
      <c r="J6">
        <v>78</v>
      </c>
      <c r="K6">
        <v>262.8</v>
      </c>
      <c r="L6">
        <v>7</v>
      </c>
      <c r="M6">
        <v>7</v>
      </c>
      <c r="N6">
        <v>12</v>
      </c>
      <c r="O6">
        <v>153.63</v>
      </c>
      <c r="P6">
        <v>19</v>
      </c>
      <c r="Q6">
        <v>18</v>
      </c>
    </row>
    <row r="7" spans="2:17" ht="15" customHeight="1" x14ac:dyDescent="0.25">
      <c r="B7">
        <v>5</v>
      </c>
      <c r="C7" t="s">
        <v>24</v>
      </c>
      <c r="D7" t="s">
        <v>106</v>
      </c>
      <c r="E7" t="s">
        <v>111</v>
      </c>
      <c r="F7" t="s">
        <v>108</v>
      </c>
      <c r="G7" t="s">
        <v>109</v>
      </c>
      <c r="H7" t="s">
        <v>106</v>
      </c>
      <c r="I7">
        <v>4.7279999999999998</v>
      </c>
      <c r="J7">
        <v>65</v>
      </c>
      <c r="K7">
        <v>307.3</v>
      </c>
      <c r="L7">
        <v>11</v>
      </c>
      <c r="M7">
        <v>13</v>
      </c>
      <c r="N7">
        <v>8</v>
      </c>
      <c r="O7">
        <v>217.02</v>
      </c>
      <c r="P7">
        <v>16</v>
      </c>
      <c r="Q7">
        <v>21</v>
      </c>
    </row>
    <row r="8" spans="2:17" ht="15" customHeight="1" x14ac:dyDescent="0.25">
      <c r="B8">
        <v>6</v>
      </c>
      <c r="C8" t="s">
        <v>25</v>
      </c>
      <c r="D8" t="s">
        <v>106</v>
      </c>
      <c r="E8" t="s">
        <v>107</v>
      </c>
      <c r="F8" t="s">
        <v>108</v>
      </c>
      <c r="G8" t="s">
        <v>106</v>
      </c>
      <c r="H8" t="s">
        <v>106</v>
      </c>
      <c r="I8">
        <v>4.42</v>
      </c>
      <c r="J8">
        <v>69</v>
      </c>
      <c r="K8">
        <v>305</v>
      </c>
      <c r="L8">
        <v>12</v>
      </c>
      <c r="M8">
        <v>7</v>
      </c>
      <c r="N8">
        <v>13</v>
      </c>
      <c r="O8">
        <v>208.55</v>
      </c>
      <c r="P8">
        <v>12</v>
      </c>
      <c r="Q8">
        <v>16.5</v>
      </c>
    </row>
    <row r="9" spans="2:17" ht="15" customHeight="1" x14ac:dyDescent="0.25">
      <c r="B9">
        <v>7</v>
      </c>
      <c r="C9" t="s">
        <v>26</v>
      </c>
      <c r="D9" t="s">
        <v>106</v>
      </c>
      <c r="E9" t="s">
        <v>111</v>
      </c>
      <c r="F9" t="s">
        <v>106</v>
      </c>
      <c r="G9" t="s">
        <v>106</v>
      </c>
      <c r="H9" t="s">
        <v>106</v>
      </c>
      <c r="I9">
        <v>4.2469999999999999</v>
      </c>
      <c r="J9">
        <v>72</v>
      </c>
      <c r="K9">
        <v>305.8</v>
      </c>
      <c r="L9">
        <v>12</v>
      </c>
      <c r="M9">
        <v>8</v>
      </c>
      <c r="N9">
        <v>11</v>
      </c>
      <c r="O9">
        <v>207.82</v>
      </c>
      <c r="P9">
        <v>14</v>
      </c>
      <c r="Q9">
        <v>18</v>
      </c>
    </row>
    <row r="10" spans="2:17" ht="15" customHeight="1" x14ac:dyDescent="0.25">
      <c r="B10">
        <v>8</v>
      </c>
      <c r="C10" t="s">
        <v>27</v>
      </c>
      <c r="D10" t="s">
        <v>113</v>
      </c>
      <c r="E10" t="s">
        <v>107</v>
      </c>
      <c r="F10" t="s">
        <v>106</v>
      </c>
      <c r="G10" t="s">
        <v>109</v>
      </c>
      <c r="H10" t="s">
        <v>113</v>
      </c>
      <c r="I10">
        <v>5.1379999999999999</v>
      </c>
      <c r="J10">
        <v>60</v>
      </c>
      <c r="K10">
        <v>308.3</v>
      </c>
      <c r="L10">
        <v>11</v>
      </c>
      <c r="M10">
        <v>11</v>
      </c>
      <c r="N10">
        <v>16</v>
      </c>
      <c r="O10">
        <v>225.46</v>
      </c>
      <c r="P10">
        <v>14</v>
      </c>
      <c r="Q10">
        <v>22.5</v>
      </c>
    </row>
    <row r="11" spans="2:17" ht="15" customHeight="1" x14ac:dyDescent="0.25">
      <c r="B11">
        <v>9</v>
      </c>
      <c r="C11" t="s">
        <v>28</v>
      </c>
      <c r="D11" t="s">
        <v>109</v>
      </c>
      <c r="E11" t="s">
        <v>110</v>
      </c>
      <c r="F11" t="s">
        <v>106</v>
      </c>
      <c r="G11" t="s">
        <v>112</v>
      </c>
      <c r="H11" t="s">
        <v>112</v>
      </c>
      <c r="I11">
        <v>3.968</v>
      </c>
      <c r="J11">
        <v>77</v>
      </c>
      <c r="K11">
        <v>305.5</v>
      </c>
      <c r="L11">
        <v>7</v>
      </c>
      <c r="M11">
        <v>10</v>
      </c>
      <c r="N11">
        <v>13</v>
      </c>
      <c r="O11">
        <v>190.61</v>
      </c>
      <c r="P11">
        <v>14</v>
      </c>
      <c r="Q11">
        <v>16.5</v>
      </c>
    </row>
    <row r="12" spans="2:17" ht="15" customHeight="1" x14ac:dyDescent="0.25">
      <c r="B12">
        <v>10</v>
      </c>
      <c r="C12" t="s">
        <v>29</v>
      </c>
      <c r="D12" t="s">
        <v>106</v>
      </c>
      <c r="E12" t="s">
        <v>107</v>
      </c>
      <c r="F12" t="s">
        <v>106</v>
      </c>
      <c r="G12" t="s">
        <v>109</v>
      </c>
      <c r="H12" t="s">
        <v>106</v>
      </c>
      <c r="I12">
        <v>6.968</v>
      </c>
      <c r="J12">
        <v>44</v>
      </c>
      <c r="K12">
        <v>306.60000000000002</v>
      </c>
      <c r="L12">
        <v>18</v>
      </c>
      <c r="M12">
        <v>16</v>
      </c>
      <c r="N12">
        <v>13</v>
      </c>
      <c r="O12">
        <v>238.9</v>
      </c>
      <c r="P12">
        <v>22</v>
      </c>
      <c r="Q12">
        <v>13.5</v>
      </c>
    </row>
    <row r="13" spans="2:17" ht="15" customHeight="1" x14ac:dyDescent="0.25">
      <c r="B13">
        <v>11</v>
      </c>
      <c r="C13" t="s">
        <v>30</v>
      </c>
      <c r="D13" t="s">
        <v>113</v>
      </c>
      <c r="E13" t="s">
        <v>114</v>
      </c>
      <c r="F13" t="s">
        <v>106</v>
      </c>
      <c r="G13" t="s">
        <v>115</v>
      </c>
      <c r="H13" t="s">
        <v>106</v>
      </c>
      <c r="I13">
        <v>5.7869999999999999</v>
      </c>
      <c r="J13">
        <v>53</v>
      </c>
      <c r="K13">
        <v>306.7</v>
      </c>
      <c r="L13">
        <v>17</v>
      </c>
      <c r="M13">
        <v>12</v>
      </c>
      <c r="N13">
        <v>9</v>
      </c>
      <c r="O13">
        <v>258.83</v>
      </c>
      <c r="P13">
        <v>13</v>
      </c>
      <c r="Q13">
        <v>25.5</v>
      </c>
    </row>
    <row r="14" spans="2:17" ht="15" customHeight="1" x14ac:dyDescent="0.25">
      <c r="B14">
        <v>12</v>
      </c>
      <c r="C14" t="s">
        <v>31</v>
      </c>
      <c r="D14" t="s">
        <v>113</v>
      </c>
      <c r="E14" t="s">
        <v>114</v>
      </c>
      <c r="F14" t="s">
        <v>106</v>
      </c>
      <c r="G14" t="s">
        <v>109</v>
      </c>
      <c r="H14" t="s">
        <v>106</v>
      </c>
      <c r="I14">
        <v>4.3250000000000002</v>
      </c>
      <c r="J14">
        <v>71</v>
      </c>
      <c r="K14">
        <v>307.10000000000002</v>
      </c>
      <c r="L14">
        <v>13</v>
      </c>
      <c r="M14">
        <v>8</v>
      </c>
      <c r="N14">
        <v>9</v>
      </c>
      <c r="O14">
        <v>225.68</v>
      </c>
      <c r="P14">
        <v>9</v>
      </c>
      <c r="Q14">
        <v>21</v>
      </c>
    </row>
    <row r="15" spans="2:17" ht="15" customHeight="1" x14ac:dyDescent="0.25">
      <c r="B15">
        <v>13</v>
      </c>
      <c r="C15" t="s">
        <v>32</v>
      </c>
      <c r="D15" t="s">
        <v>106</v>
      </c>
      <c r="E15" t="s">
        <v>111</v>
      </c>
      <c r="F15" t="s">
        <v>106</v>
      </c>
      <c r="G15" t="s">
        <v>106</v>
      </c>
      <c r="H15" t="s">
        <v>106</v>
      </c>
      <c r="I15">
        <v>5.86</v>
      </c>
      <c r="J15">
        <v>53</v>
      </c>
      <c r="K15">
        <v>310.60000000000002</v>
      </c>
      <c r="L15">
        <v>11</v>
      </c>
      <c r="M15">
        <v>18</v>
      </c>
      <c r="N15">
        <v>13</v>
      </c>
      <c r="O15">
        <v>233.28</v>
      </c>
      <c r="P15">
        <v>14</v>
      </c>
      <c r="Q15">
        <v>15</v>
      </c>
    </row>
    <row r="16" spans="2:17" ht="15" customHeight="1" x14ac:dyDescent="0.25">
      <c r="B16">
        <v>14</v>
      </c>
      <c r="C16" t="s">
        <v>33</v>
      </c>
      <c r="D16" t="s">
        <v>106</v>
      </c>
      <c r="E16" t="s">
        <v>111</v>
      </c>
      <c r="F16" t="s">
        <v>108</v>
      </c>
      <c r="G16" t="s">
        <v>109</v>
      </c>
      <c r="H16" t="s">
        <v>115</v>
      </c>
      <c r="I16">
        <v>4.4409999999999998</v>
      </c>
      <c r="J16">
        <v>69</v>
      </c>
      <c r="K16">
        <v>306.39999999999998</v>
      </c>
      <c r="L16">
        <v>8</v>
      </c>
      <c r="M16">
        <v>16</v>
      </c>
      <c r="N16">
        <v>8</v>
      </c>
      <c r="O16">
        <v>197.36</v>
      </c>
      <c r="P16">
        <v>14</v>
      </c>
      <c r="Q16">
        <v>18</v>
      </c>
    </row>
    <row r="17" spans="2:17" ht="15" customHeight="1" x14ac:dyDescent="0.25">
      <c r="B17">
        <v>15</v>
      </c>
      <c r="C17" t="s">
        <v>34</v>
      </c>
      <c r="D17" t="s">
        <v>106</v>
      </c>
      <c r="E17" t="s">
        <v>107</v>
      </c>
      <c r="F17" t="s">
        <v>106</v>
      </c>
      <c r="G17" t="s">
        <v>106</v>
      </c>
      <c r="H17" t="s">
        <v>106</v>
      </c>
      <c r="I17">
        <v>5.6440000000000001</v>
      </c>
      <c r="J17">
        <v>55</v>
      </c>
      <c r="K17">
        <v>310.39999999999998</v>
      </c>
      <c r="L17">
        <v>14</v>
      </c>
      <c r="M17">
        <v>11</v>
      </c>
      <c r="N17">
        <v>14</v>
      </c>
      <c r="O17">
        <v>217.17</v>
      </c>
      <c r="P17">
        <v>17</v>
      </c>
      <c r="Q17">
        <v>24</v>
      </c>
    </row>
    <row r="18" spans="2:17" ht="15" customHeight="1" x14ac:dyDescent="0.25">
      <c r="B18">
        <v>16</v>
      </c>
      <c r="C18" t="s">
        <v>35</v>
      </c>
      <c r="D18" t="s">
        <v>113</v>
      </c>
      <c r="E18" t="s">
        <v>114</v>
      </c>
      <c r="F18" t="s">
        <v>106</v>
      </c>
      <c r="G18" t="s">
        <v>109</v>
      </c>
      <c r="H18" t="s">
        <v>106</v>
      </c>
      <c r="I18">
        <v>4.2</v>
      </c>
      <c r="J18">
        <v>73</v>
      </c>
      <c r="K18">
        <v>306.60000000000002</v>
      </c>
      <c r="L18">
        <v>10</v>
      </c>
      <c r="M18">
        <v>9</v>
      </c>
      <c r="N18">
        <v>11</v>
      </c>
      <c r="O18">
        <v>208.34</v>
      </c>
      <c r="P18">
        <v>13</v>
      </c>
      <c r="Q18">
        <v>25.5</v>
      </c>
    </row>
    <row r="19" spans="2:17" ht="15" customHeight="1" x14ac:dyDescent="0.25">
      <c r="B19">
        <v>17</v>
      </c>
      <c r="C19" t="s">
        <v>36</v>
      </c>
      <c r="D19" t="s">
        <v>106</v>
      </c>
      <c r="E19" t="s">
        <v>107</v>
      </c>
      <c r="F19" t="s">
        <v>108</v>
      </c>
      <c r="G19" t="s">
        <v>109</v>
      </c>
      <c r="H19" t="s">
        <v>106</v>
      </c>
      <c r="I19">
        <v>4.5730000000000004</v>
      </c>
      <c r="J19">
        <v>67</v>
      </c>
      <c r="K19">
        <v>306.39999999999998</v>
      </c>
      <c r="L19">
        <v>12</v>
      </c>
      <c r="M19">
        <v>9</v>
      </c>
      <c r="N19">
        <v>11</v>
      </c>
      <c r="O19">
        <v>238.22</v>
      </c>
      <c r="P19">
        <v>12</v>
      </c>
      <c r="Q19">
        <v>16.5</v>
      </c>
    </row>
    <row r="20" spans="2:17" ht="15" customHeight="1" x14ac:dyDescent="0.25">
      <c r="B20">
        <v>18</v>
      </c>
      <c r="C20" t="s">
        <v>37</v>
      </c>
      <c r="D20" t="s">
        <v>106</v>
      </c>
      <c r="E20" t="s">
        <v>107</v>
      </c>
      <c r="F20" t="s">
        <v>106</v>
      </c>
      <c r="G20" t="s">
        <v>106</v>
      </c>
      <c r="H20" t="s">
        <v>106</v>
      </c>
      <c r="I20">
        <v>4.3600000000000003</v>
      </c>
      <c r="J20">
        <v>70</v>
      </c>
      <c r="K20">
        <v>305.2</v>
      </c>
      <c r="L20">
        <v>11</v>
      </c>
      <c r="M20">
        <v>8</v>
      </c>
      <c r="N20">
        <v>14</v>
      </c>
      <c r="O20">
        <v>215.82</v>
      </c>
      <c r="P20">
        <v>13</v>
      </c>
      <c r="Q20">
        <v>22.5</v>
      </c>
    </row>
    <row r="21" spans="2:17" ht="15" customHeight="1" x14ac:dyDescent="0.25">
      <c r="B21">
        <v>19</v>
      </c>
      <c r="C21" t="s">
        <v>38</v>
      </c>
      <c r="D21" t="s">
        <v>106</v>
      </c>
      <c r="E21" t="s">
        <v>111</v>
      </c>
      <c r="F21" t="s">
        <v>106</v>
      </c>
      <c r="G21" t="s">
        <v>113</v>
      </c>
      <c r="H21" t="s">
        <v>106</v>
      </c>
      <c r="I21">
        <v>3.78</v>
      </c>
      <c r="J21">
        <v>79</v>
      </c>
      <c r="K21">
        <v>298.60000000000002</v>
      </c>
      <c r="L21">
        <v>8</v>
      </c>
      <c r="M21">
        <v>9</v>
      </c>
      <c r="N21">
        <v>10</v>
      </c>
      <c r="O21">
        <v>190.87</v>
      </c>
      <c r="P21">
        <v>12</v>
      </c>
      <c r="Q21">
        <v>19.5</v>
      </c>
    </row>
    <row r="22" spans="2:17" ht="15" customHeight="1" x14ac:dyDescent="0.25">
      <c r="B22">
        <v>20</v>
      </c>
      <c r="C22" t="s">
        <v>39</v>
      </c>
      <c r="D22" t="s">
        <v>109</v>
      </c>
      <c r="E22" t="s">
        <v>111</v>
      </c>
      <c r="F22" t="s">
        <v>111</v>
      </c>
      <c r="G22" t="s">
        <v>112</v>
      </c>
      <c r="H22" t="s">
        <v>106</v>
      </c>
      <c r="I22">
        <v>4.2610000000000001</v>
      </c>
      <c r="J22">
        <v>72</v>
      </c>
      <c r="K22">
        <v>306.8</v>
      </c>
      <c r="L22">
        <v>9</v>
      </c>
      <c r="M22">
        <v>12</v>
      </c>
      <c r="N22">
        <v>9</v>
      </c>
      <c r="O22">
        <v>230.27</v>
      </c>
      <c r="P22">
        <v>14</v>
      </c>
      <c r="Q22">
        <v>15</v>
      </c>
    </row>
    <row r="23" spans="2:17" ht="15" customHeight="1" x14ac:dyDescent="0.25">
      <c r="B23">
        <v>21</v>
      </c>
      <c r="C23" t="s">
        <v>40</v>
      </c>
      <c r="D23" t="s">
        <v>106</v>
      </c>
      <c r="E23" t="s">
        <v>107</v>
      </c>
      <c r="F23" t="s">
        <v>108</v>
      </c>
      <c r="G23" t="s">
        <v>112</v>
      </c>
      <c r="H23" t="s">
        <v>113</v>
      </c>
      <c r="I23">
        <v>5.1449999999999996</v>
      </c>
      <c r="J23">
        <v>60</v>
      </c>
      <c r="K23">
        <v>308.7</v>
      </c>
      <c r="L23">
        <v>12</v>
      </c>
      <c r="M23">
        <v>12</v>
      </c>
      <c r="N23">
        <v>13</v>
      </c>
      <c r="O23">
        <v>224.22</v>
      </c>
      <c r="P23">
        <v>16</v>
      </c>
      <c r="Q23">
        <v>15</v>
      </c>
    </row>
    <row r="24" spans="2:17" ht="15" customHeight="1" x14ac:dyDescent="0.25">
      <c r="B24">
        <v>22</v>
      </c>
      <c r="C24" t="s">
        <v>41</v>
      </c>
      <c r="D24" t="s">
        <v>106</v>
      </c>
      <c r="E24" t="s">
        <v>111</v>
      </c>
      <c r="F24" t="s">
        <v>108</v>
      </c>
      <c r="G24" t="s">
        <v>113</v>
      </c>
      <c r="H24" t="s">
        <v>106</v>
      </c>
      <c r="I24">
        <v>4.42</v>
      </c>
      <c r="J24">
        <v>69</v>
      </c>
      <c r="K24">
        <v>305</v>
      </c>
      <c r="L24">
        <v>13</v>
      </c>
      <c r="M24">
        <v>12</v>
      </c>
      <c r="N24">
        <v>7</v>
      </c>
      <c r="O24">
        <v>224.8</v>
      </c>
      <c r="P24">
        <v>9</v>
      </c>
      <c r="Q24">
        <v>24</v>
      </c>
    </row>
    <row r="25" spans="2:17" ht="15" customHeight="1" x14ac:dyDescent="0.25">
      <c r="B25">
        <v>23</v>
      </c>
      <c r="C25" t="s">
        <v>42</v>
      </c>
      <c r="D25" t="s">
        <v>106</v>
      </c>
      <c r="E25" t="s">
        <v>107</v>
      </c>
      <c r="F25" t="s">
        <v>106</v>
      </c>
      <c r="G25" t="s">
        <v>113</v>
      </c>
      <c r="H25" t="s">
        <v>113</v>
      </c>
      <c r="I25">
        <v>4.2069999999999999</v>
      </c>
      <c r="J25">
        <v>75</v>
      </c>
      <c r="K25">
        <v>315.5</v>
      </c>
      <c r="L25">
        <v>10</v>
      </c>
      <c r="M25">
        <v>12</v>
      </c>
      <c r="N25">
        <v>8</v>
      </c>
      <c r="O25">
        <v>211.02</v>
      </c>
      <c r="P25">
        <v>12</v>
      </c>
      <c r="Q25">
        <v>25.5</v>
      </c>
    </row>
    <row r="26" spans="2:17" ht="15" customHeight="1" x14ac:dyDescent="0.25">
      <c r="B26">
        <v>24</v>
      </c>
      <c r="C26" t="s">
        <v>43</v>
      </c>
      <c r="D26" t="s">
        <v>106</v>
      </c>
      <c r="E26" t="s">
        <v>114</v>
      </c>
      <c r="F26" t="s">
        <v>106</v>
      </c>
      <c r="G26" t="s">
        <v>109</v>
      </c>
      <c r="H26" t="s">
        <v>106</v>
      </c>
      <c r="I26">
        <v>5.94</v>
      </c>
      <c r="J26">
        <v>52</v>
      </c>
      <c r="K26">
        <v>308.89999999999998</v>
      </c>
      <c r="L26">
        <v>19</v>
      </c>
      <c r="M26">
        <v>14</v>
      </c>
      <c r="N26">
        <v>9</v>
      </c>
      <c r="O26">
        <v>269.24</v>
      </c>
      <c r="P26">
        <v>11</v>
      </c>
      <c r="Q26">
        <v>21</v>
      </c>
    </row>
    <row r="27" spans="2:17" ht="15" customHeight="1" x14ac:dyDescent="0.25">
      <c r="B27">
        <v>25</v>
      </c>
      <c r="C27" t="s">
        <v>44</v>
      </c>
      <c r="D27" t="s">
        <v>106</v>
      </c>
      <c r="E27" t="s">
        <v>114</v>
      </c>
      <c r="F27" t="s">
        <v>106</v>
      </c>
      <c r="G27" t="s">
        <v>109</v>
      </c>
      <c r="H27" t="s">
        <v>115</v>
      </c>
      <c r="I27">
        <v>3.8610000000000002</v>
      </c>
      <c r="J27">
        <v>79</v>
      </c>
      <c r="K27">
        <v>305</v>
      </c>
      <c r="L27">
        <v>9</v>
      </c>
      <c r="M27">
        <v>11</v>
      </c>
      <c r="N27">
        <v>8</v>
      </c>
      <c r="O27">
        <v>224.11</v>
      </c>
      <c r="P27">
        <v>11</v>
      </c>
      <c r="Q27">
        <v>19.5</v>
      </c>
    </row>
    <row r="28" spans="2:17" ht="15" customHeight="1" x14ac:dyDescent="0.25">
      <c r="B28">
        <v>26</v>
      </c>
      <c r="C28" t="s">
        <v>45</v>
      </c>
      <c r="D28" t="s">
        <v>106</v>
      </c>
      <c r="E28" t="s">
        <v>111</v>
      </c>
      <c r="F28" t="s">
        <v>106</v>
      </c>
      <c r="G28" t="s">
        <v>113</v>
      </c>
      <c r="H28" t="s">
        <v>106</v>
      </c>
      <c r="I28">
        <v>4.2610000000000001</v>
      </c>
      <c r="J28">
        <v>70</v>
      </c>
      <c r="K28">
        <v>298.3</v>
      </c>
      <c r="L28">
        <v>11</v>
      </c>
      <c r="M28">
        <v>9</v>
      </c>
      <c r="N28">
        <v>10</v>
      </c>
      <c r="O28">
        <v>223.26</v>
      </c>
      <c r="P28">
        <v>17</v>
      </c>
      <c r="Q28">
        <v>19.5</v>
      </c>
    </row>
    <row r="29" spans="2:17" ht="15" customHeight="1" x14ac:dyDescent="0.25">
      <c r="B29">
        <v>27</v>
      </c>
      <c r="C29" t="s">
        <v>46</v>
      </c>
      <c r="D29" t="s">
        <v>106</v>
      </c>
      <c r="E29" t="s">
        <v>107</v>
      </c>
      <c r="F29" t="s">
        <v>111</v>
      </c>
      <c r="G29" t="s">
        <v>113</v>
      </c>
      <c r="H29" t="s">
        <v>106</v>
      </c>
      <c r="I29">
        <v>4.2510000000000003</v>
      </c>
      <c r="J29">
        <v>71</v>
      </c>
      <c r="K29">
        <v>301.8</v>
      </c>
      <c r="L29">
        <v>9</v>
      </c>
      <c r="M29">
        <v>13</v>
      </c>
      <c r="N29">
        <v>9</v>
      </c>
      <c r="O29">
        <v>230.5</v>
      </c>
      <c r="P29">
        <v>14</v>
      </c>
      <c r="Q29">
        <v>22.5</v>
      </c>
    </row>
    <row r="30" spans="2:17" ht="15" customHeight="1" x14ac:dyDescent="0.25">
      <c r="B30">
        <v>28</v>
      </c>
      <c r="C30" t="s">
        <v>47</v>
      </c>
      <c r="D30" t="s">
        <v>106</v>
      </c>
      <c r="E30" t="s">
        <v>111</v>
      </c>
      <c r="F30" t="s">
        <v>106</v>
      </c>
      <c r="G30" t="s">
        <v>106</v>
      </c>
      <c r="H30" t="s">
        <v>106</v>
      </c>
      <c r="I30">
        <v>5.2469999999999999</v>
      </c>
      <c r="J30">
        <v>58</v>
      </c>
      <c r="K30">
        <v>304.3</v>
      </c>
      <c r="L30">
        <v>11</v>
      </c>
      <c r="M30">
        <v>13</v>
      </c>
      <c r="N30">
        <v>12</v>
      </c>
      <c r="O30">
        <v>246.56</v>
      </c>
      <c r="P30">
        <v>14</v>
      </c>
      <c r="Q30">
        <v>13.5</v>
      </c>
    </row>
    <row r="31" spans="2:17" ht="15" customHeight="1" x14ac:dyDescent="0.25">
      <c r="B31">
        <v>29</v>
      </c>
      <c r="C31" t="s">
        <v>48</v>
      </c>
      <c r="D31" t="s">
        <v>113</v>
      </c>
      <c r="E31" t="s">
        <v>107</v>
      </c>
      <c r="F31" t="s">
        <v>108</v>
      </c>
      <c r="G31" t="s">
        <v>115</v>
      </c>
      <c r="H31" t="s">
        <v>106</v>
      </c>
      <c r="I31">
        <v>5.4119999999999999</v>
      </c>
      <c r="J31">
        <v>57</v>
      </c>
      <c r="K31">
        <v>308.5</v>
      </c>
      <c r="L31">
        <v>16</v>
      </c>
      <c r="M31">
        <v>11</v>
      </c>
      <c r="N31">
        <v>9</v>
      </c>
      <c r="O31">
        <v>237.09</v>
      </c>
      <c r="P31">
        <v>14</v>
      </c>
      <c r="Q31">
        <v>25.5</v>
      </c>
    </row>
    <row r="32" spans="2:17" ht="15" customHeight="1" x14ac:dyDescent="0.25">
      <c r="B32">
        <v>30</v>
      </c>
      <c r="C32" t="s">
        <v>49</v>
      </c>
      <c r="D32" t="s">
        <v>113</v>
      </c>
      <c r="E32" t="s">
        <v>110</v>
      </c>
      <c r="F32" t="s">
        <v>108</v>
      </c>
      <c r="G32" t="s">
        <v>109</v>
      </c>
      <c r="H32" t="s">
        <v>106</v>
      </c>
      <c r="I32">
        <v>4.0259999999999998</v>
      </c>
      <c r="J32">
        <v>70</v>
      </c>
      <c r="K32">
        <v>281.8</v>
      </c>
      <c r="L32">
        <v>9</v>
      </c>
      <c r="M32">
        <v>11</v>
      </c>
      <c r="N32">
        <v>9</v>
      </c>
      <c r="O32">
        <v>201.99</v>
      </c>
      <c r="P32">
        <v>10</v>
      </c>
      <c r="Q32">
        <v>13.5</v>
      </c>
    </row>
    <row r="33" spans="2:17" ht="15" customHeight="1" x14ac:dyDescent="0.25">
      <c r="B33">
        <v>31</v>
      </c>
      <c r="C33" t="s">
        <v>50</v>
      </c>
      <c r="D33" t="s">
        <v>106</v>
      </c>
      <c r="E33" t="s">
        <v>111</v>
      </c>
      <c r="F33" t="s">
        <v>111</v>
      </c>
      <c r="G33" t="s">
        <v>109</v>
      </c>
      <c r="H33" t="s">
        <v>106</v>
      </c>
      <c r="I33">
        <v>5.4749999999999996</v>
      </c>
      <c r="J33">
        <v>55</v>
      </c>
      <c r="K33">
        <v>301.10000000000002</v>
      </c>
      <c r="L33">
        <v>16</v>
      </c>
      <c r="M33">
        <v>15</v>
      </c>
      <c r="N33">
        <v>7</v>
      </c>
      <c r="O33">
        <v>204.44</v>
      </c>
      <c r="P33">
        <v>12</v>
      </c>
      <c r="Q33">
        <v>13.5</v>
      </c>
    </row>
    <row r="34" spans="2:17" ht="15" customHeight="1" x14ac:dyDescent="0.25">
      <c r="B34">
        <v>32</v>
      </c>
      <c r="C34" t="s">
        <v>51</v>
      </c>
      <c r="D34" t="s">
        <v>106</v>
      </c>
      <c r="E34" t="s">
        <v>107</v>
      </c>
      <c r="F34" t="s">
        <v>111</v>
      </c>
      <c r="G34" t="s">
        <v>115</v>
      </c>
      <c r="H34" t="s">
        <v>109</v>
      </c>
      <c r="I34">
        <v>3.02</v>
      </c>
      <c r="J34">
        <v>79</v>
      </c>
      <c r="K34">
        <v>238.6</v>
      </c>
      <c r="L34">
        <v>8</v>
      </c>
      <c r="M34">
        <v>6</v>
      </c>
      <c r="N34">
        <v>7</v>
      </c>
      <c r="O34">
        <v>183.36</v>
      </c>
      <c r="P34">
        <v>14</v>
      </c>
      <c r="Q34">
        <v>16.5</v>
      </c>
    </row>
    <row r="35" spans="2:17" ht="15" customHeight="1" x14ac:dyDescent="0.25">
      <c r="B35">
        <v>33</v>
      </c>
      <c r="C35" t="s">
        <v>52</v>
      </c>
      <c r="D35" t="s">
        <v>106</v>
      </c>
      <c r="E35" t="s">
        <v>107</v>
      </c>
      <c r="F35" t="s">
        <v>108</v>
      </c>
      <c r="G35" t="s">
        <v>115</v>
      </c>
      <c r="H35" t="s">
        <v>106</v>
      </c>
      <c r="I35">
        <v>5.45</v>
      </c>
      <c r="J35">
        <v>56</v>
      </c>
      <c r="K35">
        <v>305.2</v>
      </c>
      <c r="L35">
        <v>9</v>
      </c>
      <c r="M35">
        <v>16</v>
      </c>
      <c r="N35">
        <v>15</v>
      </c>
      <c r="O35">
        <v>217.18</v>
      </c>
      <c r="P35">
        <v>10</v>
      </c>
      <c r="Q35">
        <v>24</v>
      </c>
    </row>
    <row r="36" spans="2:17" ht="15" customHeight="1" x14ac:dyDescent="0.25">
      <c r="B36">
        <v>34</v>
      </c>
      <c r="C36" t="s">
        <v>53</v>
      </c>
      <c r="D36" t="s">
        <v>106</v>
      </c>
      <c r="E36" t="s">
        <v>111</v>
      </c>
      <c r="F36" t="s">
        <v>108</v>
      </c>
      <c r="G36" t="s">
        <v>106</v>
      </c>
      <c r="H36" t="s">
        <v>106</v>
      </c>
      <c r="I36">
        <v>5.3029999999999999</v>
      </c>
      <c r="J36">
        <v>58</v>
      </c>
      <c r="K36">
        <v>307.60000000000002</v>
      </c>
      <c r="L36">
        <v>12</v>
      </c>
      <c r="M36">
        <v>15</v>
      </c>
      <c r="N36">
        <v>10</v>
      </c>
      <c r="O36">
        <v>220.25</v>
      </c>
      <c r="P36">
        <v>17</v>
      </c>
      <c r="Q36">
        <v>16.5</v>
      </c>
    </row>
    <row r="37" spans="2:17" ht="15" customHeight="1" x14ac:dyDescent="0.25">
      <c r="B37">
        <v>35</v>
      </c>
      <c r="C37" t="s">
        <v>54</v>
      </c>
      <c r="D37" t="s">
        <v>106</v>
      </c>
      <c r="E37" t="s">
        <v>114</v>
      </c>
      <c r="F37" t="s">
        <v>108</v>
      </c>
      <c r="G37" t="s">
        <v>115</v>
      </c>
      <c r="H37" t="s">
        <v>109</v>
      </c>
      <c r="I37">
        <v>3.601</v>
      </c>
      <c r="J37">
        <v>79</v>
      </c>
      <c r="K37">
        <v>284.5</v>
      </c>
      <c r="L37">
        <v>11</v>
      </c>
      <c r="M37">
        <v>8</v>
      </c>
      <c r="N37">
        <v>7</v>
      </c>
      <c r="O37">
        <v>180.7</v>
      </c>
      <c r="P37">
        <v>11</v>
      </c>
      <c r="Q37">
        <v>16.7</v>
      </c>
    </row>
    <row r="38" spans="2:17" ht="15" customHeight="1" x14ac:dyDescent="0.25">
      <c r="B38">
        <v>36</v>
      </c>
      <c r="C38" t="s">
        <v>55</v>
      </c>
      <c r="D38" t="s">
        <v>106</v>
      </c>
      <c r="E38" t="s">
        <v>107</v>
      </c>
      <c r="F38" t="s">
        <v>106</v>
      </c>
      <c r="G38" t="s">
        <v>106</v>
      </c>
      <c r="H38" t="s">
        <v>106</v>
      </c>
      <c r="I38">
        <v>5.3339999999999996</v>
      </c>
      <c r="J38">
        <v>58</v>
      </c>
      <c r="K38">
        <v>309.39999999999998</v>
      </c>
      <c r="L38">
        <v>13</v>
      </c>
      <c r="M38">
        <v>10</v>
      </c>
      <c r="N38">
        <v>14</v>
      </c>
      <c r="O38">
        <v>227.29</v>
      </c>
      <c r="P38">
        <v>14</v>
      </c>
      <c r="Q38">
        <v>16</v>
      </c>
    </row>
    <row r="39" spans="2:17" ht="15" customHeight="1" x14ac:dyDescent="0.25">
      <c r="B39">
        <v>37</v>
      </c>
      <c r="C39" t="s">
        <v>56</v>
      </c>
      <c r="D39" t="s">
        <v>113</v>
      </c>
      <c r="E39" t="s">
        <v>114</v>
      </c>
      <c r="F39" t="s">
        <v>106</v>
      </c>
      <c r="G39" t="s">
        <v>106</v>
      </c>
      <c r="H39" t="s">
        <v>106</v>
      </c>
      <c r="I39">
        <v>4.5579999999999998</v>
      </c>
      <c r="J39">
        <v>67</v>
      </c>
      <c r="K39">
        <v>305.39999999999998</v>
      </c>
      <c r="L39">
        <v>13</v>
      </c>
      <c r="M39">
        <v>11</v>
      </c>
      <c r="N39">
        <v>8</v>
      </c>
      <c r="O39">
        <v>191.3</v>
      </c>
      <c r="P39">
        <v>16</v>
      </c>
      <c r="Q39">
        <v>18.5</v>
      </c>
    </row>
    <row r="40" spans="2:17" ht="15" customHeight="1" x14ac:dyDescent="0.25">
      <c r="B40">
        <v>38</v>
      </c>
      <c r="C40" t="s">
        <v>57</v>
      </c>
      <c r="D40" t="s">
        <v>109</v>
      </c>
      <c r="E40" t="s">
        <v>111</v>
      </c>
      <c r="F40" t="s">
        <v>111</v>
      </c>
      <c r="G40" t="s">
        <v>106</v>
      </c>
      <c r="H40" t="s">
        <v>109</v>
      </c>
      <c r="I40">
        <v>5.0670000000000002</v>
      </c>
      <c r="J40">
        <v>61</v>
      </c>
      <c r="K40">
        <v>309.10000000000002</v>
      </c>
      <c r="L40">
        <v>7</v>
      </c>
      <c r="M40">
        <v>11</v>
      </c>
      <c r="N40">
        <v>17</v>
      </c>
      <c r="O40">
        <v>213.29</v>
      </c>
      <c r="P40">
        <v>23</v>
      </c>
      <c r="Q40">
        <v>17</v>
      </c>
    </row>
    <row r="41" spans="2:17" ht="15" customHeight="1" x14ac:dyDescent="0.25">
      <c r="B41">
        <v>39</v>
      </c>
      <c r="C41" t="s">
        <v>58</v>
      </c>
      <c r="D41" t="s">
        <v>109</v>
      </c>
      <c r="E41" t="s">
        <v>111</v>
      </c>
      <c r="F41" t="s">
        <v>106</v>
      </c>
      <c r="G41" t="s">
        <v>106</v>
      </c>
      <c r="H41" t="s">
        <v>106</v>
      </c>
      <c r="I41">
        <v>5.44</v>
      </c>
      <c r="J41">
        <v>57</v>
      </c>
      <c r="K41">
        <v>310.10000000000002</v>
      </c>
      <c r="L41">
        <v>11</v>
      </c>
      <c r="M41">
        <v>12</v>
      </c>
      <c r="N41">
        <v>16</v>
      </c>
      <c r="O41">
        <v>214.41</v>
      </c>
      <c r="P41">
        <v>25</v>
      </c>
      <c r="Q41">
        <v>14.5</v>
      </c>
    </row>
    <row r="42" spans="2:17" ht="15" customHeight="1" x14ac:dyDescent="0.25">
      <c r="B42">
        <v>40</v>
      </c>
      <c r="C42" t="s">
        <v>59</v>
      </c>
      <c r="D42" t="s">
        <v>106</v>
      </c>
      <c r="E42" t="s">
        <v>111</v>
      </c>
      <c r="F42" t="s">
        <v>106</v>
      </c>
      <c r="G42" t="s">
        <v>113</v>
      </c>
      <c r="H42" t="s">
        <v>106</v>
      </c>
      <c r="I42">
        <v>5.5549999999999997</v>
      </c>
      <c r="J42">
        <v>55</v>
      </c>
      <c r="K42">
        <v>305.5</v>
      </c>
      <c r="L42">
        <v>12</v>
      </c>
      <c r="M42">
        <v>10</v>
      </c>
      <c r="N42">
        <v>17</v>
      </c>
      <c r="O42">
        <v>212.79</v>
      </c>
      <c r="P42">
        <v>21</v>
      </c>
      <c r="Q42">
        <v>18.5</v>
      </c>
    </row>
    <row r="43" spans="2:17" ht="15" customHeight="1" x14ac:dyDescent="0.25">
      <c r="B43">
        <v>41</v>
      </c>
      <c r="C43" t="s">
        <v>60</v>
      </c>
      <c r="D43" t="s">
        <v>106</v>
      </c>
      <c r="E43" t="s">
        <v>114</v>
      </c>
      <c r="F43" t="s">
        <v>106</v>
      </c>
      <c r="G43" t="s">
        <v>106</v>
      </c>
      <c r="H43" t="s">
        <v>109</v>
      </c>
      <c r="I43">
        <v>5.4039999999999999</v>
      </c>
      <c r="J43">
        <v>57</v>
      </c>
      <c r="K43">
        <v>308</v>
      </c>
      <c r="L43">
        <v>12</v>
      </c>
      <c r="M43">
        <v>12</v>
      </c>
      <c r="N43">
        <v>14</v>
      </c>
      <c r="O43">
        <v>202.03</v>
      </c>
      <c r="P43">
        <v>15</v>
      </c>
      <c r="Q43">
        <v>14</v>
      </c>
    </row>
    <row r="44" spans="2:17" ht="15" customHeight="1" x14ac:dyDescent="0.25">
      <c r="B44">
        <v>42</v>
      </c>
      <c r="C44" t="s">
        <v>61</v>
      </c>
      <c r="D44" t="s">
        <v>106</v>
      </c>
      <c r="E44" t="s">
        <v>111</v>
      </c>
      <c r="F44" t="s">
        <v>106</v>
      </c>
      <c r="G44" t="s">
        <v>113</v>
      </c>
      <c r="H44" t="s">
        <v>106</v>
      </c>
      <c r="I44">
        <v>4.0830000000000002</v>
      </c>
      <c r="J44">
        <v>75</v>
      </c>
      <c r="K44">
        <v>306.2</v>
      </c>
      <c r="L44">
        <v>7</v>
      </c>
      <c r="M44">
        <v>14</v>
      </c>
      <c r="N44">
        <v>8</v>
      </c>
      <c r="O44">
        <v>214.34</v>
      </c>
      <c r="P44">
        <v>14</v>
      </c>
      <c r="Q44">
        <v>14</v>
      </c>
    </row>
    <row r="45" spans="2:17" ht="15" customHeight="1" x14ac:dyDescent="0.25">
      <c r="B45">
        <v>43</v>
      </c>
      <c r="C45" t="s">
        <v>62</v>
      </c>
      <c r="D45" t="s">
        <v>106</v>
      </c>
      <c r="E45" t="s">
        <v>114</v>
      </c>
      <c r="F45" t="s">
        <v>106</v>
      </c>
      <c r="G45" t="s">
        <v>106</v>
      </c>
      <c r="H45" t="s">
        <v>109</v>
      </c>
      <c r="I45">
        <v>3.7160000000000002</v>
      </c>
      <c r="J45">
        <v>79</v>
      </c>
      <c r="K45">
        <v>293.60000000000002</v>
      </c>
      <c r="L45">
        <v>8</v>
      </c>
      <c r="M45">
        <v>12</v>
      </c>
      <c r="N45">
        <v>7</v>
      </c>
      <c r="O45">
        <v>168.61</v>
      </c>
      <c r="P45">
        <v>12</v>
      </c>
      <c r="Q45">
        <v>14</v>
      </c>
    </row>
    <row r="46" spans="2:17" ht="15" customHeight="1" x14ac:dyDescent="0.25">
      <c r="B46">
        <v>44</v>
      </c>
      <c r="C46" t="s">
        <v>63</v>
      </c>
      <c r="D46" t="s">
        <v>109</v>
      </c>
      <c r="E46" t="s">
        <v>107</v>
      </c>
      <c r="F46" t="s">
        <v>106</v>
      </c>
      <c r="G46" t="s">
        <v>106</v>
      </c>
      <c r="H46" t="s">
        <v>109</v>
      </c>
      <c r="I46">
        <v>5.6219999999999999</v>
      </c>
      <c r="J46">
        <v>55</v>
      </c>
      <c r="K46">
        <v>309.2</v>
      </c>
      <c r="L46">
        <v>11</v>
      </c>
      <c r="M46">
        <v>15</v>
      </c>
      <c r="N46">
        <v>13</v>
      </c>
      <c r="O46">
        <v>211.29</v>
      </c>
      <c r="P46">
        <v>18</v>
      </c>
      <c r="Q46">
        <v>23.5</v>
      </c>
    </row>
    <row r="47" spans="2:17" ht="15" customHeight="1" x14ac:dyDescent="0.25">
      <c r="B47">
        <v>45</v>
      </c>
      <c r="C47" t="s">
        <v>64</v>
      </c>
      <c r="D47" t="s">
        <v>113</v>
      </c>
      <c r="E47" t="s">
        <v>114</v>
      </c>
      <c r="F47" t="s">
        <v>111</v>
      </c>
      <c r="G47" t="s">
        <v>115</v>
      </c>
      <c r="H47" t="s">
        <v>113</v>
      </c>
      <c r="I47">
        <v>3.0710000000000002</v>
      </c>
      <c r="J47">
        <v>80</v>
      </c>
      <c r="K47">
        <v>245.7</v>
      </c>
      <c r="L47">
        <v>8</v>
      </c>
      <c r="M47">
        <v>6</v>
      </c>
      <c r="N47">
        <v>8</v>
      </c>
      <c r="O47">
        <v>144.87</v>
      </c>
      <c r="P47">
        <v>14</v>
      </c>
      <c r="Q47">
        <v>24</v>
      </c>
    </row>
    <row r="48" spans="2:17" ht="15" customHeight="1" x14ac:dyDescent="0.25">
      <c r="B48">
        <v>46</v>
      </c>
      <c r="C48" t="s">
        <v>65</v>
      </c>
      <c r="D48" t="s">
        <v>113</v>
      </c>
      <c r="E48" t="s">
        <v>116</v>
      </c>
      <c r="F48" t="s">
        <v>108</v>
      </c>
      <c r="G48" t="s">
        <v>117</v>
      </c>
      <c r="H48" t="s">
        <v>113</v>
      </c>
      <c r="I48">
        <v>4.0220000000000002</v>
      </c>
      <c r="J48">
        <v>80</v>
      </c>
      <c r="K48">
        <v>321.8</v>
      </c>
      <c r="L48">
        <v>17</v>
      </c>
      <c r="M48">
        <v>9</v>
      </c>
      <c r="N48">
        <v>2</v>
      </c>
      <c r="O48">
        <v>398.65</v>
      </c>
      <c r="P48">
        <v>4</v>
      </c>
      <c r="Q48">
        <v>45</v>
      </c>
    </row>
    <row r="49" spans="2:17" ht="15" customHeight="1" x14ac:dyDescent="0.25">
      <c r="B49">
        <v>47</v>
      </c>
      <c r="C49" t="s">
        <v>66</v>
      </c>
      <c r="D49" t="s">
        <v>109</v>
      </c>
      <c r="E49" t="s">
        <v>107</v>
      </c>
      <c r="F49" t="s">
        <v>108</v>
      </c>
      <c r="G49" t="s">
        <v>106</v>
      </c>
      <c r="H49" t="s">
        <v>109</v>
      </c>
      <c r="I49">
        <v>3.04</v>
      </c>
      <c r="J49">
        <v>80</v>
      </c>
      <c r="K49">
        <v>243.2</v>
      </c>
      <c r="L49">
        <v>5</v>
      </c>
      <c r="M49">
        <v>10</v>
      </c>
      <c r="N49">
        <v>7</v>
      </c>
      <c r="O49">
        <v>147.82</v>
      </c>
      <c r="P49">
        <v>10</v>
      </c>
      <c r="Q49">
        <v>11.5</v>
      </c>
    </row>
    <row r="50" spans="2:17" ht="15" customHeight="1" x14ac:dyDescent="0.25">
      <c r="B50">
        <v>48</v>
      </c>
      <c r="C50" t="s">
        <v>67</v>
      </c>
      <c r="D50" t="s">
        <v>106</v>
      </c>
      <c r="E50" t="s">
        <v>107</v>
      </c>
      <c r="F50" t="s">
        <v>108</v>
      </c>
      <c r="G50" t="s">
        <v>106</v>
      </c>
      <c r="H50" t="s">
        <v>117</v>
      </c>
      <c r="I50">
        <v>5.1369999999999996</v>
      </c>
      <c r="J50">
        <v>60</v>
      </c>
      <c r="K50">
        <v>308.2</v>
      </c>
      <c r="L50">
        <v>11</v>
      </c>
      <c r="M50">
        <v>15</v>
      </c>
      <c r="N50">
        <v>10</v>
      </c>
      <c r="O50">
        <v>0</v>
      </c>
      <c r="P50">
        <v>16</v>
      </c>
      <c r="Q50">
        <v>19</v>
      </c>
    </row>
    <row r="51" spans="2:17" ht="15" customHeight="1" x14ac:dyDescent="0.25">
      <c r="B51">
        <v>49</v>
      </c>
      <c r="C51" t="s">
        <v>68</v>
      </c>
      <c r="D51" t="s">
        <v>118</v>
      </c>
      <c r="E51" t="s">
        <v>114</v>
      </c>
      <c r="F51" t="s">
        <v>108</v>
      </c>
      <c r="G51" t="s">
        <v>106</v>
      </c>
      <c r="H51" t="s">
        <v>109</v>
      </c>
      <c r="I51">
        <v>4.6920000000000002</v>
      </c>
      <c r="J51">
        <v>66</v>
      </c>
      <c r="K51">
        <v>309.7</v>
      </c>
      <c r="L51">
        <v>9</v>
      </c>
      <c r="M51">
        <v>14</v>
      </c>
      <c r="N51">
        <v>11</v>
      </c>
      <c r="O51">
        <v>0</v>
      </c>
      <c r="P51">
        <v>18</v>
      </c>
      <c r="Q51">
        <v>15.5</v>
      </c>
    </row>
    <row r="52" spans="2:17" ht="15" customHeight="1" x14ac:dyDescent="0.25"/>
    <row r="53" spans="2:17" ht="15" customHeight="1" x14ac:dyDescent="0.25"/>
    <row r="54" spans="2:17" ht="15" customHeight="1" x14ac:dyDescent="0.25"/>
    <row r="55" spans="2:17" ht="15" customHeight="1" x14ac:dyDescent="0.25"/>
    <row r="56" spans="2:17" ht="15" customHeight="1" x14ac:dyDescent="0.25"/>
    <row r="57" spans="2:17" ht="15" customHeight="1" x14ac:dyDescent="0.25"/>
    <row r="58" spans="2:17" ht="15" customHeight="1" x14ac:dyDescent="0.25"/>
    <row r="59" spans="2:17" ht="15" customHeight="1" x14ac:dyDescent="0.25"/>
    <row r="60" spans="2:17" ht="15" customHeight="1" x14ac:dyDescent="0.25"/>
    <row r="61" spans="2:17" ht="15" customHeight="1" x14ac:dyDescent="0.25"/>
    <row r="62" spans="2:17" ht="15" customHeight="1" x14ac:dyDescent="0.25"/>
    <row r="63" spans="2:17" ht="15" customHeight="1" x14ac:dyDescent="0.25"/>
    <row r="64" spans="2:17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Car-wear-prediction</vt:lpstr>
      <vt:lpstr>Test_wear_prediction</vt:lpstr>
      <vt:lpstr>Track_list</vt:lpstr>
      <vt:lpstr>'Car-wear-prediction'!_FiltrarBancodeDados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Paulo Ferreira</cp:lastModifiedBy>
  <cp:revision>0</cp:revision>
  <dcterms:created xsi:type="dcterms:W3CDTF">2011-07-09T04:53:33Z</dcterms:created>
  <dcterms:modified xsi:type="dcterms:W3CDTF">2016-10-11T18:25:23Z</dcterms:modified>
</cp:coreProperties>
</file>