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 - Politechnika Wroclawska\Studia\Technika wysokich napięć 2\Ćwiczenie 7 - straty dielektryczne\"/>
    </mc:Choice>
  </mc:AlternateContent>
  <xr:revisionPtr revIDLastSave="63" documentId="8_{57A69964-8591-4028-A357-4EEAE5892D79}" xr6:coauthVersionLast="43" xr6:coauthVersionMax="43" xr10:uidLastSave="{39DF01DE-5533-44DE-92A8-96DDEA6F5FA4}"/>
  <bookViews>
    <workbookView xWindow="17970" yWindow="2385" windowWidth="21600" windowHeight="11385" xr2:uid="{26E78BE2-09B8-4BB6-AC5D-E2DB9096E01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22" i="1"/>
  <c r="H23" i="1"/>
  <c r="H24" i="1"/>
  <c r="H25" i="1"/>
  <c r="H26" i="1"/>
  <c r="H27" i="1"/>
  <c r="H28" i="1"/>
  <c r="H29" i="1"/>
  <c r="H30" i="1"/>
  <c r="H22" i="1"/>
  <c r="D23" i="1"/>
  <c r="D24" i="1"/>
  <c r="D25" i="1"/>
  <c r="D26" i="1"/>
  <c r="D27" i="1"/>
  <c r="D28" i="1"/>
  <c r="D29" i="1"/>
  <c r="D30" i="1"/>
  <c r="D22" i="1"/>
  <c r="D16" i="1"/>
  <c r="G7" i="1" s="1"/>
  <c r="D13" i="1"/>
  <c r="H5" i="1" s="1"/>
  <c r="D4" i="1"/>
  <c r="D7" i="1"/>
  <c r="D8" i="1"/>
  <c r="B13" i="1"/>
  <c r="D5" i="1" s="1"/>
  <c r="H8" i="1" l="1"/>
  <c r="I8" i="1" s="1"/>
  <c r="H7" i="1"/>
  <c r="I7" i="1" s="1"/>
  <c r="D6" i="1"/>
  <c r="H4" i="1"/>
  <c r="I4" i="1" s="1"/>
  <c r="H6" i="1"/>
  <c r="G9" i="1"/>
  <c r="G5" i="1"/>
  <c r="I5" i="1" s="1"/>
  <c r="G4" i="1"/>
  <c r="G6" i="1"/>
  <c r="D9" i="1"/>
  <c r="I9" i="1" s="1"/>
  <c r="H9" i="1"/>
  <c r="G8" i="1"/>
  <c r="I6" i="1" l="1"/>
</calcChain>
</file>

<file path=xl/sharedStrings.xml><?xml version="1.0" encoding="utf-8"?>
<sst xmlns="http://schemas.openxmlformats.org/spreadsheetml/2006/main" count="21" uniqueCount="18">
  <si>
    <t>Lp</t>
  </si>
  <si>
    <t>Uwagi</t>
  </si>
  <si>
    <t>W/km</t>
  </si>
  <si>
    <t>Uj na podstawie tgdelta=fU2</t>
  </si>
  <si>
    <t>przekładnia</t>
  </si>
  <si>
    <t>R4</t>
  </si>
  <si>
    <t>Cn</t>
  </si>
  <si>
    <t xml:space="preserve">omega </t>
  </si>
  <si>
    <t>Wzmoc.</t>
  </si>
  <si>
    <t>K</t>
  </si>
  <si>
    <t>V</t>
  </si>
  <si>
    <t>kV</t>
  </si>
  <si>
    <t>dz</t>
  </si>
  <si>
    <t>dB</t>
  </si>
  <si>
    <t>mV</t>
  </si>
  <si>
    <t>pC/mV</t>
  </si>
  <si>
    <t>pC</t>
  </si>
  <si>
    <t>Uj na podstawie Q=fU2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</si>
</sst>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i/>
      <sz val="12"/>
      <color theme="1"/>
      <name val="Cambria Math"/>
      <family val="1"/>
      <charset val="238"/>
    </font>
    <font>
      <i/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1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2" fontId="1" fillId="0" borderId="4" xfId="0" applyNumberFormat="1" applyFont="1" applyBorder="1" applyAlignment="1">
      <alignment vertical="center" wrapText="1"/>
    </xf>
    <xf numFmtId="165" fontId="1" fillId="0" borderId="4" xfId="0" applyNumberFormat="1" applyFont="1" applyBorder="1" applyAlignment="1">
      <alignment vertical="center" wrapText="1"/>
    </xf>
    <xf numFmtId="1" fontId="1" fillId="0" borderId="4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9606299212599"/>
          <c:y val="0.17171296296296298"/>
          <c:w val="0.80730774278215223"/>
          <c:h val="0.62271617089530473"/>
        </c:manualLayout>
      </c:layout>
      <c:scatterChart>
        <c:scatterStyle val="smoothMarker"/>
        <c:varyColors val="0"/>
        <c:ser>
          <c:idx val="1"/>
          <c:order val="1"/>
          <c:tx>
            <c:v>tgδ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Arkusz1!$D$4:$D$9</c:f>
              <c:numCache>
                <c:formatCode>0</c:formatCode>
                <c:ptCount val="6"/>
                <c:pt idx="0">
                  <c:v>2727.2727272727275</c:v>
                </c:pt>
                <c:pt idx="1">
                  <c:v>4090.909090909091</c:v>
                </c:pt>
                <c:pt idx="2">
                  <c:v>5454.545454545455</c:v>
                </c:pt>
                <c:pt idx="3">
                  <c:v>6818.1818181818189</c:v>
                </c:pt>
                <c:pt idx="4">
                  <c:v>8181.818181818182</c:v>
                </c:pt>
                <c:pt idx="5">
                  <c:v>9545.454545454546</c:v>
                </c:pt>
              </c:numCache>
            </c:numRef>
          </c:xVal>
          <c:yVal>
            <c:numRef>
              <c:f>Arkusz1!$G$4:$G$9</c:f>
              <c:numCache>
                <c:formatCode>General</c:formatCode>
                <c:ptCount val="6"/>
                <c:pt idx="0">
                  <c:v>5.3000000000000009E-3</c:v>
                </c:pt>
                <c:pt idx="1">
                  <c:v>5.3000000000000009E-3</c:v>
                </c:pt>
                <c:pt idx="2">
                  <c:v>5.3000000000000009E-3</c:v>
                </c:pt>
                <c:pt idx="3">
                  <c:v>5.3000000000000009E-3</c:v>
                </c:pt>
                <c:pt idx="4">
                  <c:v>6.5000000000000006E-3</c:v>
                </c:pt>
                <c:pt idx="5">
                  <c:v>1.1600000000000003E-2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C9-4C64-8580-EB4D69E79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095936"/>
        <c:axId val="1090333584"/>
      </c:scatterChart>
      <c:scatterChart>
        <c:scatterStyle val="smoothMarker"/>
        <c:varyColors val="0"/>
        <c:ser>
          <c:idx val="0"/>
          <c:order val="0"/>
          <c:tx>
            <c:v>Cx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Arkusz1!$D$4:$D$9</c:f>
              <c:numCache>
                <c:formatCode>0</c:formatCode>
                <c:ptCount val="6"/>
                <c:pt idx="0">
                  <c:v>2727.2727272727275</c:v>
                </c:pt>
                <c:pt idx="1">
                  <c:v>4090.909090909091</c:v>
                </c:pt>
                <c:pt idx="2">
                  <c:v>5454.545454545455</c:v>
                </c:pt>
                <c:pt idx="3">
                  <c:v>6818.1818181818189</c:v>
                </c:pt>
                <c:pt idx="4">
                  <c:v>8181.818181818182</c:v>
                </c:pt>
                <c:pt idx="5">
                  <c:v>9545.454545454546</c:v>
                </c:pt>
              </c:numCache>
            </c:numRef>
          </c:xVal>
          <c:yVal>
            <c:numRef>
              <c:f>Arkusz1!$H$4:$H$9</c:f>
              <c:numCache>
                <c:formatCode>0.000000</c:formatCode>
                <c:ptCount val="6"/>
                <c:pt idx="0">
                  <c:v>8.1160093366596311E-4</c:v>
                </c:pt>
                <c:pt idx="1">
                  <c:v>8.1160093366596311E-4</c:v>
                </c:pt>
                <c:pt idx="2">
                  <c:v>8.1160093366596311E-4</c:v>
                </c:pt>
                <c:pt idx="3">
                  <c:v>8.1160093366596311E-4</c:v>
                </c:pt>
                <c:pt idx="4">
                  <c:v>8.1367557817942407E-4</c:v>
                </c:pt>
                <c:pt idx="5">
                  <c:v>8.1954141653911106E-4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A-4175-B1BC-6A227F754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80687"/>
        <c:axId val="165189007"/>
      </c:scatterChart>
      <c:valAx>
        <c:axId val="1212095936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U2 [V]</a:t>
                </a:r>
              </a:p>
            </c:rich>
          </c:tx>
          <c:layout>
            <c:manualLayout>
              <c:xMode val="edge"/>
              <c:yMode val="edge"/>
              <c:x val="0.83428526902887135"/>
              <c:y val="0.70739623115972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0333584"/>
        <c:crosses val="autoZero"/>
        <c:crossBetween val="midCat"/>
      </c:valAx>
      <c:valAx>
        <c:axId val="10903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Cx [uF]</a:t>
                </a:r>
              </a:p>
            </c:rich>
          </c:tx>
          <c:layout>
            <c:manualLayout>
              <c:xMode val="edge"/>
              <c:yMode val="edge"/>
              <c:x val="0.10050820209973753"/>
              <c:y val="7.34801263614503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2095936"/>
        <c:crosses val="autoZero"/>
        <c:crossBetween val="midCat"/>
      </c:valAx>
      <c:valAx>
        <c:axId val="165189007"/>
        <c:scaling>
          <c:orientation val="minMax"/>
        </c:scaling>
        <c:delete val="0"/>
        <c:axPos val="r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tg </a:t>
                </a:r>
                <a:r>
                  <a:rPr lang="el-GR" sz="1000" b="1" i="0" u="none" strike="noStrike" baseline="0"/>
                  <a:t>δ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5579166666666651"/>
              <c:y val="7.34801263614503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180687"/>
        <c:crosses val="max"/>
        <c:crossBetween val="midCat"/>
      </c:valAx>
      <c:valAx>
        <c:axId val="165180687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6518900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2540099154273"/>
          <c:y val="0.13622291021671826"/>
          <c:w val="0.7743788276465442"/>
          <c:h val="0.67686924583343488"/>
        </c:manualLayout>
      </c:layout>
      <c:scatterChart>
        <c:scatterStyle val="smoothMarker"/>
        <c:varyColors val="0"/>
        <c:ser>
          <c:idx val="0"/>
          <c:order val="0"/>
          <c:tx>
            <c:v>Qp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Arkusz1!$D$22:$D$30</c:f>
              <c:numCache>
                <c:formatCode>0</c:formatCode>
                <c:ptCount val="9"/>
                <c:pt idx="0">
                  <c:v>5727.2727272727279</c:v>
                </c:pt>
                <c:pt idx="1">
                  <c:v>6409.0909090909099</c:v>
                </c:pt>
                <c:pt idx="2">
                  <c:v>7090.9090909090919</c:v>
                </c:pt>
                <c:pt idx="3">
                  <c:v>7772.727272727273</c:v>
                </c:pt>
                <c:pt idx="4">
                  <c:v>8454.5454545454559</c:v>
                </c:pt>
                <c:pt idx="5">
                  <c:v>9136.3636363636379</c:v>
                </c:pt>
                <c:pt idx="6">
                  <c:v>9818.1818181818198</c:v>
                </c:pt>
                <c:pt idx="7">
                  <c:v>10500</c:v>
                </c:pt>
                <c:pt idx="8">
                  <c:v>11181.818181818182</c:v>
                </c:pt>
              </c:numCache>
            </c:numRef>
          </c:xVal>
          <c:yVal>
            <c:numRef>
              <c:f>Arkusz1!$J$22:$J$30</c:f>
              <c:numCache>
                <c:formatCode>0</c:formatCode>
                <c:ptCount val="9"/>
                <c:pt idx="0">
                  <c:v>110.62211999999998</c:v>
                </c:pt>
                <c:pt idx="1">
                  <c:v>331.86635999999999</c:v>
                </c:pt>
                <c:pt idx="2">
                  <c:v>300.06</c:v>
                </c:pt>
                <c:pt idx="3">
                  <c:v>350.07</c:v>
                </c:pt>
                <c:pt idx="4">
                  <c:v>533.43999999999994</c:v>
                </c:pt>
                <c:pt idx="5">
                  <c:v>633.45999999999992</c:v>
                </c:pt>
                <c:pt idx="6">
                  <c:v>800.16</c:v>
                </c:pt>
                <c:pt idx="7">
                  <c:v>800.16</c:v>
                </c:pt>
                <c:pt idx="8">
                  <c:v>833.5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3-418A-9A32-C6E81FE34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61296"/>
        <c:axId val="1218012944"/>
      </c:scatterChart>
      <c:scatterChart>
        <c:scatterStyle val="smoothMarker"/>
        <c:varyColors val="0"/>
        <c:ser>
          <c:idx val="1"/>
          <c:order val="1"/>
          <c:tx>
            <c:v>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Arkusz1!$D$4:$D$9</c:f>
              <c:numCache>
                <c:formatCode>0</c:formatCode>
                <c:ptCount val="6"/>
                <c:pt idx="0">
                  <c:v>2727.2727272727275</c:v>
                </c:pt>
                <c:pt idx="1">
                  <c:v>4090.909090909091</c:v>
                </c:pt>
                <c:pt idx="2">
                  <c:v>5454.545454545455</c:v>
                </c:pt>
                <c:pt idx="3">
                  <c:v>6818.1818181818189</c:v>
                </c:pt>
                <c:pt idx="4">
                  <c:v>8181.818181818182</c:v>
                </c:pt>
                <c:pt idx="5">
                  <c:v>9545.454545454546</c:v>
                </c:pt>
              </c:numCache>
            </c:numRef>
          </c:xVal>
          <c:yVal>
            <c:numRef>
              <c:f>Arkusz1!$I$4:$I$9</c:f>
              <c:numCache>
                <c:formatCode>General</c:formatCode>
                <c:ptCount val="6"/>
                <c:pt idx="0">
                  <c:v>5.0256868438686642</c:v>
                </c:pt>
                <c:pt idx="1">
                  <c:v>11.307795398704494</c:v>
                </c:pt>
                <c:pt idx="2">
                  <c:v>20.102747375474657</c:v>
                </c:pt>
                <c:pt idx="3">
                  <c:v>31.410542774179149</c:v>
                </c:pt>
                <c:pt idx="4">
                  <c:v>55.614003954773622</c:v>
                </c:pt>
                <c:pt idx="5">
                  <c:v>136.06361338315284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80-4673-9920-D838365D1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08559"/>
        <c:axId val="165209391"/>
      </c:scatterChart>
      <c:valAx>
        <c:axId val="1216661296"/>
        <c:scaling>
          <c:orientation val="minMax"/>
          <c:max val="120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U2</a:t>
                </a:r>
                <a:r>
                  <a:rPr lang="pl-PL" baseline="0"/>
                  <a:t> [V]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1765037182852141"/>
              <c:y val="0.75199099021973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8012944"/>
        <c:crosses val="autoZero"/>
        <c:crossBetween val="midCat"/>
        <c:majorUnit val="1000"/>
      </c:valAx>
      <c:valAx>
        <c:axId val="12180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Qp [pC]</a:t>
                </a:r>
              </a:p>
            </c:rich>
          </c:tx>
          <c:layout>
            <c:manualLayout>
              <c:xMode val="edge"/>
              <c:yMode val="edge"/>
              <c:x val="0.1111111111111111"/>
              <c:y val="7.17573925550327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6661296"/>
        <c:crosses val="autoZero"/>
        <c:crossBetween val="midCat"/>
      </c:valAx>
      <c:valAx>
        <c:axId val="165209391"/>
        <c:scaling>
          <c:orientation val="minMax"/>
        </c:scaling>
        <c:delete val="0"/>
        <c:axPos val="r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</a:t>
                </a:r>
                <a:r>
                  <a:rPr lang="pl-PL" baseline="0"/>
                  <a:t> [W/km]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78487259405074361"/>
              <c:y val="7.17573925550327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208559"/>
        <c:crosses val="max"/>
        <c:crossBetween val="midCat"/>
      </c:valAx>
      <c:valAx>
        <c:axId val="165208559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6520939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179614</xdr:colOff>
      <xdr:row>1</xdr:row>
      <xdr:rowOff>179614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7C8B5DE-8F8D-4391-BE75-7F4C1F8AA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86" y="190500"/>
          <a:ext cx="179614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179614</xdr:colOff>
      <xdr:row>1</xdr:row>
      <xdr:rowOff>179614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C5490F0D-645F-44EF-83D2-83EFB8FF2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9429" y="190500"/>
          <a:ext cx="179614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179614</xdr:colOff>
      <xdr:row>1</xdr:row>
      <xdr:rowOff>179614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4DA18B7-E770-4587-9BED-D379A7826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2571" y="190500"/>
          <a:ext cx="179615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168729</xdr:colOff>
      <xdr:row>1</xdr:row>
      <xdr:rowOff>179614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3390853F-99D1-428C-893D-36D19D4DD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714" y="190500"/>
          <a:ext cx="168729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6</xdr:col>
      <xdr:colOff>255814</xdr:colOff>
      <xdr:row>1</xdr:row>
      <xdr:rowOff>179614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ED55D954-016F-4266-99B9-90E714A64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8857" y="190500"/>
          <a:ext cx="255814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163286</xdr:colOff>
      <xdr:row>1</xdr:row>
      <xdr:rowOff>179614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9810B53F-C3F9-4923-B449-838BB0E86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0500"/>
          <a:ext cx="163286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92529</xdr:colOff>
      <xdr:row>1</xdr:row>
      <xdr:rowOff>179614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E73EBE31-9ACA-456A-8DB3-1D63EC5C9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190500"/>
          <a:ext cx="92528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2</xdr:col>
      <xdr:colOff>97971</xdr:colOff>
      <xdr:row>2</xdr:row>
      <xdr:rowOff>179614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62820FA8-39FB-41E2-8B59-0404A3C59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86" y="1371600"/>
          <a:ext cx="97971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3</xdr:col>
      <xdr:colOff>185057</xdr:colOff>
      <xdr:row>2</xdr:row>
      <xdr:rowOff>179614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8B515313-AF5A-4DB6-AD02-7C1400D52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9429" y="1371600"/>
          <a:ext cx="185057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103414</xdr:colOff>
      <xdr:row>2</xdr:row>
      <xdr:rowOff>179614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9D9E8608-78B5-4287-B3A1-7C3A19112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2571" y="1371600"/>
          <a:ext cx="103415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185057</xdr:colOff>
      <xdr:row>2</xdr:row>
      <xdr:rowOff>179614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9AC302DC-9F21-4315-9AA5-D1669389E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714" y="1371600"/>
          <a:ext cx="185057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6</xdr:col>
      <xdr:colOff>114300</xdr:colOff>
      <xdr:row>2</xdr:row>
      <xdr:rowOff>179614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07CBFAB0-237A-45F1-A049-253A8E03F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8857" y="1371600"/>
          <a:ext cx="114300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</xdr:row>
      <xdr:rowOff>0</xdr:rowOff>
    </xdr:from>
    <xdr:to>
      <xdr:col>7</xdr:col>
      <xdr:colOff>185057</xdr:colOff>
      <xdr:row>2</xdr:row>
      <xdr:rowOff>179614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1A2697A4-5608-41C4-973D-65BF86685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71600"/>
          <a:ext cx="185057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2</xdr:col>
      <xdr:colOff>163286</xdr:colOff>
      <xdr:row>19</xdr:row>
      <xdr:rowOff>179614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7D619E84-86BE-4538-9971-D3868B73C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86" y="4637314"/>
          <a:ext cx="163285" cy="179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19</xdr:row>
      <xdr:rowOff>0</xdr:rowOff>
    </xdr:from>
    <xdr:to>
      <xdr:col>3</xdr:col>
      <xdr:colOff>163286</xdr:colOff>
      <xdr:row>19</xdr:row>
      <xdr:rowOff>179614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8FA00E46-71EF-4890-9F3A-4B5F7ED66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9429" y="4637314"/>
          <a:ext cx="163285" cy="179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97971</xdr:colOff>
      <xdr:row>19</xdr:row>
      <xdr:rowOff>179614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0FBDE816-8F3B-4BBA-A66B-C9E5FBC49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1043" y="4637314"/>
          <a:ext cx="97971" cy="179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6</xdr:col>
      <xdr:colOff>288471</xdr:colOff>
      <xdr:row>19</xdr:row>
      <xdr:rowOff>179614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42E6E6EB-CB13-4430-BA41-571FC5942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7329" y="4637314"/>
          <a:ext cx="288471" cy="179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19</xdr:row>
      <xdr:rowOff>0</xdr:rowOff>
    </xdr:from>
    <xdr:to>
      <xdr:col>7</xdr:col>
      <xdr:colOff>342900</xdr:colOff>
      <xdr:row>19</xdr:row>
      <xdr:rowOff>179614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EAF059E8-38E7-4636-BC8E-9F464486C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0471" y="4637314"/>
          <a:ext cx="342900" cy="179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19</xdr:row>
      <xdr:rowOff>0</xdr:rowOff>
    </xdr:from>
    <xdr:to>
      <xdr:col>9</xdr:col>
      <xdr:colOff>174171</xdr:colOff>
      <xdr:row>19</xdr:row>
      <xdr:rowOff>195943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8B8D4A8E-5E21-4C22-842A-15EA40591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2057" y="4637314"/>
          <a:ext cx="174172" cy="195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</xdr:row>
      <xdr:rowOff>0</xdr:rowOff>
    </xdr:from>
    <xdr:to>
      <xdr:col>21</xdr:col>
      <xdr:colOff>0</xdr:colOff>
      <xdr:row>18</xdr:row>
      <xdr:rowOff>0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7CBA3D90-BC7A-4A3F-A6B6-0D4028D9D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18</xdr:row>
      <xdr:rowOff>200024</xdr:rowOff>
    </xdr:from>
    <xdr:to>
      <xdr:col>21</xdr:col>
      <xdr:colOff>0</xdr:colOff>
      <xdr:row>36</xdr:row>
      <xdr:rowOff>0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9D379FEE-93FC-4440-8556-E6DB1E324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2B3F7-3212-46F6-A991-CBE1E3D6EAA5}">
  <dimension ref="B1:K31"/>
  <sheetViews>
    <sheetView tabSelected="1" topLeftCell="K1" workbookViewId="0">
      <selection activeCell="Q40" sqref="Q40"/>
    </sheetView>
  </sheetViews>
  <sheetFormatPr defaultRowHeight="15" x14ac:dyDescent="0.25"/>
  <cols>
    <col min="4" max="4" width="11.85546875" bestFit="1" customWidth="1"/>
    <col min="8" max="8" width="12.140625" bestFit="1" customWidth="1"/>
    <col min="9" max="9" width="13.28515625" bestFit="1" customWidth="1"/>
    <col min="10" max="10" width="10" bestFit="1" customWidth="1"/>
  </cols>
  <sheetData>
    <row r="1" spans="2:10" ht="15.75" thickBot="1" x14ac:dyDescent="0.3"/>
    <row r="2" spans="2:10" ht="93.75" thickBot="1" x14ac:dyDescent="0.3">
      <c r="B2" s="18" t="s">
        <v>0</v>
      </c>
      <c r="C2" s="1"/>
      <c r="D2" s="1"/>
      <c r="E2" s="1"/>
      <c r="F2" s="2"/>
      <c r="G2" s="1"/>
      <c r="H2" s="1"/>
      <c r="I2" s="1"/>
      <c r="J2" s="20" t="s">
        <v>1</v>
      </c>
    </row>
    <row r="3" spans="2:10" ht="16.5" thickBot="1" x14ac:dyDescent="0.3">
      <c r="B3" s="19"/>
      <c r="C3" s="3"/>
      <c r="D3" s="3"/>
      <c r="E3" s="3"/>
      <c r="F3" s="3"/>
      <c r="G3" s="3"/>
      <c r="H3" s="3"/>
      <c r="I3" s="4" t="s">
        <v>2</v>
      </c>
      <c r="J3" s="21"/>
    </row>
    <row r="4" spans="2:10" ht="16.5" thickBot="1" x14ac:dyDescent="0.3">
      <c r="B4" s="5">
        <v>1</v>
      </c>
      <c r="C4" s="4">
        <v>20</v>
      </c>
      <c r="D4" s="8">
        <f>C4*$B$13</f>
        <v>2727.2727272727275</v>
      </c>
      <c r="E4" s="4">
        <v>196.1</v>
      </c>
      <c r="F4" s="4">
        <v>5.2999999999999999E-2</v>
      </c>
      <c r="G4" s="4">
        <f>$D$16*$D$13*F4/1000000</f>
        <v>5.3000000000000009E-3</v>
      </c>
      <c r="H4" s="6">
        <f>$D$13/E4*$B$16</f>
        <v>8.1160093366596311E-4</v>
      </c>
      <c r="I4" s="7">
        <f>(D4^2)*$D$16*H4*G4/1000000/0.002</f>
        <v>5.0256868438686642</v>
      </c>
      <c r="J4" s="22" t="s">
        <v>3</v>
      </c>
    </row>
    <row r="5" spans="2:10" ht="16.5" thickBot="1" x14ac:dyDescent="0.3">
      <c r="B5" s="5">
        <v>2</v>
      </c>
      <c r="C5" s="4">
        <v>30</v>
      </c>
      <c r="D5" s="8">
        <f t="shared" ref="D5:D9" si="0">C5*$B$13</f>
        <v>4090.909090909091</v>
      </c>
      <c r="E5" s="4">
        <v>196.1</v>
      </c>
      <c r="F5" s="4">
        <v>5.2999999999999999E-2</v>
      </c>
      <c r="G5" s="4">
        <f t="shared" ref="G5:G9" si="1">$D$16*$D$13*F5/1000000</f>
        <v>5.3000000000000009E-3</v>
      </c>
      <c r="H5" s="6">
        <f t="shared" ref="H5:H9" si="2">$D$13/E5*$B$16</f>
        <v>8.1160093366596311E-4</v>
      </c>
      <c r="I5" s="7">
        <f t="shared" ref="I5:I9" si="3">(D5^2)*$D$16*H5*G5/1000000/0.002</f>
        <v>11.307795398704494</v>
      </c>
      <c r="J5" s="23"/>
    </row>
    <row r="6" spans="2:10" ht="16.5" thickBot="1" x14ac:dyDescent="0.3">
      <c r="B6" s="5">
        <v>3</v>
      </c>
      <c r="C6" s="4">
        <v>40</v>
      </c>
      <c r="D6" s="8">
        <f t="shared" si="0"/>
        <v>5454.545454545455</v>
      </c>
      <c r="E6" s="4">
        <v>196.1</v>
      </c>
      <c r="F6" s="4">
        <v>5.2999999999999999E-2</v>
      </c>
      <c r="G6" s="4">
        <f t="shared" si="1"/>
        <v>5.3000000000000009E-3</v>
      </c>
      <c r="H6" s="6">
        <f t="shared" si="2"/>
        <v>8.1160093366596311E-4</v>
      </c>
      <c r="I6" s="7">
        <f t="shared" si="3"/>
        <v>20.102747375474657</v>
      </c>
      <c r="J6" s="23"/>
    </row>
    <row r="7" spans="2:10" ht="16.5" thickBot="1" x14ac:dyDescent="0.3">
      <c r="B7" s="5">
        <v>4</v>
      </c>
      <c r="C7" s="4">
        <v>50</v>
      </c>
      <c r="D7" s="8">
        <f t="shared" si="0"/>
        <v>6818.1818181818189</v>
      </c>
      <c r="E7" s="4">
        <v>196.1</v>
      </c>
      <c r="F7" s="4">
        <v>5.2999999999999999E-2</v>
      </c>
      <c r="G7" s="4">
        <f t="shared" si="1"/>
        <v>5.3000000000000009E-3</v>
      </c>
      <c r="H7" s="6">
        <f t="shared" si="2"/>
        <v>8.1160093366596311E-4</v>
      </c>
      <c r="I7" s="7">
        <f t="shared" si="3"/>
        <v>31.410542774179149</v>
      </c>
      <c r="J7" s="23"/>
    </row>
    <row r="8" spans="2:10" ht="16.5" thickBot="1" x14ac:dyDescent="0.3">
      <c r="B8" s="5">
        <v>5</v>
      </c>
      <c r="C8" s="4">
        <v>60</v>
      </c>
      <c r="D8" s="8">
        <f t="shared" si="0"/>
        <v>8181.818181818182</v>
      </c>
      <c r="E8" s="4">
        <v>195.6</v>
      </c>
      <c r="F8" s="4">
        <v>6.5000000000000002E-2</v>
      </c>
      <c r="G8" s="4">
        <f t="shared" si="1"/>
        <v>6.5000000000000006E-3</v>
      </c>
      <c r="H8" s="6">
        <f t="shared" si="2"/>
        <v>8.1367557817942407E-4</v>
      </c>
      <c r="I8" s="7">
        <f t="shared" si="3"/>
        <v>55.614003954773622</v>
      </c>
      <c r="J8" s="23"/>
    </row>
    <row r="9" spans="2:10" ht="16.5" thickBot="1" x14ac:dyDescent="0.3">
      <c r="B9" s="5">
        <v>6</v>
      </c>
      <c r="C9" s="4">
        <v>70</v>
      </c>
      <c r="D9" s="8">
        <f t="shared" si="0"/>
        <v>9545.454545454546</v>
      </c>
      <c r="E9" s="4">
        <v>194.2</v>
      </c>
      <c r="F9" s="4">
        <v>0.11600000000000001</v>
      </c>
      <c r="G9" s="4">
        <f t="shared" si="1"/>
        <v>1.1600000000000003E-2</v>
      </c>
      <c r="H9" s="6">
        <f t="shared" si="2"/>
        <v>8.1954141653911106E-4</v>
      </c>
      <c r="I9" s="7">
        <f t="shared" si="3"/>
        <v>136.06361338315284</v>
      </c>
      <c r="J9" s="24"/>
    </row>
    <row r="12" spans="2:10" x14ac:dyDescent="0.25">
      <c r="B12" t="s">
        <v>4</v>
      </c>
      <c r="D12" t="s">
        <v>5</v>
      </c>
    </row>
    <row r="13" spans="2:10" x14ac:dyDescent="0.25">
      <c r="B13">
        <f>30000/220</f>
        <v>136.36363636363637</v>
      </c>
      <c r="D13" s="9">
        <f>1000/PI()</f>
        <v>318.3098861837907</v>
      </c>
    </row>
    <row r="15" spans="2:10" x14ac:dyDescent="0.25">
      <c r="B15" t="s">
        <v>6</v>
      </c>
      <c r="D15" t="s">
        <v>7</v>
      </c>
    </row>
    <row r="16" spans="2:10" x14ac:dyDescent="0.25">
      <c r="B16">
        <v>5.0000000000000001E-4</v>
      </c>
      <c r="D16">
        <f>2*PI()*50</f>
        <v>314.15926535897933</v>
      </c>
    </row>
    <row r="19" spans="2:11" ht="15.75" thickBot="1" x14ac:dyDescent="0.3"/>
    <row r="20" spans="2:11" ht="16.5" thickBot="1" x14ac:dyDescent="0.3">
      <c r="B20" s="22" t="s">
        <v>0</v>
      </c>
      <c r="C20" s="10"/>
      <c r="D20" s="10"/>
      <c r="E20" s="11"/>
      <c r="F20" s="12" t="s">
        <v>8</v>
      </c>
      <c r="G20" s="10"/>
      <c r="H20" s="10"/>
      <c r="I20" s="12" t="s">
        <v>9</v>
      </c>
      <c r="J20" s="10"/>
      <c r="K20" s="22" t="s">
        <v>1</v>
      </c>
    </row>
    <row r="21" spans="2:11" ht="16.5" thickBot="1" x14ac:dyDescent="0.3">
      <c r="B21" s="24"/>
      <c r="C21" s="3" t="s">
        <v>10</v>
      </c>
      <c r="D21" s="3" t="s">
        <v>11</v>
      </c>
      <c r="E21" s="3" t="s">
        <v>12</v>
      </c>
      <c r="F21" s="3" t="s">
        <v>13</v>
      </c>
      <c r="G21" s="3" t="s">
        <v>14</v>
      </c>
      <c r="H21" s="3" t="s">
        <v>14</v>
      </c>
      <c r="I21" s="3" t="s">
        <v>15</v>
      </c>
      <c r="J21" s="3" t="s">
        <v>16</v>
      </c>
      <c r="K21" s="24"/>
    </row>
    <row r="22" spans="2:11" ht="16.5" thickBot="1" x14ac:dyDescent="0.3">
      <c r="B22" s="13">
        <v>1</v>
      </c>
      <c r="C22" s="3">
        <v>42</v>
      </c>
      <c r="D22" s="17">
        <f>$B$13*C22</f>
        <v>5727.2727272727279</v>
      </c>
      <c r="E22" s="3">
        <v>21</v>
      </c>
      <c r="F22" s="3">
        <v>70</v>
      </c>
      <c r="G22" s="3">
        <v>3.16</v>
      </c>
      <c r="H22" s="15">
        <f>G22*E22/100</f>
        <v>0.66359999999999997</v>
      </c>
      <c r="I22" s="22">
        <v>166.7</v>
      </c>
      <c r="J22" s="17">
        <f>$I$22*H22</f>
        <v>110.62211999999998</v>
      </c>
      <c r="K22" s="22" t="s">
        <v>17</v>
      </c>
    </row>
    <row r="23" spans="2:11" ht="16.5" thickBot="1" x14ac:dyDescent="0.3">
      <c r="B23" s="13">
        <v>2</v>
      </c>
      <c r="C23" s="3">
        <v>47</v>
      </c>
      <c r="D23" s="17">
        <f t="shared" ref="D23:D30" si="4">$B$13*C23</f>
        <v>6409.0909090909099</v>
      </c>
      <c r="E23" s="3">
        <v>63</v>
      </c>
      <c r="F23" s="3">
        <v>70</v>
      </c>
      <c r="G23" s="3">
        <v>3.16</v>
      </c>
      <c r="H23" s="16">
        <f t="shared" ref="H23:H30" si="5">G23*E23/100</f>
        <v>1.9908000000000001</v>
      </c>
      <c r="I23" s="23"/>
      <c r="J23" s="17">
        <f t="shared" ref="J23:J30" si="6">$I$22*H23</f>
        <v>331.86635999999999</v>
      </c>
      <c r="K23" s="23"/>
    </row>
    <row r="24" spans="2:11" ht="16.5" thickBot="1" x14ac:dyDescent="0.3">
      <c r="B24" s="13">
        <v>3</v>
      </c>
      <c r="C24" s="3">
        <v>52</v>
      </c>
      <c r="D24" s="17">
        <f t="shared" si="4"/>
        <v>7090.9090909090919</v>
      </c>
      <c r="E24" s="3">
        <v>18</v>
      </c>
      <c r="F24" s="3">
        <v>60</v>
      </c>
      <c r="G24" s="3">
        <v>10</v>
      </c>
      <c r="H24" s="16">
        <f t="shared" si="5"/>
        <v>1.8</v>
      </c>
      <c r="I24" s="23"/>
      <c r="J24" s="17">
        <f t="shared" si="6"/>
        <v>300.06</v>
      </c>
      <c r="K24" s="23"/>
    </row>
    <row r="25" spans="2:11" ht="16.5" thickBot="1" x14ac:dyDescent="0.3">
      <c r="B25" s="13">
        <v>4</v>
      </c>
      <c r="C25" s="3">
        <v>57</v>
      </c>
      <c r="D25" s="17">
        <f t="shared" si="4"/>
        <v>7772.727272727273</v>
      </c>
      <c r="E25" s="3">
        <v>21</v>
      </c>
      <c r="F25" s="3">
        <v>60</v>
      </c>
      <c r="G25" s="3">
        <v>10</v>
      </c>
      <c r="H25" s="16">
        <f t="shared" si="5"/>
        <v>2.1</v>
      </c>
      <c r="I25" s="23"/>
      <c r="J25" s="17">
        <f t="shared" si="6"/>
        <v>350.07</v>
      </c>
      <c r="K25" s="23"/>
    </row>
    <row r="26" spans="2:11" ht="16.5" thickBot="1" x14ac:dyDescent="0.3">
      <c r="B26" s="13">
        <v>5</v>
      </c>
      <c r="C26" s="3">
        <v>62</v>
      </c>
      <c r="D26" s="17">
        <f t="shared" si="4"/>
        <v>8454.5454545454559</v>
      </c>
      <c r="E26" s="3">
        <v>32</v>
      </c>
      <c r="F26" s="3">
        <v>60</v>
      </c>
      <c r="G26" s="3">
        <v>10</v>
      </c>
      <c r="H26" s="16">
        <f t="shared" si="5"/>
        <v>3.2</v>
      </c>
      <c r="I26" s="23"/>
      <c r="J26" s="17">
        <f t="shared" si="6"/>
        <v>533.43999999999994</v>
      </c>
      <c r="K26" s="23"/>
    </row>
    <row r="27" spans="2:11" ht="16.5" thickBot="1" x14ac:dyDescent="0.3">
      <c r="B27" s="13">
        <v>6</v>
      </c>
      <c r="C27" s="3">
        <v>67</v>
      </c>
      <c r="D27" s="17">
        <f t="shared" si="4"/>
        <v>9136.3636363636379</v>
      </c>
      <c r="E27" s="3">
        <v>38</v>
      </c>
      <c r="F27" s="3">
        <v>60</v>
      </c>
      <c r="G27" s="3">
        <v>10</v>
      </c>
      <c r="H27" s="16">
        <f t="shared" si="5"/>
        <v>3.8</v>
      </c>
      <c r="I27" s="23"/>
      <c r="J27" s="17">
        <f t="shared" si="6"/>
        <v>633.45999999999992</v>
      </c>
      <c r="K27" s="23"/>
    </row>
    <row r="28" spans="2:11" ht="16.5" thickBot="1" x14ac:dyDescent="0.3">
      <c r="B28" s="13">
        <v>7</v>
      </c>
      <c r="C28" s="3">
        <v>72</v>
      </c>
      <c r="D28" s="17">
        <f t="shared" si="4"/>
        <v>9818.1818181818198</v>
      </c>
      <c r="E28" s="3">
        <v>48</v>
      </c>
      <c r="F28" s="3">
        <v>60</v>
      </c>
      <c r="G28" s="3">
        <v>10</v>
      </c>
      <c r="H28" s="16">
        <f t="shared" si="5"/>
        <v>4.8</v>
      </c>
      <c r="I28" s="23"/>
      <c r="J28" s="17">
        <f t="shared" si="6"/>
        <v>800.16</v>
      </c>
      <c r="K28" s="23"/>
    </row>
    <row r="29" spans="2:11" ht="16.5" thickBot="1" x14ac:dyDescent="0.3">
      <c r="B29" s="13">
        <v>8</v>
      </c>
      <c r="C29" s="3">
        <v>77</v>
      </c>
      <c r="D29" s="17">
        <f t="shared" si="4"/>
        <v>10500</v>
      </c>
      <c r="E29" s="3">
        <v>48</v>
      </c>
      <c r="F29" s="3">
        <v>60</v>
      </c>
      <c r="G29" s="3">
        <v>10</v>
      </c>
      <c r="H29" s="16">
        <f t="shared" si="5"/>
        <v>4.8</v>
      </c>
      <c r="I29" s="23"/>
      <c r="J29" s="17">
        <f t="shared" si="6"/>
        <v>800.16</v>
      </c>
      <c r="K29" s="23"/>
    </row>
    <row r="30" spans="2:11" ht="16.5" thickBot="1" x14ac:dyDescent="0.3">
      <c r="B30" s="13">
        <v>9</v>
      </c>
      <c r="C30" s="3">
        <v>82</v>
      </c>
      <c r="D30" s="17">
        <f t="shared" si="4"/>
        <v>11181.818181818182</v>
      </c>
      <c r="E30" s="3">
        <v>50</v>
      </c>
      <c r="F30" s="3">
        <v>60</v>
      </c>
      <c r="G30" s="3">
        <v>10</v>
      </c>
      <c r="H30" s="16">
        <f t="shared" si="5"/>
        <v>5</v>
      </c>
      <c r="I30" s="24"/>
      <c r="J30" s="17">
        <f t="shared" si="6"/>
        <v>833.5</v>
      </c>
      <c r="K30" s="24"/>
    </row>
    <row r="31" spans="2:11" ht="15.75" x14ac:dyDescent="0.25">
      <c r="B31" s="14"/>
    </row>
  </sheetData>
  <mergeCells count="7">
    <mergeCell ref="I22:I30"/>
    <mergeCell ref="K22:K30"/>
    <mergeCell ref="B2:B3"/>
    <mergeCell ref="J2:J3"/>
    <mergeCell ref="J4:J9"/>
    <mergeCell ref="B20:B21"/>
    <mergeCell ref="K20:K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</dc:creator>
  <cp:lastModifiedBy>Kacper Borucki</cp:lastModifiedBy>
  <dcterms:created xsi:type="dcterms:W3CDTF">2019-05-01T14:13:24Z</dcterms:created>
  <dcterms:modified xsi:type="dcterms:W3CDTF">2019-05-01T16:20:59Z</dcterms:modified>
</cp:coreProperties>
</file>