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45365_student_pwr_edu_pl/Documents/Studia/Semestr IV/Teoria obwodów 2/Laborki/Sprawozdania/Ćwiczenie 1 - elementy RLC/"/>
    </mc:Choice>
  </mc:AlternateContent>
  <xr:revisionPtr revIDLastSave="0" documentId="10_ncr:0_{EF8C425A-AF83-48F1-8FC7-B31C71C95798}" xr6:coauthVersionLast="41" xr6:coauthVersionMax="41" xr10:uidLastSave="{00000000-0000-0000-0000-000000000000}"/>
  <bookViews>
    <workbookView xWindow="-9810" yWindow="4530" windowWidth="21600" windowHeight="11385" xr2:uid="{958FCB5E-08EF-43A2-A97F-A5B7BCF8C1F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H34" i="1" s="1"/>
  <c r="C36" i="1"/>
  <c r="C35" i="1"/>
  <c r="C34" i="1"/>
  <c r="H28" i="1"/>
  <c r="G28" i="1"/>
  <c r="C32" i="1"/>
  <c r="I22" i="1"/>
  <c r="H22" i="1"/>
  <c r="I18" i="1"/>
  <c r="I19" i="1"/>
  <c r="I20" i="1"/>
  <c r="I21" i="1"/>
  <c r="I17" i="1"/>
  <c r="H18" i="1"/>
  <c r="H19" i="1"/>
  <c r="H20" i="1"/>
  <c r="H21" i="1"/>
  <c r="H17" i="1"/>
  <c r="H16" i="1"/>
  <c r="I12" i="1"/>
  <c r="I13" i="1"/>
  <c r="I14" i="1"/>
  <c r="I15" i="1"/>
  <c r="I11" i="1"/>
  <c r="H12" i="1"/>
  <c r="H13" i="1"/>
  <c r="H14" i="1"/>
  <c r="H15" i="1"/>
  <c r="H11" i="1"/>
  <c r="J10" i="1"/>
  <c r="I10" i="1"/>
  <c r="H10" i="1"/>
  <c r="I6" i="1"/>
  <c r="I7" i="1"/>
  <c r="I8" i="1"/>
  <c r="I9" i="1"/>
  <c r="I5" i="1"/>
  <c r="H6" i="1"/>
  <c r="H7" i="1"/>
  <c r="H8" i="1"/>
  <c r="H9" i="1"/>
  <c r="H5" i="1"/>
</calcChain>
</file>

<file path=xl/sharedStrings.xml><?xml version="1.0" encoding="utf-8"?>
<sst xmlns="http://schemas.openxmlformats.org/spreadsheetml/2006/main" count="33" uniqueCount="20">
  <si>
    <t>Dwójnik</t>
  </si>
  <si>
    <t>Dokładny pomiar U</t>
  </si>
  <si>
    <t>Dokładny pomiar I</t>
  </si>
  <si>
    <t>U</t>
  </si>
  <si>
    <t>I</t>
  </si>
  <si>
    <t>[V]</t>
  </si>
  <si>
    <t>[mA]</t>
  </si>
  <si>
    <t>R</t>
  </si>
  <si>
    <t>C</t>
  </si>
  <si>
    <t>L</t>
  </si>
  <si>
    <t>R dla układu U</t>
  </si>
  <si>
    <t>R dla układu I</t>
  </si>
  <si>
    <t>P</t>
  </si>
  <si>
    <t>[A]</t>
  </si>
  <si>
    <t>[W]</t>
  </si>
  <si>
    <t>-</t>
  </si>
  <si>
    <t>Moc pozorna</t>
  </si>
  <si>
    <t>Rezystancja</t>
  </si>
  <si>
    <t xml:space="preserve">Reaktancaja cewki </t>
  </si>
  <si>
    <t>Reaktancja kondensatora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</si>
</sst>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169" fontId="0" fillId="0" borderId="0" xfId="0" applyNumberFormat="1"/>
    <xf numFmtId="1" fontId="0" fillId="0" borderId="0" xfId="0" applyNumberFormat="1"/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top" wrapText="1"/>
    </xf>
    <xf numFmtId="0" fontId="2" fillId="0" borderId="3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Arkusz1!$D$5:$D$9</c:f>
              <c:numCache>
                <c:formatCode>General</c:formatCode>
                <c:ptCount val="5"/>
                <c:pt idx="0">
                  <c:v>1.01</c:v>
                </c:pt>
                <c:pt idx="1">
                  <c:v>1.98</c:v>
                </c:pt>
                <c:pt idx="2">
                  <c:v>4</c:v>
                </c:pt>
                <c:pt idx="3">
                  <c:v>5.95</c:v>
                </c:pt>
                <c:pt idx="4">
                  <c:v>8.1</c:v>
                </c:pt>
              </c:numCache>
            </c:numRef>
          </c:xVal>
          <c:yVal>
            <c:numRef>
              <c:f>Arkusz1!$E$5:$E$9</c:f>
              <c:numCache>
                <c:formatCode>General</c:formatCode>
                <c:ptCount val="5"/>
                <c:pt idx="0">
                  <c:v>35.5</c:v>
                </c:pt>
                <c:pt idx="1">
                  <c:v>68</c:v>
                </c:pt>
                <c:pt idx="2">
                  <c:v>136</c:v>
                </c:pt>
                <c:pt idx="3">
                  <c:v>204</c:v>
                </c:pt>
                <c:pt idx="4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C-406A-A2C9-6F620ECD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93632"/>
        <c:axId val="1926732080"/>
      </c:scatterChart>
      <c:valAx>
        <c:axId val="192309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</a:t>
                </a:r>
                <a:r>
                  <a:rPr lang="pl-PL" baseline="0"/>
                  <a:t> [V]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732080"/>
        <c:crosses val="autoZero"/>
        <c:crossBetween val="midCat"/>
      </c:valAx>
      <c:valAx>
        <c:axId val="1926732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 [mA]</a:t>
                </a:r>
              </a:p>
            </c:rich>
          </c:tx>
          <c:layout>
            <c:manualLayout>
              <c:xMode val="edge"/>
              <c:yMode val="edge"/>
              <c:x val="2.0833333333333332E-2"/>
              <c:y val="0.43650407335446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309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Arkusz1!$F$5:$F$9</c:f>
              <c:numCache>
                <c:formatCode>General</c:formatCode>
                <c:ptCount val="5"/>
                <c:pt idx="0">
                  <c:v>1.03</c:v>
                </c:pt>
                <c:pt idx="1">
                  <c:v>2.04</c:v>
                </c:pt>
                <c:pt idx="2">
                  <c:v>4.0999999999999996</c:v>
                </c:pt>
                <c:pt idx="3">
                  <c:v>6.05</c:v>
                </c:pt>
                <c:pt idx="4">
                  <c:v>8.1999999999999993</c:v>
                </c:pt>
              </c:numCache>
            </c:numRef>
          </c:xVal>
          <c:yVal>
            <c:numRef>
              <c:f>Arkusz1!$G$5:$G$9</c:f>
              <c:numCache>
                <c:formatCode>General</c:formatCode>
                <c:ptCount val="5"/>
                <c:pt idx="0">
                  <c:v>34.5</c:v>
                </c:pt>
                <c:pt idx="1">
                  <c:v>67.8</c:v>
                </c:pt>
                <c:pt idx="2">
                  <c:v>135</c:v>
                </c:pt>
                <c:pt idx="3">
                  <c:v>202</c:v>
                </c:pt>
                <c:pt idx="4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6-4D9F-AB81-E0D87F7F0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93632"/>
        <c:axId val="1926732080"/>
      </c:scatterChart>
      <c:valAx>
        <c:axId val="192309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</a:t>
                </a:r>
                <a:r>
                  <a:rPr lang="pl-PL" baseline="0"/>
                  <a:t> [V]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732080"/>
        <c:crosses val="autoZero"/>
        <c:crossBetween val="midCat"/>
      </c:valAx>
      <c:valAx>
        <c:axId val="1926732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 [mA]</a:t>
                </a:r>
              </a:p>
            </c:rich>
          </c:tx>
          <c:layout>
            <c:manualLayout>
              <c:xMode val="edge"/>
              <c:yMode val="edge"/>
              <c:x val="2.0833333333333332E-2"/>
              <c:y val="0.43650407335446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309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Arkusz1!$D$11:$D$15</c:f>
              <c:numCache>
                <c:formatCode>General</c:formatCode>
                <c:ptCount val="5"/>
                <c:pt idx="0">
                  <c:v>1.02</c:v>
                </c:pt>
                <c:pt idx="1">
                  <c:v>2.0299999999999998</c:v>
                </c:pt>
                <c:pt idx="2">
                  <c:v>4.05</c:v>
                </c:pt>
                <c:pt idx="3">
                  <c:v>6</c:v>
                </c:pt>
                <c:pt idx="4">
                  <c:v>8.1999999999999993</c:v>
                </c:pt>
              </c:numCache>
            </c:numRef>
          </c:xVal>
          <c:yVal>
            <c:numRef>
              <c:f>Arkusz1!$E$11:$E$15</c:f>
              <c:numCache>
                <c:formatCode>General</c:formatCode>
                <c:ptCount val="5"/>
                <c:pt idx="0">
                  <c:v>0.65</c:v>
                </c:pt>
                <c:pt idx="1">
                  <c:v>0.65</c:v>
                </c:pt>
                <c:pt idx="2">
                  <c:v>0.55000000000000004</c:v>
                </c:pt>
                <c:pt idx="3">
                  <c:v>0.78</c:v>
                </c:pt>
                <c:pt idx="4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E-40E5-B016-F70C73CB5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93632"/>
        <c:axId val="1926732080"/>
      </c:scatterChart>
      <c:valAx>
        <c:axId val="192309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</a:t>
                </a:r>
                <a:r>
                  <a:rPr lang="pl-PL" baseline="0"/>
                  <a:t> [V]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732080"/>
        <c:crosses val="autoZero"/>
        <c:crossBetween val="midCat"/>
      </c:valAx>
      <c:valAx>
        <c:axId val="1926732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 [mA]</a:t>
                </a:r>
              </a:p>
            </c:rich>
          </c:tx>
          <c:layout>
            <c:manualLayout>
              <c:xMode val="edge"/>
              <c:yMode val="edge"/>
              <c:x val="2.0833333333333332E-2"/>
              <c:y val="0.43650407335446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309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Arkusz1!$F$11:$F$15</c:f>
              <c:numCache>
                <c:formatCode>General</c:formatCode>
                <c:ptCount val="5"/>
                <c:pt idx="0">
                  <c:v>1.05</c:v>
                </c:pt>
                <c:pt idx="1">
                  <c:v>2.04</c:v>
                </c:pt>
                <c:pt idx="2">
                  <c:v>4.0999999999999996</c:v>
                </c:pt>
                <c:pt idx="3">
                  <c:v>6.05</c:v>
                </c:pt>
                <c:pt idx="4">
                  <c:v>8.1999999999999993</c:v>
                </c:pt>
              </c:numCache>
            </c:numRef>
          </c:xVal>
          <c:yVal>
            <c:numRef>
              <c:f>Arkusz1!$G$11:$G$15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E-4BFF-88F8-E13C4BF1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93632"/>
        <c:axId val="1926732080"/>
      </c:scatterChart>
      <c:valAx>
        <c:axId val="192309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</a:t>
                </a:r>
                <a:r>
                  <a:rPr lang="pl-PL" baseline="0"/>
                  <a:t> [V]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732080"/>
        <c:crosses val="autoZero"/>
        <c:crossBetween val="midCat"/>
      </c:valAx>
      <c:valAx>
        <c:axId val="1926732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 [mA]</a:t>
                </a:r>
              </a:p>
            </c:rich>
          </c:tx>
          <c:layout>
            <c:manualLayout>
              <c:xMode val="edge"/>
              <c:yMode val="edge"/>
              <c:x val="2.0833333333333332E-2"/>
              <c:y val="0.43650407335446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309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Arkusz1!$D$17:$D$21</c:f>
              <c:numCache>
                <c:formatCode>General</c:formatCode>
                <c:ptCount val="5"/>
                <c:pt idx="0">
                  <c:v>0.96</c:v>
                </c:pt>
                <c:pt idx="1">
                  <c:v>1.96</c:v>
                </c:pt>
                <c:pt idx="2">
                  <c:v>3</c:v>
                </c:pt>
                <c:pt idx="3">
                  <c:v>3.95</c:v>
                </c:pt>
                <c:pt idx="4">
                  <c:v>4.0999999999999996</c:v>
                </c:pt>
              </c:numCache>
            </c:numRef>
          </c:xVal>
          <c:yVal>
            <c:numRef>
              <c:f>Arkusz1!$E$17:$E$21</c:f>
              <c:numCache>
                <c:formatCode>General</c:formatCode>
                <c:ptCount val="5"/>
                <c:pt idx="0">
                  <c:v>132.4</c:v>
                </c:pt>
                <c:pt idx="1">
                  <c:v>268.8</c:v>
                </c:pt>
                <c:pt idx="2">
                  <c:v>412</c:v>
                </c:pt>
                <c:pt idx="3">
                  <c:v>540</c:v>
                </c:pt>
                <c:pt idx="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A-4E8F-8A6C-BADED4B42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93632"/>
        <c:axId val="1926732080"/>
      </c:scatterChart>
      <c:valAx>
        <c:axId val="192309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</a:t>
                </a:r>
                <a:r>
                  <a:rPr lang="pl-PL" baseline="0"/>
                  <a:t> [V]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732080"/>
        <c:crosses val="autoZero"/>
        <c:crossBetween val="midCat"/>
      </c:valAx>
      <c:valAx>
        <c:axId val="1926732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 [mA]</a:t>
                </a:r>
              </a:p>
            </c:rich>
          </c:tx>
          <c:layout>
            <c:manualLayout>
              <c:xMode val="edge"/>
              <c:yMode val="edge"/>
              <c:x val="2.0833333333333332E-2"/>
              <c:y val="0.43650407335446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309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Arkusz1!$F$17:$F$21</c:f>
              <c:numCache>
                <c:formatCode>General</c:formatCode>
                <c:ptCount val="5"/>
                <c:pt idx="0">
                  <c:v>1.04</c:v>
                </c:pt>
                <c:pt idx="1">
                  <c:v>2</c:v>
                </c:pt>
                <c:pt idx="2">
                  <c:v>3.05</c:v>
                </c:pt>
                <c:pt idx="3">
                  <c:v>4.05</c:v>
                </c:pt>
                <c:pt idx="4">
                  <c:v>5.05</c:v>
                </c:pt>
              </c:numCache>
            </c:numRef>
          </c:xVal>
          <c:yVal>
            <c:numRef>
              <c:f>Arkusz1!$G$17:$G$21</c:f>
              <c:numCache>
                <c:formatCode>General</c:formatCode>
                <c:ptCount val="5"/>
                <c:pt idx="0">
                  <c:v>137</c:v>
                </c:pt>
                <c:pt idx="1">
                  <c:v>268</c:v>
                </c:pt>
                <c:pt idx="2">
                  <c:v>408</c:v>
                </c:pt>
                <c:pt idx="3">
                  <c:v>538</c:v>
                </c:pt>
                <c:pt idx="4">
                  <c:v>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6-4120-9362-1B8EEF990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93632"/>
        <c:axId val="1926732080"/>
      </c:scatterChart>
      <c:valAx>
        <c:axId val="192309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</a:t>
                </a:r>
                <a:r>
                  <a:rPr lang="pl-PL" baseline="0"/>
                  <a:t> [V]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732080"/>
        <c:crosses val="autoZero"/>
        <c:crossBetween val="midCat"/>
      </c:valAx>
      <c:valAx>
        <c:axId val="1926732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 [mA]</a:t>
                </a:r>
              </a:p>
            </c:rich>
          </c:tx>
          <c:layout>
            <c:manualLayout>
              <c:xMode val="edge"/>
              <c:yMode val="edge"/>
              <c:x val="2.0833333333333332E-2"/>
              <c:y val="0.43650407335446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309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180975</xdr:colOff>
      <xdr:row>1</xdr:row>
      <xdr:rowOff>180975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6877A0F-E2FE-478E-A177-143B2A001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2</xdr:col>
      <xdr:colOff>180975</xdr:colOff>
      <xdr:row>25</xdr:row>
      <xdr:rowOff>180975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F4722EA8-71C2-4296-9DB4-BB1A2F6F2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5307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25</xdr:row>
      <xdr:rowOff>0</xdr:rowOff>
    </xdr:from>
    <xdr:to>
      <xdr:col>6</xdr:col>
      <xdr:colOff>352425</xdr:colOff>
      <xdr:row>25</xdr:row>
      <xdr:rowOff>180975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3E6C29B8-2AFF-444C-B5D5-AAF8EC86C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553075"/>
          <a:ext cx="352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25</xdr:row>
      <xdr:rowOff>0</xdr:rowOff>
    </xdr:from>
    <xdr:to>
      <xdr:col>7</xdr:col>
      <xdr:colOff>114300</xdr:colOff>
      <xdr:row>25</xdr:row>
      <xdr:rowOff>180975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9CD04419-00B4-422E-B253-52141D860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553075"/>
          <a:ext cx="1143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25</xdr:row>
      <xdr:rowOff>0</xdr:rowOff>
    </xdr:from>
    <xdr:to>
      <xdr:col>8</xdr:col>
      <xdr:colOff>552450</xdr:colOff>
      <xdr:row>25</xdr:row>
      <xdr:rowOff>180975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AB56A359-9094-4031-888D-085111AD2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553075"/>
          <a:ext cx="552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26</xdr:row>
      <xdr:rowOff>0</xdr:rowOff>
    </xdr:from>
    <xdr:to>
      <xdr:col>7</xdr:col>
      <xdr:colOff>161925</xdr:colOff>
      <xdr:row>26</xdr:row>
      <xdr:rowOff>180975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97E2FC1F-93EE-46D6-B8BB-54DE3719F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76262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26</xdr:row>
      <xdr:rowOff>0</xdr:rowOff>
    </xdr:from>
    <xdr:to>
      <xdr:col>8</xdr:col>
      <xdr:colOff>161925</xdr:colOff>
      <xdr:row>26</xdr:row>
      <xdr:rowOff>180975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766C54E5-5DA6-4F5E-9A31-14081CA15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76262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4</xdr:row>
      <xdr:rowOff>0</xdr:rowOff>
    </xdr:from>
    <xdr:to>
      <xdr:col>20</xdr:col>
      <xdr:colOff>0</xdr:colOff>
      <xdr:row>18</xdr:row>
      <xdr:rowOff>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D34941A-1CE7-4EFD-AB7F-A7D1934F8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29</xdr:col>
      <xdr:colOff>0</xdr:colOff>
      <xdr:row>18</xdr:row>
      <xdr:rowOff>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0682EE4B-D038-48FA-8DCC-43CC74A27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20</xdr:col>
      <xdr:colOff>0</xdr:colOff>
      <xdr:row>33</xdr:row>
      <xdr:rowOff>161925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1E5B2079-75C8-448A-BF06-C91D32339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19</xdr:row>
      <xdr:rowOff>0</xdr:rowOff>
    </xdr:from>
    <xdr:to>
      <xdr:col>29</xdr:col>
      <xdr:colOff>0</xdr:colOff>
      <xdr:row>33</xdr:row>
      <xdr:rowOff>161925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2947458A-B750-4C1E-A341-DF004CF64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20</xdr:col>
      <xdr:colOff>0</xdr:colOff>
      <xdr:row>50</xdr:row>
      <xdr:rowOff>76200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A2612051-0F1A-4805-BACB-87A966CF8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29</xdr:col>
      <xdr:colOff>0</xdr:colOff>
      <xdr:row>50</xdr:row>
      <xdr:rowOff>76200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2020893B-4C94-446A-BE02-DE5038693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C4DAD-A0C2-4356-98A1-686E49CABE0C}">
  <dimension ref="B1:J36"/>
  <sheetViews>
    <sheetView tabSelected="1" topLeftCell="J7" zoomScaleNormal="100" workbookViewId="0">
      <selection activeCell="V36" sqref="V36"/>
    </sheetView>
  </sheetViews>
  <sheetFormatPr defaultRowHeight="15" x14ac:dyDescent="0.25"/>
  <cols>
    <col min="7" max="8" width="13.140625" bestFit="1" customWidth="1"/>
  </cols>
  <sheetData>
    <row r="1" spans="2:10" ht="15.75" thickBot="1" x14ac:dyDescent="0.3"/>
    <row r="2" spans="2:10" ht="31.5" customHeight="1" thickBot="1" x14ac:dyDescent="0.3">
      <c r="B2" s="5" t="s">
        <v>0</v>
      </c>
      <c r="C2" s="8"/>
      <c r="D2" s="10" t="s">
        <v>1</v>
      </c>
      <c r="E2" s="11"/>
      <c r="F2" s="10" t="s">
        <v>2</v>
      </c>
      <c r="G2" s="11"/>
    </row>
    <row r="3" spans="2:10" ht="16.5" thickBot="1" x14ac:dyDescent="0.3">
      <c r="B3" s="6"/>
      <c r="C3" s="9"/>
      <c r="D3" s="1" t="s">
        <v>3</v>
      </c>
      <c r="E3" s="1" t="s">
        <v>4</v>
      </c>
      <c r="F3" s="1" t="s">
        <v>3</v>
      </c>
      <c r="G3" s="1" t="s">
        <v>4</v>
      </c>
    </row>
    <row r="4" spans="2:10" ht="32.25" thickBot="1" x14ac:dyDescent="0.3">
      <c r="B4" s="7"/>
      <c r="C4" s="2" t="s">
        <v>5</v>
      </c>
      <c r="D4" s="2" t="s">
        <v>5</v>
      </c>
      <c r="E4" s="2" t="s">
        <v>6</v>
      </c>
      <c r="F4" s="2" t="s">
        <v>5</v>
      </c>
      <c r="G4" s="2" t="s">
        <v>6</v>
      </c>
      <c r="H4" s="15" t="s">
        <v>10</v>
      </c>
      <c r="I4" s="15" t="s">
        <v>11</v>
      </c>
    </row>
    <row r="5" spans="2:10" ht="16.5" thickBot="1" x14ac:dyDescent="0.3">
      <c r="B5" s="13" t="s">
        <v>7</v>
      </c>
      <c r="C5" s="4">
        <v>1</v>
      </c>
      <c r="D5" s="4">
        <v>1.01</v>
      </c>
      <c r="E5" s="4">
        <v>35.5</v>
      </c>
      <c r="F5" s="4">
        <v>1.03</v>
      </c>
      <c r="G5" s="4">
        <v>34.5</v>
      </c>
      <c r="H5" s="16">
        <f>D5/(E5/1000)</f>
        <v>28.450704225352116</v>
      </c>
      <c r="I5" s="16">
        <f>F5/(G5/1000)</f>
        <v>29.855072463768114</v>
      </c>
    </row>
    <row r="6" spans="2:10" ht="16.5" thickBot="1" x14ac:dyDescent="0.3">
      <c r="B6" s="12"/>
      <c r="C6" s="4">
        <v>2</v>
      </c>
      <c r="D6" s="4">
        <v>1.98</v>
      </c>
      <c r="E6" s="4">
        <v>68</v>
      </c>
      <c r="F6" s="4">
        <v>2.04</v>
      </c>
      <c r="G6" s="4">
        <v>67.8</v>
      </c>
      <c r="H6" s="16">
        <f t="shared" ref="H6:H21" si="0">D6/(E6/1000)</f>
        <v>29.117647058823525</v>
      </c>
      <c r="I6" s="16">
        <f t="shared" ref="I6:I9" si="1">F6/(G6/1000)</f>
        <v>30.088495575221241</v>
      </c>
    </row>
    <row r="7" spans="2:10" ht="16.5" thickBot="1" x14ac:dyDescent="0.3">
      <c r="B7" s="12"/>
      <c r="C7" s="4">
        <v>4</v>
      </c>
      <c r="D7" s="4">
        <v>4</v>
      </c>
      <c r="E7" s="4">
        <v>136</v>
      </c>
      <c r="F7" s="4">
        <v>4.0999999999999996</v>
      </c>
      <c r="G7" s="4">
        <v>135</v>
      </c>
      <c r="H7" s="16">
        <f t="shared" si="0"/>
        <v>29.411764705882351</v>
      </c>
      <c r="I7" s="16">
        <f t="shared" si="1"/>
        <v>30.370370370370367</v>
      </c>
    </row>
    <row r="8" spans="2:10" ht="16.5" thickBot="1" x14ac:dyDescent="0.3">
      <c r="B8" s="12"/>
      <c r="C8" s="4">
        <v>6</v>
      </c>
      <c r="D8" s="4">
        <v>5.95</v>
      </c>
      <c r="E8" s="4">
        <v>204</v>
      </c>
      <c r="F8" s="4">
        <v>6.05</v>
      </c>
      <c r="G8" s="4">
        <v>202</v>
      </c>
      <c r="H8" s="16">
        <f t="shared" si="0"/>
        <v>29.166666666666668</v>
      </c>
      <c r="I8" s="16">
        <f t="shared" si="1"/>
        <v>29.950495049504948</v>
      </c>
    </row>
    <row r="9" spans="2:10" ht="16.5" thickBot="1" x14ac:dyDescent="0.3">
      <c r="B9" s="14"/>
      <c r="C9" s="4">
        <v>8</v>
      </c>
      <c r="D9" s="4">
        <v>8.1</v>
      </c>
      <c r="E9" s="4">
        <v>276</v>
      </c>
      <c r="F9" s="4">
        <v>8.1999999999999993</v>
      </c>
      <c r="G9" s="4">
        <v>272</v>
      </c>
      <c r="H9" s="16">
        <f t="shared" si="0"/>
        <v>29.34782608695652</v>
      </c>
      <c r="I9" s="16">
        <f t="shared" si="1"/>
        <v>30.147058823529406</v>
      </c>
    </row>
    <row r="10" spans="2:10" ht="16.5" thickBot="1" x14ac:dyDescent="0.3">
      <c r="B10" s="3"/>
      <c r="C10" s="4"/>
      <c r="D10" s="4"/>
      <c r="E10" s="4"/>
      <c r="F10" s="4"/>
      <c r="G10" s="4"/>
      <c r="H10">
        <f>AVERAGE(H5:H9)</f>
        <v>29.098921748736238</v>
      </c>
      <c r="I10">
        <f>AVERAGE(I5:I9)</f>
        <v>30.082298456478817</v>
      </c>
      <c r="J10">
        <f>AVERAGE(H10:I10)</f>
        <v>29.590610102607528</v>
      </c>
    </row>
    <row r="11" spans="2:10" ht="16.5" thickBot="1" x14ac:dyDescent="0.3">
      <c r="B11" s="13" t="s">
        <v>8</v>
      </c>
      <c r="C11" s="4">
        <v>1</v>
      </c>
      <c r="D11" s="4">
        <v>1.02</v>
      </c>
      <c r="E11" s="4">
        <v>0.65</v>
      </c>
      <c r="F11" s="4">
        <v>1.05</v>
      </c>
      <c r="G11" s="4">
        <v>0</v>
      </c>
      <c r="H11" s="17">
        <f t="shared" si="0"/>
        <v>1569.2307692307693</v>
      </c>
      <c r="I11" t="e">
        <f>F11/(G11/1000)</f>
        <v>#DIV/0!</v>
      </c>
    </row>
    <row r="12" spans="2:10" ht="16.5" thickBot="1" x14ac:dyDescent="0.3">
      <c r="B12" s="12"/>
      <c r="C12" s="4">
        <v>2</v>
      </c>
      <c r="D12" s="4">
        <v>2.0299999999999998</v>
      </c>
      <c r="E12" s="4">
        <v>0.65</v>
      </c>
      <c r="F12" s="4">
        <v>2.04</v>
      </c>
      <c r="G12" s="4">
        <v>0</v>
      </c>
      <c r="H12" s="17">
        <f t="shared" si="0"/>
        <v>3123.0769230769229</v>
      </c>
      <c r="I12" t="e">
        <f t="shared" ref="I12:I21" si="2">F12/(G12/1000)</f>
        <v>#DIV/0!</v>
      </c>
    </row>
    <row r="13" spans="2:10" ht="16.5" thickBot="1" x14ac:dyDescent="0.3">
      <c r="B13" s="12"/>
      <c r="C13" s="4">
        <v>4</v>
      </c>
      <c r="D13" s="4">
        <v>4.05</v>
      </c>
      <c r="E13" s="4">
        <v>0.55000000000000004</v>
      </c>
      <c r="F13" s="4">
        <v>4.0999999999999996</v>
      </c>
      <c r="G13" s="4">
        <v>0</v>
      </c>
      <c r="H13" s="17">
        <f t="shared" si="0"/>
        <v>7363.6363636363631</v>
      </c>
      <c r="I13" t="e">
        <f t="shared" si="2"/>
        <v>#DIV/0!</v>
      </c>
    </row>
    <row r="14" spans="2:10" ht="16.5" thickBot="1" x14ac:dyDescent="0.3">
      <c r="B14" s="12"/>
      <c r="C14" s="4">
        <v>6</v>
      </c>
      <c r="D14" s="4">
        <v>6</v>
      </c>
      <c r="E14" s="4">
        <v>0.78</v>
      </c>
      <c r="F14" s="4">
        <v>6.05</v>
      </c>
      <c r="G14" s="4">
        <v>0</v>
      </c>
      <c r="H14" s="17">
        <f t="shared" si="0"/>
        <v>7692.3076923076924</v>
      </c>
      <c r="I14" t="e">
        <f t="shared" si="2"/>
        <v>#DIV/0!</v>
      </c>
    </row>
    <row r="15" spans="2:10" ht="16.5" thickBot="1" x14ac:dyDescent="0.3">
      <c r="B15" s="14"/>
      <c r="C15" s="4">
        <v>8</v>
      </c>
      <c r="D15" s="4">
        <v>8.1999999999999993</v>
      </c>
      <c r="E15" s="4">
        <v>0.52</v>
      </c>
      <c r="F15" s="4">
        <v>8.1999999999999993</v>
      </c>
      <c r="G15" s="4">
        <v>0</v>
      </c>
      <c r="H15" s="17">
        <f t="shared" si="0"/>
        <v>15769.230769230766</v>
      </c>
      <c r="I15" t="e">
        <f t="shared" si="2"/>
        <v>#DIV/0!</v>
      </c>
    </row>
    <row r="16" spans="2:10" ht="16.5" thickBot="1" x14ac:dyDescent="0.3">
      <c r="B16" s="3"/>
      <c r="C16" s="4"/>
      <c r="D16" s="4"/>
      <c r="E16" s="4"/>
      <c r="F16" s="4"/>
      <c r="G16" s="4"/>
      <c r="H16">
        <f>AVERAGE(H11:H15)</f>
        <v>7103.4965034965016</v>
      </c>
    </row>
    <row r="17" spans="2:9" ht="16.5" thickBot="1" x14ac:dyDescent="0.3">
      <c r="B17" s="13" t="s">
        <v>9</v>
      </c>
      <c r="C17" s="4">
        <v>1</v>
      </c>
      <c r="D17" s="4">
        <v>0.96</v>
      </c>
      <c r="E17" s="4">
        <v>132.4</v>
      </c>
      <c r="F17" s="4">
        <v>1.04</v>
      </c>
      <c r="G17" s="4">
        <v>137</v>
      </c>
      <c r="H17" s="16">
        <f t="shared" si="0"/>
        <v>7.2507552870090626</v>
      </c>
      <c r="I17" s="16">
        <f t="shared" si="2"/>
        <v>7.5912408759124084</v>
      </c>
    </row>
    <row r="18" spans="2:9" ht="16.5" thickBot="1" x14ac:dyDescent="0.3">
      <c r="B18" s="12"/>
      <c r="C18" s="4">
        <v>2</v>
      </c>
      <c r="D18" s="4">
        <v>1.96</v>
      </c>
      <c r="E18" s="4">
        <v>268.8</v>
      </c>
      <c r="F18" s="4">
        <v>2</v>
      </c>
      <c r="G18" s="4">
        <v>268</v>
      </c>
      <c r="H18" s="16">
        <f t="shared" si="0"/>
        <v>7.2916666666666652</v>
      </c>
      <c r="I18" s="16">
        <f t="shared" si="2"/>
        <v>7.4626865671641784</v>
      </c>
    </row>
    <row r="19" spans="2:9" ht="16.5" thickBot="1" x14ac:dyDescent="0.3">
      <c r="B19" s="12"/>
      <c r="C19" s="4">
        <v>3</v>
      </c>
      <c r="D19" s="4">
        <v>3</v>
      </c>
      <c r="E19" s="4">
        <v>412</v>
      </c>
      <c r="F19" s="4">
        <v>3.05</v>
      </c>
      <c r="G19" s="4">
        <v>408</v>
      </c>
      <c r="H19" s="16">
        <f t="shared" si="0"/>
        <v>7.2815533980582527</v>
      </c>
      <c r="I19" s="16">
        <f t="shared" si="2"/>
        <v>7.4754901960784315</v>
      </c>
    </row>
    <row r="20" spans="2:9" ht="16.5" thickBot="1" x14ac:dyDescent="0.3">
      <c r="B20" s="12"/>
      <c r="C20" s="4">
        <v>4</v>
      </c>
      <c r="D20" s="4">
        <v>3.95</v>
      </c>
      <c r="E20" s="4">
        <v>540</v>
      </c>
      <c r="F20" s="4">
        <v>4.05</v>
      </c>
      <c r="G20" s="4">
        <v>538</v>
      </c>
      <c r="H20" s="16">
        <f t="shared" si="0"/>
        <v>7.3148148148148149</v>
      </c>
      <c r="I20" s="16">
        <f t="shared" si="2"/>
        <v>7.5278810408921926</v>
      </c>
    </row>
    <row r="21" spans="2:9" ht="16.5" thickBot="1" x14ac:dyDescent="0.3">
      <c r="B21" s="14"/>
      <c r="C21" s="4">
        <v>5</v>
      </c>
      <c r="D21" s="4">
        <v>4.0999999999999996</v>
      </c>
      <c r="E21" s="4">
        <v>560</v>
      </c>
      <c r="F21" s="4">
        <v>5.05</v>
      </c>
      <c r="G21" s="4">
        <v>673</v>
      </c>
      <c r="H21" s="16">
        <f t="shared" si="0"/>
        <v>7.3214285714285703</v>
      </c>
      <c r="I21" s="16">
        <f t="shared" si="2"/>
        <v>7.5037147102525994</v>
      </c>
    </row>
    <row r="22" spans="2:9" x14ac:dyDescent="0.25">
      <c r="H22" s="16">
        <f>AVERAGE(H17:H21)</f>
        <v>7.2920437475954731</v>
      </c>
      <c r="I22" s="16">
        <f>AVERAGE(I17:I21)</f>
        <v>7.5122026780599622</v>
      </c>
    </row>
    <row r="25" spans="2:9" ht="15.75" thickBot="1" x14ac:dyDescent="0.3"/>
    <row r="26" spans="2:9" ht="16.5" thickBot="1" x14ac:dyDescent="0.3">
      <c r="B26" s="13" t="s">
        <v>0</v>
      </c>
      <c r="C26" s="18"/>
      <c r="D26" s="19" t="s">
        <v>3</v>
      </c>
      <c r="E26" s="19" t="s">
        <v>4</v>
      </c>
      <c r="F26" s="19" t="s">
        <v>12</v>
      </c>
      <c r="G26" s="18"/>
      <c r="H26" s="18"/>
      <c r="I26" s="18"/>
    </row>
    <row r="27" spans="2:9" ht="16.5" thickBot="1" x14ac:dyDescent="0.3">
      <c r="B27" s="14"/>
      <c r="C27" s="4" t="s">
        <v>5</v>
      </c>
      <c r="D27" s="4" t="s">
        <v>5</v>
      </c>
      <c r="E27" s="4" t="s">
        <v>13</v>
      </c>
      <c r="F27" s="4" t="s">
        <v>14</v>
      </c>
      <c r="G27" s="1" t="s">
        <v>15</v>
      </c>
      <c r="H27" s="20"/>
      <c r="I27" s="20"/>
    </row>
    <row r="28" spans="2:9" ht="16.5" thickBot="1" x14ac:dyDescent="0.3">
      <c r="B28" s="21" t="s">
        <v>7</v>
      </c>
      <c r="C28" s="22">
        <v>63</v>
      </c>
      <c r="D28" s="2">
        <v>18.5</v>
      </c>
      <c r="E28" s="2">
        <v>0.6</v>
      </c>
      <c r="F28" s="2">
        <v>14.5</v>
      </c>
      <c r="G28" s="2">
        <f>F28/C32</f>
        <v>0.3835978835978836</v>
      </c>
      <c r="H28" s="2">
        <f>DEGREES(ACOS(G28))</f>
        <v>67.443277291259562</v>
      </c>
      <c r="I28" s="2"/>
    </row>
    <row r="29" spans="2:9" x14ac:dyDescent="0.25">
      <c r="B29" t="s">
        <v>9</v>
      </c>
      <c r="C29" s="23"/>
      <c r="D29">
        <v>9.5</v>
      </c>
    </row>
    <row r="30" spans="2:9" x14ac:dyDescent="0.25">
      <c r="B30" t="s">
        <v>8</v>
      </c>
      <c r="C30" s="23"/>
      <c r="D30">
        <v>68</v>
      </c>
    </row>
    <row r="32" spans="2:9" x14ac:dyDescent="0.25">
      <c r="B32" t="s">
        <v>16</v>
      </c>
      <c r="C32">
        <f>C28*E28</f>
        <v>37.799999999999997</v>
      </c>
    </row>
    <row r="34" spans="2:8" x14ac:dyDescent="0.25">
      <c r="B34" t="s">
        <v>17</v>
      </c>
      <c r="C34">
        <f>D28/E28</f>
        <v>30.833333333333336</v>
      </c>
      <c r="E34">
        <v>30.9</v>
      </c>
      <c r="G34">
        <f>SQRT(E34^2+(E35-E36)^2)</f>
        <v>99.328596083907271</v>
      </c>
      <c r="H34">
        <f>G34*E28</f>
        <v>59.597157650344357</v>
      </c>
    </row>
    <row r="35" spans="2:8" x14ac:dyDescent="0.25">
      <c r="B35" t="s">
        <v>18</v>
      </c>
      <c r="C35">
        <f>D29/E28</f>
        <v>15.833333333333334</v>
      </c>
      <c r="E35">
        <v>18.899999999999999</v>
      </c>
    </row>
    <row r="36" spans="2:8" x14ac:dyDescent="0.25">
      <c r="B36" t="s">
        <v>19</v>
      </c>
      <c r="C36">
        <f>D30/E28</f>
        <v>113.33333333333334</v>
      </c>
      <c r="E36">
        <v>113.3</v>
      </c>
    </row>
  </sheetData>
  <mergeCells count="9">
    <mergeCell ref="B17:B21"/>
    <mergeCell ref="B26:B27"/>
    <mergeCell ref="C28:C30"/>
    <mergeCell ref="B2:B4"/>
    <mergeCell ref="C2:C3"/>
    <mergeCell ref="D2:E2"/>
    <mergeCell ref="F2:G2"/>
    <mergeCell ref="B5:B9"/>
    <mergeCell ref="B11:B15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</dc:creator>
  <cp:lastModifiedBy>Kacper Borucki</cp:lastModifiedBy>
  <dcterms:created xsi:type="dcterms:W3CDTF">2019-03-12T15:21:27Z</dcterms:created>
  <dcterms:modified xsi:type="dcterms:W3CDTF">2019-03-12T17:58:59Z</dcterms:modified>
</cp:coreProperties>
</file>