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bor\Desktop\cw11-adamski\"/>
    </mc:Choice>
  </mc:AlternateContent>
  <xr:revisionPtr revIDLastSave="0" documentId="13_ncr:1_{35D2DB18-32FD-40F9-87B0-EF493E11D886}" xr6:coauthVersionLast="45" xr6:coauthVersionMax="45" xr10:uidLastSave="{00000000-0000-0000-0000-000000000000}"/>
  <bookViews>
    <workbookView xWindow="11250" yWindow="-120" windowWidth="18405" windowHeight="12240" tabRatio="778" activeTab="2" xr2:uid="{7A1D2556-EE47-4857-AE52-3D0B41C21669}"/>
  </bookViews>
  <sheets>
    <sheet name="Ch-ka biegu jałowego" sheetId="1" r:id="rId1"/>
    <sheet name="Ch-ka zwarciowa" sheetId="2" r:id="rId2"/>
    <sheet name="Ch-ka obciążenia" sheetId="3" r:id="rId3"/>
    <sheet name="Arkusz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" i="3" l="1"/>
  <c r="D25" i="3"/>
  <c r="D26" i="3"/>
  <c r="D27" i="3"/>
  <c r="D28" i="3"/>
  <c r="D29" i="3"/>
  <c r="D30" i="3"/>
  <c r="D31" i="3"/>
  <c r="C24" i="3"/>
  <c r="C25" i="3"/>
  <c r="C26" i="3"/>
  <c r="C27" i="3"/>
  <c r="C28" i="3"/>
  <c r="C29" i="3"/>
  <c r="C30" i="3"/>
  <c r="C31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55" i="1"/>
  <c r="B31" i="3"/>
  <c r="B30" i="3"/>
  <c r="B29" i="3"/>
  <c r="B28" i="3"/>
  <c r="B27" i="3"/>
  <c r="B26" i="3"/>
  <c r="B25" i="3"/>
  <c r="B24" i="3"/>
  <c r="A31" i="3"/>
  <c r="A30" i="3"/>
  <c r="A29" i="3"/>
  <c r="A28" i="3"/>
  <c r="A27" i="3"/>
  <c r="A26" i="3"/>
  <c r="A25" i="3"/>
  <c r="A24" i="3"/>
  <c r="A25" i="1"/>
  <c r="A33" i="1"/>
  <c r="A32" i="1"/>
  <c r="A31" i="1"/>
  <c r="A29" i="1"/>
  <c r="A27" i="1"/>
  <c r="D6" i="1"/>
  <c r="B27" i="1" s="1"/>
  <c r="D7" i="1"/>
  <c r="B28" i="1" s="1"/>
  <c r="D8" i="1"/>
  <c r="B29" i="1" s="1"/>
  <c r="D9" i="1"/>
  <c r="D10" i="1"/>
  <c r="B31" i="1" s="1"/>
  <c r="D11" i="1"/>
  <c r="B32" i="1" s="1"/>
  <c r="D12" i="1"/>
  <c r="B33" i="1" s="1"/>
  <c r="D13" i="1"/>
  <c r="D14" i="1"/>
  <c r="D15" i="1"/>
  <c r="B30" i="1" s="1"/>
  <c r="D16" i="1"/>
  <c r="D17" i="1"/>
  <c r="D18" i="1"/>
  <c r="D19" i="1"/>
  <c r="B26" i="1" s="1"/>
  <c r="D20" i="1"/>
  <c r="D5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D4" i="1"/>
  <c r="B25" i="1" s="1"/>
  <c r="D54" i="1"/>
  <c r="D56" i="1" s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G4" i="3"/>
  <c r="B21" i="3" s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5" i="2"/>
  <c r="D6" i="2"/>
  <c r="D7" i="2"/>
  <c r="D8" i="2"/>
  <c r="D4" i="2"/>
  <c r="G5" i="2"/>
  <c r="G6" i="2"/>
  <c r="G7" i="2"/>
  <c r="G8" i="2"/>
  <c r="G4" i="2"/>
  <c r="A28" i="1" l="1"/>
  <c r="A26" i="1"/>
  <c r="A30" i="1"/>
</calcChain>
</file>

<file path=xl/sharedStrings.xml><?xml version="1.0" encoding="utf-8"?>
<sst xmlns="http://schemas.openxmlformats.org/spreadsheetml/2006/main" count="120" uniqueCount="49">
  <si>
    <t>Charakterystyka biegu jałowego</t>
  </si>
  <si>
    <t>Lp</t>
  </si>
  <si>
    <t>cA</t>
  </si>
  <si>
    <t>If</t>
  </si>
  <si>
    <t>Efx</t>
  </si>
  <si>
    <t>nx</t>
  </si>
  <si>
    <t>nn</t>
  </si>
  <si>
    <t>cv</t>
  </si>
  <si>
    <t>Ufanalogowe</t>
  </si>
  <si>
    <t>Uwagi</t>
  </si>
  <si>
    <t>It</t>
  </si>
  <si>
    <t>-</t>
  </si>
  <si>
    <t>A/dz</t>
  </si>
  <si>
    <t>dz</t>
  </si>
  <si>
    <t>V/dz</t>
  </si>
  <si>
    <t>obr/min</t>
  </si>
  <si>
    <t>mA/dz</t>
  </si>
  <si>
    <t>If wzrasta</t>
  </si>
  <si>
    <t>If maleje</t>
  </si>
  <si>
    <t>Charakterystyka zwarcia</t>
  </si>
  <si>
    <t>n</t>
  </si>
  <si>
    <t>n=nn=const</t>
  </si>
  <si>
    <t>U=0</t>
  </si>
  <si>
    <t>Charakterystyka obciążenia</t>
  </si>
  <si>
    <t>LP</t>
  </si>
  <si>
    <t>cV</t>
  </si>
  <si>
    <t>U</t>
  </si>
  <si>
    <t>It=In</t>
  </si>
  <si>
    <t>It=const</t>
  </si>
  <si>
    <t>A</t>
  </si>
  <si>
    <t>V</t>
  </si>
  <si>
    <t>Itp.=0; n=nn=const</t>
  </si>
  <si>
    <t>Średnie</t>
  </si>
  <si>
    <t>mA</t>
  </si>
  <si>
    <t>kdelta</t>
  </si>
  <si>
    <t>Znamionowy prąd wzbudzenia przy biegu jałowym</t>
  </si>
  <si>
    <t>If0n</t>
  </si>
  <si>
    <t>Ifdelta</t>
  </si>
  <si>
    <t>Ifmu</t>
  </si>
  <si>
    <t>kmu</t>
  </si>
  <si>
    <t>Rt</t>
  </si>
  <si>
    <t>If rośnie</t>
  </si>
  <si>
    <t>Ch-ka obciążenia</t>
  </si>
  <si>
    <t>Trójkąt charakterystyczny</t>
  </si>
  <si>
    <t>Ch-ka stanu jałowego</t>
  </si>
  <si>
    <t>Ch-ka stanu zwarcia</t>
  </si>
  <si>
    <t>U-IR</t>
  </si>
  <si>
    <t>Ch-ka wewnętrzna</t>
  </si>
  <si>
    <t>Ch-ka biegu jałowego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</si>
</sst>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1"/>
    <xf numFmtId="0" fontId="2" fillId="0" borderId="2" xfId="2"/>
    <xf numFmtId="0" fontId="3" fillId="0" borderId="3" xfId="3"/>
    <xf numFmtId="0" fontId="5" fillId="0" borderId="0" xfId="0" applyFont="1"/>
    <xf numFmtId="0" fontId="2" fillId="0" borderId="0" xfId="2" applyFill="1" applyBorder="1"/>
    <xf numFmtId="0" fontId="3" fillId="0" borderId="0" xfId="3" applyFill="1" applyBorder="1"/>
    <xf numFmtId="164" fontId="0" fillId="0" borderId="0" xfId="0" applyNumberFormat="1"/>
    <xf numFmtId="0" fontId="4" fillId="0" borderId="1" xfId="4" applyBorder="1"/>
    <xf numFmtId="0" fontId="4" fillId="0" borderId="2" xfId="4" applyBorder="1"/>
    <xf numFmtId="0" fontId="4" fillId="0" borderId="3" xfId="4" applyBorder="1"/>
    <xf numFmtId="0" fontId="4" fillId="0" borderId="0" xfId="4"/>
    <xf numFmtId="0" fontId="0" fillId="0" borderId="0" xfId="0" applyAlignment="1">
      <alignment horizontal="center"/>
    </xf>
    <xf numFmtId="0" fontId="0" fillId="2" borderId="0" xfId="0" applyFill="1"/>
    <xf numFmtId="0" fontId="4" fillId="2" borderId="0" xfId="4" applyFill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5">
    <cellStyle name="Nagłówek 1" xfId="1" builtinId="16"/>
    <cellStyle name="Nagłówek 2" xfId="2" builtinId="17"/>
    <cellStyle name="Nagłówek 3" xfId="3" builtinId="18"/>
    <cellStyle name="Normalny" xfId="0" builtinId="0"/>
    <cellStyle name="Tekst objaśnienia" xfId="4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If rośnie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  <a:prstDash val="dashDot"/>
              </a:ln>
              <a:effectLst/>
            </c:spPr>
          </c:marker>
          <c:xVal>
            <c:numRef>
              <c:f>'Ch-ka biegu jałowego'!$D$4:$D$12</c:f>
              <c:numCache>
                <c:formatCode>General</c:formatCode>
                <c:ptCount val="9"/>
                <c:pt idx="0">
                  <c:v>0</c:v>
                </c:pt>
                <c:pt idx="1">
                  <c:v>65</c:v>
                </c:pt>
                <c:pt idx="2">
                  <c:v>102</c:v>
                </c:pt>
                <c:pt idx="3">
                  <c:v>130</c:v>
                </c:pt>
                <c:pt idx="4">
                  <c:v>174</c:v>
                </c:pt>
                <c:pt idx="5">
                  <c:v>205</c:v>
                </c:pt>
                <c:pt idx="6">
                  <c:v>265</c:v>
                </c:pt>
                <c:pt idx="7">
                  <c:v>338</c:v>
                </c:pt>
                <c:pt idx="8">
                  <c:v>461</c:v>
                </c:pt>
              </c:numCache>
            </c:numRef>
          </c:xVal>
          <c:yVal>
            <c:numRef>
              <c:f>'Ch-ka biegu jałowego'!$G$4:$G$12</c:f>
              <c:numCache>
                <c:formatCode>General</c:formatCode>
                <c:ptCount val="9"/>
                <c:pt idx="0">
                  <c:v>13.25</c:v>
                </c:pt>
                <c:pt idx="1">
                  <c:v>45.5</c:v>
                </c:pt>
                <c:pt idx="2">
                  <c:v>80</c:v>
                </c:pt>
                <c:pt idx="3">
                  <c:v>114</c:v>
                </c:pt>
                <c:pt idx="4">
                  <c:v>148</c:v>
                </c:pt>
                <c:pt idx="5">
                  <c:v>176</c:v>
                </c:pt>
                <c:pt idx="6">
                  <c:v>208</c:v>
                </c:pt>
                <c:pt idx="7">
                  <c:v>240</c:v>
                </c:pt>
                <c:pt idx="8">
                  <c:v>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4-4F1F-AA1A-D8E366A2C1CE}"/>
            </c:ext>
          </c:extLst>
        </c:ser>
        <c:ser>
          <c:idx val="1"/>
          <c:order val="1"/>
          <c:tx>
            <c:v>If maleje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  <a:prstDash val="dashDot"/>
              </a:ln>
              <a:effectLst/>
            </c:spPr>
          </c:marker>
          <c:xVal>
            <c:numRef>
              <c:f>'Ch-ka biegu jałowego'!$D$12:$D$20</c:f>
              <c:numCache>
                <c:formatCode>General</c:formatCode>
                <c:ptCount val="9"/>
                <c:pt idx="0">
                  <c:v>461</c:v>
                </c:pt>
                <c:pt idx="1">
                  <c:v>339</c:v>
                </c:pt>
                <c:pt idx="2">
                  <c:v>261</c:v>
                </c:pt>
                <c:pt idx="3">
                  <c:v>194</c:v>
                </c:pt>
                <c:pt idx="4">
                  <c:v>150</c:v>
                </c:pt>
                <c:pt idx="5">
                  <c:v>105</c:v>
                </c:pt>
                <c:pt idx="6">
                  <c:v>71</c:v>
                </c:pt>
                <c:pt idx="7">
                  <c:v>30</c:v>
                </c:pt>
                <c:pt idx="8">
                  <c:v>0</c:v>
                </c:pt>
              </c:numCache>
            </c:numRef>
          </c:xVal>
          <c:yVal>
            <c:numRef>
              <c:f>'Ch-ka biegu jałowego'!$G$12:$G$20</c:f>
              <c:numCache>
                <c:formatCode>General</c:formatCode>
                <c:ptCount val="9"/>
                <c:pt idx="0">
                  <c:v>272</c:v>
                </c:pt>
                <c:pt idx="1">
                  <c:v>242</c:v>
                </c:pt>
                <c:pt idx="2">
                  <c:v>212</c:v>
                </c:pt>
                <c:pt idx="3">
                  <c:v>176</c:v>
                </c:pt>
                <c:pt idx="4">
                  <c:v>146</c:v>
                </c:pt>
                <c:pt idx="5">
                  <c:v>110</c:v>
                </c:pt>
                <c:pt idx="6">
                  <c:v>80</c:v>
                </c:pt>
                <c:pt idx="7">
                  <c:v>44</c:v>
                </c:pt>
                <c:pt idx="8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C4-4F1F-AA1A-D8E366A2C1CE}"/>
            </c:ext>
          </c:extLst>
        </c:ser>
        <c:ser>
          <c:idx val="2"/>
          <c:order val="2"/>
          <c:tx>
            <c:v>Ch-ka biegu jałowego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'Ch-ka biegu jałowego'!$B$25:$B$33</c:f>
              <c:numCache>
                <c:formatCode>General</c:formatCode>
                <c:ptCount val="9"/>
                <c:pt idx="0">
                  <c:v>0</c:v>
                </c:pt>
                <c:pt idx="1">
                  <c:v>47.5</c:v>
                </c:pt>
                <c:pt idx="2">
                  <c:v>86.5</c:v>
                </c:pt>
                <c:pt idx="3">
                  <c:v>117.5</c:v>
                </c:pt>
                <c:pt idx="4">
                  <c:v>162</c:v>
                </c:pt>
                <c:pt idx="5">
                  <c:v>199.5</c:v>
                </c:pt>
                <c:pt idx="6">
                  <c:v>263</c:v>
                </c:pt>
                <c:pt idx="7">
                  <c:v>338.5</c:v>
                </c:pt>
                <c:pt idx="8">
                  <c:v>461</c:v>
                </c:pt>
              </c:numCache>
            </c:numRef>
          </c:xVal>
          <c:yVal>
            <c:numRef>
              <c:f>'Ch-ka biegu jałowego'!$A$25:$A$33</c:f>
              <c:numCache>
                <c:formatCode>General</c:formatCode>
                <c:ptCount val="9"/>
                <c:pt idx="0">
                  <c:v>14.875</c:v>
                </c:pt>
                <c:pt idx="1">
                  <c:v>44.75</c:v>
                </c:pt>
                <c:pt idx="2">
                  <c:v>80</c:v>
                </c:pt>
                <c:pt idx="3">
                  <c:v>112</c:v>
                </c:pt>
                <c:pt idx="4">
                  <c:v>147</c:v>
                </c:pt>
                <c:pt idx="5">
                  <c:v>176</c:v>
                </c:pt>
                <c:pt idx="6">
                  <c:v>210</c:v>
                </c:pt>
                <c:pt idx="7">
                  <c:v>241</c:v>
                </c:pt>
                <c:pt idx="8">
                  <c:v>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C4-4F1F-AA1A-D8E366A2C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324208"/>
        <c:axId val="1769117696"/>
      </c:scatterChart>
      <c:valAx>
        <c:axId val="177832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If</a:t>
                </a:r>
                <a:r>
                  <a:rPr lang="pl-PL" baseline="0"/>
                  <a:t> (mA)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117696"/>
        <c:crosses val="autoZero"/>
        <c:crossBetween val="midCat"/>
      </c:valAx>
      <c:valAx>
        <c:axId val="17691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Uf</a:t>
                </a:r>
                <a:r>
                  <a:rPr lang="pl-PL" baseline="0"/>
                  <a:t> (V)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32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Ch-ka biegu jałowego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'Ch-ka biegu jałowego'!$B$25:$B$33</c:f>
              <c:numCache>
                <c:formatCode>General</c:formatCode>
                <c:ptCount val="9"/>
                <c:pt idx="0">
                  <c:v>0</c:v>
                </c:pt>
                <c:pt idx="1">
                  <c:v>47.5</c:v>
                </c:pt>
                <c:pt idx="2">
                  <c:v>86.5</c:v>
                </c:pt>
                <c:pt idx="3">
                  <c:v>117.5</c:v>
                </c:pt>
                <c:pt idx="4">
                  <c:v>162</c:v>
                </c:pt>
                <c:pt idx="5">
                  <c:v>199.5</c:v>
                </c:pt>
                <c:pt idx="6">
                  <c:v>263</c:v>
                </c:pt>
                <c:pt idx="7">
                  <c:v>338.5</c:v>
                </c:pt>
                <c:pt idx="8">
                  <c:v>461</c:v>
                </c:pt>
              </c:numCache>
            </c:numRef>
          </c:xVal>
          <c:yVal>
            <c:numRef>
              <c:f>'Ch-ka biegu jałowego'!$A$25:$A$33</c:f>
              <c:numCache>
                <c:formatCode>General</c:formatCode>
                <c:ptCount val="9"/>
                <c:pt idx="0">
                  <c:v>14.875</c:v>
                </c:pt>
                <c:pt idx="1">
                  <c:v>44.75</c:v>
                </c:pt>
                <c:pt idx="2">
                  <c:v>80</c:v>
                </c:pt>
                <c:pt idx="3">
                  <c:v>112</c:v>
                </c:pt>
                <c:pt idx="4">
                  <c:v>147</c:v>
                </c:pt>
                <c:pt idx="5">
                  <c:v>176</c:v>
                </c:pt>
                <c:pt idx="6">
                  <c:v>210</c:v>
                </c:pt>
                <c:pt idx="7">
                  <c:v>241</c:v>
                </c:pt>
                <c:pt idx="8">
                  <c:v>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01-4259-BA08-99531253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324208"/>
        <c:axId val="1769117696"/>
      </c:scatterChart>
      <c:valAx>
        <c:axId val="17783242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If</a:t>
                </a:r>
                <a:r>
                  <a:rPr lang="pl-PL" baseline="0"/>
                  <a:t> (mA)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117696"/>
        <c:crosses val="autoZero"/>
        <c:crossBetween val="midCat"/>
      </c:valAx>
      <c:valAx>
        <c:axId val="176911769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Uf</a:t>
                </a:r>
                <a:r>
                  <a:rPr lang="pl-PL" baseline="0"/>
                  <a:t> (V)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32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It=f(If)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'Ch-ka zwarciowa'!$D$4:$D$8</c:f>
              <c:numCache>
                <c:formatCode>General</c:formatCode>
                <c:ptCount val="5"/>
                <c:pt idx="0">
                  <c:v>0</c:v>
                </c:pt>
                <c:pt idx="1">
                  <c:v>5.46</c:v>
                </c:pt>
                <c:pt idx="2">
                  <c:v>11.370000000000001</c:v>
                </c:pt>
                <c:pt idx="3">
                  <c:v>15.11</c:v>
                </c:pt>
                <c:pt idx="4">
                  <c:v>19.46</c:v>
                </c:pt>
              </c:numCache>
            </c:numRef>
          </c:xVal>
          <c:yVal>
            <c:numRef>
              <c:f>'Ch-ka zwarciowa'!$G$4:$G$8</c:f>
              <c:numCache>
                <c:formatCode>General</c:formatCode>
                <c:ptCount val="5"/>
                <c:pt idx="0">
                  <c:v>2.87</c:v>
                </c:pt>
                <c:pt idx="1">
                  <c:v>3.83</c:v>
                </c:pt>
                <c:pt idx="2">
                  <c:v>5.48</c:v>
                </c:pt>
                <c:pt idx="3">
                  <c:v>7.16</c:v>
                </c:pt>
                <c:pt idx="4">
                  <c:v>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1-4E05-B9FB-EB1D62CD3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416912"/>
        <c:axId val="1934579152"/>
      </c:scatterChart>
      <c:valAx>
        <c:axId val="194741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If</a:t>
                </a:r>
                <a:r>
                  <a:rPr lang="pl-PL" baseline="0"/>
                  <a:t> (mA)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579152"/>
        <c:crosses val="autoZero"/>
        <c:crossBetween val="midCat"/>
      </c:valAx>
      <c:valAx>
        <c:axId val="19345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It (A)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41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If rośnie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'Ch-ka obciążenia'!$D$4:$D$12</c:f>
              <c:numCache>
                <c:formatCode>General</c:formatCode>
                <c:ptCount val="9"/>
                <c:pt idx="0">
                  <c:v>8.73</c:v>
                </c:pt>
                <c:pt idx="1">
                  <c:v>27.66</c:v>
                </c:pt>
                <c:pt idx="2">
                  <c:v>59.1</c:v>
                </c:pt>
                <c:pt idx="3">
                  <c:v>98.9</c:v>
                </c:pt>
                <c:pt idx="4">
                  <c:v>124.80000000000001</c:v>
                </c:pt>
                <c:pt idx="5">
                  <c:v>215.4</c:v>
                </c:pt>
                <c:pt idx="6">
                  <c:v>280.40000000000003</c:v>
                </c:pt>
                <c:pt idx="7">
                  <c:v>337</c:v>
                </c:pt>
                <c:pt idx="8">
                  <c:v>442.6</c:v>
                </c:pt>
              </c:numCache>
            </c:numRef>
          </c:xVal>
          <c:yVal>
            <c:numRef>
              <c:f>'Ch-ka obciążenia'!$G$4:$G$12</c:f>
              <c:numCache>
                <c:formatCode>General</c:formatCode>
                <c:ptCount val="9"/>
                <c:pt idx="0">
                  <c:v>0.8</c:v>
                </c:pt>
                <c:pt idx="1">
                  <c:v>16.399999999999999</c:v>
                </c:pt>
                <c:pt idx="2">
                  <c:v>42.9</c:v>
                </c:pt>
                <c:pt idx="3">
                  <c:v>85.5</c:v>
                </c:pt>
                <c:pt idx="4">
                  <c:v>101.8</c:v>
                </c:pt>
                <c:pt idx="5">
                  <c:v>160.80000000000001</c:v>
                </c:pt>
                <c:pt idx="6">
                  <c:v>189.5</c:v>
                </c:pt>
                <c:pt idx="7">
                  <c:v>211.2</c:v>
                </c:pt>
                <c:pt idx="8">
                  <c:v>239.2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B-4E09-B181-1DA419636788}"/>
            </c:ext>
          </c:extLst>
        </c:ser>
        <c:ser>
          <c:idx val="1"/>
          <c:order val="1"/>
          <c:tx>
            <c:v>If maleje</c:v>
          </c:tx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'Ch-ka obciążenia'!$D$12:$D$19</c:f>
              <c:numCache>
                <c:formatCode>General</c:formatCode>
                <c:ptCount val="8"/>
                <c:pt idx="0">
                  <c:v>442.6</c:v>
                </c:pt>
                <c:pt idx="1">
                  <c:v>344.90000000000003</c:v>
                </c:pt>
                <c:pt idx="2">
                  <c:v>276.60000000000002</c:v>
                </c:pt>
                <c:pt idx="3">
                  <c:v>157.20000000000002</c:v>
                </c:pt>
                <c:pt idx="4">
                  <c:v>92.2</c:v>
                </c:pt>
                <c:pt idx="5">
                  <c:v>62.2</c:v>
                </c:pt>
                <c:pt idx="6">
                  <c:v>49.1</c:v>
                </c:pt>
                <c:pt idx="7">
                  <c:v>17.75</c:v>
                </c:pt>
              </c:numCache>
            </c:numRef>
          </c:xVal>
          <c:yVal>
            <c:numRef>
              <c:f>'Ch-ka obciążenia'!$G$12:$G$19</c:f>
              <c:numCache>
                <c:formatCode>General</c:formatCode>
                <c:ptCount val="8"/>
                <c:pt idx="0">
                  <c:v>239.2</c:v>
                </c:pt>
                <c:pt idx="1">
                  <c:v>212.9</c:v>
                </c:pt>
                <c:pt idx="2">
                  <c:v>190.3</c:v>
                </c:pt>
                <c:pt idx="3">
                  <c:v>133.1</c:v>
                </c:pt>
                <c:pt idx="4">
                  <c:v>84.7</c:v>
                </c:pt>
                <c:pt idx="5">
                  <c:v>56.4</c:v>
                </c:pt>
                <c:pt idx="6">
                  <c:v>42.5</c:v>
                </c:pt>
                <c:pt idx="7">
                  <c:v>15.8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6B-4E09-B181-1DA419636788}"/>
            </c:ext>
          </c:extLst>
        </c:ser>
        <c:ser>
          <c:idx val="2"/>
          <c:order val="2"/>
          <c:tx>
            <c:v>Ch-ka obciążenia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'Ch-ka obciążenia'!$A$24:$A$31</c:f>
              <c:numCache>
                <c:formatCode>General</c:formatCode>
                <c:ptCount val="8"/>
                <c:pt idx="0">
                  <c:v>22.704999999999998</c:v>
                </c:pt>
                <c:pt idx="1">
                  <c:v>54.1</c:v>
                </c:pt>
                <c:pt idx="2">
                  <c:v>80.550000000000011</c:v>
                </c:pt>
                <c:pt idx="3">
                  <c:v>108.5</c:v>
                </c:pt>
                <c:pt idx="4">
                  <c:v>186.3</c:v>
                </c:pt>
                <c:pt idx="5">
                  <c:v>278.5</c:v>
                </c:pt>
                <c:pt idx="6">
                  <c:v>340.95000000000005</c:v>
                </c:pt>
                <c:pt idx="7">
                  <c:v>442.6</c:v>
                </c:pt>
              </c:numCache>
            </c:numRef>
          </c:xVal>
          <c:yVal>
            <c:numRef>
              <c:f>'Ch-ka obciążenia'!$B$24:$B$31</c:f>
              <c:numCache>
                <c:formatCode>General</c:formatCode>
                <c:ptCount val="8"/>
                <c:pt idx="0">
                  <c:v>16.100000000000001</c:v>
                </c:pt>
                <c:pt idx="1">
                  <c:v>42.7</c:v>
                </c:pt>
                <c:pt idx="2">
                  <c:v>70.95</c:v>
                </c:pt>
                <c:pt idx="3">
                  <c:v>93.25</c:v>
                </c:pt>
                <c:pt idx="4">
                  <c:v>146.94999999999999</c:v>
                </c:pt>
                <c:pt idx="5">
                  <c:v>189.9</c:v>
                </c:pt>
                <c:pt idx="6">
                  <c:v>212.05</c:v>
                </c:pt>
                <c:pt idx="7">
                  <c:v>239.2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6B-4E09-B181-1DA419636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530656"/>
        <c:axId val="1936455488"/>
      </c:scatterChart>
      <c:valAx>
        <c:axId val="193853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If</a:t>
                </a:r>
                <a:r>
                  <a:rPr lang="pl-PL" baseline="0"/>
                  <a:t> [mA]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55488"/>
        <c:crosses val="autoZero"/>
        <c:crossBetween val="midCat"/>
      </c:valAx>
      <c:valAx>
        <c:axId val="19364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 [V]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3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'Ch-ka obciążenia'!$A$22</c:f>
              <c:strCache>
                <c:ptCount val="1"/>
                <c:pt idx="0">
                  <c:v>Ch-ka obciążenia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'Ch-ka obciążenia'!$A$24:$A$31</c:f>
              <c:numCache>
                <c:formatCode>General</c:formatCode>
                <c:ptCount val="8"/>
                <c:pt idx="0">
                  <c:v>22.704999999999998</c:v>
                </c:pt>
                <c:pt idx="1">
                  <c:v>54.1</c:v>
                </c:pt>
                <c:pt idx="2">
                  <c:v>80.550000000000011</c:v>
                </c:pt>
                <c:pt idx="3">
                  <c:v>108.5</c:v>
                </c:pt>
                <c:pt idx="4">
                  <c:v>186.3</c:v>
                </c:pt>
                <c:pt idx="5">
                  <c:v>278.5</c:v>
                </c:pt>
                <c:pt idx="6">
                  <c:v>340.95000000000005</c:v>
                </c:pt>
                <c:pt idx="7">
                  <c:v>442.6</c:v>
                </c:pt>
              </c:numCache>
            </c:numRef>
          </c:xVal>
          <c:yVal>
            <c:numRef>
              <c:f>'Ch-ka obciążenia'!$B$24:$B$31</c:f>
              <c:numCache>
                <c:formatCode>General</c:formatCode>
                <c:ptCount val="8"/>
                <c:pt idx="0">
                  <c:v>16.100000000000001</c:v>
                </c:pt>
                <c:pt idx="1">
                  <c:v>42.7</c:v>
                </c:pt>
                <c:pt idx="2">
                  <c:v>70.95</c:v>
                </c:pt>
                <c:pt idx="3">
                  <c:v>93.25</c:v>
                </c:pt>
                <c:pt idx="4">
                  <c:v>146.94999999999999</c:v>
                </c:pt>
                <c:pt idx="5">
                  <c:v>189.9</c:v>
                </c:pt>
                <c:pt idx="6">
                  <c:v>212.05</c:v>
                </c:pt>
                <c:pt idx="7">
                  <c:v>239.2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3-4726-B351-2A48F1AD667F}"/>
            </c:ext>
          </c:extLst>
        </c:ser>
        <c:ser>
          <c:idx val="1"/>
          <c:order val="1"/>
          <c:tx>
            <c:strRef>
              <c:f>'Ch-ka obciążenia'!$C$22</c:f>
              <c:strCache>
                <c:ptCount val="1"/>
                <c:pt idx="0">
                  <c:v>Ch-ka wewnętrzna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'Ch-ka obciążenia'!$A$24:$A$31</c:f>
              <c:numCache>
                <c:formatCode>General</c:formatCode>
                <c:ptCount val="8"/>
                <c:pt idx="0">
                  <c:v>22.704999999999998</c:v>
                </c:pt>
                <c:pt idx="1">
                  <c:v>54.1</c:v>
                </c:pt>
                <c:pt idx="2">
                  <c:v>80.550000000000011</c:v>
                </c:pt>
                <c:pt idx="3">
                  <c:v>108.5</c:v>
                </c:pt>
                <c:pt idx="4">
                  <c:v>186.3</c:v>
                </c:pt>
                <c:pt idx="5">
                  <c:v>278.5</c:v>
                </c:pt>
                <c:pt idx="6">
                  <c:v>340.95000000000005</c:v>
                </c:pt>
                <c:pt idx="7">
                  <c:v>442.6</c:v>
                </c:pt>
              </c:numCache>
            </c:numRef>
          </c:xVal>
          <c:yVal>
            <c:numRef>
              <c:f>'Ch-ka obciążenia'!$D$24:$D$31</c:f>
              <c:numCache>
                <c:formatCode>General</c:formatCode>
                <c:ptCount val="8"/>
                <c:pt idx="0">
                  <c:v>16.907441860465116</c:v>
                </c:pt>
                <c:pt idx="1">
                  <c:v>43.504341085271321</c:v>
                </c:pt>
                <c:pt idx="2">
                  <c:v>71.758682170542642</c:v>
                </c:pt>
                <c:pt idx="3">
                  <c:v>94.055581395348838</c:v>
                </c:pt>
                <c:pt idx="4">
                  <c:v>147.75744186046509</c:v>
                </c:pt>
                <c:pt idx="5">
                  <c:v>190.70682170542636</c:v>
                </c:pt>
                <c:pt idx="6">
                  <c:v>212.8562015503876</c:v>
                </c:pt>
                <c:pt idx="7">
                  <c:v>240.00744186046509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A3-4726-B351-2A48F1AD667F}"/>
            </c:ext>
          </c:extLst>
        </c:ser>
        <c:ser>
          <c:idx val="2"/>
          <c:order val="2"/>
          <c:tx>
            <c:strRef>
              <c:f>'Ch-ka obciążenia'!$E$22</c:f>
              <c:strCache>
                <c:ptCount val="1"/>
                <c:pt idx="0">
                  <c:v>Ch-ka biegu jałowego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'Ch-ka obciążenia'!$F$24:$F$32</c:f>
              <c:numCache>
                <c:formatCode>General</c:formatCode>
                <c:ptCount val="9"/>
                <c:pt idx="0">
                  <c:v>0</c:v>
                </c:pt>
                <c:pt idx="1">
                  <c:v>47.5</c:v>
                </c:pt>
                <c:pt idx="2">
                  <c:v>86.5</c:v>
                </c:pt>
                <c:pt idx="3">
                  <c:v>117.5</c:v>
                </c:pt>
                <c:pt idx="4">
                  <c:v>162</c:v>
                </c:pt>
                <c:pt idx="5">
                  <c:v>199.5</c:v>
                </c:pt>
                <c:pt idx="6">
                  <c:v>263</c:v>
                </c:pt>
                <c:pt idx="7">
                  <c:v>338.5</c:v>
                </c:pt>
                <c:pt idx="8">
                  <c:v>461</c:v>
                </c:pt>
              </c:numCache>
            </c:numRef>
          </c:xVal>
          <c:yVal>
            <c:numRef>
              <c:f>'Ch-ka obciążenia'!$E$24:$E$32</c:f>
              <c:numCache>
                <c:formatCode>General</c:formatCode>
                <c:ptCount val="9"/>
                <c:pt idx="0">
                  <c:v>14.875</c:v>
                </c:pt>
                <c:pt idx="1">
                  <c:v>44.75</c:v>
                </c:pt>
                <c:pt idx="2">
                  <c:v>80</c:v>
                </c:pt>
                <c:pt idx="3">
                  <c:v>112</c:v>
                </c:pt>
                <c:pt idx="4">
                  <c:v>147</c:v>
                </c:pt>
                <c:pt idx="5">
                  <c:v>176</c:v>
                </c:pt>
                <c:pt idx="6">
                  <c:v>210</c:v>
                </c:pt>
                <c:pt idx="7">
                  <c:v>241</c:v>
                </c:pt>
                <c:pt idx="8">
                  <c:v>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A3-4726-B351-2A48F1AD6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530656"/>
        <c:axId val="1936455488"/>
      </c:scatterChart>
      <c:valAx>
        <c:axId val="193853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If</a:t>
                </a:r>
                <a:r>
                  <a:rPr lang="pl-PL" baseline="0"/>
                  <a:t> [mA]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55488"/>
        <c:crosses val="autoZero"/>
        <c:crossBetween val="midCat"/>
      </c:valAx>
      <c:valAx>
        <c:axId val="19364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 [V]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3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21</xdr:row>
      <xdr:rowOff>0</xdr:rowOff>
    </xdr:from>
    <xdr:to>
      <xdr:col>17</xdr:col>
      <xdr:colOff>0</xdr:colOff>
      <xdr:row>49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65AF292-377A-4F67-A8E6-86CEE341C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62</xdr:row>
      <xdr:rowOff>0</xdr:rowOff>
    </xdr:from>
    <xdr:to>
      <xdr:col>19</xdr:col>
      <xdr:colOff>0</xdr:colOff>
      <xdr:row>90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6AA99A3-6417-4216-A8B4-97EE2270B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219074</xdr:colOff>
      <xdr:row>11</xdr:row>
      <xdr:rowOff>23812</xdr:rowOff>
    </xdr:from>
    <xdr:to>
      <xdr:col>12</xdr:col>
      <xdr:colOff>609599</xdr:colOff>
      <xdr:row>32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7817D93-FD48-4EA3-A286-322335FE2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22</xdr:col>
      <xdr:colOff>123825</xdr:colOff>
      <xdr:row>19</xdr:row>
      <xdr:rowOff>109538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AC5CC26-DE39-456F-8FC3-82DB30CA4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522194</xdr:colOff>
      <xdr:row>28</xdr:row>
      <xdr:rowOff>41461</xdr:rowOff>
    </xdr:from>
    <xdr:to>
      <xdr:col>25</xdr:col>
      <xdr:colOff>160243</xdr:colOff>
      <xdr:row>56</xdr:row>
      <xdr:rowOff>70037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6289DF5-8EA5-422D-AB9E-C3E1F7094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DBD83-314E-4912-AC54-F49ACFE4B43D}">
  <dimension ref="A1:M71"/>
  <sheetViews>
    <sheetView topLeftCell="A34" zoomScaleNormal="100" workbookViewId="0">
      <selection activeCell="A62" sqref="A62:B71"/>
    </sheetView>
  </sheetViews>
  <sheetFormatPr defaultRowHeight="15" x14ac:dyDescent="0.25"/>
  <sheetData>
    <row r="1" spans="1:13" ht="20.25" thickBot="1" x14ac:dyDescent="0.35">
      <c r="A1" s="1" t="s">
        <v>0</v>
      </c>
      <c r="B1" s="1"/>
      <c r="C1" s="1"/>
      <c r="D1" s="1"/>
      <c r="E1" s="1"/>
      <c r="F1" s="1"/>
      <c r="G1" s="1"/>
      <c r="H1" s="1" t="s">
        <v>31</v>
      </c>
      <c r="I1" s="1"/>
      <c r="J1" s="1"/>
      <c r="K1" s="8" t="s">
        <v>20</v>
      </c>
      <c r="L1" s="8"/>
      <c r="M1" s="1">
        <v>1450</v>
      </c>
    </row>
    <row r="2" spans="1:13" ht="18.75" thickTop="1" thickBot="1" x14ac:dyDescent="0.35">
      <c r="A2" s="2" t="s">
        <v>1</v>
      </c>
      <c r="B2" s="2" t="s">
        <v>2</v>
      </c>
      <c r="C2" s="2" t="s">
        <v>3</v>
      </c>
      <c r="D2" s="5" t="s">
        <v>3</v>
      </c>
      <c r="E2" s="2" t="s">
        <v>7</v>
      </c>
      <c r="F2" s="9" t="s">
        <v>8</v>
      </c>
      <c r="G2" s="9" t="s">
        <v>8</v>
      </c>
      <c r="H2" s="2" t="s">
        <v>5</v>
      </c>
      <c r="I2" s="2" t="s">
        <v>6</v>
      </c>
      <c r="J2" s="2" t="s">
        <v>9</v>
      </c>
    </row>
    <row r="3" spans="1:13" ht="16.5" thickTop="1" thickBot="1" x14ac:dyDescent="0.3">
      <c r="A3" s="3" t="s">
        <v>11</v>
      </c>
      <c r="B3" s="3" t="s">
        <v>16</v>
      </c>
      <c r="C3" s="3" t="s">
        <v>13</v>
      </c>
      <c r="D3" s="6" t="s">
        <v>29</v>
      </c>
      <c r="E3" s="3" t="s">
        <v>14</v>
      </c>
      <c r="F3" s="10" t="s">
        <v>13</v>
      </c>
      <c r="G3" s="10" t="s">
        <v>30</v>
      </c>
      <c r="H3" s="3" t="s">
        <v>15</v>
      </c>
      <c r="I3" s="3" t="s">
        <v>15</v>
      </c>
      <c r="J3" s="3" t="s">
        <v>11</v>
      </c>
    </row>
    <row r="4" spans="1:13" x14ac:dyDescent="0.25">
      <c r="A4" s="4">
        <v>1</v>
      </c>
      <c r="B4">
        <v>1</v>
      </c>
      <c r="C4">
        <v>0</v>
      </c>
      <c r="D4">
        <f>C4*B4</f>
        <v>0</v>
      </c>
      <c r="E4">
        <v>0.5</v>
      </c>
      <c r="F4" s="11">
        <v>26.5</v>
      </c>
      <c r="G4" s="11">
        <f>F4*E4</f>
        <v>13.25</v>
      </c>
      <c r="H4">
        <v>1450</v>
      </c>
      <c r="I4" s="15">
        <v>1450</v>
      </c>
      <c r="J4" s="15" t="s">
        <v>41</v>
      </c>
    </row>
    <row r="5" spans="1:13" x14ac:dyDescent="0.25">
      <c r="A5" s="4">
        <v>2</v>
      </c>
      <c r="B5">
        <v>1</v>
      </c>
      <c r="C5">
        <v>65</v>
      </c>
      <c r="D5">
        <f>B5*C5</f>
        <v>65</v>
      </c>
      <c r="E5">
        <v>1</v>
      </c>
      <c r="F5" s="11">
        <v>45.5</v>
      </c>
      <c r="G5" s="11">
        <f t="shared" ref="G5:G20" si="0">E5*F5</f>
        <v>45.5</v>
      </c>
      <c r="H5">
        <v>1449</v>
      </c>
      <c r="I5" s="12"/>
      <c r="J5" s="16"/>
    </row>
    <row r="6" spans="1:13" x14ac:dyDescent="0.25">
      <c r="A6" s="4">
        <v>3</v>
      </c>
      <c r="B6">
        <v>1</v>
      </c>
      <c r="C6">
        <v>102</v>
      </c>
      <c r="D6">
        <f t="shared" ref="D6:D20" si="1">B6*C6</f>
        <v>102</v>
      </c>
      <c r="E6">
        <v>2</v>
      </c>
      <c r="F6" s="11">
        <v>40</v>
      </c>
      <c r="G6" s="11">
        <f t="shared" si="0"/>
        <v>80</v>
      </c>
      <c r="H6">
        <v>1450</v>
      </c>
      <c r="I6" s="12"/>
      <c r="J6" s="16"/>
    </row>
    <row r="7" spans="1:13" x14ac:dyDescent="0.25">
      <c r="A7" s="4">
        <v>4</v>
      </c>
      <c r="B7">
        <v>1</v>
      </c>
      <c r="C7">
        <v>130</v>
      </c>
      <c r="D7">
        <f t="shared" si="1"/>
        <v>130</v>
      </c>
      <c r="E7">
        <v>2</v>
      </c>
      <c r="F7" s="11">
        <v>57</v>
      </c>
      <c r="G7" s="11">
        <f t="shared" si="0"/>
        <v>114</v>
      </c>
      <c r="H7">
        <v>1450</v>
      </c>
      <c r="I7" s="12"/>
      <c r="J7" s="16"/>
    </row>
    <row r="8" spans="1:13" x14ac:dyDescent="0.25">
      <c r="A8" s="4">
        <v>5</v>
      </c>
      <c r="B8">
        <v>1</v>
      </c>
      <c r="C8">
        <v>174</v>
      </c>
      <c r="D8">
        <f t="shared" si="1"/>
        <v>174</v>
      </c>
      <c r="E8">
        <v>2</v>
      </c>
      <c r="F8" s="11">
        <v>74</v>
      </c>
      <c r="G8" s="11">
        <f t="shared" si="0"/>
        <v>148</v>
      </c>
      <c r="H8">
        <v>1450</v>
      </c>
      <c r="I8" s="12"/>
      <c r="J8" s="16"/>
    </row>
    <row r="9" spans="1:13" x14ac:dyDescent="0.25">
      <c r="A9" s="4">
        <v>6</v>
      </c>
      <c r="B9">
        <v>1</v>
      </c>
      <c r="C9">
        <v>205</v>
      </c>
      <c r="D9">
        <f t="shared" si="1"/>
        <v>205</v>
      </c>
      <c r="E9">
        <v>4</v>
      </c>
      <c r="F9" s="11">
        <v>44</v>
      </c>
      <c r="G9" s="11">
        <f t="shared" si="0"/>
        <v>176</v>
      </c>
      <c r="H9">
        <v>1450</v>
      </c>
      <c r="I9" s="12"/>
      <c r="J9" s="16"/>
    </row>
    <row r="10" spans="1:13" x14ac:dyDescent="0.25">
      <c r="A10" s="4">
        <v>7</v>
      </c>
      <c r="B10">
        <v>1</v>
      </c>
      <c r="C10">
        <v>265</v>
      </c>
      <c r="D10">
        <f t="shared" si="1"/>
        <v>265</v>
      </c>
      <c r="E10">
        <v>4</v>
      </c>
      <c r="F10" s="11">
        <v>52</v>
      </c>
      <c r="G10" s="11">
        <f t="shared" si="0"/>
        <v>208</v>
      </c>
      <c r="H10">
        <v>1450</v>
      </c>
      <c r="I10" s="12"/>
      <c r="J10" s="16"/>
    </row>
    <row r="11" spans="1:13" s="13" customFormat="1" x14ac:dyDescent="0.25">
      <c r="A11" s="4">
        <v>8</v>
      </c>
      <c r="B11" s="13">
        <v>1</v>
      </c>
      <c r="C11" s="13">
        <v>338</v>
      </c>
      <c r="D11">
        <f t="shared" si="1"/>
        <v>338</v>
      </c>
      <c r="E11" s="13">
        <v>4</v>
      </c>
      <c r="F11" s="14">
        <v>60</v>
      </c>
      <c r="G11" s="14">
        <f t="shared" si="0"/>
        <v>240</v>
      </c>
      <c r="H11" s="13">
        <v>1450</v>
      </c>
      <c r="I11" s="12"/>
      <c r="J11" s="16"/>
    </row>
    <row r="12" spans="1:13" x14ac:dyDescent="0.25">
      <c r="A12" s="4">
        <v>9</v>
      </c>
      <c r="B12">
        <v>1</v>
      </c>
      <c r="C12">
        <v>461</v>
      </c>
      <c r="D12">
        <f t="shared" si="1"/>
        <v>461</v>
      </c>
      <c r="E12">
        <v>4</v>
      </c>
      <c r="F12" s="11">
        <v>68</v>
      </c>
      <c r="G12" s="11">
        <f t="shared" si="0"/>
        <v>272</v>
      </c>
      <c r="H12">
        <v>1450</v>
      </c>
      <c r="I12" s="12"/>
      <c r="J12" s="16"/>
    </row>
    <row r="13" spans="1:13" s="13" customFormat="1" x14ac:dyDescent="0.25">
      <c r="A13" s="4">
        <v>10</v>
      </c>
      <c r="B13" s="13">
        <v>1</v>
      </c>
      <c r="C13" s="13">
        <v>339</v>
      </c>
      <c r="D13">
        <f t="shared" si="1"/>
        <v>339</v>
      </c>
      <c r="E13" s="13">
        <v>4</v>
      </c>
      <c r="F13" s="14">
        <v>60.5</v>
      </c>
      <c r="G13" s="14">
        <f t="shared" si="0"/>
        <v>242</v>
      </c>
      <c r="H13" s="13">
        <v>1450</v>
      </c>
      <c r="I13" s="12"/>
      <c r="J13" s="12" t="s">
        <v>18</v>
      </c>
    </row>
    <row r="14" spans="1:13" x14ac:dyDescent="0.25">
      <c r="A14" s="4">
        <v>11</v>
      </c>
      <c r="B14">
        <v>1</v>
      </c>
      <c r="C14">
        <v>261</v>
      </c>
      <c r="D14">
        <f t="shared" si="1"/>
        <v>261</v>
      </c>
      <c r="E14">
        <v>4</v>
      </c>
      <c r="F14" s="11">
        <v>53</v>
      </c>
      <c r="G14" s="11">
        <f t="shared" si="0"/>
        <v>212</v>
      </c>
      <c r="H14">
        <v>1450</v>
      </c>
      <c r="I14" s="12"/>
      <c r="J14" s="12"/>
    </row>
    <row r="15" spans="1:13" x14ac:dyDescent="0.25">
      <c r="A15" s="4">
        <v>12</v>
      </c>
      <c r="B15">
        <v>1</v>
      </c>
      <c r="C15">
        <v>194</v>
      </c>
      <c r="D15">
        <f t="shared" si="1"/>
        <v>194</v>
      </c>
      <c r="E15">
        <v>4</v>
      </c>
      <c r="F15" s="11">
        <v>44</v>
      </c>
      <c r="G15" s="11">
        <f t="shared" si="0"/>
        <v>176</v>
      </c>
      <c r="H15">
        <v>1451</v>
      </c>
      <c r="I15" s="12"/>
      <c r="J15" s="12"/>
    </row>
    <row r="16" spans="1:13" x14ac:dyDescent="0.25">
      <c r="A16" s="4">
        <v>13</v>
      </c>
      <c r="B16">
        <v>1</v>
      </c>
      <c r="C16">
        <v>150</v>
      </c>
      <c r="D16">
        <f t="shared" si="1"/>
        <v>150</v>
      </c>
      <c r="E16">
        <v>2</v>
      </c>
      <c r="F16" s="11">
        <v>73</v>
      </c>
      <c r="G16" s="11">
        <f t="shared" si="0"/>
        <v>146</v>
      </c>
      <c r="H16">
        <v>1451</v>
      </c>
      <c r="I16" s="12"/>
      <c r="J16" s="12"/>
    </row>
    <row r="17" spans="1:10" x14ac:dyDescent="0.25">
      <c r="A17" s="4">
        <v>14</v>
      </c>
      <c r="B17">
        <v>1</v>
      </c>
      <c r="C17">
        <v>105</v>
      </c>
      <c r="D17">
        <f t="shared" si="1"/>
        <v>105</v>
      </c>
      <c r="E17">
        <v>2</v>
      </c>
      <c r="F17" s="11">
        <v>55</v>
      </c>
      <c r="G17" s="11">
        <f t="shared" si="0"/>
        <v>110</v>
      </c>
      <c r="H17">
        <v>1452</v>
      </c>
      <c r="I17" s="12"/>
      <c r="J17" s="12"/>
    </row>
    <row r="18" spans="1:10" x14ac:dyDescent="0.25">
      <c r="A18" s="4">
        <v>15</v>
      </c>
      <c r="B18">
        <v>1</v>
      </c>
      <c r="C18">
        <v>71</v>
      </c>
      <c r="D18">
        <f t="shared" si="1"/>
        <v>71</v>
      </c>
      <c r="E18">
        <v>2</v>
      </c>
      <c r="F18" s="11">
        <v>40</v>
      </c>
      <c r="G18" s="11">
        <f t="shared" si="0"/>
        <v>80</v>
      </c>
      <c r="H18">
        <v>1451</v>
      </c>
      <c r="I18" s="12"/>
      <c r="J18" s="12"/>
    </row>
    <row r="19" spans="1:10" x14ac:dyDescent="0.25">
      <c r="A19" s="4">
        <v>16</v>
      </c>
      <c r="B19">
        <v>1</v>
      </c>
      <c r="C19">
        <v>30</v>
      </c>
      <c r="D19">
        <f t="shared" si="1"/>
        <v>30</v>
      </c>
      <c r="E19">
        <v>1</v>
      </c>
      <c r="F19" s="11">
        <v>44</v>
      </c>
      <c r="G19" s="11">
        <f t="shared" si="0"/>
        <v>44</v>
      </c>
      <c r="H19">
        <v>1450</v>
      </c>
      <c r="I19" s="12"/>
      <c r="J19" s="12"/>
    </row>
    <row r="20" spans="1:10" x14ac:dyDescent="0.25">
      <c r="A20" s="4">
        <v>17</v>
      </c>
      <c r="B20">
        <v>1</v>
      </c>
      <c r="C20">
        <v>0</v>
      </c>
      <c r="D20">
        <f t="shared" si="1"/>
        <v>0</v>
      </c>
      <c r="E20">
        <v>1</v>
      </c>
      <c r="F20" s="11">
        <v>16.5</v>
      </c>
      <c r="G20" s="11">
        <f t="shared" si="0"/>
        <v>16.5</v>
      </c>
      <c r="H20">
        <v>1453</v>
      </c>
      <c r="I20" s="12"/>
      <c r="J20" s="12"/>
    </row>
    <row r="23" spans="1:10" x14ac:dyDescent="0.25">
      <c r="A23" s="4" t="s">
        <v>32</v>
      </c>
      <c r="B23" s="4"/>
    </row>
    <row r="24" spans="1:10" x14ac:dyDescent="0.25">
      <c r="A24" s="4" t="s">
        <v>4</v>
      </c>
      <c r="B24" s="4" t="s">
        <v>3</v>
      </c>
    </row>
    <row r="25" spans="1:10" x14ac:dyDescent="0.25">
      <c r="A25">
        <f>(G4+G20)/2</f>
        <v>14.875</v>
      </c>
      <c r="B25">
        <f>(D4+D20)/2</f>
        <v>0</v>
      </c>
    </row>
    <row r="26" spans="1:10" x14ac:dyDescent="0.25">
      <c r="A26">
        <f>(G5+G19)/2</f>
        <v>44.75</v>
      </c>
      <c r="B26">
        <f>(D5+D19)/2</f>
        <v>47.5</v>
      </c>
    </row>
    <row r="27" spans="1:10" x14ac:dyDescent="0.25">
      <c r="A27">
        <f>(G6+G18)/2</f>
        <v>80</v>
      </c>
      <c r="B27">
        <f>(D6+D18)/2</f>
        <v>86.5</v>
      </c>
    </row>
    <row r="28" spans="1:10" x14ac:dyDescent="0.25">
      <c r="A28">
        <f>(G7+G17)/2</f>
        <v>112</v>
      </c>
      <c r="B28">
        <f>(D7+D17)/2</f>
        <v>117.5</v>
      </c>
    </row>
    <row r="29" spans="1:10" x14ac:dyDescent="0.25">
      <c r="A29">
        <f>(G8+G16)/2</f>
        <v>147</v>
      </c>
      <c r="B29">
        <f>(D8+D16)/2</f>
        <v>162</v>
      </c>
    </row>
    <row r="30" spans="1:10" x14ac:dyDescent="0.25">
      <c r="A30">
        <f>(G9+G15)/2</f>
        <v>176</v>
      </c>
      <c r="B30">
        <f>(D9+D15)/2</f>
        <v>199.5</v>
      </c>
    </row>
    <row r="31" spans="1:10" x14ac:dyDescent="0.25">
      <c r="A31">
        <f>(G10+G14)/2</f>
        <v>210</v>
      </c>
      <c r="B31">
        <f>(D10+D14)/2</f>
        <v>263</v>
      </c>
    </row>
    <row r="32" spans="1:10" x14ac:dyDescent="0.25">
      <c r="A32">
        <f>(G11+G13)/2</f>
        <v>241</v>
      </c>
      <c r="B32">
        <f>(D11+D13)/2</f>
        <v>338.5</v>
      </c>
    </row>
    <row r="33" spans="1:2" x14ac:dyDescent="0.25">
      <c r="A33">
        <f>(G12+G12)/2</f>
        <v>272</v>
      </c>
      <c r="B33">
        <f>(D12+D12)/2</f>
        <v>461</v>
      </c>
    </row>
    <row r="51" spans="1:5" x14ac:dyDescent="0.25">
      <c r="C51" t="s">
        <v>35</v>
      </c>
    </row>
    <row r="52" spans="1:5" x14ac:dyDescent="0.25">
      <c r="C52" t="s">
        <v>36</v>
      </c>
      <c r="D52">
        <v>0.31</v>
      </c>
      <c r="E52" t="s">
        <v>29</v>
      </c>
    </row>
    <row r="53" spans="1:5" x14ac:dyDescent="0.25">
      <c r="C53" t="s">
        <v>37</v>
      </c>
      <c r="D53">
        <v>0.24</v>
      </c>
      <c r="E53" t="s">
        <v>29</v>
      </c>
    </row>
    <row r="54" spans="1:5" x14ac:dyDescent="0.25">
      <c r="C54" t="s">
        <v>38</v>
      </c>
      <c r="D54">
        <f>D52-D53</f>
        <v>7.0000000000000007E-2</v>
      </c>
    </row>
    <row r="55" spans="1:5" x14ac:dyDescent="0.25">
      <c r="C55" t="s">
        <v>34</v>
      </c>
      <c r="D55">
        <f>D53/D52</f>
        <v>0.77419354838709675</v>
      </c>
    </row>
    <row r="56" spans="1:5" x14ac:dyDescent="0.25">
      <c r="C56" t="s">
        <v>39</v>
      </c>
      <c r="D56">
        <f>D54/D52</f>
        <v>0.22580645161290325</v>
      </c>
    </row>
    <row r="60" spans="1:5" x14ac:dyDescent="0.25">
      <c r="A60" t="s">
        <v>43</v>
      </c>
    </row>
    <row r="61" spans="1:5" x14ac:dyDescent="0.25">
      <c r="A61" t="s">
        <v>44</v>
      </c>
      <c r="C61" t="s">
        <v>45</v>
      </c>
    </row>
    <row r="62" spans="1:5" x14ac:dyDescent="0.25">
      <c r="A62" t="s">
        <v>4</v>
      </c>
      <c r="B62" t="s">
        <v>3</v>
      </c>
    </row>
    <row r="63" spans="1:5" x14ac:dyDescent="0.25">
      <c r="A63">
        <v>14.875</v>
      </c>
      <c r="B63">
        <v>0</v>
      </c>
    </row>
    <row r="64" spans="1:5" x14ac:dyDescent="0.25">
      <c r="A64">
        <v>44.75</v>
      </c>
      <c r="B64">
        <v>47.5</v>
      </c>
    </row>
    <row r="65" spans="1:2" x14ac:dyDescent="0.25">
      <c r="A65">
        <v>80</v>
      </c>
      <c r="B65">
        <v>86.5</v>
      </c>
    </row>
    <row r="66" spans="1:2" x14ac:dyDescent="0.25">
      <c r="A66">
        <v>112</v>
      </c>
      <c r="B66">
        <v>117.5</v>
      </c>
    </row>
    <row r="67" spans="1:2" x14ac:dyDescent="0.25">
      <c r="A67">
        <v>147</v>
      </c>
      <c r="B67">
        <v>162</v>
      </c>
    </row>
    <row r="68" spans="1:2" x14ac:dyDescent="0.25">
      <c r="A68">
        <v>176</v>
      </c>
      <c r="B68">
        <v>199.5</v>
      </c>
    </row>
    <row r="69" spans="1:2" x14ac:dyDescent="0.25">
      <c r="A69">
        <v>210</v>
      </c>
      <c r="B69">
        <v>263</v>
      </c>
    </row>
    <row r="70" spans="1:2" x14ac:dyDescent="0.25">
      <c r="A70">
        <v>241</v>
      </c>
      <c r="B70">
        <v>338.5</v>
      </c>
    </row>
    <row r="71" spans="1:2" x14ac:dyDescent="0.25">
      <c r="A71">
        <v>272</v>
      </c>
      <c r="B71">
        <v>461</v>
      </c>
    </row>
  </sheetData>
  <mergeCells count="3">
    <mergeCell ref="I4:I20"/>
    <mergeCell ref="J4:J12"/>
    <mergeCell ref="J13:J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48F26-EA81-4C4D-93BF-5970896081B4}">
  <dimension ref="A1:J8"/>
  <sheetViews>
    <sheetView topLeftCell="B1" workbookViewId="0">
      <selection activeCell="E36" sqref="E36"/>
    </sheetView>
  </sheetViews>
  <sheetFormatPr defaultRowHeight="15" x14ac:dyDescent="0.25"/>
  <sheetData>
    <row r="1" spans="1:10" ht="20.25" thickBot="1" x14ac:dyDescent="0.35">
      <c r="A1" s="1" t="s">
        <v>19</v>
      </c>
      <c r="B1" s="1"/>
      <c r="C1" s="1"/>
      <c r="D1" s="1"/>
      <c r="E1" s="1"/>
      <c r="F1" s="1" t="s">
        <v>21</v>
      </c>
      <c r="G1" s="1"/>
      <c r="H1" s="1"/>
      <c r="I1" s="1" t="s">
        <v>22</v>
      </c>
    </row>
    <row r="2" spans="1:10" ht="18.75" thickTop="1" thickBot="1" x14ac:dyDescent="0.35">
      <c r="A2" s="2" t="s">
        <v>1</v>
      </c>
      <c r="B2" s="2" t="s">
        <v>2</v>
      </c>
      <c r="C2" s="2" t="s">
        <v>3</v>
      </c>
      <c r="D2" s="2" t="s">
        <v>3</v>
      </c>
      <c r="E2" s="2" t="s">
        <v>2</v>
      </c>
      <c r="F2" s="2" t="s">
        <v>10</v>
      </c>
      <c r="G2" s="2" t="s">
        <v>10</v>
      </c>
      <c r="H2" s="2" t="s">
        <v>20</v>
      </c>
      <c r="I2" s="2" t="s">
        <v>9</v>
      </c>
      <c r="J2" s="5"/>
    </row>
    <row r="3" spans="1:10" ht="16.5" thickTop="1" thickBot="1" x14ac:dyDescent="0.3">
      <c r="A3" s="3" t="s">
        <v>11</v>
      </c>
      <c r="B3" s="3" t="s">
        <v>16</v>
      </c>
      <c r="C3" s="3" t="s">
        <v>13</v>
      </c>
      <c r="D3" s="3" t="s">
        <v>33</v>
      </c>
      <c r="E3" s="3" t="s">
        <v>12</v>
      </c>
      <c r="F3" s="3" t="s">
        <v>13</v>
      </c>
      <c r="G3" s="3" t="s">
        <v>29</v>
      </c>
      <c r="H3" s="3" t="s">
        <v>15</v>
      </c>
      <c r="I3" s="3"/>
    </row>
    <row r="4" spans="1:10" x14ac:dyDescent="0.25">
      <c r="A4" s="4">
        <v>1</v>
      </c>
      <c r="B4">
        <v>1</v>
      </c>
      <c r="C4">
        <v>0</v>
      </c>
      <c r="D4">
        <f>C4*B4</f>
        <v>0</v>
      </c>
      <c r="E4">
        <v>1</v>
      </c>
      <c r="F4">
        <v>2.87</v>
      </c>
      <c r="G4">
        <f>F4*E4</f>
        <v>2.87</v>
      </c>
      <c r="H4">
        <v>1449</v>
      </c>
    </row>
    <row r="5" spans="1:10" x14ac:dyDescent="0.25">
      <c r="A5" s="4">
        <v>2</v>
      </c>
      <c r="B5">
        <v>0.01</v>
      </c>
      <c r="C5">
        <v>546</v>
      </c>
      <c r="D5">
        <f t="shared" ref="D5:D8" si="0">C5*B5</f>
        <v>5.46</v>
      </c>
      <c r="E5">
        <v>1</v>
      </c>
      <c r="F5">
        <v>3.83</v>
      </c>
      <c r="G5">
        <f t="shared" ref="G5:G8" si="1">F5*E5</f>
        <v>3.83</v>
      </c>
      <c r="H5">
        <v>1450</v>
      </c>
    </row>
    <row r="6" spans="1:10" x14ac:dyDescent="0.25">
      <c r="A6" s="4">
        <v>3</v>
      </c>
      <c r="B6">
        <v>0.01</v>
      </c>
      <c r="C6">
        <v>1137</v>
      </c>
      <c r="D6">
        <f t="shared" si="0"/>
        <v>11.370000000000001</v>
      </c>
      <c r="E6">
        <v>1</v>
      </c>
      <c r="F6">
        <v>5.48</v>
      </c>
      <c r="G6">
        <f t="shared" si="1"/>
        <v>5.48</v>
      </c>
      <c r="H6">
        <v>1449</v>
      </c>
    </row>
    <row r="7" spans="1:10" x14ac:dyDescent="0.25">
      <c r="A7" s="4">
        <v>4</v>
      </c>
      <c r="B7">
        <v>0.01</v>
      </c>
      <c r="C7">
        <v>1511</v>
      </c>
      <c r="D7">
        <f t="shared" si="0"/>
        <v>15.11</v>
      </c>
      <c r="E7">
        <v>1</v>
      </c>
      <c r="F7">
        <v>7.16</v>
      </c>
      <c r="G7">
        <f t="shared" si="1"/>
        <v>7.16</v>
      </c>
      <c r="H7">
        <v>1450</v>
      </c>
    </row>
    <row r="8" spans="1:10" x14ac:dyDescent="0.25">
      <c r="A8" s="4">
        <v>5</v>
      </c>
      <c r="B8">
        <v>0.01</v>
      </c>
      <c r="C8">
        <v>1946</v>
      </c>
      <c r="D8">
        <f t="shared" si="0"/>
        <v>19.46</v>
      </c>
      <c r="E8">
        <v>1</v>
      </c>
      <c r="F8">
        <v>8.25</v>
      </c>
      <c r="G8">
        <f t="shared" si="1"/>
        <v>8.25</v>
      </c>
      <c r="H8">
        <v>1451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AF5EB-60A4-4DC5-AD95-0B533171FBF7}">
  <dimension ref="A1:L51"/>
  <sheetViews>
    <sheetView tabSelected="1" topLeftCell="A12" zoomScale="85" zoomScaleNormal="85" workbookViewId="0">
      <selection activeCell="D26" sqref="D26"/>
    </sheetView>
  </sheetViews>
  <sheetFormatPr defaultRowHeight="15" x14ac:dyDescent="0.25"/>
  <cols>
    <col min="2" max="2" width="9.85546875" bestFit="1" customWidth="1"/>
    <col min="4" max="4" width="11.5703125" bestFit="1" customWidth="1"/>
  </cols>
  <sheetData>
    <row r="1" spans="1:12" ht="20.25" thickBot="1" x14ac:dyDescent="0.35">
      <c r="A1" s="1" t="s">
        <v>23</v>
      </c>
      <c r="B1" s="1"/>
      <c r="C1" s="1"/>
      <c r="D1" s="1"/>
      <c r="E1" s="1"/>
      <c r="F1" s="1" t="s">
        <v>28</v>
      </c>
      <c r="G1" s="1"/>
      <c r="H1" s="1" t="s">
        <v>21</v>
      </c>
      <c r="I1" s="1"/>
      <c r="J1" s="1"/>
      <c r="K1" s="1"/>
      <c r="L1" s="1"/>
    </row>
    <row r="2" spans="1:12" ht="18.75" thickTop="1" thickBot="1" x14ac:dyDescent="0.35">
      <c r="A2" s="2" t="s">
        <v>24</v>
      </c>
      <c r="B2" s="2" t="s">
        <v>2</v>
      </c>
      <c r="C2" s="2" t="s">
        <v>3</v>
      </c>
      <c r="D2" s="2" t="s">
        <v>3</v>
      </c>
      <c r="E2" s="2" t="s">
        <v>25</v>
      </c>
      <c r="F2" s="2" t="s">
        <v>26</v>
      </c>
      <c r="G2" s="2" t="s">
        <v>26</v>
      </c>
      <c r="H2" s="2" t="s">
        <v>2</v>
      </c>
      <c r="I2" s="2" t="s">
        <v>27</v>
      </c>
      <c r="J2" s="2" t="s">
        <v>10</v>
      </c>
      <c r="K2" s="2" t="s">
        <v>21</v>
      </c>
      <c r="L2" s="2" t="s">
        <v>9</v>
      </c>
    </row>
    <row r="3" spans="1:12" ht="16.5" thickTop="1" thickBot="1" x14ac:dyDescent="0.3">
      <c r="A3" s="3" t="s">
        <v>11</v>
      </c>
      <c r="B3" s="3" t="s">
        <v>16</v>
      </c>
      <c r="C3" s="3" t="s">
        <v>13</v>
      </c>
      <c r="D3" s="3" t="s">
        <v>33</v>
      </c>
      <c r="E3" s="3" t="s">
        <v>14</v>
      </c>
      <c r="F3" s="3" t="s">
        <v>13</v>
      </c>
      <c r="G3" s="3" t="s">
        <v>30</v>
      </c>
      <c r="H3" s="3" t="s">
        <v>12</v>
      </c>
      <c r="I3" s="3" t="s">
        <v>13</v>
      </c>
      <c r="J3" s="3" t="s">
        <v>29</v>
      </c>
      <c r="K3" s="3" t="s">
        <v>15</v>
      </c>
      <c r="L3" s="3" t="s">
        <v>11</v>
      </c>
    </row>
    <row r="4" spans="1:12" x14ac:dyDescent="0.25">
      <c r="A4">
        <v>1</v>
      </c>
      <c r="B4">
        <v>0.01</v>
      </c>
      <c r="C4">
        <v>873</v>
      </c>
      <c r="D4">
        <f t="shared" ref="D4:D19" si="0">C4*B4</f>
        <v>8.73</v>
      </c>
      <c r="E4">
        <v>1</v>
      </c>
      <c r="F4">
        <v>0.8</v>
      </c>
      <c r="G4">
        <f t="shared" ref="G4:G19" si="1">F4*E4</f>
        <v>0.8</v>
      </c>
      <c r="H4">
        <v>1</v>
      </c>
      <c r="I4">
        <v>6.45</v>
      </c>
      <c r="J4">
        <f t="shared" ref="J4:J19" si="2">I4*H4</f>
        <v>6.45</v>
      </c>
      <c r="K4">
        <v>1450</v>
      </c>
      <c r="L4" s="12" t="s">
        <v>17</v>
      </c>
    </row>
    <row r="5" spans="1:12" x14ac:dyDescent="0.25">
      <c r="A5">
        <v>2</v>
      </c>
      <c r="B5">
        <v>0.01</v>
      </c>
      <c r="C5">
        <v>2766</v>
      </c>
      <c r="D5">
        <f t="shared" si="0"/>
        <v>27.66</v>
      </c>
      <c r="E5">
        <v>1</v>
      </c>
      <c r="F5">
        <v>16.399999999999999</v>
      </c>
      <c r="G5">
        <f t="shared" si="1"/>
        <v>16.399999999999999</v>
      </c>
      <c r="H5">
        <v>1</v>
      </c>
      <c r="I5">
        <v>6.52</v>
      </c>
      <c r="J5">
        <f t="shared" si="2"/>
        <v>6.52</v>
      </c>
      <c r="K5">
        <v>1451</v>
      </c>
      <c r="L5" s="12"/>
    </row>
    <row r="6" spans="1:12" x14ac:dyDescent="0.25">
      <c r="A6">
        <v>3</v>
      </c>
      <c r="B6">
        <v>0.1</v>
      </c>
      <c r="C6">
        <v>591</v>
      </c>
      <c r="D6">
        <f t="shared" si="0"/>
        <v>59.1</v>
      </c>
      <c r="E6">
        <v>1</v>
      </c>
      <c r="F6">
        <v>42.9</v>
      </c>
      <c r="G6">
        <f t="shared" si="1"/>
        <v>42.9</v>
      </c>
      <c r="H6">
        <v>1</v>
      </c>
      <c r="I6">
        <v>6.47</v>
      </c>
      <c r="J6">
        <f t="shared" si="2"/>
        <v>6.47</v>
      </c>
      <c r="K6">
        <v>1450</v>
      </c>
      <c r="L6" s="12"/>
    </row>
    <row r="7" spans="1:12" x14ac:dyDescent="0.25">
      <c r="A7">
        <v>4</v>
      </c>
      <c r="B7">
        <v>0.1</v>
      </c>
      <c r="C7">
        <v>989</v>
      </c>
      <c r="D7">
        <f t="shared" si="0"/>
        <v>98.9</v>
      </c>
      <c r="E7">
        <v>1</v>
      </c>
      <c r="F7">
        <v>85.5</v>
      </c>
      <c r="G7">
        <f t="shared" si="1"/>
        <v>85.5</v>
      </c>
      <c r="H7">
        <v>1</v>
      </c>
      <c r="I7">
        <v>6.54</v>
      </c>
      <c r="J7">
        <f t="shared" si="2"/>
        <v>6.54</v>
      </c>
      <c r="K7">
        <v>1450</v>
      </c>
      <c r="L7" s="12"/>
    </row>
    <row r="8" spans="1:12" x14ac:dyDescent="0.25">
      <c r="A8">
        <v>5</v>
      </c>
      <c r="B8">
        <v>0.1</v>
      </c>
      <c r="C8">
        <v>1248</v>
      </c>
      <c r="D8">
        <f t="shared" si="0"/>
        <v>124.80000000000001</v>
      </c>
      <c r="E8">
        <v>1</v>
      </c>
      <c r="F8">
        <v>101.8</v>
      </c>
      <c r="G8">
        <f t="shared" si="1"/>
        <v>101.8</v>
      </c>
      <c r="H8">
        <v>1</v>
      </c>
      <c r="I8">
        <v>6.49</v>
      </c>
      <c r="J8">
        <f t="shared" si="2"/>
        <v>6.49</v>
      </c>
      <c r="K8">
        <v>1450</v>
      </c>
      <c r="L8" s="12"/>
    </row>
    <row r="9" spans="1:12" x14ac:dyDescent="0.25">
      <c r="A9">
        <v>6</v>
      </c>
      <c r="B9">
        <v>0.1</v>
      </c>
      <c r="C9">
        <v>2154</v>
      </c>
      <c r="D9">
        <f t="shared" si="0"/>
        <v>215.4</v>
      </c>
      <c r="E9">
        <v>1</v>
      </c>
      <c r="F9">
        <v>160.80000000000001</v>
      </c>
      <c r="G9">
        <f t="shared" si="1"/>
        <v>160.80000000000001</v>
      </c>
      <c r="H9">
        <v>1</v>
      </c>
      <c r="I9">
        <v>6.52</v>
      </c>
      <c r="J9">
        <f t="shared" si="2"/>
        <v>6.52</v>
      </c>
      <c r="K9">
        <v>1450</v>
      </c>
      <c r="L9" s="12"/>
    </row>
    <row r="10" spans="1:12" x14ac:dyDescent="0.25">
      <c r="A10">
        <v>7</v>
      </c>
      <c r="B10">
        <v>0.1</v>
      </c>
      <c r="C10">
        <v>2804</v>
      </c>
      <c r="D10">
        <f t="shared" si="0"/>
        <v>280.40000000000003</v>
      </c>
      <c r="E10">
        <v>1</v>
      </c>
      <c r="F10">
        <v>189.5</v>
      </c>
      <c r="G10">
        <f t="shared" si="1"/>
        <v>189.5</v>
      </c>
      <c r="H10">
        <v>1</v>
      </c>
      <c r="I10">
        <v>6.51</v>
      </c>
      <c r="J10">
        <f t="shared" si="2"/>
        <v>6.51</v>
      </c>
      <c r="K10">
        <v>1450</v>
      </c>
      <c r="L10" s="12"/>
    </row>
    <row r="11" spans="1:12" x14ac:dyDescent="0.25">
      <c r="A11">
        <v>8</v>
      </c>
      <c r="B11">
        <v>0.1</v>
      </c>
      <c r="C11">
        <v>3370</v>
      </c>
      <c r="D11">
        <f t="shared" si="0"/>
        <v>337</v>
      </c>
      <c r="E11">
        <v>1</v>
      </c>
      <c r="F11">
        <v>211.2</v>
      </c>
      <c r="G11">
        <f t="shared" si="1"/>
        <v>211.2</v>
      </c>
      <c r="H11">
        <v>1</v>
      </c>
      <c r="I11">
        <v>6.5</v>
      </c>
      <c r="J11">
        <f t="shared" si="2"/>
        <v>6.5</v>
      </c>
      <c r="K11">
        <v>1450</v>
      </c>
      <c r="L11" s="12"/>
    </row>
    <row r="12" spans="1:12" x14ac:dyDescent="0.25">
      <c r="A12">
        <v>9</v>
      </c>
      <c r="B12">
        <v>0.1</v>
      </c>
      <c r="C12">
        <v>4426</v>
      </c>
      <c r="D12">
        <f t="shared" si="0"/>
        <v>442.6</v>
      </c>
      <c r="E12">
        <v>1</v>
      </c>
      <c r="F12">
        <v>239.2</v>
      </c>
      <c r="G12">
        <f t="shared" si="1"/>
        <v>239.2</v>
      </c>
      <c r="H12">
        <v>1</v>
      </c>
      <c r="I12">
        <v>6.51</v>
      </c>
      <c r="J12">
        <f t="shared" si="2"/>
        <v>6.51</v>
      </c>
      <c r="K12">
        <v>1450</v>
      </c>
      <c r="L12" s="12"/>
    </row>
    <row r="13" spans="1:12" x14ac:dyDescent="0.25">
      <c r="A13">
        <v>10</v>
      </c>
      <c r="B13">
        <v>0.1</v>
      </c>
      <c r="C13">
        <v>3449</v>
      </c>
      <c r="D13">
        <f t="shared" si="0"/>
        <v>344.90000000000003</v>
      </c>
      <c r="E13">
        <v>1</v>
      </c>
      <c r="F13">
        <v>212.9</v>
      </c>
      <c r="G13">
        <f t="shared" si="1"/>
        <v>212.9</v>
      </c>
      <c r="H13">
        <v>1</v>
      </c>
      <c r="I13">
        <v>6.5</v>
      </c>
      <c r="J13">
        <f t="shared" si="2"/>
        <v>6.5</v>
      </c>
      <c r="K13">
        <v>1450</v>
      </c>
      <c r="L13" s="12" t="s">
        <v>18</v>
      </c>
    </row>
    <row r="14" spans="1:12" x14ac:dyDescent="0.25">
      <c r="A14">
        <v>11</v>
      </c>
      <c r="B14">
        <v>0.1</v>
      </c>
      <c r="C14">
        <v>2766</v>
      </c>
      <c r="D14">
        <f t="shared" si="0"/>
        <v>276.60000000000002</v>
      </c>
      <c r="E14">
        <v>1</v>
      </c>
      <c r="F14">
        <v>190.3</v>
      </c>
      <c r="G14">
        <f t="shared" si="1"/>
        <v>190.3</v>
      </c>
      <c r="H14">
        <v>1</v>
      </c>
      <c r="I14">
        <v>6.5</v>
      </c>
      <c r="J14">
        <f t="shared" si="2"/>
        <v>6.5</v>
      </c>
      <c r="K14">
        <v>1450</v>
      </c>
      <c r="L14" s="12"/>
    </row>
    <row r="15" spans="1:12" x14ac:dyDescent="0.25">
      <c r="A15">
        <v>12</v>
      </c>
      <c r="B15">
        <v>0.1</v>
      </c>
      <c r="C15">
        <v>1572</v>
      </c>
      <c r="D15">
        <f t="shared" si="0"/>
        <v>157.20000000000002</v>
      </c>
      <c r="E15">
        <v>1</v>
      </c>
      <c r="F15">
        <v>133.1</v>
      </c>
      <c r="G15">
        <f t="shared" si="1"/>
        <v>133.1</v>
      </c>
      <c r="H15">
        <v>1</v>
      </c>
      <c r="I15">
        <v>6.5</v>
      </c>
      <c r="J15">
        <f t="shared" si="2"/>
        <v>6.5</v>
      </c>
      <c r="K15">
        <v>1450</v>
      </c>
      <c r="L15" s="12"/>
    </row>
    <row r="16" spans="1:12" x14ac:dyDescent="0.25">
      <c r="A16">
        <v>13</v>
      </c>
      <c r="B16">
        <v>0.1</v>
      </c>
      <c r="C16">
        <v>922</v>
      </c>
      <c r="D16">
        <f t="shared" si="0"/>
        <v>92.2</v>
      </c>
      <c r="E16">
        <v>1</v>
      </c>
      <c r="F16">
        <v>84.7</v>
      </c>
      <c r="G16">
        <f t="shared" si="1"/>
        <v>84.7</v>
      </c>
      <c r="H16">
        <v>1</v>
      </c>
      <c r="I16">
        <v>6.5</v>
      </c>
      <c r="J16">
        <f t="shared" si="2"/>
        <v>6.5</v>
      </c>
      <c r="K16">
        <v>1450</v>
      </c>
      <c r="L16" s="12"/>
    </row>
    <row r="17" spans="1:12" x14ac:dyDescent="0.25">
      <c r="A17">
        <v>14</v>
      </c>
      <c r="B17">
        <v>0.1</v>
      </c>
      <c r="C17">
        <v>622</v>
      </c>
      <c r="D17">
        <f t="shared" si="0"/>
        <v>62.2</v>
      </c>
      <c r="E17">
        <v>1</v>
      </c>
      <c r="F17">
        <v>56.4</v>
      </c>
      <c r="G17">
        <f t="shared" si="1"/>
        <v>56.4</v>
      </c>
      <c r="H17">
        <v>1</v>
      </c>
      <c r="I17">
        <v>6.5</v>
      </c>
      <c r="J17">
        <f t="shared" si="2"/>
        <v>6.5</v>
      </c>
      <c r="K17">
        <v>1450</v>
      </c>
      <c r="L17" s="12"/>
    </row>
    <row r="18" spans="1:12" x14ac:dyDescent="0.25">
      <c r="A18">
        <v>15</v>
      </c>
      <c r="B18">
        <v>0.1</v>
      </c>
      <c r="C18">
        <v>491</v>
      </c>
      <c r="D18">
        <f t="shared" si="0"/>
        <v>49.1</v>
      </c>
      <c r="E18">
        <v>1</v>
      </c>
      <c r="F18">
        <v>42.5</v>
      </c>
      <c r="G18">
        <f t="shared" si="1"/>
        <v>42.5</v>
      </c>
      <c r="H18">
        <v>1</v>
      </c>
      <c r="I18">
        <v>6.5</v>
      </c>
      <c r="J18">
        <f t="shared" si="2"/>
        <v>6.5</v>
      </c>
      <c r="K18">
        <v>1450</v>
      </c>
      <c r="L18" s="12"/>
    </row>
    <row r="19" spans="1:12" x14ac:dyDescent="0.25">
      <c r="A19">
        <v>16</v>
      </c>
      <c r="B19">
        <v>0.01</v>
      </c>
      <c r="C19">
        <v>1775</v>
      </c>
      <c r="D19">
        <f t="shared" si="0"/>
        <v>17.75</v>
      </c>
      <c r="E19">
        <v>1</v>
      </c>
      <c r="F19">
        <v>15.8</v>
      </c>
      <c r="G19">
        <f t="shared" si="1"/>
        <v>15.8</v>
      </c>
      <c r="H19">
        <v>1</v>
      </c>
      <c r="I19">
        <v>6.5</v>
      </c>
      <c r="J19">
        <f t="shared" si="2"/>
        <v>6.5</v>
      </c>
      <c r="K19">
        <v>1449</v>
      </c>
      <c r="L19" s="12"/>
    </row>
    <row r="21" spans="1:12" x14ac:dyDescent="0.25">
      <c r="A21" t="s">
        <v>40</v>
      </c>
      <c r="B21">
        <f>G4/J4</f>
        <v>0.12403100775193798</v>
      </c>
    </row>
    <row r="22" spans="1:12" x14ac:dyDescent="0.25">
      <c r="A22" t="s">
        <v>42</v>
      </c>
      <c r="C22" t="s">
        <v>47</v>
      </c>
      <c r="E22" t="s">
        <v>48</v>
      </c>
    </row>
    <row r="23" spans="1:12" x14ac:dyDescent="0.25">
      <c r="A23" t="s">
        <v>3</v>
      </c>
      <c r="B23" t="s">
        <v>26</v>
      </c>
      <c r="C23" t="s">
        <v>10</v>
      </c>
      <c r="D23" t="s">
        <v>46</v>
      </c>
      <c r="E23" t="s">
        <v>4</v>
      </c>
      <c r="F23" t="s">
        <v>3</v>
      </c>
    </row>
    <row r="24" spans="1:12" x14ac:dyDescent="0.25">
      <c r="A24">
        <f>(D5+D19)/2</f>
        <v>22.704999999999998</v>
      </c>
      <c r="B24">
        <f>(G5+G19)/2</f>
        <v>16.100000000000001</v>
      </c>
      <c r="C24">
        <f>(J5+J19)/2</f>
        <v>6.51</v>
      </c>
      <c r="D24" s="7">
        <f>B24+C24*$B$21</f>
        <v>16.907441860465116</v>
      </c>
      <c r="E24">
        <v>14.875</v>
      </c>
      <c r="F24">
        <v>0</v>
      </c>
    </row>
    <row r="25" spans="1:12" x14ac:dyDescent="0.25">
      <c r="A25">
        <f>(D6+D18)/2</f>
        <v>54.1</v>
      </c>
      <c r="B25">
        <f>(G6+G18)/2</f>
        <v>42.7</v>
      </c>
      <c r="C25">
        <f>(J6+J18)/2</f>
        <v>6.4849999999999994</v>
      </c>
      <c r="D25" s="7">
        <f t="shared" ref="D25:D31" si="3">B25+C25*$B$21</f>
        <v>43.504341085271321</v>
      </c>
      <c r="E25">
        <v>44.75</v>
      </c>
      <c r="F25">
        <v>47.5</v>
      </c>
    </row>
    <row r="26" spans="1:12" x14ac:dyDescent="0.25">
      <c r="A26">
        <f>(D7+D17)/2</f>
        <v>80.550000000000011</v>
      </c>
      <c r="B26">
        <f>(G7+G17)/2</f>
        <v>70.95</v>
      </c>
      <c r="C26">
        <f>(J7+J17)/2</f>
        <v>6.52</v>
      </c>
      <c r="D26" s="7">
        <f t="shared" si="3"/>
        <v>71.758682170542642</v>
      </c>
      <c r="E26">
        <v>80</v>
      </c>
      <c r="F26">
        <v>86.5</v>
      </c>
    </row>
    <row r="27" spans="1:12" x14ac:dyDescent="0.25">
      <c r="A27">
        <f>(D8+D16)/2</f>
        <v>108.5</v>
      </c>
      <c r="B27">
        <f>(G8+G16)/2</f>
        <v>93.25</v>
      </c>
      <c r="C27">
        <f>(J8+J16)/2</f>
        <v>6.4950000000000001</v>
      </c>
      <c r="D27" s="7">
        <f t="shared" si="3"/>
        <v>94.055581395348838</v>
      </c>
      <c r="E27">
        <v>112</v>
      </c>
      <c r="F27">
        <v>117.5</v>
      </c>
    </row>
    <row r="28" spans="1:12" x14ac:dyDescent="0.25">
      <c r="A28">
        <f>(D9+D15)/2</f>
        <v>186.3</v>
      </c>
      <c r="B28">
        <f>(G9+G15)/2</f>
        <v>146.94999999999999</v>
      </c>
      <c r="C28">
        <f>(J9+J15)/2</f>
        <v>6.51</v>
      </c>
      <c r="D28" s="7">
        <f t="shared" si="3"/>
        <v>147.75744186046509</v>
      </c>
      <c r="E28">
        <v>147</v>
      </c>
      <c r="F28">
        <v>162</v>
      </c>
    </row>
    <row r="29" spans="1:12" x14ac:dyDescent="0.25">
      <c r="A29">
        <f>(D10+D14)/2</f>
        <v>278.5</v>
      </c>
      <c r="B29">
        <f>(G10+G14)/2</f>
        <v>189.9</v>
      </c>
      <c r="C29">
        <f>(J10+J14)/2</f>
        <v>6.5049999999999999</v>
      </c>
      <c r="D29" s="7">
        <f t="shared" si="3"/>
        <v>190.70682170542636</v>
      </c>
      <c r="E29">
        <v>176</v>
      </c>
      <c r="F29">
        <v>199.5</v>
      </c>
    </row>
    <row r="30" spans="1:12" x14ac:dyDescent="0.25">
      <c r="A30">
        <f>(D11+D13)/2</f>
        <v>340.95000000000005</v>
      </c>
      <c r="B30">
        <f>(G11+G13)/2</f>
        <v>212.05</v>
      </c>
      <c r="C30">
        <f>(J11+J13)/2</f>
        <v>6.5</v>
      </c>
      <c r="D30" s="7">
        <f t="shared" si="3"/>
        <v>212.8562015503876</v>
      </c>
      <c r="E30">
        <v>210</v>
      </c>
      <c r="F30">
        <v>263</v>
      </c>
    </row>
    <row r="31" spans="1:12" x14ac:dyDescent="0.25">
      <c r="A31">
        <f>(D12+D12)/2</f>
        <v>442.6</v>
      </c>
      <c r="B31">
        <f>(G12+G12)/2</f>
        <v>239.2</v>
      </c>
      <c r="C31">
        <f>(J12+J12)/2</f>
        <v>6.51</v>
      </c>
      <c r="D31" s="7">
        <f t="shared" si="3"/>
        <v>240.00744186046509</v>
      </c>
      <c r="E31">
        <v>241</v>
      </c>
      <c r="F31">
        <v>338.5</v>
      </c>
    </row>
    <row r="32" spans="1:12" x14ac:dyDescent="0.25">
      <c r="E32">
        <v>272</v>
      </c>
      <c r="F32">
        <v>461</v>
      </c>
    </row>
    <row r="33" spans="1:12" ht="20.25" thickBot="1" x14ac:dyDescent="0.35">
      <c r="A33" s="1" t="s">
        <v>23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8.75" thickTop="1" thickBot="1" x14ac:dyDescent="0.35">
      <c r="A34" s="2" t="s">
        <v>24</v>
      </c>
      <c r="B34" s="2" t="s">
        <v>2</v>
      </c>
      <c r="C34" s="2" t="s">
        <v>3</v>
      </c>
      <c r="D34" s="2" t="s">
        <v>3</v>
      </c>
      <c r="E34" s="2" t="s">
        <v>26</v>
      </c>
      <c r="F34" s="2" t="s">
        <v>10</v>
      </c>
      <c r="G34" s="2" t="s">
        <v>21</v>
      </c>
      <c r="H34" s="2" t="s">
        <v>9</v>
      </c>
      <c r="I34" s="2"/>
    </row>
    <row r="35" spans="1:12" ht="16.5" thickTop="1" thickBot="1" x14ac:dyDescent="0.3">
      <c r="A35" s="3" t="s">
        <v>11</v>
      </c>
      <c r="B35" s="3" t="s">
        <v>16</v>
      </c>
      <c r="C35" s="3" t="s">
        <v>13</v>
      </c>
      <c r="D35" s="3" t="s">
        <v>33</v>
      </c>
      <c r="E35" s="3" t="s">
        <v>30</v>
      </c>
      <c r="F35" s="3" t="s">
        <v>29</v>
      </c>
      <c r="G35" s="3" t="s">
        <v>15</v>
      </c>
      <c r="H35" s="3" t="s">
        <v>11</v>
      </c>
      <c r="I35" s="3"/>
    </row>
    <row r="36" spans="1:12" x14ac:dyDescent="0.25">
      <c r="A36">
        <v>1</v>
      </c>
      <c r="B36">
        <v>0.01</v>
      </c>
      <c r="C36">
        <v>873</v>
      </c>
      <c r="D36">
        <f t="shared" ref="D36:D51" si="4">C36*B36</f>
        <v>8.73</v>
      </c>
      <c r="E36">
        <v>0.8</v>
      </c>
      <c r="F36">
        <v>6.45</v>
      </c>
      <c r="G36">
        <v>1450</v>
      </c>
      <c r="H36" s="15" t="s">
        <v>17</v>
      </c>
    </row>
    <row r="37" spans="1:12" x14ac:dyDescent="0.25">
      <c r="A37">
        <v>2</v>
      </c>
      <c r="B37">
        <v>0.01</v>
      </c>
      <c r="C37">
        <v>2766</v>
      </c>
      <c r="D37">
        <f t="shared" si="4"/>
        <v>27.66</v>
      </c>
      <c r="E37">
        <v>16.399999999999999</v>
      </c>
      <c r="F37">
        <v>6.52</v>
      </c>
      <c r="G37">
        <v>1451</v>
      </c>
      <c r="H37" s="12"/>
    </row>
    <row r="38" spans="1:12" x14ac:dyDescent="0.25">
      <c r="A38">
        <v>3</v>
      </c>
      <c r="B38">
        <v>0.1</v>
      </c>
      <c r="C38">
        <v>591</v>
      </c>
      <c r="D38">
        <f t="shared" si="4"/>
        <v>59.1</v>
      </c>
      <c r="E38">
        <v>42.9</v>
      </c>
      <c r="F38">
        <v>6.47</v>
      </c>
      <c r="G38">
        <v>1450</v>
      </c>
      <c r="H38" s="12"/>
    </row>
    <row r="39" spans="1:12" x14ac:dyDescent="0.25">
      <c r="A39">
        <v>4</v>
      </c>
      <c r="B39">
        <v>0.1</v>
      </c>
      <c r="C39">
        <v>989</v>
      </c>
      <c r="D39">
        <f t="shared" si="4"/>
        <v>98.9</v>
      </c>
      <c r="E39">
        <v>85.5</v>
      </c>
      <c r="F39">
        <v>6.54</v>
      </c>
      <c r="G39">
        <v>1450</v>
      </c>
      <c r="H39" s="12"/>
    </row>
    <row r="40" spans="1:12" x14ac:dyDescent="0.25">
      <c r="A40">
        <v>5</v>
      </c>
      <c r="B40">
        <v>0.1</v>
      </c>
      <c r="C40">
        <v>1248</v>
      </c>
      <c r="D40">
        <f t="shared" si="4"/>
        <v>124.80000000000001</v>
      </c>
      <c r="E40">
        <v>101.8</v>
      </c>
      <c r="F40">
        <v>6.49</v>
      </c>
      <c r="G40">
        <v>1450</v>
      </c>
      <c r="H40" s="12"/>
    </row>
    <row r="41" spans="1:12" x14ac:dyDescent="0.25">
      <c r="A41">
        <v>6</v>
      </c>
      <c r="B41">
        <v>0.1</v>
      </c>
      <c r="C41">
        <v>2154</v>
      </c>
      <c r="D41">
        <f t="shared" si="4"/>
        <v>215.4</v>
      </c>
      <c r="E41">
        <v>160.80000000000001</v>
      </c>
      <c r="F41">
        <v>6.52</v>
      </c>
      <c r="G41">
        <v>1450</v>
      </c>
      <c r="H41" s="12"/>
    </row>
    <row r="42" spans="1:12" x14ac:dyDescent="0.25">
      <c r="A42">
        <v>7</v>
      </c>
      <c r="B42">
        <v>0.1</v>
      </c>
      <c r="C42">
        <v>2804</v>
      </c>
      <c r="D42">
        <f t="shared" si="4"/>
        <v>280.40000000000003</v>
      </c>
      <c r="E42">
        <v>189.5</v>
      </c>
      <c r="F42">
        <v>6.51</v>
      </c>
      <c r="G42">
        <v>1450</v>
      </c>
      <c r="H42" s="12"/>
    </row>
    <row r="43" spans="1:12" x14ac:dyDescent="0.25">
      <c r="A43">
        <v>8</v>
      </c>
      <c r="B43">
        <v>0.1</v>
      </c>
      <c r="C43">
        <v>3370</v>
      </c>
      <c r="D43">
        <f t="shared" si="4"/>
        <v>337</v>
      </c>
      <c r="E43">
        <v>211.2</v>
      </c>
      <c r="F43">
        <v>6.5</v>
      </c>
      <c r="G43">
        <v>1450</v>
      </c>
      <c r="H43" s="12"/>
    </row>
    <row r="44" spans="1:12" x14ac:dyDescent="0.25">
      <c r="A44">
        <v>9</v>
      </c>
      <c r="B44">
        <v>0.1</v>
      </c>
      <c r="C44">
        <v>4426</v>
      </c>
      <c r="D44">
        <f t="shared" si="4"/>
        <v>442.6</v>
      </c>
      <c r="E44">
        <v>239.2</v>
      </c>
      <c r="F44">
        <v>6.51</v>
      </c>
      <c r="G44">
        <v>1450</v>
      </c>
      <c r="H44" s="12"/>
    </row>
    <row r="45" spans="1:12" x14ac:dyDescent="0.25">
      <c r="A45">
        <v>10</v>
      </c>
      <c r="B45">
        <v>0.1</v>
      </c>
      <c r="C45">
        <v>3449</v>
      </c>
      <c r="D45">
        <f t="shared" si="4"/>
        <v>344.90000000000003</v>
      </c>
      <c r="E45">
        <v>212.9</v>
      </c>
      <c r="F45">
        <v>6.5</v>
      </c>
      <c r="G45">
        <v>1450</v>
      </c>
      <c r="H45" s="12" t="s">
        <v>18</v>
      </c>
    </row>
    <row r="46" spans="1:12" x14ac:dyDescent="0.25">
      <c r="A46">
        <v>11</v>
      </c>
      <c r="B46">
        <v>0.1</v>
      </c>
      <c r="C46">
        <v>2766</v>
      </c>
      <c r="D46">
        <f t="shared" si="4"/>
        <v>276.60000000000002</v>
      </c>
      <c r="E46">
        <v>190.3</v>
      </c>
      <c r="F46">
        <v>6.5</v>
      </c>
      <c r="G46">
        <v>1450</v>
      </c>
      <c r="H46" s="12"/>
    </row>
    <row r="47" spans="1:12" x14ac:dyDescent="0.25">
      <c r="A47">
        <v>12</v>
      </c>
      <c r="B47">
        <v>0.1</v>
      </c>
      <c r="C47">
        <v>1572</v>
      </c>
      <c r="D47">
        <f t="shared" si="4"/>
        <v>157.20000000000002</v>
      </c>
      <c r="E47">
        <v>133.1</v>
      </c>
      <c r="F47">
        <v>6.5</v>
      </c>
      <c r="G47">
        <v>1450</v>
      </c>
      <c r="H47" s="12"/>
    </row>
    <row r="48" spans="1:12" x14ac:dyDescent="0.25">
      <c r="A48">
        <v>13</v>
      </c>
      <c r="B48">
        <v>0.1</v>
      </c>
      <c r="C48">
        <v>922</v>
      </c>
      <c r="D48">
        <f t="shared" si="4"/>
        <v>92.2</v>
      </c>
      <c r="E48">
        <v>84.7</v>
      </c>
      <c r="F48">
        <v>6.5</v>
      </c>
      <c r="G48">
        <v>1450</v>
      </c>
      <c r="H48" s="12"/>
    </row>
    <row r="49" spans="1:8" x14ac:dyDescent="0.25">
      <c r="A49">
        <v>14</v>
      </c>
      <c r="B49">
        <v>0.1</v>
      </c>
      <c r="C49">
        <v>622</v>
      </c>
      <c r="D49">
        <f t="shared" si="4"/>
        <v>62.2</v>
      </c>
      <c r="E49">
        <v>56.4</v>
      </c>
      <c r="F49">
        <v>6.5</v>
      </c>
      <c r="G49">
        <v>1450</v>
      </c>
      <c r="H49" s="12"/>
    </row>
    <row r="50" spans="1:8" x14ac:dyDescent="0.25">
      <c r="A50">
        <v>15</v>
      </c>
      <c r="B50">
        <v>0.1</v>
      </c>
      <c r="C50">
        <v>491</v>
      </c>
      <c r="D50">
        <f t="shared" si="4"/>
        <v>49.1</v>
      </c>
      <c r="E50">
        <v>42.5</v>
      </c>
      <c r="F50">
        <v>6.5</v>
      </c>
      <c r="G50">
        <v>1450</v>
      </c>
      <c r="H50" s="12"/>
    </row>
    <row r="51" spans="1:8" x14ac:dyDescent="0.25">
      <c r="A51">
        <v>16</v>
      </c>
      <c r="B51">
        <v>0.01</v>
      </c>
      <c r="C51">
        <v>1775</v>
      </c>
      <c r="D51">
        <f t="shared" si="4"/>
        <v>17.75</v>
      </c>
      <c r="E51">
        <v>15.8</v>
      </c>
      <c r="F51">
        <v>6.5</v>
      </c>
      <c r="G51">
        <v>1449</v>
      </c>
      <c r="H51" s="12"/>
    </row>
  </sheetData>
  <mergeCells count="4">
    <mergeCell ref="L13:L19"/>
    <mergeCell ref="L4:L12"/>
    <mergeCell ref="H36:H44"/>
    <mergeCell ref="H45:H5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43CF7-C9FA-49D2-9A83-B2383166874D}">
  <dimension ref="A1"/>
  <sheetViews>
    <sheetView workbookViewId="0"/>
  </sheetViews>
  <sheetFormatPr defaultRowHeight="15" x14ac:dyDescent="0.25"/>
  <sheetData>
    <row r="1" spans="1:1" x14ac:dyDescent="0.25">
      <c r="A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Ch-ka biegu jałowego</vt:lpstr>
      <vt:lpstr>Ch-ka zwarciowa</vt:lpstr>
      <vt:lpstr>Ch-ka obciążenia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Borucki</dc:creator>
  <cp:lastModifiedBy>Kacper Borucki</cp:lastModifiedBy>
  <dcterms:created xsi:type="dcterms:W3CDTF">2020-04-22T19:11:21Z</dcterms:created>
  <dcterms:modified xsi:type="dcterms:W3CDTF">2020-04-23T13:57:17Z</dcterms:modified>
</cp:coreProperties>
</file>