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Urządzenia elektryczne 3/3-oddzialnr2-moce-szczytowe/"/>
    </mc:Choice>
  </mc:AlternateContent>
  <xr:revisionPtr revIDLastSave="58" documentId="11_4194C71E223D4C4A2B5E79828A53A3DC662344F4" xr6:coauthVersionLast="45" xr6:coauthVersionMax="45" xr10:uidLastSave="{8FA3D557-0C1A-480E-8B08-1D1019CD732E}"/>
  <bookViews>
    <workbookView xWindow="7620" yWindow="2325" windowWidth="21180" windowHeight="13275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E34" i="1" l="1"/>
  <c r="E31" i="1"/>
  <c r="B25" i="1"/>
  <c r="E5" i="1"/>
  <c r="I6" i="1"/>
  <c r="I7" i="1"/>
  <c r="I8" i="1"/>
  <c r="I9" i="1"/>
  <c r="I10" i="1"/>
  <c r="I5" i="1"/>
  <c r="H10" i="1"/>
  <c r="H9" i="1"/>
  <c r="H8" i="1"/>
  <c r="H7" i="1"/>
  <c r="H6" i="1"/>
  <c r="H5" i="1"/>
  <c r="B18" i="1"/>
  <c r="B27" i="1" l="1"/>
  <c r="B28" i="1"/>
  <c r="B19" i="1"/>
  <c r="B20" i="1"/>
  <c r="B29" i="1" s="1"/>
  <c r="B21" i="1"/>
  <c r="B30" i="1" s="1"/>
  <c r="B17" i="1"/>
  <c r="B26" i="1" s="1"/>
  <c r="E16" i="1"/>
  <c r="B34" i="1" s="1"/>
  <c r="E25" i="1" l="1"/>
  <c r="B35" i="1" l="1"/>
</calcChain>
</file>

<file path=xl/sharedStrings.xml><?xml version="1.0" encoding="utf-8"?>
<sst xmlns="http://schemas.openxmlformats.org/spreadsheetml/2006/main" count="40" uniqueCount="35">
  <si>
    <t>Gr 1</t>
  </si>
  <si>
    <t>Oświetlenie</t>
  </si>
  <si>
    <t>Nr. Grupy</t>
  </si>
  <si>
    <t>Odbiorniki</t>
  </si>
  <si>
    <t>Po[kW]</t>
  </si>
  <si>
    <t>Moc całkowita [kW]</t>
  </si>
  <si>
    <t>Gr 2</t>
  </si>
  <si>
    <t>Gr 3</t>
  </si>
  <si>
    <t>Gr 4</t>
  </si>
  <si>
    <t>Gr 5</t>
  </si>
  <si>
    <t>Gr 6</t>
  </si>
  <si>
    <t>Urządzenia przenośne</t>
  </si>
  <si>
    <t>-</t>
  </si>
  <si>
    <t>Piece Lakiernicze</t>
  </si>
  <si>
    <t>Podnośniki</t>
  </si>
  <si>
    <t>Sprężarki</t>
  </si>
  <si>
    <t>Tokarki i giętarki do blach</t>
  </si>
  <si>
    <t>Liczba odb.</t>
  </si>
  <si>
    <t>Suma</t>
  </si>
  <si>
    <t>Kzi</t>
  </si>
  <si>
    <t>cosφ</t>
  </si>
  <si>
    <t xml:space="preserve">Wartość  współ. zapotrzebowania według tabelki </t>
  </si>
  <si>
    <r>
      <t>Pzi=Kzi*</t>
    </r>
    <r>
      <rPr>
        <sz val="11"/>
        <color theme="1"/>
        <rFont val="Calibri"/>
        <family val="2"/>
        <charset val="238"/>
      </rPr>
      <t>∑Pni [kW]</t>
    </r>
  </si>
  <si>
    <t>Moc zapotrzebowania czynna danych grup</t>
  </si>
  <si>
    <t>Moc zapotrzebowania bierna danych grup</t>
  </si>
  <si>
    <t>Qzi=Pzi*tgφ</t>
  </si>
  <si>
    <t>φ [°]</t>
  </si>
  <si>
    <t>tgφ</t>
  </si>
  <si>
    <t xml:space="preserve">Moc zapotrzebowana czynna odziału </t>
  </si>
  <si>
    <r>
      <t>Pzo=</t>
    </r>
    <r>
      <rPr>
        <sz val="11"/>
        <color theme="1"/>
        <rFont val="Calibri"/>
        <family val="2"/>
        <charset val="238"/>
      </rPr>
      <t>∑Pzi</t>
    </r>
  </si>
  <si>
    <t xml:space="preserve">Moc zapotrzebowana bierna odziału </t>
  </si>
  <si>
    <r>
      <t>Qzo=</t>
    </r>
    <r>
      <rPr>
        <sz val="11"/>
        <color theme="1"/>
        <rFont val="Calibri"/>
        <family val="2"/>
        <charset val="238"/>
      </rPr>
      <t>∑Qzi</t>
    </r>
  </si>
  <si>
    <t xml:space="preserve">Moc zapotrzebowana pozorna odziału </t>
  </si>
  <si>
    <t>Obliczanie mocy zapotrzebowanej całego oddziału</t>
  </si>
  <si>
    <t>cosfi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</si>
</sst>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9523</xdr:colOff>
      <xdr:row>28</xdr:row>
      <xdr:rowOff>119062</xdr:rowOff>
    </xdr:from>
    <xdr:ext cx="1581151" cy="3004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724273" y="5453062"/>
              <a:ext cx="1581151" cy="300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/>
                      </a:rPr>
                      <m:t>𝑆</m:t>
                    </m:r>
                    <m:r>
                      <a:rPr lang="pl-PL" sz="11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𝑧𝑜</m:t>
                            </m:r>
                          </m:sub>
                        </m:sSub>
                        <m:r>
                          <a:rPr lang="pl-PL" sz="1100" b="0" i="1">
                            <a:latin typeface="Cambria Math"/>
                          </a:rPr>
                          <m:t>∗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/>
                              </a:rPr>
                              <m:t>𝑄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/>
                              </a:rPr>
                              <m:t>𝑧𝑜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724273" y="5453062"/>
              <a:ext cx="1581151" cy="3004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l-PL" sz="1100" b="0" i="0">
                  <a:latin typeface="Cambria Math"/>
                </a:rPr>
                <a:t>𝑆=</a:t>
              </a:r>
              <a:r>
                <a:rPr lang="pl-PL" sz="1100" b="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𝑃_𝑧𝑜</a:t>
              </a:r>
              <a:r>
                <a:rPr lang="pl-PL" sz="1100" b="0" i="0">
                  <a:latin typeface="Cambria Math"/>
                </a:rPr>
                <a:t>∗𝑄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/>
                </a:rPr>
                <a:t>𝑧𝑜</a:t>
              </a:r>
              <a:r>
                <a:rPr lang="pl-PL" sz="1100" b="0" i="0">
                  <a:latin typeface="Cambria Math" panose="02040503050406030204" pitchFamily="18" charset="0"/>
                </a:rPr>
                <a:t> )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5"/>
  <sheetViews>
    <sheetView tabSelected="1" topLeftCell="A7" workbookViewId="0">
      <selection activeCell="H29" sqref="H29"/>
    </sheetView>
  </sheetViews>
  <sheetFormatPr defaultRowHeight="15" x14ac:dyDescent="0.25"/>
  <cols>
    <col min="1" max="1" width="11.7109375" customWidth="1"/>
    <col min="2" max="2" width="23.140625" customWidth="1"/>
    <col min="3" max="3" width="10.5703125" customWidth="1"/>
    <col min="4" max="4" width="12.85546875" customWidth="1"/>
    <col min="5" max="5" width="17.42578125" customWidth="1"/>
    <col min="8" max="8" width="13.7109375" customWidth="1"/>
  </cols>
  <sheetData>
    <row r="3" spans="1:9" x14ac:dyDescent="0.25">
      <c r="F3" s="3" t="s">
        <v>21</v>
      </c>
      <c r="G3" s="3"/>
      <c r="H3" s="3"/>
    </row>
    <row r="4" spans="1:9" x14ac:dyDescent="0.25">
      <c r="A4" s="1" t="s">
        <v>2</v>
      </c>
      <c r="B4" s="1" t="s">
        <v>3</v>
      </c>
      <c r="C4" s="1" t="s">
        <v>4</v>
      </c>
      <c r="D4" s="1" t="s">
        <v>17</v>
      </c>
      <c r="E4" s="1" t="s">
        <v>5</v>
      </c>
      <c r="F4" s="1" t="s">
        <v>19</v>
      </c>
      <c r="G4" s="1" t="s">
        <v>20</v>
      </c>
      <c r="H4" t="s">
        <v>26</v>
      </c>
      <c r="I4" s="1" t="s">
        <v>27</v>
      </c>
    </row>
    <row r="5" spans="1:9" x14ac:dyDescent="0.25">
      <c r="A5" s="1" t="s">
        <v>0</v>
      </c>
      <c r="B5" s="1" t="s">
        <v>1</v>
      </c>
      <c r="C5" s="1">
        <v>7.0000000000000007E-2</v>
      </c>
      <c r="D5" s="1">
        <v>48</v>
      </c>
      <c r="E5" s="6">
        <f>C5*D5</f>
        <v>3.3600000000000003</v>
      </c>
      <c r="F5" s="2">
        <v>0.8</v>
      </c>
      <c r="G5">
        <v>0.95</v>
      </c>
      <c r="H5" s="5">
        <f>DEGREES(ACOS(G5))</f>
        <v>18.194872338766785</v>
      </c>
      <c r="I5" s="4">
        <f>TAN(ACOS(G5))</f>
        <v>0.32868410517886321</v>
      </c>
    </row>
    <row r="6" spans="1:9" x14ac:dyDescent="0.25">
      <c r="A6" s="1" t="s">
        <v>6</v>
      </c>
      <c r="B6" s="1" t="s">
        <v>11</v>
      </c>
      <c r="C6" s="1" t="s">
        <v>12</v>
      </c>
      <c r="D6" s="1" t="s">
        <v>12</v>
      </c>
      <c r="E6" s="1">
        <v>20</v>
      </c>
      <c r="F6" s="1">
        <v>0.1</v>
      </c>
      <c r="G6" s="1">
        <v>0.5</v>
      </c>
      <c r="H6" s="5">
        <f t="shared" ref="H6:H10" si="0">DEGREES(ACOS(G6))</f>
        <v>59.999999999999993</v>
      </c>
      <c r="I6" s="4">
        <f t="shared" ref="I6:I10" si="1">TAN(ACOS(G6))</f>
        <v>1.7320508075688767</v>
      </c>
    </row>
    <row r="7" spans="1:9" x14ac:dyDescent="0.25">
      <c r="A7" s="1" t="s">
        <v>7</v>
      </c>
      <c r="B7" s="1" t="s">
        <v>13</v>
      </c>
      <c r="C7" s="1">
        <v>32</v>
      </c>
      <c r="D7" s="1">
        <v>5</v>
      </c>
      <c r="E7" s="1">
        <v>160</v>
      </c>
      <c r="F7" s="1">
        <v>0.8</v>
      </c>
      <c r="G7" s="1">
        <v>0.95</v>
      </c>
      <c r="H7" s="5">
        <f t="shared" si="0"/>
        <v>18.194872338766785</v>
      </c>
      <c r="I7" s="4">
        <f t="shared" si="1"/>
        <v>0.32868410517886321</v>
      </c>
    </row>
    <row r="8" spans="1:9" x14ac:dyDescent="0.25">
      <c r="A8" s="1" t="s">
        <v>8</v>
      </c>
      <c r="B8" s="1" t="s">
        <v>14</v>
      </c>
      <c r="C8" s="1">
        <v>10</v>
      </c>
      <c r="D8" s="1">
        <v>6</v>
      </c>
      <c r="E8" s="1">
        <v>60</v>
      </c>
      <c r="F8" s="1">
        <v>0.2</v>
      </c>
      <c r="G8" s="1">
        <v>0.5</v>
      </c>
      <c r="H8" s="5">
        <f t="shared" si="0"/>
        <v>59.999999999999993</v>
      </c>
      <c r="I8" s="4">
        <f t="shared" si="1"/>
        <v>1.7320508075688767</v>
      </c>
    </row>
    <row r="9" spans="1:9" x14ac:dyDescent="0.25">
      <c r="A9" s="1" t="s">
        <v>9</v>
      </c>
      <c r="B9" s="1" t="s">
        <v>15</v>
      </c>
      <c r="C9" s="1">
        <v>5</v>
      </c>
      <c r="D9" s="1">
        <v>4</v>
      </c>
      <c r="E9" s="1">
        <v>20</v>
      </c>
      <c r="F9" s="1">
        <v>0.75</v>
      </c>
      <c r="G9" s="1">
        <v>0.85</v>
      </c>
      <c r="H9" s="5">
        <f t="shared" si="0"/>
        <v>31.788330617051621</v>
      </c>
      <c r="I9" s="4">
        <f t="shared" si="1"/>
        <v>0.61974433840310228</v>
      </c>
    </row>
    <row r="10" spans="1:9" x14ac:dyDescent="0.25">
      <c r="A10" s="1" t="s">
        <v>10</v>
      </c>
      <c r="B10" s="1" t="s">
        <v>16</v>
      </c>
      <c r="C10" s="1">
        <v>11</v>
      </c>
      <c r="D10" s="1">
        <v>5</v>
      </c>
      <c r="E10" s="1">
        <v>55</v>
      </c>
      <c r="F10" s="1">
        <v>0.25</v>
      </c>
      <c r="G10" s="1">
        <v>0.65</v>
      </c>
      <c r="H10" s="5">
        <f t="shared" si="0"/>
        <v>49.458398126495482</v>
      </c>
      <c r="I10" s="4">
        <f t="shared" si="1"/>
        <v>1.1691295502746664</v>
      </c>
    </row>
    <row r="11" spans="1:9" x14ac:dyDescent="0.25">
      <c r="D11" t="s">
        <v>18</v>
      </c>
      <c r="E11" s="1">
        <v>320</v>
      </c>
    </row>
    <row r="14" spans="1:9" x14ac:dyDescent="0.25">
      <c r="A14" s="7" t="s">
        <v>23</v>
      </c>
      <c r="B14" s="7"/>
      <c r="C14" s="7"/>
      <c r="E14" t="s">
        <v>28</v>
      </c>
    </row>
    <row r="15" spans="1:9" x14ac:dyDescent="0.25">
      <c r="A15" t="s">
        <v>2</v>
      </c>
      <c r="B15" t="s">
        <v>22</v>
      </c>
      <c r="E15" t="s">
        <v>29</v>
      </c>
    </row>
    <row r="16" spans="1:9" x14ac:dyDescent="0.25">
      <c r="A16">
        <v>1</v>
      </c>
      <c r="B16">
        <f>F5*E5</f>
        <v>2.6880000000000006</v>
      </c>
      <c r="E16">
        <f>SUM(B16:B21)</f>
        <v>173.43799999999999</v>
      </c>
    </row>
    <row r="17" spans="1:5" x14ac:dyDescent="0.25">
      <c r="A17">
        <v>2</v>
      </c>
      <c r="B17">
        <f>F6*E6</f>
        <v>2</v>
      </c>
    </row>
    <row r="18" spans="1:5" x14ac:dyDescent="0.25">
      <c r="A18">
        <v>3</v>
      </c>
      <c r="B18">
        <f>F7*E7</f>
        <v>128</v>
      </c>
    </row>
    <row r="19" spans="1:5" x14ac:dyDescent="0.25">
      <c r="A19">
        <v>4</v>
      </c>
      <c r="B19">
        <f t="shared" ref="B19:B21" si="2">F8*E8</f>
        <v>12</v>
      </c>
    </row>
    <row r="20" spans="1:5" x14ac:dyDescent="0.25">
      <c r="A20">
        <v>5</v>
      </c>
      <c r="B20">
        <f t="shared" si="2"/>
        <v>15</v>
      </c>
    </row>
    <row r="21" spans="1:5" x14ac:dyDescent="0.25">
      <c r="A21">
        <v>6</v>
      </c>
      <c r="B21">
        <f t="shared" si="2"/>
        <v>13.75</v>
      </c>
    </row>
    <row r="23" spans="1:5" x14ac:dyDescent="0.25">
      <c r="A23" s="7" t="s">
        <v>24</v>
      </c>
      <c r="B23" s="7"/>
      <c r="C23" s="7"/>
      <c r="E23" t="s">
        <v>30</v>
      </c>
    </row>
    <row r="24" spans="1:5" x14ac:dyDescent="0.25">
      <c r="A24" t="s">
        <v>2</v>
      </c>
      <c r="B24" t="s">
        <v>25</v>
      </c>
      <c r="E24" t="s">
        <v>31</v>
      </c>
    </row>
    <row r="25" spans="1:5" x14ac:dyDescent="0.25">
      <c r="A25">
        <v>1</v>
      </c>
      <c r="B25" s="4">
        <f>B16*I5</f>
        <v>0.88350287472078448</v>
      </c>
      <c r="E25">
        <f>SUM(B25:B30)</f>
        <v>92.575476035902753</v>
      </c>
    </row>
    <row r="26" spans="1:5" x14ac:dyDescent="0.25">
      <c r="A26">
        <v>2</v>
      </c>
      <c r="B26" s="4">
        <f t="shared" ref="B26:B30" si="3">B17*I6</f>
        <v>3.4641016151377535</v>
      </c>
    </row>
    <row r="27" spans="1:5" x14ac:dyDescent="0.25">
      <c r="A27">
        <v>3</v>
      </c>
      <c r="B27" s="4">
        <f t="shared" si="3"/>
        <v>42.07156546289449</v>
      </c>
    </row>
    <row r="28" spans="1:5" x14ac:dyDescent="0.25">
      <c r="A28">
        <v>4</v>
      </c>
      <c r="B28" s="4">
        <f t="shared" si="3"/>
        <v>20.784609690826521</v>
      </c>
    </row>
    <row r="29" spans="1:5" x14ac:dyDescent="0.25">
      <c r="A29">
        <v>5</v>
      </c>
      <c r="B29" s="4">
        <f t="shared" si="3"/>
        <v>9.2961650760465346</v>
      </c>
      <c r="E29" t="s">
        <v>32</v>
      </c>
    </row>
    <row r="30" spans="1:5" x14ac:dyDescent="0.25">
      <c r="A30">
        <v>6</v>
      </c>
      <c r="B30" s="4">
        <f t="shared" si="3"/>
        <v>16.075531316276663</v>
      </c>
    </row>
    <row r="31" spans="1:5" x14ac:dyDescent="0.25">
      <c r="E31" s="4">
        <f>SQRT(E16^2+E25^2)</f>
        <v>196.59847051102406</v>
      </c>
    </row>
    <row r="33" spans="1:5" x14ac:dyDescent="0.25">
      <c r="A33" s="3" t="s">
        <v>33</v>
      </c>
      <c r="B33" s="3"/>
      <c r="C33" s="3"/>
      <c r="E33" t="s">
        <v>34</v>
      </c>
    </row>
    <row r="34" spans="1:5" x14ac:dyDescent="0.25">
      <c r="A34" t="s">
        <v>29</v>
      </c>
      <c r="B34">
        <f>SUM(E16)</f>
        <v>173.43799999999999</v>
      </c>
      <c r="E34">
        <f>E16/E31</f>
        <v>0.8821940453004421</v>
      </c>
    </row>
    <row r="35" spans="1:5" x14ac:dyDescent="0.25">
      <c r="A35" t="s">
        <v>31</v>
      </c>
      <c r="B35" s="4">
        <f>E25</f>
        <v>92.575476035902753</v>
      </c>
    </row>
  </sheetData>
  <mergeCells count="2">
    <mergeCell ref="A14:C14"/>
    <mergeCell ref="A23:C2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</dc:creator>
  <cp:lastModifiedBy>Kacper Borucki</cp:lastModifiedBy>
  <dcterms:created xsi:type="dcterms:W3CDTF">2020-04-02T18:21:27Z</dcterms:created>
  <dcterms:modified xsi:type="dcterms:W3CDTF">2020-04-06T11:18:41Z</dcterms:modified>
</cp:coreProperties>
</file>