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troling\Desktop\Studia\Semestr II\Sprawozdania PIM Ćw.1\"/>
    </mc:Choice>
  </mc:AlternateContent>
  <bookViews>
    <workbookView xWindow="0" yWindow="0" windowWidth="24000" windowHeight="8445"/>
  </bookViews>
  <sheets>
    <sheet name="Arkusz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R39" i="1"/>
  <c r="R40" i="1"/>
  <c r="R41" i="1"/>
  <c r="R42" i="1"/>
  <c r="R43" i="1"/>
  <c r="R44" i="1"/>
  <c r="R45" i="1"/>
  <c r="R46" i="1"/>
  <c r="R47" i="1"/>
  <c r="R48" i="1"/>
  <c r="R49" i="1"/>
  <c r="R37" i="1"/>
  <c r="R36" i="1"/>
  <c r="Q38" i="1"/>
  <c r="Q39" i="1"/>
  <c r="Q40" i="1"/>
  <c r="Q41" i="1"/>
  <c r="Q42" i="1"/>
  <c r="Q43" i="1"/>
  <c r="Q44" i="1"/>
  <c r="Q45" i="1"/>
  <c r="Q46" i="1"/>
  <c r="Q47" i="1"/>
  <c r="Q48" i="1"/>
  <c r="Q49" i="1"/>
  <c r="Q37" i="1"/>
  <c r="Q36" i="1"/>
  <c r="P38" i="1"/>
  <c r="P39" i="1"/>
  <c r="P40" i="1"/>
  <c r="P41" i="1"/>
  <c r="P42" i="1"/>
  <c r="P43" i="1"/>
  <c r="P44" i="1"/>
  <c r="P45" i="1"/>
  <c r="P46" i="1"/>
  <c r="P47" i="1"/>
  <c r="P48" i="1"/>
  <c r="P49" i="1"/>
  <c r="P37" i="1"/>
  <c r="P36" i="1"/>
  <c r="R20" i="1"/>
  <c r="R21" i="1"/>
  <c r="R22" i="1"/>
  <c r="R23" i="1"/>
  <c r="R24" i="1"/>
  <c r="R25" i="1"/>
  <c r="R26" i="1"/>
  <c r="R27" i="1"/>
  <c r="R28" i="1"/>
  <c r="P28" i="1"/>
  <c r="Q28" i="1" s="1"/>
  <c r="P27" i="1"/>
  <c r="P26" i="1"/>
  <c r="Q26" i="1" s="1"/>
  <c r="P25" i="1"/>
  <c r="P24" i="1"/>
  <c r="P23" i="1"/>
  <c r="P22" i="1"/>
  <c r="R12" i="1"/>
  <c r="R13" i="1"/>
  <c r="R11" i="1"/>
  <c r="R9" i="1"/>
  <c r="R10" i="1"/>
  <c r="R8" i="1"/>
  <c r="R6" i="1"/>
  <c r="R7" i="1"/>
  <c r="R5" i="1"/>
  <c r="Q27" i="1"/>
  <c r="Q25" i="1"/>
  <c r="Q24" i="1"/>
  <c r="Q23" i="1"/>
  <c r="Q22" i="1"/>
  <c r="Q21" i="1"/>
  <c r="P21" i="1"/>
  <c r="Q20" i="1"/>
  <c r="P20" i="1"/>
  <c r="Q6" i="1" l="1"/>
  <c r="Q7" i="1"/>
  <c r="Q8" i="1"/>
  <c r="Q9" i="1"/>
  <c r="Q10" i="1"/>
  <c r="Q11" i="1"/>
  <c r="Q12" i="1"/>
  <c r="Q13" i="1"/>
  <c r="Q5" i="1"/>
  <c r="P13" i="1"/>
  <c r="P12" i="1"/>
  <c r="P11" i="1"/>
  <c r="P10" i="1"/>
  <c r="P9" i="1"/>
  <c r="P8" i="1"/>
  <c r="P7" i="1"/>
  <c r="P6" i="1"/>
  <c r="P5" i="1"/>
  <c r="I6" i="1"/>
  <c r="I4" i="1"/>
  <c r="I5" i="1"/>
</calcChain>
</file>

<file path=xl/sharedStrings.xml><?xml version="1.0" encoding="utf-8"?>
<sst xmlns="http://schemas.openxmlformats.org/spreadsheetml/2006/main" count="37" uniqueCount="21">
  <si>
    <t>Lp.</t>
  </si>
  <si>
    <t>Dielektryk</t>
  </si>
  <si>
    <t>[mm]</t>
  </si>
  <si>
    <t xml:space="preserve">1. </t>
  </si>
  <si>
    <t>płyta papierowo-fenolowa PFCP2016</t>
  </si>
  <si>
    <t>płyta bawełniano-fenelowa PFCC201</t>
  </si>
  <si>
    <t>płyta fenelowo- fromaldehydowa z mączką drzewną</t>
  </si>
  <si>
    <t xml:space="preserve">2. </t>
  </si>
  <si>
    <t xml:space="preserve">3. </t>
  </si>
  <si>
    <t xml:space="preserve">Napięcie pomiarowe </t>
  </si>
  <si>
    <t>[V]</t>
  </si>
  <si>
    <t>Rezystancja skrośna</t>
  </si>
  <si>
    <r>
      <t>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]</t>
    </r>
  </si>
  <si>
    <r>
      <t>Rezystywność skrośna [</t>
    </r>
    <r>
      <rPr>
        <sz val="11"/>
        <color theme="1"/>
        <rFont val="Calibri"/>
        <family val="2"/>
        <charset val="238"/>
      </rPr>
      <t>Ωm</t>
    </r>
    <r>
      <rPr>
        <sz val="11"/>
        <color theme="1"/>
        <rFont val="Calibri"/>
        <family val="2"/>
        <charset val="238"/>
        <scheme val="minor"/>
      </rPr>
      <t>]</t>
    </r>
  </si>
  <si>
    <t>Pomiar rezystancji skrośnej w funkcji napięcia pomiarowego</t>
  </si>
  <si>
    <t>Pomiar rezystancji powierzchniowej w funkcji napięcia pomiarowego</t>
  </si>
  <si>
    <t>Rezystancja powierzchniowa</t>
  </si>
  <si>
    <r>
      <t>Rezystywność powierzchniowa  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]</t>
    </r>
  </si>
  <si>
    <t>Pomiar rezystancji skrośnej w funkcji czasu przy napięciu pomiarowym U = 100 V</t>
  </si>
  <si>
    <t>Dielektryk: płyta papierowo-fenolowa PFCP2016</t>
  </si>
  <si>
    <t>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</si>
</sst>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222218</xdr:colOff>
      <xdr:row>1</xdr:row>
      <xdr:rowOff>13176</xdr:rowOff>
    </xdr:from>
    <xdr:ext cx="175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/>
            <xdr:cNvSpPr txBox="1"/>
          </xdr:nvSpPr>
          <xdr:spPr>
            <a:xfrm>
              <a:off x="2117693" y="203676"/>
              <a:ext cx="175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2117693" y="203676"/>
              <a:ext cx="175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𝑑_1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4</xdr:col>
      <xdr:colOff>203168</xdr:colOff>
      <xdr:row>1</xdr:row>
      <xdr:rowOff>22701</xdr:rowOff>
    </xdr:from>
    <xdr:ext cx="1790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/>
            <xdr:cNvSpPr txBox="1"/>
          </xdr:nvSpPr>
          <xdr:spPr>
            <a:xfrm>
              <a:off x="2708243" y="213201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" name="pole tekstowe 2"/>
            <xdr:cNvSpPr txBox="1"/>
          </xdr:nvSpPr>
          <xdr:spPr>
            <a:xfrm>
              <a:off x="2708243" y="213201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𝑑_2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5</xdr:col>
      <xdr:colOff>209550</xdr:colOff>
      <xdr:row>1</xdr:row>
      <xdr:rowOff>9525</xdr:rowOff>
    </xdr:from>
    <xdr:ext cx="1790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/>
            <xdr:cNvSpPr txBox="1"/>
          </xdr:nvSpPr>
          <xdr:spPr>
            <a:xfrm>
              <a:off x="3324225" y="200025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/>
            <xdr:cNvSpPr txBox="1"/>
          </xdr:nvSpPr>
          <xdr:spPr>
            <a:xfrm>
              <a:off x="3324225" y="200025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𝑑_3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7</xdr:col>
      <xdr:colOff>295275</xdr:colOff>
      <xdr:row>1</xdr:row>
      <xdr:rowOff>0</xdr:rowOff>
    </xdr:from>
    <xdr:ext cx="1125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/>
            <xdr:cNvSpPr txBox="1"/>
          </xdr:nvSpPr>
          <xdr:spPr>
            <a:xfrm>
              <a:off x="7162800" y="190500"/>
              <a:ext cx="1125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pole tekstowe 4"/>
            <xdr:cNvSpPr txBox="1"/>
          </xdr:nvSpPr>
          <xdr:spPr>
            <a:xfrm>
              <a:off x="7162800" y="190500"/>
              <a:ext cx="1125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ℎ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8</xdr:col>
      <xdr:colOff>295275</xdr:colOff>
      <xdr:row>0</xdr:row>
      <xdr:rowOff>180975</xdr:rowOff>
    </xdr:from>
    <xdr:ext cx="1206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/>
            <xdr:cNvSpPr txBox="1"/>
          </xdr:nvSpPr>
          <xdr:spPr>
            <a:xfrm>
              <a:off x="7772400" y="180975"/>
              <a:ext cx="120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pole tekstowe 5"/>
            <xdr:cNvSpPr txBox="1"/>
          </xdr:nvSpPr>
          <xdr:spPr>
            <a:xfrm>
              <a:off x="7772400" y="180975"/>
              <a:ext cx="120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219075</xdr:colOff>
      <xdr:row>1</xdr:row>
      <xdr:rowOff>0</xdr:rowOff>
    </xdr:from>
    <xdr:ext cx="1790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pole tekstowe 6"/>
            <xdr:cNvSpPr txBox="1"/>
          </xdr:nvSpPr>
          <xdr:spPr>
            <a:xfrm>
              <a:off x="6477000" y="190500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" name="pole tekstowe 6"/>
            <xdr:cNvSpPr txBox="1"/>
          </xdr:nvSpPr>
          <xdr:spPr>
            <a:xfrm>
              <a:off x="6477000" y="190500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𝑑_4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3</xdr:row>
      <xdr:rowOff>19050</xdr:rowOff>
    </xdr:from>
    <xdr:ext cx="2004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pole tekstowe 7"/>
            <xdr:cNvSpPr txBox="1"/>
          </xdr:nvSpPr>
          <xdr:spPr>
            <a:xfrm>
              <a:off x="11220450" y="590550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Ω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pole tekstowe 7"/>
            <xdr:cNvSpPr txBox="1"/>
          </xdr:nvSpPr>
          <xdr:spPr>
            <a:xfrm>
              <a:off x="11220450" y="590550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𝛼_Ω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3</xdr:row>
      <xdr:rowOff>9525</xdr:rowOff>
    </xdr:from>
    <xdr:ext cx="2103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pole tekstowe 8"/>
            <xdr:cNvSpPr txBox="1"/>
          </xdr:nvSpPr>
          <xdr:spPr>
            <a:xfrm>
              <a:off x="11820525" y="581025"/>
              <a:ext cx="210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pole tekstowe 8"/>
            <xdr:cNvSpPr txBox="1"/>
          </xdr:nvSpPr>
          <xdr:spPr>
            <a:xfrm>
              <a:off x="11820525" y="581025"/>
              <a:ext cx="210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𝑀_𝑣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257175</xdr:colOff>
      <xdr:row>3</xdr:row>
      <xdr:rowOff>19050</xdr:rowOff>
    </xdr:from>
    <xdr:ext cx="2202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pole tekstowe 9"/>
            <xdr:cNvSpPr txBox="1"/>
          </xdr:nvSpPr>
          <xdr:spPr>
            <a:xfrm>
              <a:off x="12458700" y="590550"/>
              <a:ext cx="2202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pole tekstowe 9"/>
            <xdr:cNvSpPr txBox="1"/>
          </xdr:nvSpPr>
          <xdr:spPr>
            <a:xfrm>
              <a:off x="12458700" y="590550"/>
              <a:ext cx="2202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𝑀_𝑅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123825</xdr:colOff>
      <xdr:row>3</xdr:row>
      <xdr:rowOff>9525</xdr:rowOff>
    </xdr:from>
    <xdr:ext cx="3662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pole tekstowe 10"/>
            <xdr:cNvSpPr txBox="1"/>
          </xdr:nvSpPr>
          <xdr:spPr>
            <a:xfrm>
              <a:off x="12934950" y="581025"/>
              <a:ext cx="3662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𝑣</m:t>
                      </m:r>
                    </m:sub>
                  </m:sSub>
                </m:oMath>
              </a14:m>
              <a:r>
                <a:rPr lang="pl-PL" sz="1100"/>
                <a:t> [</a:t>
              </a:r>
              <a:r>
                <a:rPr lang="el-GR" sz="1100"/>
                <a:t>Ω</a:t>
              </a:r>
              <a:r>
                <a:rPr lang="pl-PL" sz="1100"/>
                <a:t>]</a:t>
              </a:r>
            </a:p>
          </xdr:txBody>
        </xdr:sp>
      </mc:Choice>
      <mc:Fallback xmlns="">
        <xdr:sp macro="" textlink="">
          <xdr:nvSpPr>
            <xdr:cNvPr id="11" name="pole tekstowe 10"/>
            <xdr:cNvSpPr txBox="1"/>
          </xdr:nvSpPr>
          <xdr:spPr>
            <a:xfrm>
              <a:off x="12934950" y="581025"/>
              <a:ext cx="3662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𝑅_𝑣</a:t>
              </a:r>
              <a:r>
                <a:rPr lang="pl-PL" sz="1100"/>
                <a:t> [</a:t>
              </a:r>
              <a:r>
                <a:rPr lang="el-GR" sz="1100"/>
                <a:t>Ω</a:t>
              </a:r>
              <a:r>
                <a:rPr lang="pl-PL" sz="1100"/>
                <a:t>]</a:t>
              </a:r>
            </a:p>
          </xdr:txBody>
        </xdr:sp>
      </mc:Fallback>
    </mc:AlternateContent>
    <xdr:clientData/>
  </xdr:oneCellAnchor>
  <xdr:oneCellAnchor>
    <xdr:from>
      <xdr:col>17</xdr:col>
      <xdr:colOff>190500</xdr:colOff>
      <xdr:row>3</xdr:row>
      <xdr:rowOff>9525</xdr:rowOff>
    </xdr:from>
    <xdr:ext cx="4878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pole tekstowe 11"/>
            <xdr:cNvSpPr txBox="1"/>
          </xdr:nvSpPr>
          <xdr:spPr>
            <a:xfrm>
              <a:off x="13611225" y="581025"/>
              <a:ext cx="487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Ω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2" name="pole tekstowe 11"/>
            <xdr:cNvSpPr txBox="1"/>
          </xdr:nvSpPr>
          <xdr:spPr>
            <a:xfrm>
              <a:off x="13611225" y="581025"/>
              <a:ext cx="487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l-PL" sz="1100" b="0" i="0">
                  <a:latin typeface="Cambria Math" panose="02040503050406030204" pitchFamily="18" charset="0"/>
                </a:rPr>
                <a:t>𝑣 [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r>
                <a:rPr lang="pl-PL" sz="1100" b="0" i="0">
                  <a:latin typeface="Cambria Math" panose="02040503050406030204" pitchFamily="18" charset="0"/>
                </a:rPr>
                <a:t>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257175</xdr:colOff>
      <xdr:row>4</xdr:row>
      <xdr:rowOff>19050</xdr:rowOff>
    </xdr:from>
    <xdr:ext cx="65" cy="172227"/>
    <xdr:sp macro="" textlink="">
      <xdr:nvSpPr>
        <xdr:cNvPr id="13" name="pole tekstowe 12"/>
        <xdr:cNvSpPr txBox="1"/>
      </xdr:nvSpPr>
      <xdr:spPr>
        <a:xfrm>
          <a:off x="13439775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5</xdr:row>
      <xdr:rowOff>19050</xdr:rowOff>
    </xdr:from>
    <xdr:ext cx="65" cy="172227"/>
    <xdr:sp macro="" textlink="">
      <xdr:nvSpPr>
        <xdr:cNvPr id="14" name="pole tekstowe 13"/>
        <xdr:cNvSpPr txBox="1"/>
      </xdr:nvSpPr>
      <xdr:spPr>
        <a:xfrm>
          <a:off x="13439775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9</xdr:row>
      <xdr:rowOff>19050</xdr:rowOff>
    </xdr:from>
    <xdr:ext cx="65" cy="172227"/>
    <xdr:sp macro="" textlink="">
      <xdr:nvSpPr>
        <xdr:cNvPr id="15" name="pole tekstowe 14"/>
        <xdr:cNvSpPr txBox="1"/>
      </xdr:nvSpPr>
      <xdr:spPr>
        <a:xfrm>
          <a:off x="13439775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10</xdr:row>
      <xdr:rowOff>19050</xdr:rowOff>
    </xdr:from>
    <xdr:ext cx="65" cy="172227"/>
    <xdr:sp macro="" textlink="">
      <xdr:nvSpPr>
        <xdr:cNvPr id="16" name="pole tekstowe 15"/>
        <xdr:cNvSpPr txBox="1"/>
      </xdr:nvSpPr>
      <xdr:spPr>
        <a:xfrm>
          <a:off x="13439775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11</xdr:row>
      <xdr:rowOff>19050</xdr:rowOff>
    </xdr:from>
    <xdr:ext cx="65" cy="172227"/>
    <xdr:sp macro="" textlink="">
      <xdr:nvSpPr>
        <xdr:cNvPr id="17" name="pole tekstowe 16"/>
        <xdr:cNvSpPr txBox="1"/>
      </xdr:nvSpPr>
      <xdr:spPr>
        <a:xfrm>
          <a:off x="13439775" y="192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238125</xdr:colOff>
      <xdr:row>18</xdr:row>
      <xdr:rowOff>19050</xdr:rowOff>
    </xdr:from>
    <xdr:ext cx="2004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pole tekstowe 17"/>
            <xdr:cNvSpPr txBox="1"/>
          </xdr:nvSpPr>
          <xdr:spPr>
            <a:xfrm>
              <a:off x="12201525" y="590550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Ω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8" name="pole tekstowe 17"/>
            <xdr:cNvSpPr txBox="1"/>
          </xdr:nvSpPr>
          <xdr:spPr>
            <a:xfrm>
              <a:off x="12201525" y="590550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𝛼_Ω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18</xdr:row>
      <xdr:rowOff>9525</xdr:rowOff>
    </xdr:from>
    <xdr:ext cx="2103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pole tekstowe 18"/>
            <xdr:cNvSpPr txBox="1"/>
          </xdr:nvSpPr>
          <xdr:spPr>
            <a:xfrm>
              <a:off x="12801600" y="581025"/>
              <a:ext cx="210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9" name="pole tekstowe 18"/>
            <xdr:cNvSpPr txBox="1"/>
          </xdr:nvSpPr>
          <xdr:spPr>
            <a:xfrm>
              <a:off x="12801600" y="581025"/>
              <a:ext cx="210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𝑀_𝑣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257175</xdr:colOff>
      <xdr:row>18</xdr:row>
      <xdr:rowOff>19050</xdr:rowOff>
    </xdr:from>
    <xdr:ext cx="2202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pole tekstowe 19"/>
            <xdr:cNvSpPr txBox="1"/>
          </xdr:nvSpPr>
          <xdr:spPr>
            <a:xfrm>
              <a:off x="13439775" y="590550"/>
              <a:ext cx="2202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0" name="pole tekstowe 19"/>
            <xdr:cNvSpPr txBox="1"/>
          </xdr:nvSpPr>
          <xdr:spPr>
            <a:xfrm>
              <a:off x="13439775" y="590550"/>
              <a:ext cx="2202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𝑀_𝑅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123825</xdr:colOff>
      <xdr:row>18</xdr:row>
      <xdr:rowOff>9525</xdr:rowOff>
    </xdr:from>
    <xdr:ext cx="3573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pole tekstowe 20"/>
            <xdr:cNvSpPr txBox="1"/>
          </xdr:nvSpPr>
          <xdr:spPr>
            <a:xfrm>
              <a:off x="14106525" y="3438525"/>
              <a:ext cx="357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pl-PL" sz="1100"/>
                <a:t> [</a:t>
              </a:r>
              <a:r>
                <a:rPr lang="el-GR" sz="1100"/>
                <a:t>Ω</a:t>
              </a:r>
              <a:r>
                <a:rPr lang="pl-PL" sz="1100"/>
                <a:t>]</a:t>
              </a:r>
            </a:p>
          </xdr:txBody>
        </xdr:sp>
      </mc:Choice>
      <mc:Fallback>
        <xdr:sp macro="" textlink="">
          <xdr:nvSpPr>
            <xdr:cNvPr id="21" name="pole tekstowe 20"/>
            <xdr:cNvSpPr txBox="1"/>
          </xdr:nvSpPr>
          <xdr:spPr>
            <a:xfrm>
              <a:off x="14106525" y="3438525"/>
              <a:ext cx="357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𝑅_𝑠</a:t>
              </a:r>
              <a:r>
                <a:rPr lang="pl-PL" sz="1100"/>
                <a:t> [</a:t>
              </a:r>
              <a:r>
                <a:rPr lang="el-GR" sz="1100"/>
                <a:t>Ω</a:t>
              </a:r>
              <a:r>
                <a:rPr lang="pl-PL" sz="1100"/>
                <a:t>]</a:t>
              </a:r>
            </a:p>
          </xdr:txBody>
        </xdr:sp>
      </mc:Fallback>
    </mc:AlternateContent>
    <xdr:clientData/>
  </xdr:oneCellAnchor>
  <xdr:oneCellAnchor>
    <xdr:from>
      <xdr:col>17</xdr:col>
      <xdr:colOff>304800</xdr:colOff>
      <xdr:row>18</xdr:row>
      <xdr:rowOff>9525</xdr:rowOff>
    </xdr:from>
    <xdr:ext cx="35830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pole tekstowe 21"/>
            <xdr:cNvSpPr txBox="1"/>
          </xdr:nvSpPr>
          <xdr:spPr>
            <a:xfrm>
              <a:off x="14897100" y="3438525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2" name="pole tekstowe 21"/>
            <xdr:cNvSpPr txBox="1"/>
          </xdr:nvSpPr>
          <xdr:spPr>
            <a:xfrm>
              <a:off x="14897100" y="3438525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 </a:t>
              </a:r>
              <a:r>
                <a:rPr lang="pl-PL" sz="1100" b="0" i="0">
                  <a:latin typeface="Cambria Math" panose="02040503050406030204" pitchFamily="18" charset="0"/>
                </a:rPr>
                <a:t>[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r>
                <a:rPr lang="pl-PL" sz="1100" b="0" i="0">
                  <a:latin typeface="Cambria Math" panose="02040503050406030204" pitchFamily="18" charset="0"/>
                </a:rPr>
                <a:t>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257175</xdr:colOff>
      <xdr:row>19</xdr:row>
      <xdr:rowOff>19050</xdr:rowOff>
    </xdr:from>
    <xdr:ext cx="65" cy="172227"/>
    <xdr:sp macro="" textlink="">
      <xdr:nvSpPr>
        <xdr:cNvPr id="23" name="pole tekstowe 22"/>
        <xdr:cNvSpPr txBox="1"/>
      </xdr:nvSpPr>
      <xdr:spPr>
        <a:xfrm>
          <a:off x="13439775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20</xdr:row>
      <xdr:rowOff>19050</xdr:rowOff>
    </xdr:from>
    <xdr:ext cx="65" cy="172227"/>
    <xdr:sp macro="" textlink="">
      <xdr:nvSpPr>
        <xdr:cNvPr id="24" name="pole tekstowe 23"/>
        <xdr:cNvSpPr txBox="1"/>
      </xdr:nvSpPr>
      <xdr:spPr>
        <a:xfrm>
          <a:off x="13439775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24</xdr:row>
      <xdr:rowOff>19050</xdr:rowOff>
    </xdr:from>
    <xdr:ext cx="65" cy="172227"/>
    <xdr:sp macro="" textlink="">
      <xdr:nvSpPr>
        <xdr:cNvPr id="25" name="pole tekstowe 24"/>
        <xdr:cNvSpPr txBox="1"/>
      </xdr:nvSpPr>
      <xdr:spPr>
        <a:xfrm>
          <a:off x="13439775" y="173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25</xdr:row>
      <xdr:rowOff>19050</xdr:rowOff>
    </xdr:from>
    <xdr:ext cx="65" cy="172227"/>
    <xdr:sp macro="" textlink="">
      <xdr:nvSpPr>
        <xdr:cNvPr id="26" name="pole tekstowe 25"/>
        <xdr:cNvSpPr txBox="1"/>
      </xdr:nvSpPr>
      <xdr:spPr>
        <a:xfrm>
          <a:off x="13439775" y="192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15</xdr:col>
      <xdr:colOff>257175</xdr:colOff>
      <xdr:row>26</xdr:row>
      <xdr:rowOff>19050</xdr:rowOff>
    </xdr:from>
    <xdr:ext cx="65" cy="172227"/>
    <xdr:sp macro="" textlink="">
      <xdr:nvSpPr>
        <xdr:cNvPr id="27" name="pole tekstowe 26"/>
        <xdr:cNvSpPr txBox="1"/>
      </xdr:nvSpPr>
      <xdr:spPr>
        <a:xfrm>
          <a:off x="13439775" y="2114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238125</xdr:colOff>
      <xdr:row>34</xdr:row>
      <xdr:rowOff>19050</xdr:rowOff>
    </xdr:from>
    <xdr:ext cx="2004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pole tekstowe 27"/>
            <xdr:cNvSpPr txBox="1"/>
          </xdr:nvSpPr>
          <xdr:spPr>
            <a:xfrm>
              <a:off x="12201525" y="3638550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Ω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8" name="pole tekstowe 27"/>
            <xdr:cNvSpPr txBox="1"/>
          </xdr:nvSpPr>
          <xdr:spPr>
            <a:xfrm>
              <a:off x="12201525" y="3638550"/>
              <a:ext cx="200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𝛼_Ω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34</xdr:row>
      <xdr:rowOff>9525</xdr:rowOff>
    </xdr:from>
    <xdr:ext cx="2103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pole tekstowe 28"/>
            <xdr:cNvSpPr txBox="1"/>
          </xdr:nvSpPr>
          <xdr:spPr>
            <a:xfrm>
              <a:off x="12801600" y="3629025"/>
              <a:ext cx="210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9" name="pole tekstowe 28"/>
            <xdr:cNvSpPr txBox="1"/>
          </xdr:nvSpPr>
          <xdr:spPr>
            <a:xfrm>
              <a:off x="12801600" y="3629025"/>
              <a:ext cx="210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𝑀_𝑣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257175</xdr:colOff>
      <xdr:row>34</xdr:row>
      <xdr:rowOff>19050</xdr:rowOff>
    </xdr:from>
    <xdr:ext cx="2202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pole tekstowe 29"/>
            <xdr:cNvSpPr txBox="1"/>
          </xdr:nvSpPr>
          <xdr:spPr>
            <a:xfrm>
              <a:off x="13439775" y="3638550"/>
              <a:ext cx="2202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30" name="pole tekstowe 29"/>
            <xdr:cNvSpPr txBox="1"/>
          </xdr:nvSpPr>
          <xdr:spPr>
            <a:xfrm>
              <a:off x="13439775" y="3638550"/>
              <a:ext cx="2202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𝑀_𝑅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123825</xdr:colOff>
      <xdr:row>34</xdr:row>
      <xdr:rowOff>9525</xdr:rowOff>
    </xdr:from>
    <xdr:ext cx="3662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pole tekstowe 30"/>
            <xdr:cNvSpPr txBox="1"/>
          </xdr:nvSpPr>
          <xdr:spPr>
            <a:xfrm>
              <a:off x="14106525" y="6677025"/>
              <a:ext cx="3662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𝑣</m:t>
                      </m:r>
                    </m:sub>
                  </m:sSub>
                </m:oMath>
              </a14:m>
              <a:r>
                <a:rPr lang="pl-PL" sz="1100"/>
                <a:t> [</a:t>
              </a:r>
              <a:r>
                <a:rPr lang="el-GR" sz="1100"/>
                <a:t>Ω</a:t>
              </a:r>
              <a:r>
                <a:rPr lang="pl-PL" sz="1100"/>
                <a:t>]</a:t>
              </a:r>
            </a:p>
          </xdr:txBody>
        </xdr:sp>
      </mc:Choice>
      <mc:Fallback>
        <xdr:sp macro="" textlink="">
          <xdr:nvSpPr>
            <xdr:cNvPr id="31" name="pole tekstowe 30"/>
            <xdr:cNvSpPr txBox="1"/>
          </xdr:nvSpPr>
          <xdr:spPr>
            <a:xfrm>
              <a:off x="14106525" y="6677025"/>
              <a:ext cx="3662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𝑅_𝑣</a:t>
              </a:r>
              <a:r>
                <a:rPr lang="pl-PL" sz="1100"/>
                <a:t> [</a:t>
              </a:r>
              <a:r>
                <a:rPr lang="el-GR" sz="1100"/>
                <a:t>Ω</a:t>
              </a:r>
              <a:r>
                <a:rPr lang="pl-PL" sz="1100"/>
                <a:t>]</a:t>
              </a:r>
            </a:p>
          </xdr:txBody>
        </xdr:sp>
      </mc:Fallback>
    </mc:AlternateContent>
    <xdr:clientData/>
  </xdr:oneCellAnchor>
  <xdr:oneCellAnchor>
    <xdr:from>
      <xdr:col>17</xdr:col>
      <xdr:colOff>361950</xdr:colOff>
      <xdr:row>34</xdr:row>
      <xdr:rowOff>19050</xdr:rowOff>
    </xdr:from>
    <xdr:ext cx="3331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pole tekstowe 32"/>
            <xdr:cNvSpPr txBox="1"/>
          </xdr:nvSpPr>
          <xdr:spPr>
            <a:xfrm>
              <a:off x="14954250" y="6686550"/>
              <a:ext cx="3331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33" name="pole tekstowe 32"/>
            <xdr:cNvSpPr txBox="1"/>
          </xdr:nvSpPr>
          <xdr:spPr>
            <a:xfrm>
              <a:off x="14954250" y="6686550"/>
              <a:ext cx="3331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𝐼_𝑣 [𝐴]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tabSelected="1" topLeftCell="C1" workbookViewId="0">
      <selection activeCell="R8" sqref="R8"/>
    </sheetView>
  </sheetViews>
  <sheetFormatPr defaultRowHeight="15" x14ac:dyDescent="0.25"/>
  <cols>
    <col min="3" max="3" width="48.140625" bestFit="1" customWidth="1"/>
    <col min="12" max="12" width="24.85546875" customWidth="1"/>
    <col min="13" max="13" width="15" customWidth="1"/>
    <col min="16" max="16" width="12" bestFit="1" customWidth="1"/>
    <col min="18" max="18" width="18.5703125" customWidth="1"/>
  </cols>
  <sheetData>
    <row r="1" spans="2:18" x14ac:dyDescent="0.25">
      <c r="L1" s="6" t="s">
        <v>14</v>
      </c>
      <c r="M1" s="6"/>
      <c r="N1" s="6"/>
      <c r="O1" s="6"/>
      <c r="P1" s="6"/>
      <c r="Q1" s="6"/>
      <c r="R1" s="6"/>
    </row>
    <row r="2" spans="2:18" x14ac:dyDescent="0.25">
      <c r="B2" s="2" t="s">
        <v>0</v>
      </c>
      <c r="C2" s="3" t="s">
        <v>1</v>
      </c>
      <c r="D2" s="4"/>
      <c r="E2" s="4"/>
      <c r="F2" s="4"/>
      <c r="G2" s="4"/>
      <c r="H2" s="4"/>
      <c r="I2" s="4"/>
      <c r="L2" s="3" t="s">
        <v>1</v>
      </c>
      <c r="M2" s="7" t="s">
        <v>9</v>
      </c>
      <c r="N2" s="3" t="s">
        <v>11</v>
      </c>
      <c r="O2" s="3"/>
      <c r="P2" s="3"/>
      <c r="Q2" s="3"/>
      <c r="R2" s="7" t="s">
        <v>13</v>
      </c>
    </row>
    <row r="3" spans="2:18" x14ac:dyDescent="0.25">
      <c r="B3" s="2"/>
      <c r="C3" s="3"/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L3" s="3"/>
      <c r="M3" s="7"/>
      <c r="N3" s="3" t="s">
        <v>12</v>
      </c>
      <c r="O3" s="3"/>
      <c r="P3" s="3"/>
      <c r="Q3" s="3"/>
      <c r="R3" s="7"/>
    </row>
    <row r="4" spans="2:18" x14ac:dyDescent="0.25">
      <c r="B4" s="1" t="s">
        <v>3</v>
      </c>
      <c r="C4" s="4" t="s">
        <v>5</v>
      </c>
      <c r="D4" s="5">
        <v>53</v>
      </c>
      <c r="E4" s="5">
        <v>61</v>
      </c>
      <c r="F4" s="5">
        <v>96</v>
      </c>
      <c r="G4" s="5">
        <v>99</v>
      </c>
      <c r="H4" s="5">
        <v>2.9</v>
      </c>
      <c r="I4" s="5">
        <f>(E4-D4)/2</f>
        <v>4</v>
      </c>
      <c r="L4" s="3"/>
      <c r="M4" s="8" t="s">
        <v>10</v>
      </c>
      <c r="N4" s="4"/>
      <c r="O4" s="4"/>
      <c r="P4" s="4"/>
      <c r="Q4" s="4"/>
      <c r="R4" s="4"/>
    </row>
    <row r="5" spans="2:18" x14ac:dyDescent="0.25">
      <c r="B5" s="1" t="s">
        <v>7</v>
      </c>
      <c r="C5" s="4" t="s">
        <v>4</v>
      </c>
      <c r="D5" s="5">
        <v>49</v>
      </c>
      <c r="E5" s="5">
        <v>57</v>
      </c>
      <c r="F5" s="5">
        <v>100</v>
      </c>
      <c r="G5" s="5">
        <v>100</v>
      </c>
      <c r="H5" s="5">
        <v>2.9</v>
      </c>
      <c r="I5" s="5">
        <f>(E5-D5)/2</f>
        <v>4</v>
      </c>
      <c r="L5" s="9" t="s">
        <v>5</v>
      </c>
      <c r="M5" s="5">
        <v>100</v>
      </c>
      <c r="N5" s="5">
        <v>0.96</v>
      </c>
      <c r="O5" s="5">
        <v>1</v>
      </c>
      <c r="P5" s="10">
        <f>10^9</f>
        <v>1000000000</v>
      </c>
      <c r="Q5" s="10">
        <f>N5*O5*P5</f>
        <v>960000000</v>
      </c>
      <c r="R5" s="10">
        <f>Q5*PI()*($D$4/1000+$I$4/1000)^2/(4*$H$4/1000)</f>
        <v>844720099.15971601</v>
      </c>
    </row>
    <row r="6" spans="2:18" x14ac:dyDescent="0.25">
      <c r="B6" s="1" t="s">
        <v>8</v>
      </c>
      <c r="C6" s="4" t="s">
        <v>6</v>
      </c>
      <c r="D6" s="5">
        <v>50</v>
      </c>
      <c r="E6" s="5">
        <v>56</v>
      </c>
      <c r="F6" s="5">
        <v>100</v>
      </c>
      <c r="G6" s="5">
        <v>109</v>
      </c>
      <c r="H6" s="5">
        <v>3</v>
      </c>
      <c r="I6" s="5">
        <f>(E6-D6)/2</f>
        <v>3</v>
      </c>
      <c r="L6" s="9"/>
      <c r="M6" s="5">
        <v>500</v>
      </c>
      <c r="N6" s="5">
        <v>0.61</v>
      </c>
      <c r="O6" s="5">
        <v>10</v>
      </c>
      <c r="P6" s="10">
        <f>10^8</f>
        <v>100000000</v>
      </c>
      <c r="Q6" s="10">
        <f t="shared" ref="Q6:Q13" si="0">N6*O6*P6</f>
        <v>610000000</v>
      </c>
      <c r="R6" s="10">
        <f t="shared" ref="R6:R8" si="1">Q6*PI()*($D$4/1000+$I$4/1000)^2/(4*$H$4/1000)</f>
        <v>536749229.67440289</v>
      </c>
    </row>
    <row r="7" spans="2:18" x14ac:dyDescent="0.25">
      <c r="L7" s="9"/>
      <c r="M7" s="5">
        <v>1000</v>
      </c>
      <c r="N7" s="5">
        <v>5</v>
      </c>
      <c r="O7" s="5">
        <v>10</v>
      </c>
      <c r="P7" s="10">
        <f>10^7</f>
        <v>10000000</v>
      </c>
      <c r="Q7" s="10">
        <f t="shared" si="0"/>
        <v>500000000</v>
      </c>
      <c r="R7" s="10">
        <f t="shared" si="1"/>
        <v>439958384.97901887</v>
      </c>
    </row>
    <row r="8" spans="2:18" x14ac:dyDescent="0.25">
      <c r="L8" s="9" t="s">
        <v>4</v>
      </c>
      <c r="M8" s="5">
        <v>100</v>
      </c>
      <c r="N8" s="5">
        <v>3.2</v>
      </c>
      <c r="O8" s="5">
        <v>1</v>
      </c>
      <c r="P8" s="10">
        <f>10^11</f>
        <v>100000000000</v>
      </c>
      <c r="Q8" s="10">
        <f t="shared" si="0"/>
        <v>320000000000</v>
      </c>
      <c r="R8" s="10">
        <f>Q8*PI()*($D$5/1000+$I$5/1000)^2/(4*$H$5/1000)</f>
        <v>243440931418.86157</v>
      </c>
    </row>
    <row r="9" spans="2:18" x14ac:dyDescent="0.25">
      <c r="L9" s="9"/>
      <c r="M9" s="5">
        <v>500</v>
      </c>
      <c r="N9" s="5">
        <v>2.9</v>
      </c>
      <c r="O9" s="5">
        <v>10</v>
      </c>
      <c r="P9" s="10">
        <f>10^10</f>
        <v>10000000000</v>
      </c>
      <c r="Q9" s="10">
        <f t="shared" si="0"/>
        <v>290000000000</v>
      </c>
      <c r="R9" s="10">
        <f t="shared" ref="R9:R11" si="2">Q9*PI()*($D$5/1000+$I$5/1000)^2/(4*$H$5/1000)</f>
        <v>220618344098.34329</v>
      </c>
    </row>
    <row r="10" spans="2:18" x14ac:dyDescent="0.25">
      <c r="L10" s="9"/>
      <c r="M10" s="5">
        <v>1000</v>
      </c>
      <c r="N10" s="5">
        <v>2.8</v>
      </c>
      <c r="O10" s="5">
        <v>10</v>
      </c>
      <c r="P10" s="10">
        <f>10^10</f>
        <v>10000000000</v>
      </c>
      <c r="Q10" s="10">
        <f t="shared" si="0"/>
        <v>280000000000</v>
      </c>
      <c r="R10" s="10">
        <f t="shared" si="2"/>
        <v>213010814991.50388</v>
      </c>
    </row>
    <row r="11" spans="2:18" x14ac:dyDescent="0.25">
      <c r="L11" s="9" t="s">
        <v>6</v>
      </c>
      <c r="M11" s="5">
        <v>100</v>
      </c>
      <c r="N11" s="5">
        <v>3.6</v>
      </c>
      <c r="O11" s="5">
        <v>1</v>
      </c>
      <c r="P11" s="10">
        <f>10^8</f>
        <v>100000000</v>
      </c>
      <c r="Q11" s="10">
        <f t="shared" si="0"/>
        <v>360000000</v>
      </c>
      <c r="R11" s="10">
        <f>Q11*PI()*($D$6/1000+$I$6/1000)^2/(4*$H$6/1000)</f>
        <v>264742012.91801193</v>
      </c>
    </row>
    <row r="12" spans="2:18" x14ac:dyDescent="0.25">
      <c r="L12" s="9"/>
      <c r="M12" s="5">
        <v>500</v>
      </c>
      <c r="N12" s="5">
        <v>2.8</v>
      </c>
      <c r="O12" s="5">
        <v>10</v>
      </c>
      <c r="P12" s="10">
        <f>10^7</f>
        <v>10000000</v>
      </c>
      <c r="Q12" s="10">
        <f t="shared" si="0"/>
        <v>280000000</v>
      </c>
      <c r="R12" s="10">
        <f t="shared" ref="R12:R13" si="3">Q12*PI()*($D$6/1000+$I$6/1000)^2/(4*$H$6/1000)</f>
        <v>205910454.49178705</v>
      </c>
    </row>
    <row r="13" spans="2:18" x14ac:dyDescent="0.25">
      <c r="L13" s="9"/>
      <c r="M13" s="5">
        <v>1000</v>
      </c>
      <c r="N13" s="5">
        <v>2.5</v>
      </c>
      <c r="O13" s="5">
        <v>10</v>
      </c>
      <c r="P13" s="10">
        <f>10^7</f>
        <v>10000000</v>
      </c>
      <c r="Q13" s="10">
        <f t="shared" si="0"/>
        <v>250000000</v>
      </c>
      <c r="R13" s="10">
        <f t="shared" si="3"/>
        <v>183848620.08195272</v>
      </c>
    </row>
    <row r="16" spans="2:18" x14ac:dyDescent="0.25">
      <c r="L16" s="6" t="s">
        <v>15</v>
      </c>
      <c r="M16" s="6"/>
      <c r="N16" s="6"/>
      <c r="O16" s="6"/>
      <c r="P16" s="6"/>
      <c r="Q16" s="6"/>
      <c r="R16" s="6"/>
    </row>
    <row r="17" spans="12:18" ht="24.75" customHeight="1" x14ac:dyDescent="0.25">
      <c r="L17" s="3" t="s">
        <v>1</v>
      </c>
      <c r="M17" s="7" t="s">
        <v>9</v>
      </c>
      <c r="N17" s="3" t="s">
        <v>16</v>
      </c>
      <c r="O17" s="3"/>
      <c r="P17" s="3"/>
      <c r="Q17" s="3"/>
      <c r="R17" s="7" t="s">
        <v>17</v>
      </c>
    </row>
    <row r="18" spans="12:18" ht="20.25" customHeight="1" x14ac:dyDescent="0.25">
      <c r="L18" s="3"/>
      <c r="M18" s="7"/>
      <c r="N18" s="3" t="s">
        <v>12</v>
      </c>
      <c r="O18" s="3"/>
      <c r="P18" s="3"/>
      <c r="Q18" s="3"/>
      <c r="R18" s="7"/>
    </row>
    <row r="19" spans="12:18" x14ac:dyDescent="0.25">
      <c r="L19" s="3"/>
      <c r="M19" s="8" t="s">
        <v>10</v>
      </c>
      <c r="N19" s="4"/>
      <c r="O19" s="4"/>
      <c r="P19" s="4"/>
      <c r="Q19" s="4"/>
      <c r="R19" s="4"/>
    </row>
    <row r="20" spans="12:18" x14ac:dyDescent="0.25">
      <c r="L20" s="9" t="s">
        <v>5</v>
      </c>
      <c r="M20" s="5">
        <v>100</v>
      </c>
      <c r="N20" s="5">
        <v>8.1</v>
      </c>
      <c r="O20" s="5">
        <v>1</v>
      </c>
      <c r="P20" s="10">
        <f>10^9</f>
        <v>1000000000</v>
      </c>
      <c r="Q20" s="10">
        <f>N20*O20*P20</f>
        <v>8100000000</v>
      </c>
      <c r="R20" s="10">
        <f t="shared" ref="R20:R21" si="4">Q20*2.74/(LOG(($E$4/1000)/($D$4/1000)))</f>
        <v>363514472007.95349</v>
      </c>
    </row>
    <row r="21" spans="12:18" x14ac:dyDescent="0.25">
      <c r="L21" s="9"/>
      <c r="M21" s="5">
        <v>500</v>
      </c>
      <c r="N21" s="5">
        <v>3.2</v>
      </c>
      <c r="O21" s="5">
        <v>10</v>
      </c>
      <c r="P21" s="10">
        <f>10^8</f>
        <v>100000000</v>
      </c>
      <c r="Q21" s="10">
        <f t="shared" ref="Q21:Q28" si="5">N21*O21*P21</f>
        <v>3200000000</v>
      </c>
      <c r="R21" s="10">
        <f t="shared" si="4"/>
        <v>143610655608.08038</v>
      </c>
    </row>
    <row r="22" spans="12:18" x14ac:dyDescent="0.25">
      <c r="L22" s="9"/>
      <c r="M22" s="5">
        <v>1000</v>
      </c>
      <c r="N22" s="5">
        <v>3</v>
      </c>
      <c r="O22" s="5">
        <v>10</v>
      </c>
      <c r="P22" s="10">
        <f>10^8</f>
        <v>100000000</v>
      </c>
      <c r="Q22" s="10">
        <f t="shared" si="5"/>
        <v>3000000000</v>
      </c>
      <c r="R22" s="10">
        <f>Q22*2.74/(LOG(($E$4/1000)/($D$4/1000)))</f>
        <v>134634989632.57538</v>
      </c>
    </row>
    <row r="23" spans="12:18" x14ac:dyDescent="0.25">
      <c r="L23" s="9" t="s">
        <v>4</v>
      </c>
      <c r="M23" s="5">
        <v>100</v>
      </c>
      <c r="N23" s="5">
        <v>8.9</v>
      </c>
      <c r="O23" s="5">
        <v>1</v>
      </c>
      <c r="P23" s="10">
        <f>10^9</f>
        <v>1000000000</v>
      </c>
      <c r="Q23" s="10">
        <f t="shared" si="5"/>
        <v>8900000000</v>
      </c>
      <c r="R23" s="10">
        <f t="shared" ref="R22:R24" si="6">Q23*2.74/(LOG(($E$5/1000)/($D$5/1000)))</f>
        <v>371291939609.04816</v>
      </c>
    </row>
    <row r="24" spans="12:18" x14ac:dyDescent="0.25">
      <c r="L24" s="9"/>
      <c r="M24" s="5">
        <v>500</v>
      </c>
      <c r="N24" s="5">
        <v>3.1</v>
      </c>
      <c r="O24" s="5">
        <v>10</v>
      </c>
      <c r="P24" s="10">
        <f>10^8</f>
        <v>100000000</v>
      </c>
      <c r="Q24" s="10">
        <f t="shared" si="5"/>
        <v>3100000000</v>
      </c>
      <c r="R24" s="10">
        <f t="shared" si="6"/>
        <v>129326405931.2415</v>
      </c>
    </row>
    <row r="25" spans="12:18" x14ac:dyDescent="0.25">
      <c r="L25" s="9"/>
      <c r="M25" s="5">
        <v>1000</v>
      </c>
      <c r="N25" s="5">
        <v>3</v>
      </c>
      <c r="O25" s="5">
        <v>10</v>
      </c>
      <c r="P25" s="10">
        <f>10^8</f>
        <v>100000000</v>
      </c>
      <c r="Q25" s="10">
        <f t="shared" si="5"/>
        <v>3000000000</v>
      </c>
      <c r="R25" s="10">
        <f>Q25*2.74/(LOG(($E$5/1000)/($D$5/1000)))</f>
        <v>125154586385.07242</v>
      </c>
    </row>
    <row r="26" spans="12:18" x14ac:dyDescent="0.25">
      <c r="L26" s="9" t="s">
        <v>6</v>
      </c>
      <c r="M26" s="5">
        <v>100</v>
      </c>
      <c r="N26" s="5">
        <v>5.9</v>
      </c>
      <c r="O26" s="5">
        <v>1</v>
      </c>
      <c r="P26" s="10">
        <f>10^10</f>
        <v>10000000000</v>
      </c>
      <c r="Q26" s="10">
        <f t="shared" si="5"/>
        <v>59000000000</v>
      </c>
      <c r="R26" s="10">
        <f t="shared" ref="R25:R27" si="7">Q26*2.74/(LOG(($E$6/1000)/($D$6/1000)))</f>
        <v>3284569172624.2529</v>
      </c>
    </row>
    <row r="27" spans="12:18" x14ac:dyDescent="0.25">
      <c r="L27" s="9"/>
      <c r="M27" s="5">
        <v>500</v>
      </c>
      <c r="N27" s="5">
        <v>0.87</v>
      </c>
      <c r="O27" s="5">
        <v>10</v>
      </c>
      <c r="P27" s="10">
        <f>10^9</f>
        <v>1000000000</v>
      </c>
      <c r="Q27" s="10">
        <f t="shared" si="5"/>
        <v>8700000000</v>
      </c>
      <c r="R27" s="10">
        <f t="shared" si="7"/>
        <v>484334776302.22034</v>
      </c>
    </row>
    <row r="28" spans="12:18" x14ac:dyDescent="0.25">
      <c r="L28" s="9"/>
      <c r="M28" s="5">
        <v>1000</v>
      </c>
      <c r="N28" s="5">
        <v>7.9</v>
      </c>
      <c r="O28" s="5">
        <v>10</v>
      </c>
      <c r="P28" s="10">
        <f>10^8</f>
        <v>100000000</v>
      </c>
      <c r="Q28" s="10">
        <f t="shared" si="5"/>
        <v>7900000000</v>
      </c>
      <c r="R28" s="10">
        <f>Q28*2.74/(LOG(($E$6/1000)/($D$6/1000)))</f>
        <v>439798245147.99316</v>
      </c>
    </row>
    <row r="32" spans="12:18" x14ac:dyDescent="0.25">
      <c r="M32" s="6" t="s">
        <v>18</v>
      </c>
      <c r="N32" s="6"/>
      <c r="O32" s="6"/>
      <c r="P32" s="6"/>
      <c r="Q32" s="6"/>
      <c r="R32" s="6"/>
    </row>
    <row r="33" spans="13:18" ht="15" customHeight="1" x14ac:dyDescent="0.25">
      <c r="M33" s="9" t="s">
        <v>20</v>
      </c>
      <c r="N33" s="3" t="s">
        <v>19</v>
      </c>
      <c r="O33" s="3"/>
      <c r="P33" s="3"/>
      <c r="Q33" s="3"/>
      <c r="R33" s="3"/>
    </row>
    <row r="34" spans="13:18" x14ac:dyDescent="0.25">
      <c r="M34" s="9"/>
      <c r="N34" s="3"/>
      <c r="O34" s="3"/>
      <c r="P34" s="3"/>
      <c r="Q34" s="3"/>
      <c r="R34" s="3"/>
    </row>
    <row r="35" spans="13:18" x14ac:dyDescent="0.25">
      <c r="M35" s="9"/>
      <c r="N35" s="4"/>
      <c r="O35" s="4"/>
      <c r="P35" s="4"/>
      <c r="Q35" s="4"/>
      <c r="R35" s="4"/>
    </row>
    <row r="36" spans="13:18" x14ac:dyDescent="0.25">
      <c r="M36" s="5">
        <v>10</v>
      </c>
      <c r="N36" s="5">
        <v>2.2000000000000002</v>
      </c>
      <c r="O36" s="5">
        <v>1</v>
      </c>
      <c r="P36" s="5">
        <f>10^11</f>
        <v>100000000000</v>
      </c>
      <c r="Q36" s="10">
        <f>N36*O36*P36</f>
        <v>220000000000.00003</v>
      </c>
      <c r="R36" s="10">
        <f>100/Q36</f>
        <v>4.545454545454545E-10</v>
      </c>
    </row>
    <row r="37" spans="13:18" x14ac:dyDescent="0.25">
      <c r="M37" s="5">
        <v>20</v>
      </c>
      <c r="N37" s="5">
        <v>2.9</v>
      </c>
      <c r="O37" s="5">
        <v>1</v>
      </c>
      <c r="P37" s="5">
        <f>10^11</f>
        <v>100000000000</v>
      </c>
      <c r="Q37" s="10">
        <f>N37*O37*P37</f>
        <v>290000000000</v>
      </c>
      <c r="R37" s="10">
        <f>100/Q37</f>
        <v>3.4482758620689656E-10</v>
      </c>
    </row>
    <row r="38" spans="13:18" x14ac:dyDescent="0.25">
      <c r="M38" s="5">
        <v>30</v>
      </c>
      <c r="N38" s="5">
        <v>3.2</v>
      </c>
      <c r="O38" s="5">
        <v>1</v>
      </c>
      <c r="P38" s="5">
        <f t="shared" ref="P38:P49" si="8">10^11</f>
        <v>100000000000</v>
      </c>
      <c r="Q38" s="10">
        <f t="shared" ref="Q38:Q49" si="9">N38*O38*P38</f>
        <v>320000000000</v>
      </c>
      <c r="R38" s="10">
        <f t="shared" ref="R38:R49" si="10">100/Q38</f>
        <v>3.1250000000000001E-10</v>
      </c>
    </row>
    <row r="39" spans="13:18" x14ac:dyDescent="0.25">
      <c r="M39" s="5">
        <v>40</v>
      </c>
      <c r="N39" s="5">
        <v>3.8</v>
      </c>
      <c r="O39" s="5">
        <v>1</v>
      </c>
      <c r="P39" s="5">
        <f t="shared" si="8"/>
        <v>100000000000</v>
      </c>
      <c r="Q39" s="10">
        <f t="shared" si="9"/>
        <v>380000000000</v>
      </c>
      <c r="R39" s="10">
        <f t="shared" si="10"/>
        <v>2.6315789473684208E-10</v>
      </c>
    </row>
    <row r="40" spans="13:18" x14ac:dyDescent="0.25">
      <c r="M40" s="5">
        <v>50</v>
      </c>
      <c r="N40" s="5">
        <v>3.9</v>
      </c>
      <c r="O40" s="5">
        <v>1</v>
      </c>
      <c r="P40" s="5">
        <f t="shared" si="8"/>
        <v>100000000000</v>
      </c>
      <c r="Q40" s="10">
        <f t="shared" si="9"/>
        <v>390000000000</v>
      </c>
      <c r="R40" s="10">
        <f t="shared" si="10"/>
        <v>2.564102564102564E-10</v>
      </c>
    </row>
    <row r="41" spans="13:18" x14ac:dyDescent="0.25">
      <c r="M41" s="5">
        <v>60</v>
      </c>
      <c r="N41" s="5">
        <v>4</v>
      </c>
      <c r="O41" s="5">
        <v>1</v>
      </c>
      <c r="P41" s="5">
        <f t="shared" si="8"/>
        <v>100000000000</v>
      </c>
      <c r="Q41" s="10">
        <f t="shared" si="9"/>
        <v>400000000000</v>
      </c>
      <c r="R41" s="10">
        <f t="shared" si="10"/>
        <v>2.5000000000000002E-10</v>
      </c>
    </row>
    <row r="42" spans="13:18" x14ac:dyDescent="0.25">
      <c r="M42" s="5">
        <v>70</v>
      </c>
      <c r="N42" s="5">
        <v>4.0999999999999996</v>
      </c>
      <c r="O42" s="5">
        <v>1</v>
      </c>
      <c r="P42" s="5">
        <f t="shared" si="8"/>
        <v>100000000000</v>
      </c>
      <c r="Q42" s="10">
        <f t="shared" si="9"/>
        <v>409999999999.99994</v>
      </c>
      <c r="R42" s="10">
        <f t="shared" si="10"/>
        <v>2.4390243902439027E-10</v>
      </c>
    </row>
    <row r="43" spans="13:18" x14ac:dyDescent="0.25">
      <c r="M43" s="5">
        <v>80</v>
      </c>
      <c r="N43" s="5">
        <v>4.2</v>
      </c>
      <c r="O43" s="5">
        <v>1</v>
      </c>
      <c r="P43" s="5">
        <f t="shared" si="8"/>
        <v>100000000000</v>
      </c>
      <c r="Q43" s="10">
        <f t="shared" si="9"/>
        <v>420000000000</v>
      </c>
      <c r="R43" s="10">
        <f t="shared" si="10"/>
        <v>2.380952380952381E-10</v>
      </c>
    </row>
    <row r="44" spans="13:18" x14ac:dyDescent="0.25">
      <c r="M44" s="5">
        <v>90</v>
      </c>
      <c r="N44" s="5">
        <v>4.3</v>
      </c>
      <c r="O44" s="5">
        <v>1</v>
      </c>
      <c r="P44" s="5">
        <f t="shared" si="8"/>
        <v>100000000000</v>
      </c>
      <c r="Q44" s="10">
        <f t="shared" si="9"/>
        <v>430000000000</v>
      </c>
      <c r="R44" s="10">
        <f t="shared" si="10"/>
        <v>2.3255813953488372E-10</v>
      </c>
    </row>
    <row r="45" spans="13:18" x14ac:dyDescent="0.25">
      <c r="M45" s="5">
        <v>120</v>
      </c>
      <c r="N45" s="5">
        <v>4.4000000000000004</v>
      </c>
      <c r="O45" s="5">
        <v>1</v>
      </c>
      <c r="P45" s="5">
        <f t="shared" si="8"/>
        <v>100000000000</v>
      </c>
      <c r="Q45" s="10">
        <f t="shared" si="9"/>
        <v>440000000000.00006</v>
      </c>
      <c r="R45" s="10">
        <f t="shared" si="10"/>
        <v>2.2727272727272725E-10</v>
      </c>
    </row>
    <row r="46" spans="13:18" x14ac:dyDescent="0.25">
      <c r="M46" s="5">
        <v>150</v>
      </c>
      <c r="N46" s="5">
        <v>4.4000000000000004</v>
      </c>
      <c r="O46" s="5">
        <v>1</v>
      </c>
      <c r="P46" s="5">
        <f t="shared" si="8"/>
        <v>100000000000</v>
      </c>
      <c r="Q46" s="10">
        <f t="shared" si="9"/>
        <v>440000000000.00006</v>
      </c>
      <c r="R46" s="10">
        <f t="shared" si="10"/>
        <v>2.2727272727272725E-10</v>
      </c>
    </row>
    <row r="47" spans="13:18" x14ac:dyDescent="0.25">
      <c r="M47" s="5">
        <v>180</v>
      </c>
      <c r="N47" s="5">
        <v>4.4000000000000004</v>
      </c>
      <c r="O47" s="5">
        <v>1</v>
      </c>
      <c r="P47" s="5">
        <f t="shared" si="8"/>
        <v>100000000000</v>
      </c>
      <c r="Q47" s="10">
        <f t="shared" si="9"/>
        <v>440000000000.00006</v>
      </c>
      <c r="R47" s="10">
        <f t="shared" si="10"/>
        <v>2.2727272727272725E-10</v>
      </c>
    </row>
    <row r="48" spans="13:18" x14ac:dyDescent="0.25">
      <c r="M48" s="5">
        <v>240</v>
      </c>
      <c r="N48" s="5">
        <v>4.4000000000000004</v>
      </c>
      <c r="O48" s="5">
        <v>1</v>
      </c>
      <c r="P48" s="5">
        <f t="shared" si="8"/>
        <v>100000000000</v>
      </c>
      <c r="Q48" s="10">
        <f t="shared" si="9"/>
        <v>440000000000.00006</v>
      </c>
      <c r="R48" s="10">
        <f t="shared" si="10"/>
        <v>2.2727272727272725E-10</v>
      </c>
    </row>
    <row r="49" spans="13:18" x14ac:dyDescent="0.25">
      <c r="M49" s="5">
        <v>300</v>
      </c>
      <c r="N49" s="5">
        <v>4.4000000000000004</v>
      </c>
      <c r="O49" s="5">
        <v>1</v>
      </c>
      <c r="P49" s="5">
        <f t="shared" si="8"/>
        <v>100000000000</v>
      </c>
      <c r="Q49" s="10">
        <f t="shared" si="9"/>
        <v>440000000000.00006</v>
      </c>
      <c r="R49" s="10">
        <f t="shared" si="10"/>
        <v>2.2727272727272725E-10</v>
      </c>
    </row>
  </sheetData>
  <mergeCells count="23">
    <mergeCell ref="M32:R32"/>
    <mergeCell ref="N33:R34"/>
    <mergeCell ref="M33:M35"/>
    <mergeCell ref="L20:L22"/>
    <mergeCell ref="L23:L25"/>
    <mergeCell ref="L26:L28"/>
    <mergeCell ref="N18:Q18"/>
    <mergeCell ref="N3:Q3"/>
    <mergeCell ref="L16:R16"/>
    <mergeCell ref="L17:L19"/>
    <mergeCell ref="M17:M18"/>
    <mergeCell ref="N17:Q17"/>
    <mergeCell ref="R17:R18"/>
    <mergeCell ref="L1:R1"/>
    <mergeCell ref="L5:L7"/>
    <mergeCell ref="L8:L10"/>
    <mergeCell ref="L11:L13"/>
    <mergeCell ref="B2:B3"/>
    <mergeCell ref="C2:C3"/>
    <mergeCell ref="M2:M3"/>
    <mergeCell ref="N2:Q2"/>
    <mergeCell ref="R2:R3"/>
    <mergeCell ref="L2:L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Grosiak</dc:creator>
  <cp:lastModifiedBy>Karolina Grosiak</cp:lastModifiedBy>
  <dcterms:created xsi:type="dcterms:W3CDTF">2018-04-11T16:40:20Z</dcterms:created>
  <dcterms:modified xsi:type="dcterms:W3CDTF">2018-04-11T17:37:46Z</dcterms:modified>
</cp:coreProperties>
</file>