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634AB0E3-8FF1-4F31-BA5F-CA3C65EEE085}" xr6:coauthVersionLast="47" xr6:coauthVersionMax="47" xr10:uidLastSave="{00000000-0000-0000-0000-000000000000}"/>
  <bookViews>
    <workbookView xWindow="-110" yWindow="-110" windowWidth="19420" windowHeight="10560" xr2:uid="{2550D6F6-3412-4AFF-951F-F0AA6F8F82E1}"/>
  </bookViews>
  <sheets>
    <sheet name="Sheet1" sheetId="1" r:id="rId1"/>
  </sheets>
  <definedNames>
    <definedName name="_xlnm._FilterDatabase" localSheetId="0" hidden="1">Sheet1!$A$1:$K$52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G42" i="1"/>
  <c r="K37" i="1"/>
  <c r="J37" i="1"/>
  <c r="I37" i="1"/>
  <c r="I42" i="1" s="1"/>
  <c r="H37" i="1"/>
  <c r="G37" i="1"/>
  <c r="F37" i="1"/>
  <c r="E37" i="1"/>
  <c r="E42" i="1" s="1"/>
  <c r="J35" i="1"/>
  <c r="H35" i="1"/>
  <c r="F35" i="1"/>
  <c r="J34" i="1"/>
  <c r="J42" i="1" s="1"/>
  <c r="H34" i="1"/>
  <c r="F34" i="1"/>
  <c r="E22" i="1"/>
  <c r="H20" i="1"/>
  <c r="G20" i="1"/>
  <c r="F20" i="1"/>
  <c r="H19" i="1"/>
  <c r="G19" i="1"/>
  <c r="F19" i="1"/>
  <c r="F18" i="1"/>
  <c r="H15" i="1"/>
  <c r="G15" i="1"/>
  <c r="F15" i="1"/>
  <c r="H14" i="1"/>
  <c r="G14" i="1"/>
  <c r="F14" i="1"/>
  <c r="F11" i="1"/>
  <c r="G11" i="1" s="1"/>
  <c r="H11" i="1" s="1"/>
  <c r="I11" i="1" s="1"/>
  <c r="J11" i="1" s="1"/>
  <c r="K11" i="1" s="1"/>
  <c r="F10" i="1"/>
  <c r="G10" i="1" s="1"/>
  <c r="H10" i="1" s="1"/>
  <c r="I10" i="1" s="1"/>
  <c r="J10" i="1" s="1"/>
  <c r="K10" i="1" s="1"/>
  <c r="F9" i="1"/>
  <c r="G9" i="1" s="1"/>
  <c r="H9" i="1" s="1"/>
  <c r="I9" i="1" s="1"/>
  <c r="J9" i="1" s="1"/>
  <c r="K9" i="1" s="1"/>
  <c r="F8" i="1"/>
  <c r="G8" i="1" s="1"/>
  <c r="H8" i="1" s="1"/>
  <c r="I8" i="1" s="1"/>
  <c r="J8" i="1" s="1"/>
  <c r="K8" i="1" s="1"/>
  <c r="F7" i="1"/>
  <c r="G7" i="1" s="1"/>
  <c r="H7" i="1" s="1"/>
  <c r="I7" i="1" s="1"/>
  <c r="J7" i="1" s="1"/>
  <c r="K7" i="1" s="1"/>
  <c r="F6" i="1"/>
  <c r="G6" i="1" s="1"/>
  <c r="H6" i="1" s="1"/>
  <c r="I6" i="1" s="1"/>
  <c r="J6" i="1" s="1"/>
  <c r="K6" i="1" s="1"/>
  <c r="F5" i="1"/>
  <c r="G5" i="1" s="1"/>
  <c r="H5" i="1" s="1"/>
  <c r="I5" i="1" s="1"/>
  <c r="J5" i="1" s="1"/>
  <c r="K5" i="1" s="1"/>
  <c r="F2" i="1"/>
  <c r="G2" i="1" s="1"/>
  <c r="H2" i="1" s="1"/>
  <c r="F42" i="1" l="1"/>
  <c r="H42" i="1"/>
</calcChain>
</file>

<file path=xl/sharedStrings.xml><?xml version="1.0" encoding="utf-8"?>
<sst xmlns="http://schemas.openxmlformats.org/spreadsheetml/2006/main" count="208" uniqueCount="45">
  <si>
    <t>ID</t>
  </si>
  <si>
    <t>Sheet</t>
  </si>
  <si>
    <t>Parameter</t>
  </si>
  <si>
    <t>CO2 limit</t>
  </si>
  <si>
    <t>Global</t>
  </si>
  <si>
    <t>CO2</t>
  </si>
  <si>
    <t>Geothermie</t>
  </si>
  <si>
    <t>Nuclear</t>
  </si>
  <si>
    <t>Biomass</t>
  </si>
  <si>
    <t>Coal</t>
  </si>
  <si>
    <t>Gas</t>
  </si>
  <si>
    <t>Oil</t>
  </si>
  <si>
    <t>Other</t>
  </si>
  <si>
    <t>Elec sell</t>
  </si>
  <si>
    <t>Elec buy</t>
  </si>
  <si>
    <t>Commodity</t>
  </si>
  <si>
    <t>price</t>
  </si>
  <si>
    <t>Dimension</t>
  </si>
  <si>
    <t>Mt/a</t>
  </si>
  <si>
    <t>€/MWh</t>
  </si>
  <si>
    <t>Hydro plant</t>
  </si>
  <si>
    <t>Onshore wind park</t>
  </si>
  <si>
    <t>Photovoltaics</t>
  </si>
  <si>
    <t>Biomass plant</t>
  </si>
  <si>
    <t>Geothermal plant</t>
  </si>
  <si>
    <t>Coal plant</t>
  </si>
  <si>
    <t>Oil plant</t>
  </si>
  <si>
    <t>Gas plant</t>
  </si>
  <si>
    <t>Nuclear plant</t>
  </si>
  <si>
    <t>Others</t>
  </si>
  <si>
    <t>Slack plant</t>
  </si>
  <si>
    <t>Curtailment</t>
  </si>
  <si>
    <t>Export</t>
  </si>
  <si>
    <t>Import</t>
  </si>
  <si>
    <t>Small-scale heat pumps</t>
  </si>
  <si>
    <t>Large-scale heat pumps</t>
  </si>
  <si>
    <t>Electric heaters</t>
  </si>
  <si>
    <t>Direct firing</t>
  </si>
  <si>
    <t>Electric chargers</t>
  </si>
  <si>
    <t>Electricity conversion</t>
  </si>
  <si>
    <t>Process</t>
  </si>
  <si>
    <t>inst-cap</t>
  </si>
  <si>
    <t>MW</t>
  </si>
  <si>
    <t>inv-cost</t>
  </si>
  <si>
    <t>€/MW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</si>
</sst>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right" vertical="center"/>
    </xf>
    <xf numFmtId="2" fontId="0" fillId="0" borderId="0" xfId="0" applyNumberFormat="1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649A-627C-4949-86D2-A3A5E4D13864}">
  <dimension ref="A1:K52"/>
  <sheetViews>
    <sheetView tabSelected="1" workbookViewId="0">
      <selection activeCell="E7" sqref="E7"/>
    </sheetView>
  </sheetViews>
  <sheetFormatPr defaultRowHeight="14.5" x14ac:dyDescent="0.35"/>
  <cols>
    <col min="1" max="1" width="20.54296875" bestFit="1" customWidth="1"/>
    <col min="2" max="2" width="10.453125" bestFit="1" customWidth="1"/>
    <col min="3" max="4" width="14.26953125" bestFit="1" customWidth="1"/>
    <col min="5" max="11" width="9.36328125" bestFit="1" customWidth="1"/>
  </cols>
  <sheetData>
    <row r="1" spans="1:11" x14ac:dyDescent="0.35">
      <c r="A1" s="10" t="s">
        <v>0</v>
      </c>
      <c r="B1" s="10" t="s">
        <v>1</v>
      </c>
      <c r="C1" s="10" t="s">
        <v>2</v>
      </c>
      <c r="D1" s="10" t="s">
        <v>17</v>
      </c>
      <c r="E1" s="10">
        <v>2020</v>
      </c>
      <c r="F1" s="10">
        <v>2025</v>
      </c>
      <c r="G1" s="10">
        <v>2030</v>
      </c>
      <c r="H1" s="10">
        <v>2035</v>
      </c>
      <c r="I1" s="10">
        <v>2040</v>
      </c>
      <c r="J1" s="10">
        <v>2045</v>
      </c>
      <c r="K1" s="10">
        <v>2050</v>
      </c>
    </row>
    <row r="2" spans="1:11" x14ac:dyDescent="0.35">
      <c r="A2" s="4" t="s">
        <v>3</v>
      </c>
      <c r="B2" s="4" t="s">
        <v>4</v>
      </c>
      <c r="C2" s="4" t="s">
        <v>3</v>
      </c>
      <c r="D2" s="4" t="s">
        <v>18</v>
      </c>
      <c r="E2" s="4">
        <v>80</v>
      </c>
      <c r="F2" s="4">
        <f>E2*0.5</f>
        <v>40</v>
      </c>
      <c r="G2" s="4">
        <f t="shared" ref="G2:H2" si="0">F2*0.5</f>
        <v>20</v>
      </c>
      <c r="H2" s="4">
        <f t="shared" si="0"/>
        <v>10</v>
      </c>
      <c r="I2" s="4">
        <v>0</v>
      </c>
      <c r="J2" s="4">
        <v>0</v>
      </c>
      <c r="K2" s="4">
        <v>0</v>
      </c>
    </row>
    <row r="3" spans="1:11" x14ac:dyDescent="0.35">
      <c r="A3" s="7" t="s">
        <v>5</v>
      </c>
      <c r="B3" s="7" t="s">
        <v>15</v>
      </c>
      <c r="C3" s="7" t="s">
        <v>16</v>
      </c>
      <c r="D3" s="7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35">
      <c r="A4" s="7" t="s">
        <v>6</v>
      </c>
      <c r="B4" s="7" t="s">
        <v>15</v>
      </c>
      <c r="C4" s="7" t="s">
        <v>16</v>
      </c>
      <c r="D4" s="7" t="s">
        <v>19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1:11" x14ac:dyDescent="0.35">
      <c r="A5" s="7" t="s">
        <v>7</v>
      </c>
      <c r="B5" s="7" t="s">
        <v>15</v>
      </c>
      <c r="C5" s="7" t="s">
        <v>16</v>
      </c>
      <c r="D5" s="7" t="s">
        <v>19</v>
      </c>
      <c r="E5" s="8">
        <v>2.6</v>
      </c>
      <c r="F5" s="9">
        <f t="shared" ref="F5:K11" si="1">E5*1.02</f>
        <v>2.6520000000000001</v>
      </c>
      <c r="G5" s="9">
        <f t="shared" si="1"/>
        <v>2.7050400000000003</v>
      </c>
      <c r="H5" s="9">
        <f t="shared" si="1"/>
        <v>2.7591408000000004</v>
      </c>
      <c r="I5" s="9">
        <f t="shared" si="1"/>
        <v>2.8143236160000002</v>
      </c>
      <c r="J5" s="9">
        <f t="shared" si="1"/>
        <v>2.8706100883200003</v>
      </c>
      <c r="K5" s="9">
        <f t="shared" si="1"/>
        <v>2.9280222900864006</v>
      </c>
    </row>
    <row r="6" spans="1:11" x14ac:dyDescent="0.35">
      <c r="A6" s="7" t="s">
        <v>8</v>
      </c>
      <c r="B6" s="7" t="s">
        <v>15</v>
      </c>
      <c r="C6" s="7" t="s">
        <v>16</v>
      </c>
      <c r="D6" s="7" t="s">
        <v>19</v>
      </c>
      <c r="E6" s="8">
        <v>7</v>
      </c>
      <c r="F6" s="9">
        <f t="shared" si="1"/>
        <v>7.1400000000000006</v>
      </c>
      <c r="G6" s="9">
        <f t="shared" si="1"/>
        <v>7.2828000000000008</v>
      </c>
      <c r="H6" s="9">
        <f t="shared" si="1"/>
        <v>7.4284560000000006</v>
      </c>
      <c r="I6" s="9">
        <f t="shared" si="1"/>
        <v>7.5770251200000009</v>
      </c>
      <c r="J6" s="9">
        <f t="shared" si="1"/>
        <v>7.7285656224000014</v>
      </c>
      <c r="K6" s="9">
        <f t="shared" si="1"/>
        <v>7.883136934848002</v>
      </c>
    </row>
    <row r="7" spans="1:11" x14ac:dyDescent="0.35">
      <c r="A7" s="7" t="s">
        <v>9</v>
      </c>
      <c r="B7" s="7" t="s">
        <v>15</v>
      </c>
      <c r="C7" s="7" t="s">
        <v>16</v>
      </c>
      <c r="D7" s="7" t="s">
        <v>19</v>
      </c>
      <c r="E7" s="8">
        <v>8.15</v>
      </c>
      <c r="F7" s="9">
        <f t="shared" si="1"/>
        <v>8.3130000000000006</v>
      </c>
      <c r="G7" s="9">
        <f t="shared" si="1"/>
        <v>8.47926</v>
      </c>
      <c r="H7" s="9">
        <f t="shared" si="1"/>
        <v>8.6488452000000002</v>
      </c>
      <c r="I7" s="9">
        <f t="shared" si="1"/>
        <v>8.8218221040000007</v>
      </c>
      <c r="J7" s="9">
        <f t="shared" si="1"/>
        <v>8.9982585460800006</v>
      </c>
      <c r="K7" s="9">
        <f t="shared" si="1"/>
        <v>9.1782237170016003</v>
      </c>
    </row>
    <row r="8" spans="1:11" x14ac:dyDescent="0.35">
      <c r="A8" s="7" t="s">
        <v>10</v>
      </c>
      <c r="B8" s="7" t="s">
        <v>15</v>
      </c>
      <c r="C8" s="7" t="s">
        <v>16</v>
      </c>
      <c r="D8" s="7" t="s">
        <v>19</v>
      </c>
      <c r="E8" s="8">
        <v>20.100000000000001</v>
      </c>
      <c r="F8" s="9">
        <f t="shared" si="1"/>
        <v>20.502000000000002</v>
      </c>
      <c r="G8" s="9">
        <f t="shared" si="1"/>
        <v>20.912040000000005</v>
      </c>
      <c r="H8" s="9">
        <f t="shared" si="1"/>
        <v>21.330280800000004</v>
      </c>
      <c r="I8" s="9">
        <f t="shared" si="1"/>
        <v>21.756886416000004</v>
      </c>
      <c r="J8" s="9">
        <f t="shared" si="1"/>
        <v>22.192024144320005</v>
      </c>
      <c r="K8" s="9">
        <f t="shared" si="1"/>
        <v>22.635864627206406</v>
      </c>
    </row>
    <row r="9" spans="1:11" x14ac:dyDescent="0.35">
      <c r="A9" s="7" t="s">
        <v>11</v>
      </c>
      <c r="B9" s="7" t="s">
        <v>15</v>
      </c>
      <c r="C9" s="7" t="s">
        <v>16</v>
      </c>
      <c r="D9" s="7" t="s">
        <v>19</v>
      </c>
      <c r="E9" s="8">
        <v>50</v>
      </c>
      <c r="F9" s="9">
        <f t="shared" si="1"/>
        <v>51</v>
      </c>
      <c r="G9" s="9">
        <f t="shared" si="1"/>
        <v>52.02</v>
      </c>
      <c r="H9" s="9">
        <f t="shared" si="1"/>
        <v>53.060400000000001</v>
      </c>
      <c r="I9" s="9">
        <f t="shared" si="1"/>
        <v>54.121608000000002</v>
      </c>
      <c r="J9" s="9">
        <f t="shared" si="1"/>
        <v>55.204040160000005</v>
      </c>
      <c r="K9" s="9">
        <f t="shared" si="1"/>
        <v>56.308120963200004</v>
      </c>
    </row>
    <row r="10" spans="1:11" x14ac:dyDescent="0.35">
      <c r="A10" s="7" t="s">
        <v>12</v>
      </c>
      <c r="B10" s="7" t="s">
        <v>15</v>
      </c>
      <c r="C10" s="7" t="s">
        <v>16</v>
      </c>
      <c r="D10" s="7" t="s">
        <v>19</v>
      </c>
      <c r="E10" s="9">
        <v>55</v>
      </c>
      <c r="F10" s="9">
        <f t="shared" si="1"/>
        <v>56.1</v>
      </c>
      <c r="G10" s="9">
        <f t="shared" si="1"/>
        <v>57.222000000000001</v>
      </c>
      <c r="H10" s="9">
        <f t="shared" si="1"/>
        <v>58.366440000000004</v>
      </c>
      <c r="I10" s="9">
        <f t="shared" si="1"/>
        <v>59.533768800000004</v>
      </c>
      <c r="J10" s="9">
        <f t="shared" si="1"/>
        <v>60.724444176000006</v>
      </c>
      <c r="K10" s="9">
        <f t="shared" si="1"/>
        <v>61.938933059520004</v>
      </c>
    </row>
    <row r="11" spans="1:11" x14ac:dyDescent="0.35">
      <c r="A11" s="7" t="s">
        <v>13</v>
      </c>
      <c r="B11" s="7" t="s">
        <v>15</v>
      </c>
      <c r="C11" s="7" t="s">
        <v>16</v>
      </c>
      <c r="D11" s="7" t="s">
        <v>19</v>
      </c>
      <c r="E11" s="8">
        <v>20</v>
      </c>
      <c r="F11" s="9">
        <f>E11*1.02</f>
        <v>20.399999999999999</v>
      </c>
      <c r="G11" s="9">
        <f t="shared" si="1"/>
        <v>20.808</v>
      </c>
      <c r="H11" s="9">
        <f t="shared" si="1"/>
        <v>21.224160000000001</v>
      </c>
      <c r="I11" s="9">
        <f t="shared" si="1"/>
        <v>21.648643200000002</v>
      </c>
      <c r="J11" s="9">
        <f t="shared" si="1"/>
        <v>22.081616064000002</v>
      </c>
      <c r="K11" s="9">
        <f t="shared" si="1"/>
        <v>22.523248385280002</v>
      </c>
    </row>
    <row r="12" spans="1:11" x14ac:dyDescent="0.35">
      <c r="A12" s="7" t="s">
        <v>14</v>
      </c>
      <c r="B12" s="7" t="s">
        <v>15</v>
      </c>
      <c r="C12" s="7" t="s">
        <v>16</v>
      </c>
      <c r="D12" s="7" t="s">
        <v>19</v>
      </c>
      <c r="E12" s="8">
        <v>100</v>
      </c>
      <c r="F12" s="8">
        <v>100</v>
      </c>
      <c r="G12" s="8">
        <v>100</v>
      </c>
      <c r="H12" s="8">
        <v>100</v>
      </c>
      <c r="I12" s="8">
        <v>100</v>
      </c>
      <c r="J12" s="8">
        <v>100</v>
      </c>
      <c r="K12" s="8">
        <v>100</v>
      </c>
    </row>
    <row r="13" spans="1:11" x14ac:dyDescent="0.35">
      <c r="A13" s="4" t="s">
        <v>20</v>
      </c>
      <c r="B13" s="4" t="s">
        <v>40</v>
      </c>
      <c r="C13" s="4" t="s">
        <v>41</v>
      </c>
      <c r="D13" s="4" t="s">
        <v>42</v>
      </c>
      <c r="E13" s="5">
        <v>1981</v>
      </c>
      <c r="F13" s="5">
        <v>1981</v>
      </c>
      <c r="G13" s="5">
        <v>1981</v>
      </c>
      <c r="H13" s="5">
        <v>1981</v>
      </c>
      <c r="I13" s="5">
        <v>1981</v>
      </c>
      <c r="J13" s="5">
        <v>1981</v>
      </c>
      <c r="K13" s="5">
        <v>1981</v>
      </c>
    </row>
    <row r="14" spans="1:11" x14ac:dyDescent="0.35">
      <c r="A14" s="4" t="s">
        <v>21</v>
      </c>
      <c r="B14" s="4" t="s">
        <v>40</v>
      </c>
      <c r="C14" s="4" t="s">
        <v>41</v>
      </c>
      <c r="D14" s="4" t="s">
        <v>42</v>
      </c>
      <c r="E14" s="5">
        <v>2533</v>
      </c>
      <c r="F14" s="6">
        <f>E14*0.75</f>
        <v>1899.75</v>
      </c>
      <c r="G14" s="6">
        <f>E14*0.5</f>
        <v>1266.5</v>
      </c>
      <c r="H14" s="6">
        <f>E14*0.25</f>
        <v>633.25</v>
      </c>
      <c r="I14" s="6">
        <v>0</v>
      </c>
      <c r="J14" s="6">
        <v>0</v>
      </c>
      <c r="K14" s="6">
        <v>0</v>
      </c>
    </row>
    <row r="15" spans="1:11" x14ac:dyDescent="0.35">
      <c r="A15" s="4" t="s">
        <v>22</v>
      </c>
      <c r="B15" s="4" t="s">
        <v>40</v>
      </c>
      <c r="C15" s="4" t="s">
        <v>41</v>
      </c>
      <c r="D15" s="4" t="s">
        <v>42</v>
      </c>
      <c r="E15" s="5">
        <v>14035</v>
      </c>
      <c r="F15" s="6">
        <f>E15*0.75</f>
        <v>10526.25</v>
      </c>
      <c r="G15" s="6">
        <f>E15*0.5</f>
        <v>7017.5</v>
      </c>
      <c r="H15" s="6">
        <f>E15*0.25</f>
        <v>3508.75</v>
      </c>
      <c r="I15" s="6">
        <v>0</v>
      </c>
      <c r="J15" s="6">
        <v>0</v>
      </c>
      <c r="K15" s="6">
        <v>0</v>
      </c>
    </row>
    <row r="16" spans="1:11" x14ac:dyDescent="0.35">
      <c r="A16" s="4" t="s">
        <v>23</v>
      </c>
      <c r="B16" s="4" t="s">
        <v>40</v>
      </c>
      <c r="C16" s="4" t="s">
        <v>41</v>
      </c>
      <c r="D16" s="4" t="s">
        <v>42</v>
      </c>
      <c r="E16" s="5">
        <v>1848</v>
      </c>
      <c r="F16" s="5">
        <v>1848</v>
      </c>
      <c r="G16" s="5">
        <v>1848</v>
      </c>
      <c r="H16" s="5">
        <v>1848</v>
      </c>
      <c r="I16" s="5">
        <v>1848</v>
      </c>
      <c r="J16" s="5">
        <v>1848</v>
      </c>
      <c r="K16" s="5">
        <v>1848</v>
      </c>
    </row>
    <row r="17" spans="1:11" x14ac:dyDescent="0.35">
      <c r="A17" s="4" t="s">
        <v>24</v>
      </c>
      <c r="B17" s="4" t="s">
        <v>40</v>
      </c>
      <c r="C17" s="4" t="s">
        <v>41</v>
      </c>
      <c r="D17" s="4" t="s">
        <v>42</v>
      </c>
      <c r="E17" s="5">
        <v>46</v>
      </c>
      <c r="F17" s="5">
        <v>46</v>
      </c>
      <c r="G17" s="5">
        <v>46</v>
      </c>
      <c r="H17" s="5">
        <v>46</v>
      </c>
      <c r="I17" s="5">
        <v>46</v>
      </c>
      <c r="J17" s="5">
        <v>46</v>
      </c>
      <c r="K17" s="5">
        <v>46</v>
      </c>
    </row>
    <row r="18" spans="1:11" x14ac:dyDescent="0.35">
      <c r="A18" s="4" t="s">
        <v>25</v>
      </c>
      <c r="B18" s="4" t="s">
        <v>40</v>
      </c>
      <c r="C18" s="4" t="s">
        <v>41</v>
      </c>
      <c r="D18" s="4" t="s">
        <v>42</v>
      </c>
      <c r="E18" s="5">
        <v>839</v>
      </c>
      <c r="F18" s="6">
        <f>E18*0.5</f>
        <v>419.5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5">
      <c r="A19" s="4" t="s">
        <v>26</v>
      </c>
      <c r="B19" s="4" t="s">
        <v>40</v>
      </c>
      <c r="C19" s="4" t="s">
        <v>41</v>
      </c>
      <c r="D19" s="4" t="s">
        <v>42</v>
      </c>
      <c r="E19" s="5">
        <v>1388</v>
      </c>
      <c r="F19" s="6">
        <f>E19*0.75</f>
        <v>1041</v>
      </c>
      <c r="G19" s="6">
        <f>E19*0.5</f>
        <v>694</v>
      </c>
      <c r="H19" s="6">
        <f>E19*0.25</f>
        <v>347</v>
      </c>
      <c r="I19" s="6">
        <v>0</v>
      </c>
      <c r="J19" s="6">
        <v>0</v>
      </c>
      <c r="K19" s="6">
        <v>0</v>
      </c>
    </row>
    <row r="20" spans="1:11" x14ac:dyDescent="0.35">
      <c r="A20" s="4" t="s">
        <v>27</v>
      </c>
      <c r="B20" s="4" t="s">
        <v>40</v>
      </c>
      <c r="C20" s="4" t="s">
        <v>41</v>
      </c>
      <c r="D20" s="4" t="s">
        <v>42</v>
      </c>
      <c r="E20" s="5">
        <v>4219</v>
      </c>
      <c r="F20" s="6">
        <f>E20*0.75</f>
        <v>3164.25</v>
      </c>
      <c r="G20" s="6">
        <f>E20*0.5</f>
        <v>2109.5</v>
      </c>
      <c r="H20" s="6">
        <f>E20*0.25</f>
        <v>1054.75</v>
      </c>
      <c r="I20" s="6">
        <v>0</v>
      </c>
      <c r="J20" s="6">
        <v>0</v>
      </c>
      <c r="K20" s="6">
        <v>0</v>
      </c>
    </row>
    <row r="21" spans="1:11" x14ac:dyDescent="0.35">
      <c r="A21" s="4" t="s">
        <v>28</v>
      </c>
      <c r="B21" s="4" t="s">
        <v>40</v>
      </c>
      <c r="C21" s="4" t="s">
        <v>41</v>
      </c>
      <c r="D21" s="4" t="s">
        <v>42</v>
      </c>
      <c r="E21" s="5">
        <v>2698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35">
      <c r="A22" s="4" t="s">
        <v>29</v>
      </c>
      <c r="B22" s="4" t="s">
        <v>40</v>
      </c>
      <c r="C22" s="4" t="s">
        <v>41</v>
      </c>
      <c r="D22" s="4" t="s">
        <v>42</v>
      </c>
      <c r="E22" s="5">
        <f>165+341-E17</f>
        <v>460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</row>
    <row r="23" spans="1:11" x14ac:dyDescent="0.35">
      <c r="A23" s="4" t="s">
        <v>30</v>
      </c>
      <c r="B23" s="4" t="s">
        <v>40</v>
      </c>
      <c r="C23" s="4" t="s">
        <v>41</v>
      </c>
      <c r="D23" s="4" t="s">
        <v>42</v>
      </c>
      <c r="E23" s="5">
        <v>999999</v>
      </c>
      <c r="F23" s="5">
        <v>999999</v>
      </c>
      <c r="G23" s="5">
        <v>999999</v>
      </c>
      <c r="H23" s="5">
        <v>999999</v>
      </c>
      <c r="I23" s="5">
        <v>999999</v>
      </c>
      <c r="J23" s="5">
        <v>999999</v>
      </c>
      <c r="K23" s="5">
        <v>999999</v>
      </c>
    </row>
    <row r="24" spans="1:11" x14ac:dyDescent="0.35">
      <c r="A24" s="4" t="s">
        <v>31</v>
      </c>
      <c r="B24" s="4" t="s">
        <v>40</v>
      </c>
      <c r="C24" s="4" t="s">
        <v>41</v>
      </c>
      <c r="D24" s="4" t="s">
        <v>42</v>
      </c>
      <c r="E24" s="5">
        <v>999999</v>
      </c>
      <c r="F24" s="5">
        <v>999999</v>
      </c>
      <c r="G24" s="5">
        <v>999999</v>
      </c>
      <c r="H24" s="5">
        <v>999999</v>
      </c>
      <c r="I24" s="5">
        <v>999999</v>
      </c>
      <c r="J24" s="5">
        <v>999999</v>
      </c>
      <c r="K24" s="5">
        <v>999999</v>
      </c>
    </row>
    <row r="25" spans="1:11" x14ac:dyDescent="0.35">
      <c r="A25" s="4" t="s">
        <v>32</v>
      </c>
      <c r="B25" s="4" t="s">
        <v>40</v>
      </c>
      <c r="C25" s="4" t="s">
        <v>41</v>
      </c>
      <c r="D25" s="4" t="s">
        <v>42</v>
      </c>
      <c r="E25" s="5">
        <v>30000</v>
      </c>
      <c r="F25" s="5">
        <v>30000</v>
      </c>
      <c r="G25" s="5">
        <v>30000</v>
      </c>
      <c r="H25" s="5">
        <v>30000</v>
      </c>
      <c r="I25" s="5">
        <v>30000</v>
      </c>
      <c r="J25" s="5">
        <v>30000</v>
      </c>
      <c r="K25" s="5">
        <v>30000</v>
      </c>
    </row>
    <row r="26" spans="1:11" x14ac:dyDescent="0.35">
      <c r="A26" s="4" t="s">
        <v>33</v>
      </c>
      <c r="B26" s="4" t="s">
        <v>40</v>
      </c>
      <c r="C26" s="4" t="s">
        <v>41</v>
      </c>
      <c r="D26" s="4" t="s">
        <v>42</v>
      </c>
      <c r="E26" s="5">
        <v>30000</v>
      </c>
      <c r="F26" s="5">
        <v>30000</v>
      </c>
      <c r="G26" s="5">
        <v>30000</v>
      </c>
      <c r="H26" s="5">
        <v>30000</v>
      </c>
      <c r="I26" s="5">
        <v>30000</v>
      </c>
      <c r="J26" s="5">
        <v>30000</v>
      </c>
      <c r="K26" s="5">
        <v>30000</v>
      </c>
    </row>
    <row r="27" spans="1:11" x14ac:dyDescent="0.35">
      <c r="A27" s="4" t="s">
        <v>34</v>
      </c>
      <c r="B27" s="4" t="s">
        <v>40</v>
      </c>
      <c r="C27" s="4" t="s">
        <v>41</v>
      </c>
      <c r="D27" s="4" t="s">
        <v>42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x14ac:dyDescent="0.35">
      <c r="A28" s="4" t="s">
        <v>35</v>
      </c>
      <c r="B28" s="4" t="s">
        <v>40</v>
      </c>
      <c r="C28" s="4" t="s">
        <v>41</v>
      </c>
      <c r="D28" s="4" t="s">
        <v>42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35">
      <c r="A29" s="4" t="s">
        <v>36</v>
      </c>
      <c r="B29" s="4" t="s">
        <v>40</v>
      </c>
      <c r="C29" s="4" t="s">
        <v>41</v>
      </c>
      <c r="D29" s="4" t="s">
        <v>42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 x14ac:dyDescent="0.35">
      <c r="A30" s="4" t="s">
        <v>37</v>
      </c>
      <c r="B30" s="4" t="s">
        <v>40</v>
      </c>
      <c r="C30" s="4" t="s">
        <v>41</v>
      </c>
      <c r="D30" s="4" t="s">
        <v>42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35">
      <c r="A31" s="4" t="s">
        <v>38</v>
      </c>
      <c r="B31" s="4" t="s">
        <v>40</v>
      </c>
      <c r="C31" s="4" t="s">
        <v>41</v>
      </c>
      <c r="D31" s="4" t="s">
        <v>42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 x14ac:dyDescent="0.35">
      <c r="A32" s="4" t="s">
        <v>39</v>
      </c>
      <c r="B32" s="4" t="s">
        <v>40</v>
      </c>
      <c r="C32" s="4" t="s">
        <v>41</v>
      </c>
      <c r="D32" s="4" t="s">
        <v>42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 x14ac:dyDescent="0.35">
      <c r="A33" t="s">
        <v>20</v>
      </c>
      <c r="B33" t="s">
        <v>40</v>
      </c>
      <c r="C33" t="s">
        <v>43</v>
      </c>
      <c r="D33" t="s">
        <v>44</v>
      </c>
      <c r="E33" s="2">
        <v>2208000</v>
      </c>
      <c r="F33" s="2">
        <v>2208000</v>
      </c>
      <c r="G33" s="2">
        <v>2208000</v>
      </c>
      <c r="H33" s="2">
        <v>2208000</v>
      </c>
      <c r="I33" s="2">
        <v>2208000</v>
      </c>
      <c r="J33" s="2">
        <v>2208000</v>
      </c>
      <c r="K33" s="2">
        <v>2208000</v>
      </c>
    </row>
    <row r="34" spans="1:11" x14ac:dyDescent="0.35">
      <c r="A34" t="s">
        <v>21</v>
      </c>
      <c r="B34" t="s">
        <v>40</v>
      </c>
      <c r="C34" t="s">
        <v>43</v>
      </c>
      <c r="D34" t="s">
        <v>44</v>
      </c>
      <c r="E34" s="3">
        <v>1345000</v>
      </c>
      <c r="F34" s="3">
        <f>AVERAGE(E34,G34)</f>
        <v>1294500</v>
      </c>
      <c r="G34" s="1">
        <v>1244000</v>
      </c>
      <c r="H34" s="3">
        <f>AVERAGE(G34,I34)</f>
        <v>1225000</v>
      </c>
      <c r="I34" s="1">
        <v>1206000</v>
      </c>
      <c r="J34" s="3">
        <f>AVERAGE(I34,K34)</f>
        <v>1186500</v>
      </c>
      <c r="K34" s="1">
        <v>1167000</v>
      </c>
    </row>
    <row r="35" spans="1:11" x14ac:dyDescent="0.35">
      <c r="A35" t="s">
        <v>22</v>
      </c>
      <c r="B35" t="s">
        <v>40</v>
      </c>
      <c r="C35" t="s">
        <v>43</v>
      </c>
      <c r="D35" t="s">
        <v>44</v>
      </c>
      <c r="E35" s="2">
        <v>733470</v>
      </c>
      <c r="F35" s="3">
        <f>AVERAGE(E35,G35)</f>
        <v>565735</v>
      </c>
      <c r="G35" s="1">
        <v>398000</v>
      </c>
      <c r="H35" s="3">
        <f>AVERAGE(G35,I35)</f>
        <v>370500</v>
      </c>
      <c r="I35" s="1">
        <v>343000</v>
      </c>
      <c r="J35" s="3">
        <f>AVERAGE(I35,K35)</f>
        <v>315500</v>
      </c>
      <c r="K35" s="1">
        <v>288000</v>
      </c>
    </row>
    <row r="36" spans="1:11" x14ac:dyDescent="0.35">
      <c r="A36" t="s">
        <v>23</v>
      </c>
      <c r="B36" t="s">
        <v>40</v>
      </c>
      <c r="C36" t="s">
        <v>43</v>
      </c>
      <c r="D36" t="s">
        <v>44</v>
      </c>
      <c r="E36" s="2">
        <v>2209000</v>
      </c>
      <c r="F36" s="2">
        <v>2209001</v>
      </c>
      <c r="G36" s="2">
        <v>2209002</v>
      </c>
      <c r="H36" s="2">
        <v>2209003</v>
      </c>
      <c r="I36" s="2">
        <v>2209004</v>
      </c>
      <c r="J36" s="2">
        <v>2209005</v>
      </c>
      <c r="K36" s="2">
        <v>2209006</v>
      </c>
    </row>
    <row r="37" spans="1:11" x14ac:dyDescent="0.35">
      <c r="A37" t="s">
        <v>24</v>
      </c>
      <c r="B37" t="s">
        <v>40</v>
      </c>
      <c r="C37" t="s">
        <v>43</v>
      </c>
      <c r="D37" t="s">
        <v>44</v>
      </c>
      <c r="E37" s="3">
        <f>3392*1000</f>
        <v>3392000</v>
      </c>
      <c r="F37" s="3">
        <f t="shared" ref="F37:K37" si="2">3392*1000</f>
        <v>3392000</v>
      </c>
      <c r="G37" s="3">
        <f t="shared" si="2"/>
        <v>3392000</v>
      </c>
      <c r="H37" s="3">
        <f t="shared" si="2"/>
        <v>3392000</v>
      </c>
      <c r="I37" s="3">
        <f t="shared" si="2"/>
        <v>3392000</v>
      </c>
      <c r="J37" s="3">
        <f t="shared" si="2"/>
        <v>3392000</v>
      </c>
      <c r="K37" s="3">
        <f t="shared" si="2"/>
        <v>3392000</v>
      </c>
    </row>
    <row r="38" spans="1:11" x14ac:dyDescent="0.35">
      <c r="A38" t="s">
        <v>25</v>
      </c>
      <c r="B38" t="s">
        <v>40</v>
      </c>
      <c r="C38" t="s">
        <v>43</v>
      </c>
      <c r="D38" t="s">
        <v>44</v>
      </c>
      <c r="E38" s="2">
        <v>3845510</v>
      </c>
      <c r="F38" s="2">
        <v>3845510</v>
      </c>
      <c r="G38" s="2">
        <v>3845510</v>
      </c>
      <c r="H38" s="2">
        <v>3845510</v>
      </c>
      <c r="I38" s="2">
        <v>3845510</v>
      </c>
      <c r="J38" s="2">
        <v>3845510</v>
      </c>
      <c r="K38" s="2">
        <v>3845510</v>
      </c>
    </row>
    <row r="39" spans="1:11" x14ac:dyDescent="0.35">
      <c r="A39" t="s">
        <v>26</v>
      </c>
      <c r="B39" t="s">
        <v>40</v>
      </c>
      <c r="C39" t="s">
        <v>43</v>
      </c>
      <c r="D39" t="s">
        <v>44</v>
      </c>
      <c r="E39" s="2">
        <v>343000</v>
      </c>
      <c r="F39" s="2">
        <v>343000</v>
      </c>
      <c r="G39" s="2">
        <v>343000</v>
      </c>
      <c r="H39" s="2">
        <v>343000</v>
      </c>
      <c r="I39" s="2">
        <v>343000</v>
      </c>
      <c r="J39" s="2">
        <v>343000</v>
      </c>
      <c r="K39" s="2">
        <v>343000</v>
      </c>
    </row>
    <row r="40" spans="1:11" x14ac:dyDescent="0.35">
      <c r="A40" t="s">
        <v>27</v>
      </c>
      <c r="B40" t="s">
        <v>40</v>
      </c>
      <c r="C40" t="s">
        <v>43</v>
      </c>
      <c r="D40" t="s">
        <v>44</v>
      </c>
      <c r="E40" s="2">
        <v>880000</v>
      </c>
      <c r="F40" s="2">
        <v>880000</v>
      </c>
      <c r="G40" s="2">
        <v>880000</v>
      </c>
      <c r="H40" s="2">
        <v>880000</v>
      </c>
      <c r="I40" s="2">
        <v>880000</v>
      </c>
      <c r="J40" s="2">
        <v>880000</v>
      </c>
      <c r="K40" s="2">
        <v>880000</v>
      </c>
    </row>
    <row r="41" spans="1:11" x14ac:dyDescent="0.35">
      <c r="A41" t="s">
        <v>28</v>
      </c>
      <c r="B41" t="s">
        <v>40</v>
      </c>
      <c r="C41" t="s">
        <v>43</v>
      </c>
      <c r="D41" t="s">
        <v>44</v>
      </c>
      <c r="E41" s="2">
        <v>7940450</v>
      </c>
      <c r="F41" s="2">
        <v>7940450</v>
      </c>
      <c r="G41" s="2">
        <v>7940450</v>
      </c>
      <c r="H41" s="2">
        <v>7940450</v>
      </c>
      <c r="I41" s="2">
        <v>7940450</v>
      </c>
      <c r="J41" s="2">
        <v>7940450</v>
      </c>
      <c r="K41" s="2">
        <v>7940450</v>
      </c>
    </row>
    <row r="42" spans="1:11" x14ac:dyDescent="0.35">
      <c r="A42" t="s">
        <v>29</v>
      </c>
      <c r="B42" t="s">
        <v>40</v>
      </c>
      <c r="C42" t="s">
        <v>43</v>
      </c>
      <c r="D42" t="s">
        <v>44</v>
      </c>
      <c r="E42" s="2">
        <f>MAX(E33:E41)</f>
        <v>7940450</v>
      </c>
      <c r="F42" s="2">
        <f t="shared" ref="F42:K42" si="3">MAX(F33:F41)</f>
        <v>7940450</v>
      </c>
      <c r="G42" s="2">
        <f t="shared" si="3"/>
        <v>7940450</v>
      </c>
      <c r="H42" s="2">
        <f t="shared" si="3"/>
        <v>7940450</v>
      </c>
      <c r="I42" s="2">
        <f t="shared" si="3"/>
        <v>7940450</v>
      </c>
      <c r="J42" s="2">
        <f t="shared" si="3"/>
        <v>7940450</v>
      </c>
      <c r="K42" s="2">
        <f t="shared" si="3"/>
        <v>7940450</v>
      </c>
    </row>
    <row r="43" spans="1:11" x14ac:dyDescent="0.35">
      <c r="A43" t="s">
        <v>30</v>
      </c>
      <c r="B43" t="s">
        <v>40</v>
      </c>
      <c r="C43" t="s">
        <v>43</v>
      </c>
      <c r="D43" t="s">
        <v>44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</row>
    <row r="44" spans="1:11" x14ac:dyDescent="0.35">
      <c r="A44" t="s">
        <v>31</v>
      </c>
      <c r="B44" t="s">
        <v>40</v>
      </c>
      <c r="C44" t="s">
        <v>43</v>
      </c>
      <c r="D44" t="s">
        <v>44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 x14ac:dyDescent="0.35">
      <c r="A45" t="s">
        <v>32</v>
      </c>
      <c r="B45" t="s">
        <v>40</v>
      </c>
      <c r="C45" t="s">
        <v>43</v>
      </c>
      <c r="D45" t="s">
        <v>44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35">
      <c r="A46" t="s">
        <v>33</v>
      </c>
      <c r="B46" t="s">
        <v>40</v>
      </c>
      <c r="C46" t="s">
        <v>43</v>
      </c>
      <c r="D46" t="s">
        <v>44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</row>
    <row r="47" spans="1:11" x14ac:dyDescent="0.35">
      <c r="A47" t="s">
        <v>34</v>
      </c>
      <c r="B47" t="s">
        <v>40</v>
      </c>
      <c r="C47" t="s">
        <v>43</v>
      </c>
      <c r="D47" t="s">
        <v>44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35">
      <c r="A48" t="s">
        <v>35</v>
      </c>
      <c r="B48" t="s">
        <v>40</v>
      </c>
      <c r="C48" t="s">
        <v>43</v>
      </c>
      <c r="D48" t="s">
        <v>44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x14ac:dyDescent="0.35">
      <c r="A49" t="s">
        <v>36</v>
      </c>
      <c r="B49" t="s">
        <v>40</v>
      </c>
      <c r="C49" t="s">
        <v>43</v>
      </c>
      <c r="D49" t="s">
        <v>44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</row>
    <row r="50" spans="1:11" x14ac:dyDescent="0.35">
      <c r="A50" t="s">
        <v>37</v>
      </c>
      <c r="B50" t="s">
        <v>40</v>
      </c>
      <c r="C50" t="s">
        <v>43</v>
      </c>
      <c r="D50" t="s">
        <v>44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</row>
    <row r="51" spans="1:11" x14ac:dyDescent="0.35">
      <c r="A51" t="s">
        <v>38</v>
      </c>
      <c r="B51" t="s">
        <v>40</v>
      </c>
      <c r="C51" t="s">
        <v>43</v>
      </c>
      <c r="D51" t="s">
        <v>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35">
      <c r="A52" t="s">
        <v>39</v>
      </c>
      <c r="B52" t="s">
        <v>40</v>
      </c>
      <c r="C52" t="s">
        <v>43</v>
      </c>
      <c r="D52" t="s">
        <v>44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</row>
  </sheetData>
  <autoFilter ref="A1:K52" xr:uid="{C329649A-627C-4949-86D2-A3A5E4D1386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2023-06-09T12:27:25Z</dcterms:created>
  <dcterms:modified xsi:type="dcterms:W3CDTF">2023-06-09T12:57:50Z</dcterms:modified>
</cp:coreProperties>
</file>