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<sst xmlns="http://schemas.openxmlformats.org/spreadsheetml/2006/main" count="626" uniqueCount="241">
  <si>
    <t>Book ID</t>
  </si>
  <si>
    <t>Date of Buying</t>
  </si>
  <si>
    <t>Number of days in stock</t>
  </si>
  <si>
    <t>Cost from interest per day</t>
  </si>
  <si>
    <t>Shelf Price</t>
  </si>
  <si>
    <t>Cost Price</t>
  </si>
  <si>
    <t>Selling Price</t>
  </si>
  <si>
    <t>Profit %          (10-60)</t>
  </si>
  <si>
    <t>Profit Amount</t>
  </si>
  <si>
    <t>Discount Perct</t>
  </si>
  <si>
    <t>Discount Amount</t>
  </si>
  <si>
    <t>Commission %</t>
  </si>
  <si>
    <t>Commission Amount</t>
  </si>
  <si>
    <t>Author ID</t>
  </si>
  <si>
    <t>Author Name</t>
  </si>
  <si>
    <t>Pub ID</t>
  </si>
  <si>
    <t>Publishing House</t>
  </si>
  <si>
    <t>Genre</t>
  </si>
  <si>
    <t>Pages</t>
  </si>
  <si>
    <t>Rating</t>
  </si>
  <si>
    <t>No of Checkouts</t>
  </si>
  <si>
    <t>Margin</t>
  </si>
  <si>
    <t>New Margin</t>
  </si>
  <si>
    <t>B_1001</t>
  </si>
  <si>
    <t>AM329</t>
  </si>
  <si>
    <t>ArthurMcCrumb</t>
  </si>
  <si>
    <t>ESP</t>
  </si>
  <si>
    <t>Etaoin Shrdlu Press</t>
  </si>
  <si>
    <t>Action</t>
  </si>
  <si>
    <t>B_1002</t>
  </si>
  <si>
    <t>AS443</t>
  </si>
  <si>
    <t>AbrahamStackhouse</t>
  </si>
  <si>
    <t>PP</t>
  </si>
  <si>
    <t>Palimpsest Printing</t>
  </si>
  <si>
    <t>Thriller</t>
  </si>
  <si>
    <t>B_1003</t>
  </si>
  <si>
    <t>BH149</t>
  </si>
  <si>
    <t>BernardHopf</t>
  </si>
  <si>
    <t>System Date</t>
  </si>
  <si>
    <t>B_1004</t>
  </si>
  <si>
    <t>BM856</t>
  </si>
  <si>
    <t>BurtonMalamud</t>
  </si>
  <si>
    <t>Kid's</t>
  </si>
  <si>
    <t>B_1005</t>
  </si>
  <si>
    <t>Bank Interest per year</t>
  </si>
  <si>
    <t>B_1006</t>
  </si>
  <si>
    <t>Romance</t>
  </si>
  <si>
    <t>B_1007</t>
  </si>
  <si>
    <t>BT132</t>
  </si>
  <si>
    <t>BiancaThompson</t>
  </si>
  <si>
    <t>Autobiography</t>
  </si>
  <si>
    <t>Bank Interest per day</t>
  </si>
  <si>
    <t>B_1008</t>
  </si>
  <si>
    <t>Detective</t>
  </si>
  <si>
    <t>B_1009</t>
  </si>
  <si>
    <t>Educational</t>
  </si>
  <si>
    <t>B_1010</t>
  </si>
  <si>
    <t>CF829</t>
  </si>
  <si>
    <t>CharlesFenimore</t>
  </si>
  <si>
    <t>B_1011</t>
  </si>
  <si>
    <t>Comedy</t>
  </si>
  <si>
    <t>B_1012</t>
  </si>
  <si>
    <t>CS190</t>
  </si>
  <si>
    <t>CarolynSegal</t>
  </si>
  <si>
    <t>Mystery</t>
  </si>
  <si>
    <t>B_1013</t>
  </si>
  <si>
    <t>B_1014</t>
  </si>
  <si>
    <t>CW626</t>
  </si>
  <si>
    <t>CliffordWolitzer</t>
  </si>
  <si>
    <t>Horror</t>
  </si>
  <si>
    <t>B_1015</t>
  </si>
  <si>
    <t>DB605</t>
  </si>
  <si>
    <t>DavidBeam</t>
  </si>
  <si>
    <t>B_1016</t>
  </si>
  <si>
    <t>EH487</t>
  </si>
  <si>
    <t>ElizabethHerbach</t>
  </si>
  <si>
    <t>CHP</t>
  </si>
  <si>
    <t>Cedar House Publishers</t>
  </si>
  <si>
    <t>B_1017</t>
  </si>
  <si>
    <t>EK605</t>
  </si>
  <si>
    <t>ElmerKomroff</t>
  </si>
  <si>
    <t>B_1018</t>
  </si>
  <si>
    <t>B_1019</t>
  </si>
  <si>
    <t>B_1020</t>
  </si>
  <si>
    <t>GG800</t>
  </si>
  <si>
    <t>GloriaGreen</t>
  </si>
  <si>
    <t>SSC</t>
  </si>
  <si>
    <t>Sound &amp; Seas Co.</t>
  </si>
  <si>
    <t>B_1021</t>
  </si>
  <si>
    <t>B_1022</t>
  </si>
  <si>
    <t>B_1023</t>
  </si>
  <si>
    <t>GH671</t>
  </si>
  <si>
    <t>GraceHarrison</t>
  </si>
  <si>
    <t>B_1024</t>
  </si>
  <si>
    <t>HB302</t>
  </si>
  <si>
    <t>HillaryBarnhardt</t>
  </si>
  <si>
    <t>Biography</t>
  </si>
  <si>
    <t>B_1025</t>
  </si>
  <si>
    <t>B_1026</t>
  </si>
  <si>
    <t>JH502</t>
  </si>
  <si>
    <t>JillHergesheimer</t>
  </si>
  <si>
    <t>Fantasy</t>
  </si>
  <si>
    <t>B_1027</t>
  </si>
  <si>
    <t>B_1028</t>
  </si>
  <si>
    <t>JK592</t>
  </si>
  <si>
    <t>JonathanKotzwinkle</t>
  </si>
  <si>
    <t>B_1029</t>
  </si>
  <si>
    <t>JS525</t>
  </si>
  <si>
    <t>John W.Spanogle</t>
  </si>
  <si>
    <t>B_1030</t>
  </si>
  <si>
    <t>B_1031</t>
  </si>
  <si>
    <t>KD840</t>
  </si>
  <si>
    <t>KennethDouglas</t>
  </si>
  <si>
    <t>B_1032</t>
  </si>
  <si>
    <t>KE397</t>
  </si>
  <si>
    <t>KrisElegant</t>
  </si>
  <si>
    <t>B_1033</t>
  </si>
  <si>
    <t>KY296</t>
  </si>
  <si>
    <t>KathyYglesias</t>
  </si>
  <si>
    <t>B_1034</t>
  </si>
  <si>
    <t>B_1035</t>
  </si>
  <si>
    <t>LD375</t>
  </si>
  <si>
    <t>LynneDanticat</t>
  </si>
  <si>
    <t>B_1036</t>
  </si>
  <si>
    <t>B_1037</t>
  </si>
  <si>
    <t>B_1038</t>
  </si>
  <si>
    <t>B_1039</t>
  </si>
  <si>
    <t>B_1040</t>
  </si>
  <si>
    <t>B_1041</t>
  </si>
  <si>
    <t>Spiritual</t>
  </si>
  <si>
    <t>B_1042</t>
  </si>
  <si>
    <t>B_1043</t>
  </si>
  <si>
    <t>LK915</t>
  </si>
  <si>
    <t>LoriKaan</t>
  </si>
  <si>
    <t>B_1044</t>
  </si>
  <si>
    <t>LL585</t>
  </si>
  <si>
    <t>LangstonLippman</t>
  </si>
  <si>
    <t>B_1045</t>
  </si>
  <si>
    <t>LN356</t>
  </si>
  <si>
    <t>LeonardNabokov</t>
  </si>
  <si>
    <t>Graphic Novel</t>
  </si>
  <si>
    <t>B_1046</t>
  </si>
  <si>
    <t>MW974</t>
  </si>
  <si>
    <t>MalinWolff</t>
  </si>
  <si>
    <t>B_1047</t>
  </si>
  <si>
    <t>B_1048</t>
  </si>
  <si>
    <t>OL640</t>
  </si>
  <si>
    <t>OliverLowry</t>
  </si>
  <si>
    <t>B_1049</t>
  </si>
  <si>
    <t>PA878</t>
  </si>
  <si>
    <t>PhilipAntrim</t>
  </si>
  <si>
    <t>B_1050</t>
  </si>
  <si>
    <t>PB147</t>
  </si>
  <si>
    <t>PhoebeBrown</t>
  </si>
  <si>
    <t>B_1051</t>
  </si>
  <si>
    <t>PH273</t>
  </si>
  <si>
    <t>PatriciaHazzard</t>
  </si>
  <si>
    <t>B_1052</t>
  </si>
  <si>
    <t>RL217</t>
  </si>
  <si>
    <t>R.M.Larner</t>
  </si>
  <si>
    <t>B_1053</t>
  </si>
  <si>
    <t>RP438</t>
  </si>
  <si>
    <t>RobertPlimpton</t>
  </si>
  <si>
    <t>B_1054</t>
  </si>
  <si>
    <t>B_1055</t>
  </si>
  <si>
    <t>UK129</t>
  </si>
  <si>
    <t>UrsulaKarＯine</t>
  </si>
  <si>
    <t>B_1056</t>
  </si>
  <si>
    <t>B_1057</t>
  </si>
  <si>
    <t>WH901</t>
  </si>
  <si>
    <t>WardHaigh</t>
  </si>
  <si>
    <t>B_1058</t>
  </si>
  <si>
    <t>RM781</t>
  </si>
  <si>
    <t>RobertMilofsky</t>
  </si>
  <si>
    <t>Science Fiction</t>
  </si>
  <si>
    <t>B_1059</t>
  </si>
  <si>
    <t>BM493</t>
  </si>
  <si>
    <t>PawanBhatt</t>
  </si>
  <si>
    <t>B_1060</t>
  </si>
  <si>
    <t>B_1061</t>
  </si>
  <si>
    <t>B_1062</t>
  </si>
  <si>
    <t>B_1063</t>
  </si>
  <si>
    <t>HO729</t>
  </si>
  <si>
    <t>SuryaveerSingh</t>
  </si>
  <si>
    <t>B_1064</t>
  </si>
  <si>
    <t>B_1065</t>
  </si>
  <si>
    <t>MN888</t>
  </si>
  <si>
    <t>SrijanDey</t>
  </si>
  <si>
    <t>B_1066</t>
  </si>
  <si>
    <t>B_1067</t>
  </si>
  <si>
    <t>B_1068</t>
  </si>
  <si>
    <t>B_1069</t>
  </si>
  <si>
    <t>B_1070</t>
  </si>
  <si>
    <t>LD928</t>
  </si>
  <si>
    <t>RamaIyer</t>
  </si>
  <si>
    <t>B_1071</t>
  </si>
  <si>
    <t>B_1072</t>
  </si>
  <si>
    <t>B_1073</t>
  </si>
  <si>
    <t>VC101</t>
  </si>
  <si>
    <t>RaziaKhan</t>
  </si>
  <si>
    <t>B_1074</t>
  </si>
  <si>
    <t>B_1075</t>
  </si>
  <si>
    <t>B_1076</t>
  </si>
  <si>
    <t>B_1077</t>
  </si>
  <si>
    <t>B_1078</t>
  </si>
  <si>
    <t>B_1079</t>
  </si>
  <si>
    <t>ZY565</t>
  </si>
  <si>
    <t>AmirAli</t>
  </si>
  <si>
    <t>B_1080</t>
  </si>
  <si>
    <t>B_1081</t>
  </si>
  <si>
    <t>CH870</t>
  </si>
  <si>
    <t>AnthonyGonsalves</t>
  </si>
  <si>
    <t>B_1082</t>
  </si>
  <si>
    <t>B_1083</t>
  </si>
  <si>
    <t>B_1084</t>
  </si>
  <si>
    <t>B_1085</t>
  </si>
  <si>
    <t>B_1086</t>
  </si>
  <si>
    <t>B_1087</t>
  </si>
  <si>
    <t>B_1088</t>
  </si>
  <si>
    <t>B_1089</t>
  </si>
  <si>
    <t>AB311</t>
  </si>
  <si>
    <t>AryavBanerjee</t>
  </si>
  <si>
    <t>B_1090</t>
  </si>
  <si>
    <t>B_1091</t>
  </si>
  <si>
    <t>B_1092</t>
  </si>
  <si>
    <t>B_1093</t>
  </si>
  <si>
    <t>VX799</t>
  </si>
  <si>
    <t>JeffStevens</t>
  </si>
  <si>
    <t>B_1094</t>
  </si>
  <si>
    <t>B_1095</t>
  </si>
  <si>
    <t>B_1096</t>
  </si>
  <si>
    <t>B_1097</t>
  </si>
  <si>
    <t>B_1098</t>
  </si>
  <si>
    <t>SD546</t>
  </si>
  <si>
    <t>SritamaDey</t>
  </si>
  <si>
    <t>B_1099</t>
  </si>
  <si>
    <t>SB549</t>
  </si>
  <si>
    <t>ShreeaBose</t>
  </si>
  <si>
    <t>B_1100</t>
  </si>
  <si>
    <t>RB554</t>
  </si>
  <si>
    <t>RitwikaBanerjee</t>
  </si>
</sst>
</file>

<file path=xl/styles.xml><?xml version="1.0" encoding="utf-8"?>
<styleSheet xmlns="http://schemas.openxmlformats.org/spreadsheetml/2006/main">
  <numFmts count="10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dd/mm/yyyy;@"/>
    <numFmt numFmtId="178" formatCode="0.00_ "/>
    <numFmt numFmtId="179" formatCode="_ * #,##0_ ;_ * \-#,##0_ ;_ * &quot;-&quot;_ ;_ @_ "/>
    <numFmt numFmtId="180" formatCode="0.0000"/>
    <numFmt numFmtId="181" formatCode="0_ "/>
    <numFmt numFmtId="182" formatCode="0.000_ "/>
    <numFmt numFmtId="183" formatCode="0.0000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A0101"/>
      <name val="Calibri"/>
      <charset val="134"/>
    </font>
    <font>
      <sz val="11"/>
      <color rgb="FF1A1A1A"/>
      <name val="Calibri"/>
      <charset val="134"/>
    </font>
    <font>
      <sz val="11"/>
      <color rgb="FF11111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42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7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78" fontId="0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 wrapText="1"/>
    </xf>
    <xf numFmtId="178" fontId="0" fillId="2" borderId="0" xfId="0" applyNumberFormat="1" applyFont="1" applyFill="1">
      <alignment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  <xf numFmtId="0" fontId="0" fillId="0" borderId="0" xfId="0" applyFont="1" applyFill="1" applyAlignment="1"/>
    <xf numFmtId="182" fontId="0" fillId="0" borderId="0" xfId="0" applyNumberFormat="1" applyFont="1">
      <alignment vertical="center"/>
    </xf>
    <xf numFmtId="0" fontId="1" fillId="0" borderId="0" xfId="0" applyFont="1">
      <alignment vertical="center"/>
    </xf>
    <xf numFmtId="177" fontId="0" fillId="0" borderId="0" xfId="0" applyNumberFormat="1" applyFont="1">
      <alignment vertical="center"/>
    </xf>
    <xf numFmtId="183" fontId="0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42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3"/>
  <sheetViews>
    <sheetView tabSelected="1" zoomScale="80" zoomScaleNormal="80" workbookViewId="0">
      <selection activeCell="K8" sqref="K8"/>
    </sheetView>
  </sheetViews>
  <sheetFormatPr defaultColWidth="8.88888888888889" defaultRowHeight="14.4"/>
  <cols>
    <col min="1" max="1" width="8.11111111111111" style="2" customWidth="1"/>
    <col min="2" max="2" width="13.1111111111111" style="2" customWidth="1"/>
    <col min="3" max="3" width="13.3333333333333" style="2" customWidth="1"/>
    <col min="4" max="4" width="15.1111111111111" style="2" customWidth="1"/>
    <col min="5" max="5" width="7" style="2" customWidth="1"/>
    <col min="6" max="6" width="7.66666666666667" style="2" customWidth="1"/>
    <col min="7" max="7" width="7.33333333333333" style="2" customWidth="1"/>
    <col min="8" max="8" width="7" style="2" customWidth="1"/>
    <col min="9" max="9" width="8.66666666666667" style="2" customWidth="1"/>
    <col min="10" max="11" width="9.28703703703704" style="2" customWidth="1"/>
    <col min="12" max="12" width="11.6666666666667" style="3" customWidth="1"/>
    <col min="13" max="13" width="11.4444444444444" style="3" customWidth="1"/>
    <col min="14" max="14" width="9.66666666666667" customWidth="1"/>
    <col min="15" max="15" width="19.2222222222222" customWidth="1"/>
    <col min="16" max="16" width="7.22222222222222" customWidth="1"/>
    <col min="17" max="17" width="21.8888888888889" customWidth="1"/>
    <col min="18" max="18" width="13.1111111111111" customWidth="1"/>
    <col min="19" max="19" width="6.55555555555556" customWidth="1"/>
    <col min="20" max="20" width="7" customWidth="1"/>
    <col min="21" max="21" width="10.3333333333333" style="2" customWidth="1"/>
    <col min="22" max="22" width="8.66666666666667" style="2" customWidth="1"/>
    <col min="23" max="24" width="8.88888888888889" style="2"/>
    <col min="25" max="25" width="24.5555555555556" style="2" customWidth="1"/>
    <col min="26" max="16384" width="8.88888888888889" style="2"/>
  </cols>
  <sheetData>
    <row r="1" s="1" customFormat="1" ht="68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4">
      <c r="A2" s="2" t="s">
        <v>23</v>
      </c>
      <c r="B2" s="4">
        <v>44836</v>
      </c>
      <c r="C2" s="5">
        <f>$Y$5-B2</f>
        <v>46</v>
      </c>
      <c r="D2" s="6">
        <f>C2*$Y$9</f>
        <v>0.441095890410959</v>
      </c>
      <c r="E2" s="7">
        <f t="shared" ref="E2:E65" si="0">(D2/100)*F2</f>
        <v>1.6263867882265</v>
      </c>
      <c r="F2" s="7">
        <v>368.71501720663</v>
      </c>
      <c r="G2" s="7">
        <f>(100+H2)*F2/100</f>
        <v>490.390972884818</v>
      </c>
      <c r="H2" s="7">
        <v>33</v>
      </c>
      <c r="I2" s="7">
        <f t="shared" ref="I2:I65" si="1">G2-F2</f>
        <v>121.675955678188</v>
      </c>
      <c r="J2" s="7">
        <v>19</v>
      </c>
      <c r="K2" s="7">
        <f t="shared" ref="K2:K65" si="2">(J2/100)*G2</f>
        <v>93.1742848481154</v>
      </c>
      <c r="L2" s="9">
        <v>6.51573791406599</v>
      </c>
      <c r="M2" s="9">
        <f>G2*L2/100</f>
        <v>31.9525905474132</v>
      </c>
      <c r="N2" t="s">
        <v>24</v>
      </c>
      <c r="O2" t="s">
        <v>25</v>
      </c>
      <c r="P2" t="s">
        <v>26</v>
      </c>
      <c r="Q2" t="s">
        <v>27</v>
      </c>
      <c r="R2" s="10" t="s">
        <v>28</v>
      </c>
      <c r="S2">
        <v>277</v>
      </c>
      <c r="T2" s="11">
        <v>4.18542262471814</v>
      </c>
      <c r="U2" s="12">
        <v>40</v>
      </c>
      <c r="V2" s="7">
        <f>(I2+M2)*U2</f>
        <v>6145.14184902404</v>
      </c>
      <c r="W2" s="13">
        <f t="shared" ref="W2:W65" si="3">(G2-(F2+E2+K2))/G2</f>
        <v>0.0548037902976621</v>
      </c>
      <c r="X2" s="13"/>
    </row>
    <row r="3" spans="1:24">
      <c r="A3" s="2" t="s">
        <v>29</v>
      </c>
      <c r="B3" s="4">
        <v>44841</v>
      </c>
      <c r="C3" s="5">
        <f>$Y$5-B3</f>
        <v>41</v>
      </c>
      <c r="D3" s="6">
        <f t="shared" ref="D2:D65" si="4">C3*$Y$9</f>
        <v>0.393150684931507</v>
      </c>
      <c r="E3" s="7">
        <f t="shared" si="0"/>
        <v>1.92796063327929</v>
      </c>
      <c r="F3" s="7">
        <v>490.387199405533</v>
      </c>
      <c r="G3" s="7">
        <f t="shared" ref="G2:G65" si="5">(100+H3)*F3/100</f>
        <v>715.965311132078</v>
      </c>
      <c r="H3" s="7">
        <v>46</v>
      </c>
      <c r="I3" s="7">
        <f t="shared" si="1"/>
        <v>225.578111726545</v>
      </c>
      <c r="J3" s="7">
        <v>40</v>
      </c>
      <c r="K3" s="7">
        <f t="shared" si="2"/>
        <v>286.386124452831</v>
      </c>
      <c r="L3" s="9">
        <v>0.433114772415901</v>
      </c>
      <c r="M3" s="9">
        <f t="shared" ref="M2:M65" si="6">G3*L3/100</f>
        <v>3.1009515278865</v>
      </c>
      <c r="N3" t="s">
        <v>30</v>
      </c>
      <c r="O3" t="s">
        <v>31</v>
      </c>
      <c r="P3" t="s">
        <v>32</v>
      </c>
      <c r="Q3" t="s">
        <v>33</v>
      </c>
      <c r="R3" s="10" t="s">
        <v>34</v>
      </c>
      <c r="S3">
        <v>394</v>
      </c>
      <c r="T3" s="11">
        <v>4.14640937970679</v>
      </c>
      <c r="U3" s="12">
        <v>39</v>
      </c>
      <c r="V3" s="7">
        <f t="shared" ref="V2:V65" si="7">(I3+M3)*U3</f>
        <v>8918.48346692284</v>
      </c>
      <c r="W3" s="13">
        <f t="shared" si="3"/>
        <v>-0.087624319759805</v>
      </c>
      <c r="X3" s="13"/>
    </row>
    <row r="4" spans="1:25">
      <c r="A4" s="2" t="s">
        <v>35</v>
      </c>
      <c r="B4" s="4">
        <v>44850</v>
      </c>
      <c r="C4" s="5">
        <f>$Y$5-B4</f>
        <v>32</v>
      </c>
      <c r="D4" s="6">
        <f t="shared" si="4"/>
        <v>0.306849315068493</v>
      </c>
      <c r="E4" s="7">
        <f t="shared" si="0"/>
        <v>0.894995977954124</v>
      </c>
      <c r="F4" s="7">
        <v>291.672796386835</v>
      </c>
      <c r="G4" s="7">
        <f t="shared" si="5"/>
        <v>463.759746255068</v>
      </c>
      <c r="H4" s="7">
        <v>59</v>
      </c>
      <c r="I4" s="7">
        <f t="shared" si="1"/>
        <v>172.086949868233</v>
      </c>
      <c r="J4" s="7">
        <v>37</v>
      </c>
      <c r="K4" s="7">
        <f t="shared" si="2"/>
        <v>171.591106114375</v>
      </c>
      <c r="L4" s="9">
        <v>9.53942234432118</v>
      </c>
      <c r="M4" s="9">
        <f t="shared" si="6"/>
        <v>44.2400008582231</v>
      </c>
      <c r="N4" t="s">
        <v>36</v>
      </c>
      <c r="O4" t="s">
        <v>37</v>
      </c>
      <c r="P4" t="s">
        <v>32</v>
      </c>
      <c r="Q4" t="s">
        <v>33</v>
      </c>
      <c r="R4" s="10" t="s">
        <v>28</v>
      </c>
      <c r="S4">
        <v>384</v>
      </c>
      <c r="T4" s="11">
        <v>3.40964289590088</v>
      </c>
      <c r="U4" s="12">
        <v>34</v>
      </c>
      <c r="V4" s="7">
        <f t="shared" si="7"/>
        <v>7355.1163246995</v>
      </c>
      <c r="W4" s="13">
        <f t="shared" si="3"/>
        <v>-0.000860687516153538</v>
      </c>
      <c r="X4" s="13"/>
      <c r="Y4" s="14" t="s">
        <v>38</v>
      </c>
    </row>
    <row r="5" spans="1:25">
      <c r="A5" s="2" t="s">
        <v>39</v>
      </c>
      <c r="B5" s="4">
        <v>44852</v>
      </c>
      <c r="C5" s="5">
        <f>$Y$5-B5</f>
        <v>30</v>
      </c>
      <c r="D5" s="6">
        <f t="shared" si="4"/>
        <v>0.287671232876712</v>
      </c>
      <c r="E5" s="7">
        <f t="shared" si="0"/>
        <v>0.728904011384778</v>
      </c>
      <c r="F5" s="7">
        <v>253.38091824328</v>
      </c>
      <c r="G5" s="7">
        <f t="shared" si="5"/>
        <v>344.598048810861</v>
      </c>
      <c r="H5" s="7">
        <v>36</v>
      </c>
      <c r="I5" s="7">
        <f t="shared" si="1"/>
        <v>91.2171305675808</v>
      </c>
      <c r="J5" s="7">
        <v>21</v>
      </c>
      <c r="K5" s="7">
        <f t="shared" si="2"/>
        <v>72.3655902502808</v>
      </c>
      <c r="L5" s="9">
        <v>0.828474576469527</v>
      </c>
      <c r="M5" s="9">
        <f t="shared" si="6"/>
        <v>2.85490722540803</v>
      </c>
      <c r="N5" t="s">
        <v>40</v>
      </c>
      <c r="O5" t="s">
        <v>41</v>
      </c>
      <c r="P5" t="s">
        <v>26</v>
      </c>
      <c r="Q5" t="s">
        <v>27</v>
      </c>
      <c r="R5" s="10" t="s">
        <v>42</v>
      </c>
      <c r="S5">
        <v>187</v>
      </c>
      <c r="T5" s="11">
        <v>4.05050895132484</v>
      </c>
      <c r="U5" s="12">
        <v>33</v>
      </c>
      <c r="V5" s="7">
        <f t="shared" si="7"/>
        <v>3104.37724716863</v>
      </c>
      <c r="W5" s="13">
        <f t="shared" si="3"/>
        <v>0.0525906526994364</v>
      </c>
      <c r="X5" s="13"/>
      <c r="Y5" s="15">
        <v>44882</v>
      </c>
    </row>
    <row r="6" spans="1:25">
      <c r="A6" s="2" t="s">
        <v>43</v>
      </c>
      <c r="B6" s="4">
        <v>44857</v>
      </c>
      <c r="C6" s="5">
        <f>$Y$5-B6</f>
        <v>25</v>
      </c>
      <c r="D6" s="6">
        <f t="shared" si="4"/>
        <v>0.23972602739726</v>
      </c>
      <c r="E6" s="7">
        <f t="shared" si="0"/>
        <v>0.365255231605384</v>
      </c>
      <c r="F6" s="7">
        <v>152.363610898246</v>
      </c>
      <c r="G6" s="7">
        <f t="shared" si="5"/>
        <v>228.545416347369</v>
      </c>
      <c r="H6" s="7">
        <v>50</v>
      </c>
      <c r="I6" s="7">
        <f t="shared" si="1"/>
        <v>76.181805449123</v>
      </c>
      <c r="J6" s="7">
        <v>41</v>
      </c>
      <c r="K6" s="7">
        <f t="shared" si="2"/>
        <v>93.7036207024213</v>
      </c>
      <c r="L6" s="9">
        <v>9.32942861194537</v>
      </c>
      <c r="M6" s="9">
        <f t="shared" si="6"/>
        <v>21.3219814640011</v>
      </c>
      <c r="N6" t="s">
        <v>40</v>
      </c>
      <c r="O6" t="s">
        <v>41</v>
      </c>
      <c r="P6" t="s">
        <v>32</v>
      </c>
      <c r="Q6" t="s">
        <v>33</v>
      </c>
      <c r="R6" s="10" t="s">
        <v>34</v>
      </c>
      <c r="S6">
        <v>640</v>
      </c>
      <c r="T6" s="11">
        <v>0.657806267565276</v>
      </c>
      <c r="U6" s="12">
        <v>33</v>
      </c>
      <c r="V6" s="7">
        <f t="shared" si="7"/>
        <v>3217.6249681331</v>
      </c>
      <c r="W6" s="13">
        <f t="shared" si="3"/>
        <v>-0.0782648401826483</v>
      </c>
      <c r="X6" s="13"/>
      <c r="Y6" s="14" t="s">
        <v>44</v>
      </c>
    </row>
    <row r="7" spans="1:25">
      <c r="A7" s="2" t="s">
        <v>45</v>
      </c>
      <c r="B7" s="4">
        <v>44835</v>
      </c>
      <c r="C7" s="5">
        <f>$Y$5-B7</f>
        <v>47</v>
      </c>
      <c r="D7" s="6">
        <f t="shared" si="4"/>
        <v>0.450684931506849</v>
      </c>
      <c r="E7" s="7">
        <f t="shared" si="0"/>
        <v>1.43613946332818</v>
      </c>
      <c r="F7" s="7">
        <v>318.657084568258</v>
      </c>
      <c r="G7" s="7">
        <f t="shared" si="5"/>
        <v>458.866201778292</v>
      </c>
      <c r="H7" s="7">
        <v>44</v>
      </c>
      <c r="I7" s="7">
        <f t="shared" si="1"/>
        <v>140.209117210034</v>
      </c>
      <c r="J7" s="7">
        <v>43</v>
      </c>
      <c r="K7" s="7">
        <f t="shared" si="2"/>
        <v>197.312466764666</v>
      </c>
      <c r="L7" s="9">
        <v>4.9412692445441</v>
      </c>
      <c r="M7" s="9">
        <f t="shared" si="6"/>
        <v>22.6738145020784</v>
      </c>
      <c r="N7" t="s">
        <v>40</v>
      </c>
      <c r="O7" t="s">
        <v>41</v>
      </c>
      <c r="P7" t="s">
        <v>26</v>
      </c>
      <c r="Q7" t="s">
        <v>27</v>
      </c>
      <c r="R7" s="10" t="s">
        <v>46</v>
      </c>
      <c r="S7">
        <v>575</v>
      </c>
      <c r="T7" s="11">
        <v>4.47396659867392</v>
      </c>
      <c r="U7" s="12">
        <v>31</v>
      </c>
      <c r="V7" s="7">
        <f t="shared" si="7"/>
        <v>5049.37088307547</v>
      </c>
      <c r="W7" s="13">
        <f t="shared" si="3"/>
        <v>-0.127574200913241</v>
      </c>
      <c r="X7" s="13"/>
      <c r="Y7" s="7">
        <v>3.5</v>
      </c>
    </row>
    <row r="8" spans="1:25">
      <c r="A8" s="2" t="s">
        <v>47</v>
      </c>
      <c r="B8" s="4">
        <v>44854</v>
      </c>
      <c r="C8" s="5">
        <f>$Y$5-B8</f>
        <v>28</v>
      </c>
      <c r="D8" s="6">
        <f t="shared" si="4"/>
        <v>0.268493150684932</v>
      </c>
      <c r="E8" s="7">
        <f t="shared" si="0"/>
        <v>0.349404079923967</v>
      </c>
      <c r="F8" s="7">
        <v>130.135193032906</v>
      </c>
      <c r="G8" s="7">
        <f t="shared" si="5"/>
        <v>183.490622176397</v>
      </c>
      <c r="H8" s="7">
        <v>41</v>
      </c>
      <c r="I8" s="7">
        <f t="shared" si="1"/>
        <v>53.3554291434914</v>
      </c>
      <c r="J8" s="7">
        <v>21</v>
      </c>
      <c r="K8" s="7">
        <f t="shared" si="2"/>
        <v>38.5330306570434</v>
      </c>
      <c r="L8" s="9">
        <v>0.865845704731467</v>
      </c>
      <c r="M8" s="9">
        <f t="shared" si="6"/>
        <v>1.58874567069938</v>
      </c>
      <c r="N8" t="s">
        <v>48</v>
      </c>
      <c r="O8" t="s">
        <v>49</v>
      </c>
      <c r="P8" t="s">
        <v>32</v>
      </c>
      <c r="Q8" t="s">
        <v>33</v>
      </c>
      <c r="R8" s="10" t="s">
        <v>50</v>
      </c>
      <c r="S8">
        <v>631</v>
      </c>
      <c r="T8" s="11">
        <v>3.30674824079748</v>
      </c>
      <c r="U8" s="12">
        <v>31</v>
      </c>
      <c r="V8" s="7">
        <f t="shared" si="7"/>
        <v>1703.26941923992</v>
      </c>
      <c r="W8" s="13">
        <f t="shared" si="3"/>
        <v>0.0788759351015235</v>
      </c>
      <c r="X8" s="13"/>
      <c r="Y8" s="14" t="s">
        <v>51</v>
      </c>
    </row>
    <row r="9" spans="1:25">
      <c r="A9" s="2" t="s">
        <v>52</v>
      </c>
      <c r="B9" s="4">
        <v>44837</v>
      </c>
      <c r="C9" s="5">
        <f>$Y$5-B9</f>
        <v>45</v>
      </c>
      <c r="D9" s="6">
        <f t="shared" si="4"/>
        <v>0.431506849315068</v>
      </c>
      <c r="E9" s="7">
        <f t="shared" si="0"/>
        <v>1.44045282202018</v>
      </c>
      <c r="F9" s="7">
        <v>333.819225420549</v>
      </c>
      <c r="G9" s="7">
        <f t="shared" si="5"/>
        <v>407.25945501307</v>
      </c>
      <c r="H9" s="7">
        <v>22</v>
      </c>
      <c r="I9" s="7">
        <f t="shared" si="1"/>
        <v>73.4402295925208</v>
      </c>
      <c r="J9" s="7">
        <v>30</v>
      </c>
      <c r="K9" s="7">
        <f t="shared" si="2"/>
        <v>122.177836503921</v>
      </c>
      <c r="L9" s="9">
        <v>0.439289935089904</v>
      </c>
      <c r="M9" s="9">
        <f t="shared" si="6"/>
        <v>1.78904979557441</v>
      </c>
      <c r="N9" t="s">
        <v>48</v>
      </c>
      <c r="O9" t="s">
        <v>49</v>
      </c>
      <c r="P9" t="s">
        <v>26</v>
      </c>
      <c r="Q9" t="s">
        <v>27</v>
      </c>
      <c r="R9" s="10" t="s">
        <v>53</v>
      </c>
      <c r="S9">
        <v>264</v>
      </c>
      <c r="T9" s="11">
        <v>3.8884158023772</v>
      </c>
      <c r="U9" s="12">
        <v>30</v>
      </c>
      <c r="V9" s="7">
        <f t="shared" si="7"/>
        <v>2256.87838164286</v>
      </c>
      <c r="W9" s="13">
        <f t="shared" si="3"/>
        <v>-0.123209072535369</v>
      </c>
      <c r="X9" s="13"/>
      <c r="Y9" s="16">
        <f>Y7/365</f>
        <v>0.00958904109589041</v>
      </c>
    </row>
    <row r="10" spans="1:24">
      <c r="A10" s="2" t="s">
        <v>54</v>
      </c>
      <c r="B10" s="4">
        <v>44851</v>
      </c>
      <c r="C10" s="5">
        <f>$Y$5-B10</f>
        <v>31</v>
      </c>
      <c r="D10" s="6">
        <f t="shared" si="4"/>
        <v>0.297260273972603</v>
      </c>
      <c r="E10" s="7">
        <f t="shared" si="0"/>
        <v>0.498552336497749</v>
      </c>
      <c r="F10" s="7">
        <v>167.715762969289</v>
      </c>
      <c r="G10" s="7">
        <f t="shared" si="5"/>
        <v>261.636590232091</v>
      </c>
      <c r="H10" s="7">
        <v>56</v>
      </c>
      <c r="I10" s="7">
        <f t="shared" si="1"/>
        <v>93.9208272628019</v>
      </c>
      <c r="J10" s="7">
        <v>42</v>
      </c>
      <c r="K10" s="7">
        <f t="shared" si="2"/>
        <v>109.887367897478</v>
      </c>
      <c r="L10" s="9">
        <v>1.54615488505512</v>
      </c>
      <c r="M10" s="9">
        <f t="shared" si="6"/>
        <v>4.04530692096512</v>
      </c>
      <c r="N10" t="s">
        <v>48</v>
      </c>
      <c r="O10" t="s">
        <v>49</v>
      </c>
      <c r="P10" t="s">
        <v>26</v>
      </c>
      <c r="Q10" t="s">
        <v>27</v>
      </c>
      <c r="R10" s="10" t="s">
        <v>55</v>
      </c>
      <c r="S10">
        <v>704</v>
      </c>
      <c r="T10" s="11">
        <v>3.45447688743259</v>
      </c>
      <c r="U10" s="12">
        <v>30</v>
      </c>
      <c r="V10" s="7">
        <f t="shared" si="7"/>
        <v>2938.98402551301</v>
      </c>
      <c r="W10" s="13">
        <f t="shared" si="3"/>
        <v>-0.0629311556023879</v>
      </c>
      <c r="X10" s="13"/>
    </row>
    <row r="11" spans="1:24">
      <c r="A11" s="2" t="s">
        <v>56</v>
      </c>
      <c r="B11" s="4">
        <v>44839</v>
      </c>
      <c r="C11" s="5">
        <f>$Y$5-B11</f>
        <v>43</v>
      </c>
      <c r="D11" s="6">
        <f t="shared" si="4"/>
        <v>0.412328767123288</v>
      </c>
      <c r="E11" s="7">
        <f t="shared" si="0"/>
        <v>1.12642331787335</v>
      </c>
      <c r="F11" s="7">
        <v>273.18572161048</v>
      </c>
      <c r="G11" s="7">
        <f t="shared" si="5"/>
        <v>423.437868496244</v>
      </c>
      <c r="H11" s="7">
        <v>55</v>
      </c>
      <c r="I11" s="7">
        <f t="shared" si="1"/>
        <v>150.252146885764</v>
      </c>
      <c r="J11" s="7">
        <v>6</v>
      </c>
      <c r="K11" s="7">
        <f t="shared" si="2"/>
        <v>25.4062721097746</v>
      </c>
      <c r="L11" s="9">
        <v>7.97728641373709</v>
      </c>
      <c r="M11" s="9">
        <f t="shared" si="6"/>
        <v>33.7788515541688</v>
      </c>
      <c r="N11" t="s">
        <v>57</v>
      </c>
      <c r="O11" t="s">
        <v>58</v>
      </c>
      <c r="P11" t="s">
        <v>26</v>
      </c>
      <c r="Q11" t="s">
        <v>27</v>
      </c>
      <c r="R11" s="10" t="s">
        <v>34</v>
      </c>
      <c r="S11">
        <v>401</v>
      </c>
      <c r="T11" s="11">
        <v>0.442993161360343</v>
      </c>
      <c r="U11" s="12">
        <v>29</v>
      </c>
      <c r="V11" s="7">
        <f t="shared" si="7"/>
        <v>5336.89895475805</v>
      </c>
      <c r="W11" s="13">
        <f t="shared" si="3"/>
        <v>0.292178524083076</v>
      </c>
      <c r="X11" s="13"/>
    </row>
    <row r="12" spans="1:24">
      <c r="A12" s="2" t="s">
        <v>59</v>
      </c>
      <c r="B12" s="4">
        <v>44863</v>
      </c>
      <c r="C12" s="5">
        <f>$Y$5-B12</f>
        <v>19</v>
      </c>
      <c r="D12" s="6">
        <f t="shared" si="4"/>
        <v>0.182191780821918</v>
      </c>
      <c r="E12" s="7">
        <f t="shared" si="0"/>
        <v>0.500927503385523</v>
      </c>
      <c r="F12" s="7">
        <v>274.945171031152</v>
      </c>
      <c r="G12" s="7">
        <f t="shared" si="5"/>
        <v>409.668304836416</v>
      </c>
      <c r="H12" s="7">
        <v>49</v>
      </c>
      <c r="I12" s="7">
        <f t="shared" si="1"/>
        <v>134.723133805264</v>
      </c>
      <c r="J12" s="7">
        <v>8</v>
      </c>
      <c r="K12" s="7">
        <f t="shared" si="2"/>
        <v>32.7734643869133</v>
      </c>
      <c r="L12" s="9">
        <v>1.77408387490364</v>
      </c>
      <c r="M12" s="9">
        <f t="shared" si="6"/>
        <v>7.26785933669395</v>
      </c>
      <c r="N12" t="s">
        <v>57</v>
      </c>
      <c r="O12" t="s">
        <v>58</v>
      </c>
      <c r="P12" t="s">
        <v>26</v>
      </c>
      <c r="Q12" t="s">
        <v>27</v>
      </c>
      <c r="R12" s="10" t="s">
        <v>60</v>
      </c>
      <c r="S12">
        <v>452</v>
      </c>
      <c r="T12" s="11">
        <v>4.33211961263578</v>
      </c>
      <c r="U12" s="12">
        <v>29</v>
      </c>
      <c r="V12" s="7">
        <f t="shared" si="7"/>
        <v>4117.73880111679</v>
      </c>
      <c r="W12" s="13">
        <f t="shared" si="3"/>
        <v>0.247636296773006</v>
      </c>
      <c r="X12" s="13"/>
    </row>
    <row r="13" spans="1:24">
      <c r="A13" s="2" t="s">
        <v>61</v>
      </c>
      <c r="B13" s="4">
        <v>44854</v>
      </c>
      <c r="C13" s="5">
        <f>$Y$5-B13</f>
        <v>28</v>
      </c>
      <c r="D13" s="6">
        <f t="shared" si="4"/>
        <v>0.268493150684932</v>
      </c>
      <c r="E13" s="7">
        <f t="shared" si="0"/>
        <v>0.969466165500718</v>
      </c>
      <c r="F13" s="7">
        <v>361.076684089553</v>
      </c>
      <c r="G13" s="7">
        <f t="shared" si="5"/>
        <v>538.004259293434</v>
      </c>
      <c r="H13" s="7">
        <v>49</v>
      </c>
      <c r="I13" s="7">
        <f t="shared" si="1"/>
        <v>176.927575203881</v>
      </c>
      <c r="J13" s="7">
        <v>4</v>
      </c>
      <c r="K13" s="7">
        <f t="shared" si="2"/>
        <v>21.5201703717374</v>
      </c>
      <c r="L13" s="9">
        <v>2.56510229457831</v>
      </c>
      <c r="M13" s="9">
        <f t="shared" si="6"/>
        <v>13.8003596000649</v>
      </c>
      <c r="N13" t="s">
        <v>62</v>
      </c>
      <c r="O13" t="s">
        <v>63</v>
      </c>
      <c r="P13" t="s">
        <v>32</v>
      </c>
      <c r="Q13" t="s">
        <v>33</v>
      </c>
      <c r="R13" s="10" t="s">
        <v>64</v>
      </c>
      <c r="S13">
        <v>356</v>
      </c>
      <c r="T13" s="11">
        <v>2.35022810383783</v>
      </c>
      <c r="U13" s="12">
        <v>25</v>
      </c>
      <c r="V13" s="7">
        <f t="shared" si="7"/>
        <v>4768.19837009865</v>
      </c>
      <c r="W13" s="13">
        <f t="shared" si="3"/>
        <v>0.287057092948423</v>
      </c>
      <c r="X13" s="13"/>
    </row>
    <row r="14" spans="1:24">
      <c r="A14" s="2" t="s">
        <v>65</v>
      </c>
      <c r="B14" s="4">
        <v>44850</v>
      </c>
      <c r="C14" s="5">
        <f>$Y$5-B14</f>
        <v>32</v>
      </c>
      <c r="D14" s="6">
        <f t="shared" si="4"/>
        <v>0.306849315068493</v>
      </c>
      <c r="E14" s="7">
        <f t="shared" si="0"/>
        <v>0.929554000906923</v>
      </c>
      <c r="F14" s="7">
        <v>302.935009224131</v>
      </c>
      <c r="G14" s="7">
        <f t="shared" si="5"/>
        <v>351.404610699992</v>
      </c>
      <c r="H14" s="7">
        <v>16</v>
      </c>
      <c r="I14" s="7">
        <f t="shared" si="1"/>
        <v>48.4696014758609</v>
      </c>
      <c r="J14" s="7">
        <v>7</v>
      </c>
      <c r="K14" s="7">
        <f t="shared" si="2"/>
        <v>24.5983227489994</v>
      </c>
      <c r="L14" s="9">
        <v>9.83490764086152</v>
      </c>
      <c r="M14" s="9">
        <f t="shared" si="6"/>
        <v>34.5603189080732</v>
      </c>
      <c r="N14" t="s">
        <v>62</v>
      </c>
      <c r="O14" t="s">
        <v>63</v>
      </c>
      <c r="P14" t="s">
        <v>32</v>
      </c>
      <c r="Q14" t="s">
        <v>33</v>
      </c>
      <c r="R14" s="10" t="s">
        <v>46</v>
      </c>
      <c r="S14">
        <v>371</v>
      </c>
      <c r="T14" s="11">
        <v>4.70286647972204</v>
      </c>
      <c r="U14" s="12">
        <v>64</v>
      </c>
      <c r="V14" s="7">
        <f t="shared" si="7"/>
        <v>5313.91490457178</v>
      </c>
      <c r="W14" s="13">
        <f t="shared" si="3"/>
        <v>0.0652857817666509</v>
      </c>
      <c r="X14" s="13"/>
    </row>
    <row r="15" spans="1:24">
      <c r="A15" s="2" t="s">
        <v>66</v>
      </c>
      <c r="B15" s="4">
        <v>44842</v>
      </c>
      <c r="C15" s="5">
        <f>$Y$5-B15</f>
        <v>40</v>
      </c>
      <c r="D15" s="6">
        <f t="shared" si="4"/>
        <v>0.383561643835616</v>
      </c>
      <c r="E15" s="7">
        <f t="shared" si="0"/>
        <v>1.15429998899365</v>
      </c>
      <c r="F15" s="7">
        <v>300.942497130487</v>
      </c>
      <c r="G15" s="7">
        <f t="shared" si="5"/>
        <v>352.10272164267</v>
      </c>
      <c r="H15" s="7">
        <v>17</v>
      </c>
      <c r="I15" s="7">
        <f t="shared" si="1"/>
        <v>51.1602245121828</v>
      </c>
      <c r="J15" s="7">
        <v>40</v>
      </c>
      <c r="K15" s="7">
        <f t="shared" si="2"/>
        <v>140.841088657068</v>
      </c>
      <c r="L15" s="9">
        <v>8.16931537510749</v>
      </c>
      <c r="M15" s="9">
        <f t="shared" si="6"/>
        <v>28.7643817753265</v>
      </c>
      <c r="N15" t="s">
        <v>67</v>
      </c>
      <c r="O15" t="s">
        <v>68</v>
      </c>
      <c r="P15" t="s">
        <v>26</v>
      </c>
      <c r="Q15" t="s">
        <v>27</v>
      </c>
      <c r="R15" s="10" t="s">
        <v>69</v>
      </c>
      <c r="S15">
        <v>105</v>
      </c>
      <c r="T15" s="11">
        <v>4.02821811863977</v>
      </c>
      <c r="U15" s="12">
        <v>61</v>
      </c>
      <c r="V15" s="7">
        <f t="shared" si="7"/>
        <v>4875.40098353807</v>
      </c>
      <c r="W15" s="13">
        <f t="shared" si="3"/>
        <v>-0.257979159349022</v>
      </c>
      <c r="X15" s="13"/>
    </row>
    <row r="16" spans="1:24">
      <c r="A16" s="2" t="s">
        <v>70</v>
      </c>
      <c r="B16" s="4">
        <v>44862</v>
      </c>
      <c r="C16" s="5">
        <f>$Y$5-B16</f>
        <v>20</v>
      </c>
      <c r="D16" s="6">
        <f t="shared" si="4"/>
        <v>0.191780821917808</v>
      </c>
      <c r="E16" s="7">
        <f t="shared" si="0"/>
        <v>0.28891703848766</v>
      </c>
      <c r="F16" s="7">
        <v>150.649598639994</v>
      </c>
      <c r="G16" s="7">
        <f t="shared" si="5"/>
        <v>185.299006327193</v>
      </c>
      <c r="H16" s="7">
        <v>23</v>
      </c>
      <c r="I16" s="7">
        <f t="shared" si="1"/>
        <v>34.6494076871986</v>
      </c>
      <c r="J16" s="7">
        <v>16</v>
      </c>
      <c r="K16" s="7">
        <f t="shared" si="2"/>
        <v>29.6478410123509</v>
      </c>
      <c r="L16" s="9">
        <v>7.61208588473028</v>
      </c>
      <c r="M16" s="9">
        <f t="shared" si="6"/>
        <v>14.1051195051777</v>
      </c>
      <c r="N16" t="s">
        <v>71</v>
      </c>
      <c r="O16" t="s">
        <v>72</v>
      </c>
      <c r="P16" t="s">
        <v>32</v>
      </c>
      <c r="Q16" t="s">
        <v>33</v>
      </c>
      <c r="R16" s="10" t="s">
        <v>64</v>
      </c>
      <c r="S16">
        <v>390</v>
      </c>
      <c r="T16" s="11">
        <v>3.96927951863692</v>
      </c>
      <c r="U16" s="12">
        <v>56</v>
      </c>
      <c r="V16" s="7">
        <f t="shared" si="7"/>
        <v>2730.25352277307</v>
      </c>
      <c r="W16" s="13">
        <f t="shared" si="3"/>
        <v>0.0254326762445724</v>
      </c>
      <c r="X16" s="13"/>
    </row>
    <row r="17" spans="1:24">
      <c r="A17" s="2" t="s">
        <v>73</v>
      </c>
      <c r="B17" s="4">
        <v>44858</v>
      </c>
      <c r="C17" s="5">
        <f>$Y$5-B17</f>
        <v>24</v>
      </c>
      <c r="D17" s="6">
        <f t="shared" si="4"/>
        <v>0.23013698630137</v>
      </c>
      <c r="E17" s="7">
        <f t="shared" si="0"/>
        <v>0.305541862465606</v>
      </c>
      <c r="F17" s="7">
        <v>132.765214047555</v>
      </c>
      <c r="G17" s="7">
        <f t="shared" si="5"/>
        <v>208.441386054661</v>
      </c>
      <c r="H17" s="7">
        <v>57</v>
      </c>
      <c r="I17" s="7">
        <f t="shared" si="1"/>
        <v>75.6761720071063</v>
      </c>
      <c r="J17" s="7">
        <v>6</v>
      </c>
      <c r="K17" s="7">
        <f t="shared" si="2"/>
        <v>12.5064831632797</v>
      </c>
      <c r="L17" s="9">
        <v>9.51824047241613</v>
      </c>
      <c r="M17" s="9">
        <f t="shared" si="6"/>
        <v>19.8399523687199</v>
      </c>
      <c r="N17" t="s">
        <v>74</v>
      </c>
      <c r="O17" t="s">
        <v>75</v>
      </c>
      <c r="P17" t="s">
        <v>76</v>
      </c>
      <c r="Q17" t="s">
        <v>77</v>
      </c>
      <c r="R17" s="10" t="s">
        <v>34</v>
      </c>
      <c r="S17">
        <v>28</v>
      </c>
      <c r="T17" s="11">
        <v>2.99942425626582</v>
      </c>
      <c r="U17" s="12">
        <v>50</v>
      </c>
      <c r="V17" s="7">
        <f t="shared" si="7"/>
        <v>4775.80621879131</v>
      </c>
      <c r="W17" s="13">
        <f t="shared" si="3"/>
        <v>0.301591484163684</v>
      </c>
      <c r="X17" s="13"/>
    </row>
    <row r="18" spans="1:24">
      <c r="A18" s="2" t="s">
        <v>78</v>
      </c>
      <c r="B18" s="4">
        <v>44849</v>
      </c>
      <c r="C18" s="5">
        <f>$Y$5-B18</f>
        <v>33</v>
      </c>
      <c r="D18" s="6">
        <f t="shared" si="4"/>
        <v>0.316438356164384</v>
      </c>
      <c r="E18" s="7">
        <f t="shared" si="0"/>
        <v>1.22594398182392</v>
      </c>
      <c r="F18" s="7">
        <v>387.419526723576</v>
      </c>
      <c r="G18" s="7">
        <f t="shared" si="5"/>
        <v>615.997047490486</v>
      </c>
      <c r="H18" s="7">
        <v>59</v>
      </c>
      <c r="I18" s="7">
        <f t="shared" si="1"/>
        <v>228.57752076691</v>
      </c>
      <c r="J18" s="7">
        <v>30</v>
      </c>
      <c r="K18" s="7">
        <f t="shared" si="2"/>
        <v>184.799114247146</v>
      </c>
      <c r="L18" s="9">
        <v>5.0726602816442</v>
      </c>
      <c r="M18" s="9">
        <f t="shared" si="6"/>
        <v>31.2474375641508</v>
      </c>
      <c r="N18" t="s">
        <v>79</v>
      </c>
      <c r="O18" t="s">
        <v>80</v>
      </c>
      <c r="P18" t="s">
        <v>26</v>
      </c>
      <c r="Q18" t="s">
        <v>27</v>
      </c>
      <c r="R18" s="10" t="s">
        <v>69</v>
      </c>
      <c r="S18">
        <v>105</v>
      </c>
      <c r="T18" s="11">
        <v>4.90852118873426</v>
      </c>
      <c r="U18" s="12">
        <v>49</v>
      </c>
      <c r="V18" s="7">
        <f t="shared" si="7"/>
        <v>12731.422958222</v>
      </c>
      <c r="W18" s="13">
        <f t="shared" si="3"/>
        <v>0.0690790040492808</v>
      </c>
      <c r="X18" s="13"/>
    </row>
    <row r="19" spans="1:24">
      <c r="A19" s="2" t="s">
        <v>81</v>
      </c>
      <c r="B19" s="4">
        <v>44849</v>
      </c>
      <c r="C19" s="5">
        <f>$Y$5-B19</f>
        <v>33</v>
      </c>
      <c r="D19" s="6">
        <f t="shared" si="4"/>
        <v>0.316438356164384</v>
      </c>
      <c r="E19" s="7">
        <f t="shared" si="0"/>
        <v>1.27139630188201</v>
      </c>
      <c r="F19" s="7">
        <v>401.783246915093</v>
      </c>
      <c r="G19" s="7">
        <f t="shared" si="5"/>
        <v>498.211226174715</v>
      </c>
      <c r="H19" s="7">
        <v>24</v>
      </c>
      <c r="I19" s="7">
        <f t="shared" si="1"/>
        <v>96.4279792596224</v>
      </c>
      <c r="J19" s="7">
        <v>37</v>
      </c>
      <c r="K19" s="7">
        <f t="shared" si="2"/>
        <v>184.338153684645</v>
      </c>
      <c r="L19" s="9">
        <v>9.71983827620815</v>
      </c>
      <c r="M19" s="9">
        <f t="shared" si="6"/>
        <v>48.4253254580959</v>
      </c>
      <c r="N19" t="s">
        <v>79</v>
      </c>
      <c r="O19" t="s">
        <v>80</v>
      </c>
      <c r="P19" t="s">
        <v>26</v>
      </c>
      <c r="Q19" t="s">
        <v>27</v>
      </c>
      <c r="R19" s="10" t="s">
        <v>28</v>
      </c>
      <c r="S19">
        <v>384</v>
      </c>
      <c r="T19" s="11">
        <v>2.79416310391226</v>
      </c>
      <c r="U19" s="12">
        <v>47</v>
      </c>
      <c r="V19" s="7">
        <f t="shared" si="7"/>
        <v>6808.10532173276</v>
      </c>
      <c r="W19" s="13">
        <f t="shared" si="3"/>
        <v>-0.179003535130358</v>
      </c>
      <c r="X19" s="13"/>
    </row>
    <row r="20" spans="1:24">
      <c r="A20" s="2" t="s">
        <v>82</v>
      </c>
      <c r="B20" s="4">
        <v>44841</v>
      </c>
      <c r="C20" s="5">
        <f>$Y$5-B20</f>
        <v>41</v>
      </c>
      <c r="D20" s="6">
        <f t="shared" si="4"/>
        <v>0.393150684931507</v>
      </c>
      <c r="E20" s="7">
        <f t="shared" si="0"/>
        <v>1.46512698039736</v>
      </c>
      <c r="F20" s="7">
        <v>372.662960170758</v>
      </c>
      <c r="G20" s="7">
        <f t="shared" si="5"/>
        <v>536.634662645892</v>
      </c>
      <c r="H20" s="7">
        <v>44</v>
      </c>
      <c r="I20" s="7">
        <f t="shared" si="1"/>
        <v>163.971702475134</v>
      </c>
      <c r="J20" s="7">
        <v>22</v>
      </c>
      <c r="K20" s="7">
        <f t="shared" si="2"/>
        <v>118.059625782096</v>
      </c>
      <c r="L20" s="9">
        <v>6.65311414651996</v>
      </c>
      <c r="M20" s="9">
        <f t="shared" si="6"/>
        <v>35.7029166556235</v>
      </c>
      <c r="N20" t="s">
        <v>79</v>
      </c>
      <c r="O20" t="s">
        <v>80</v>
      </c>
      <c r="P20" t="s">
        <v>26</v>
      </c>
      <c r="Q20" t="s">
        <v>27</v>
      </c>
      <c r="R20" s="10" t="s">
        <v>34</v>
      </c>
      <c r="S20">
        <v>311</v>
      </c>
      <c r="T20" s="11">
        <v>2.88733525133743</v>
      </c>
      <c r="U20" s="12">
        <v>29</v>
      </c>
      <c r="V20" s="7">
        <f t="shared" si="7"/>
        <v>5790.56395479195</v>
      </c>
      <c r="W20" s="13">
        <f t="shared" si="3"/>
        <v>0.082825342465754</v>
      </c>
      <c r="X20" s="13"/>
    </row>
    <row r="21" spans="1:24">
      <c r="A21" s="2" t="s">
        <v>83</v>
      </c>
      <c r="B21" s="4">
        <v>44865</v>
      </c>
      <c r="C21" s="5">
        <f>$Y$5-B21</f>
        <v>17</v>
      </c>
      <c r="D21" s="6">
        <f t="shared" si="4"/>
        <v>0.163013698630137</v>
      </c>
      <c r="E21" s="7">
        <f t="shared" si="0"/>
        <v>0.342428432110539</v>
      </c>
      <c r="F21" s="7">
        <v>210.061139025793</v>
      </c>
      <c r="G21" s="7">
        <f t="shared" si="5"/>
        <v>277.280703514047</v>
      </c>
      <c r="H21" s="7">
        <v>32</v>
      </c>
      <c r="I21" s="7">
        <f t="shared" si="1"/>
        <v>67.2195644882538</v>
      </c>
      <c r="J21" s="7">
        <v>24</v>
      </c>
      <c r="K21" s="7">
        <f t="shared" si="2"/>
        <v>66.5473688433713</v>
      </c>
      <c r="L21" s="9">
        <v>8.59686529829755</v>
      </c>
      <c r="M21" s="9">
        <f t="shared" si="6"/>
        <v>23.8374485792744</v>
      </c>
      <c r="N21" t="s">
        <v>84</v>
      </c>
      <c r="O21" t="s">
        <v>85</v>
      </c>
      <c r="P21" t="s">
        <v>86</v>
      </c>
      <c r="Q21" t="s">
        <v>87</v>
      </c>
      <c r="R21" s="10" t="s">
        <v>69</v>
      </c>
      <c r="S21">
        <v>381</v>
      </c>
      <c r="T21" s="11">
        <v>4.06077137049808</v>
      </c>
      <c r="U21" s="12">
        <v>26</v>
      </c>
      <c r="V21" s="7">
        <f t="shared" si="7"/>
        <v>2367.48233975573</v>
      </c>
      <c r="W21" s="13">
        <f t="shared" si="3"/>
        <v>0.00118929016189341</v>
      </c>
      <c r="X21" s="13"/>
    </row>
    <row r="22" spans="1:24">
      <c r="A22" s="2" t="s">
        <v>88</v>
      </c>
      <c r="B22" s="4">
        <v>44849</v>
      </c>
      <c r="C22" s="5">
        <f>$Y$5-B22</f>
        <v>33</v>
      </c>
      <c r="D22" s="6">
        <f t="shared" si="4"/>
        <v>0.316438356164384</v>
      </c>
      <c r="E22" s="7">
        <f t="shared" si="0"/>
        <v>0.749623073694071</v>
      </c>
      <c r="F22" s="7">
        <v>236.893871773451</v>
      </c>
      <c r="G22" s="7">
        <f t="shared" si="5"/>
        <v>296.117339716814</v>
      </c>
      <c r="H22" s="7">
        <v>25</v>
      </c>
      <c r="I22" s="7">
        <f t="shared" si="1"/>
        <v>59.2234679433627</v>
      </c>
      <c r="J22" s="7">
        <v>42</v>
      </c>
      <c r="K22" s="7">
        <f t="shared" si="2"/>
        <v>124.369282681062</v>
      </c>
      <c r="L22" s="9">
        <v>8.23321624947226</v>
      </c>
      <c r="M22" s="9">
        <f t="shared" si="6"/>
        <v>24.3799809310697</v>
      </c>
      <c r="N22" t="s">
        <v>84</v>
      </c>
      <c r="O22" t="s">
        <v>85</v>
      </c>
      <c r="P22" t="s">
        <v>86</v>
      </c>
      <c r="Q22" t="s">
        <v>87</v>
      </c>
      <c r="R22" s="10" t="s">
        <v>64</v>
      </c>
      <c r="S22">
        <v>362</v>
      </c>
      <c r="T22" s="11">
        <v>3.96530057036515</v>
      </c>
      <c r="U22" s="12">
        <v>24</v>
      </c>
      <c r="V22" s="7">
        <f t="shared" si="7"/>
        <v>2006.48277298638</v>
      </c>
      <c r="W22" s="13">
        <f t="shared" si="3"/>
        <v>-0.222531506849314</v>
      </c>
      <c r="X22" s="13"/>
    </row>
    <row r="23" spans="1:24">
      <c r="A23" s="2" t="s">
        <v>89</v>
      </c>
      <c r="B23" s="4">
        <v>44836</v>
      </c>
      <c r="C23" s="5">
        <f>$Y$5-B23</f>
        <v>46</v>
      </c>
      <c r="D23" s="6">
        <f t="shared" si="4"/>
        <v>0.441095890410959</v>
      </c>
      <c r="E23" s="7">
        <f t="shared" si="0"/>
        <v>2.16693290932496</v>
      </c>
      <c r="F23" s="7">
        <v>491.261187517771</v>
      </c>
      <c r="G23" s="7">
        <f t="shared" si="5"/>
        <v>574.775589395792</v>
      </c>
      <c r="H23" s="7">
        <v>17</v>
      </c>
      <c r="I23" s="7">
        <f t="shared" si="1"/>
        <v>83.5144018780211</v>
      </c>
      <c r="J23" s="7">
        <v>4</v>
      </c>
      <c r="K23" s="7">
        <f t="shared" si="2"/>
        <v>22.9910235758317</v>
      </c>
      <c r="L23" s="9">
        <v>0.497595300378775</v>
      </c>
      <c r="M23" s="9">
        <f t="shared" si="6"/>
        <v>2.86005632055787</v>
      </c>
      <c r="N23" t="s">
        <v>84</v>
      </c>
      <c r="O23" t="s">
        <v>85</v>
      </c>
      <c r="P23" t="s">
        <v>76</v>
      </c>
      <c r="Q23" t="s">
        <v>77</v>
      </c>
      <c r="R23" s="10" t="s">
        <v>53</v>
      </c>
      <c r="S23">
        <v>256</v>
      </c>
      <c r="T23" s="11">
        <v>2.03997459785988</v>
      </c>
      <c r="U23" s="12">
        <v>21</v>
      </c>
      <c r="V23" s="7">
        <f t="shared" si="7"/>
        <v>1813.86362217016</v>
      </c>
      <c r="W23" s="13">
        <f t="shared" si="3"/>
        <v>0.101529094953752</v>
      </c>
      <c r="X23" s="13"/>
    </row>
    <row r="24" spans="1:24">
      <c r="A24" s="2" t="s">
        <v>90</v>
      </c>
      <c r="B24" s="4">
        <v>44839</v>
      </c>
      <c r="C24" s="5">
        <f>$Y$5-B24</f>
        <v>43</v>
      </c>
      <c r="D24" s="6">
        <f t="shared" si="4"/>
        <v>0.412328767123288</v>
      </c>
      <c r="E24" s="7">
        <f t="shared" si="0"/>
        <v>1.42112711685789</v>
      </c>
      <c r="F24" s="7">
        <v>344.658735982146</v>
      </c>
      <c r="G24" s="7">
        <f t="shared" si="5"/>
        <v>520.434691333041</v>
      </c>
      <c r="H24" s="7">
        <v>51</v>
      </c>
      <c r="I24" s="7">
        <f t="shared" si="1"/>
        <v>175.775955350894</v>
      </c>
      <c r="J24" s="7">
        <v>33</v>
      </c>
      <c r="K24" s="7">
        <f t="shared" si="2"/>
        <v>171.743448139904</v>
      </c>
      <c r="L24" s="9">
        <v>8.94726954489428</v>
      </c>
      <c r="M24" s="9">
        <f t="shared" si="6"/>
        <v>46.5646946387057</v>
      </c>
      <c r="N24" t="s">
        <v>91</v>
      </c>
      <c r="O24" t="s">
        <v>92</v>
      </c>
      <c r="P24" t="s">
        <v>26</v>
      </c>
      <c r="Q24" t="s">
        <v>27</v>
      </c>
      <c r="R24" s="10" t="s">
        <v>42</v>
      </c>
      <c r="S24">
        <v>414</v>
      </c>
      <c r="T24" s="11">
        <v>2.25300707521173</v>
      </c>
      <c r="U24" s="12">
        <v>21</v>
      </c>
      <c r="V24" s="7">
        <f t="shared" si="7"/>
        <v>4669.1536497816</v>
      </c>
      <c r="W24" s="13">
        <f t="shared" si="3"/>
        <v>0.00501769028395215</v>
      </c>
      <c r="X24" s="13"/>
    </row>
    <row r="25" spans="1:24">
      <c r="A25" s="2" t="s">
        <v>93</v>
      </c>
      <c r="B25" s="4">
        <v>44846</v>
      </c>
      <c r="C25" s="5">
        <f>$Y$5-B25</f>
        <v>36</v>
      </c>
      <c r="D25" s="6">
        <f t="shared" si="4"/>
        <v>0.345205479452055</v>
      </c>
      <c r="E25" s="7">
        <f t="shared" si="0"/>
        <v>0.467657345045092</v>
      </c>
      <c r="F25" s="7">
        <v>135.472167413856</v>
      </c>
      <c r="G25" s="7">
        <f t="shared" si="5"/>
        <v>191.015756053537</v>
      </c>
      <c r="H25" s="7">
        <v>41</v>
      </c>
      <c r="I25" s="7">
        <f t="shared" si="1"/>
        <v>55.543588639681</v>
      </c>
      <c r="J25" s="7">
        <v>42</v>
      </c>
      <c r="K25" s="7">
        <f t="shared" si="2"/>
        <v>80.2266175424855</v>
      </c>
      <c r="L25" s="9">
        <v>7.48589860859816</v>
      </c>
      <c r="M25" s="9">
        <f t="shared" si="6"/>
        <v>14.299245824615</v>
      </c>
      <c r="N25" t="s">
        <v>94</v>
      </c>
      <c r="O25" t="s">
        <v>95</v>
      </c>
      <c r="P25" t="s">
        <v>26</v>
      </c>
      <c r="Q25" t="s">
        <v>27</v>
      </c>
      <c r="R25" s="10" t="s">
        <v>96</v>
      </c>
      <c r="S25">
        <v>493</v>
      </c>
      <c r="T25" s="11">
        <v>4.03845079545459</v>
      </c>
      <c r="U25" s="12">
        <v>16</v>
      </c>
      <c r="V25" s="7">
        <f t="shared" si="7"/>
        <v>1117.48535142874</v>
      </c>
      <c r="W25" s="13">
        <f t="shared" si="3"/>
        <v>-0.131668123967745</v>
      </c>
      <c r="X25" s="13"/>
    </row>
    <row r="26" spans="1:24">
      <c r="A26" s="2" t="s">
        <v>97</v>
      </c>
      <c r="B26" s="4">
        <v>44854</v>
      </c>
      <c r="C26" s="5">
        <f>$Y$5-B26</f>
        <v>28</v>
      </c>
      <c r="D26" s="6">
        <f t="shared" si="4"/>
        <v>0.268493150684932</v>
      </c>
      <c r="E26" s="7">
        <f t="shared" si="0"/>
        <v>1.08100826652315</v>
      </c>
      <c r="F26" s="7">
        <v>402.620425796888</v>
      </c>
      <c r="G26" s="7">
        <f t="shared" si="5"/>
        <v>479.118306698297</v>
      </c>
      <c r="H26" s="7">
        <v>19</v>
      </c>
      <c r="I26" s="7">
        <f t="shared" si="1"/>
        <v>76.4978809014087</v>
      </c>
      <c r="J26" s="7">
        <v>18</v>
      </c>
      <c r="K26" s="7">
        <f t="shared" si="2"/>
        <v>86.2412952056934</v>
      </c>
      <c r="L26" s="9">
        <v>2.21404187526912</v>
      </c>
      <c r="M26" s="9">
        <f t="shared" si="6"/>
        <v>10.6078799423806</v>
      </c>
      <c r="N26" t="s">
        <v>94</v>
      </c>
      <c r="O26" t="s">
        <v>95</v>
      </c>
      <c r="P26" t="s">
        <v>32</v>
      </c>
      <c r="Q26" t="s">
        <v>33</v>
      </c>
      <c r="R26" s="10" t="s">
        <v>42</v>
      </c>
      <c r="S26">
        <v>288</v>
      </c>
      <c r="T26" s="11">
        <v>0.828513666363739</v>
      </c>
      <c r="U26" s="12">
        <v>9</v>
      </c>
      <c r="V26" s="7">
        <f t="shared" si="7"/>
        <v>783.951847594104</v>
      </c>
      <c r="W26" s="13">
        <f t="shared" si="3"/>
        <v>-0.02259237941752</v>
      </c>
      <c r="X26" s="13"/>
    </row>
    <row r="27" spans="1:24">
      <c r="A27" s="2" t="s">
        <v>98</v>
      </c>
      <c r="B27" s="4">
        <v>44858</v>
      </c>
      <c r="C27" s="5">
        <f>$Y$5-B27</f>
        <v>24</v>
      </c>
      <c r="D27" s="6">
        <f t="shared" si="4"/>
        <v>0.23013698630137</v>
      </c>
      <c r="E27" s="7">
        <f t="shared" si="0"/>
        <v>0.455371626146778</v>
      </c>
      <c r="F27" s="7">
        <v>197.86981374235</v>
      </c>
      <c r="G27" s="7">
        <f t="shared" si="5"/>
        <v>229.528983941126</v>
      </c>
      <c r="H27" s="7">
        <v>16</v>
      </c>
      <c r="I27" s="7">
        <f t="shared" si="1"/>
        <v>31.659170198776</v>
      </c>
      <c r="J27" s="7">
        <v>29</v>
      </c>
      <c r="K27" s="7">
        <f t="shared" si="2"/>
        <v>66.5634053429265</v>
      </c>
      <c r="L27" s="9">
        <v>3.78672560481312</v>
      </c>
      <c r="M27" s="9">
        <f t="shared" si="6"/>
        <v>8.69163280536601</v>
      </c>
      <c r="N27" t="s">
        <v>99</v>
      </c>
      <c r="O27" t="s">
        <v>100</v>
      </c>
      <c r="P27" t="s">
        <v>26</v>
      </c>
      <c r="Q27" t="s">
        <v>27</v>
      </c>
      <c r="R27" s="10" t="s">
        <v>101</v>
      </c>
      <c r="S27">
        <v>88</v>
      </c>
      <c r="T27" s="11">
        <v>0.106072306534717</v>
      </c>
      <c r="U27" s="12">
        <v>9</v>
      </c>
      <c r="V27" s="7">
        <f t="shared" si="7"/>
        <v>363.157227037278</v>
      </c>
      <c r="W27" s="13">
        <f t="shared" si="3"/>
        <v>-0.154052905054322</v>
      </c>
      <c r="X27" s="13"/>
    </row>
    <row r="28" spans="1:24">
      <c r="A28" s="2" t="s">
        <v>102</v>
      </c>
      <c r="B28" s="4">
        <v>44843</v>
      </c>
      <c r="C28" s="5">
        <f>$Y$5-B28</f>
        <v>39</v>
      </c>
      <c r="D28" s="6">
        <f t="shared" si="4"/>
        <v>0.373972602739726</v>
      </c>
      <c r="E28" s="7">
        <f t="shared" si="0"/>
        <v>0.62193790263408</v>
      </c>
      <c r="F28" s="7">
        <v>166.30573953219</v>
      </c>
      <c r="G28" s="7">
        <f t="shared" si="5"/>
        <v>211.208289205881</v>
      </c>
      <c r="H28" s="7">
        <v>27</v>
      </c>
      <c r="I28" s="7">
        <f t="shared" si="1"/>
        <v>44.9025496736913</v>
      </c>
      <c r="J28" s="7">
        <v>0</v>
      </c>
      <c r="K28" s="7">
        <f t="shared" si="2"/>
        <v>0</v>
      </c>
      <c r="L28" s="9">
        <v>5.43993577878983</v>
      </c>
      <c r="M28" s="9">
        <f t="shared" si="6"/>
        <v>11.4895952922806</v>
      </c>
      <c r="N28" t="s">
        <v>99</v>
      </c>
      <c r="O28" t="s">
        <v>100</v>
      </c>
      <c r="P28" t="s">
        <v>86</v>
      </c>
      <c r="Q28" t="s">
        <v>87</v>
      </c>
      <c r="R28" s="10" t="s">
        <v>34</v>
      </c>
      <c r="S28">
        <v>423</v>
      </c>
      <c r="T28" s="11">
        <v>2.34868431734395</v>
      </c>
      <c r="U28" s="12">
        <v>7</v>
      </c>
      <c r="V28" s="7">
        <f t="shared" si="7"/>
        <v>394.745014761804</v>
      </c>
      <c r="W28" s="13">
        <f t="shared" si="3"/>
        <v>0.209653759033544</v>
      </c>
      <c r="X28" s="13"/>
    </row>
    <row r="29" spans="1:24">
      <c r="A29" s="2" t="s">
        <v>103</v>
      </c>
      <c r="B29" s="4">
        <v>44864</v>
      </c>
      <c r="C29" s="5">
        <f>$Y$5-B29</f>
        <v>18</v>
      </c>
      <c r="D29" s="6">
        <f t="shared" si="4"/>
        <v>0.172602739726027</v>
      </c>
      <c r="E29" s="7">
        <f t="shared" si="0"/>
        <v>0.742002651708323</v>
      </c>
      <c r="F29" s="7">
        <v>429.890425196092</v>
      </c>
      <c r="G29" s="7">
        <f t="shared" si="5"/>
        <v>593.248786770607</v>
      </c>
      <c r="H29" s="7">
        <v>38</v>
      </c>
      <c r="I29" s="7">
        <f t="shared" si="1"/>
        <v>163.358361574515</v>
      </c>
      <c r="J29" s="7">
        <v>34</v>
      </c>
      <c r="K29" s="7">
        <f t="shared" si="2"/>
        <v>201.704587502006</v>
      </c>
      <c r="L29" s="9">
        <v>6.04174670438338</v>
      </c>
      <c r="M29" s="9">
        <f t="shared" si="6"/>
        <v>35.8425890235075</v>
      </c>
      <c r="N29" t="s">
        <v>104</v>
      </c>
      <c r="O29" t="s">
        <v>105</v>
      </c>
      <c r="P29" t="s">
        <v>26</v>
      </c>
      <c r="Q29" t="s">
        <v>27</v>
      </c>
      <c r="R29" s="10" t="s">
        <v>34</v>
      </c>
      <c r="S29">
        <v>390</v>
      </c>
      <c r="T29" s="11">
        <v>0.215129773805927</v>
      </c>
      <c r="U29" s="12">
        <v>6</v>
      </c>
      <c r="V29" s="7">
        <f t="shared" si="7"/>
        <v>1195.20570358814</v>
      </c>
      <c r="W29" s="13">
        <f t="shared" si="3"/>
        <v>-0.0658884256501886</v>
      </c>
      <c r="X29" s="13"/>
    </row>
    <row r="30" spans="1:24">
      <c r="A30" s="2" t="s">
        <v>106</v>
      </c>
      <c r="B30" s="4">
        <v>44856</v>
      </c>
      <c r="C30" s="5">
        <f>$Y$5-B30</f>
        <v>26</v>
      </c>
      <c r="D30" s="6">
        <f t="shared" si="4"/>
        <v>0.249315068493151</v>
      </c>
      <c r="E30" s="7">
        <f t="shared" si="0"/>
        <v>0.313698320738981</v>
      </c>
      <c r="F30" s="7">
        <v>125.824051724976</v>
      </c>
      <c r="G30" s="7">
        <f t="shared" si="5"/>
        <v>152.247102587221</v>
      </c>
      <c r="H30" s="7">
        <v>21</v>
      </c>
      <c r="I30" s="7">
        <f t="shared" si="1"/>
        <v>26.4230508622449</v>
      </c>
      <c r="J30" s="7">
        <v>23</v>
      </c>
      <c r="K30" s="7">
        <f t="shared" si="2"/>
        <v>35.0168335950608</v>
      </c>
      <c r="L30" s="9">
        <v>0.599383427031759</v>
      </c>
      <c r="M30" s="9">
        <f t="shared" si="6"/>
        <v>0.912543901043843</v>
      </c>
      <c r="N30" t="s">
        <v>107</v>
      </c>
      <c r="O30" t="s">
        <v>108</v>
      </c>
      <c r="P30" t="s">
        <v>26</v>
      </c>
      <c r="Q30" t="s">
        <v>27</v>
      </c>
      <c r="R30" s="10" t="s">
        <v>96</v>
      </c>
      <c r="S30">
        <v>819</v>
      </c>
      <c r="T30" s="11">
        <v>1.04122450312945</v>
      </c>
      <c r="U30" s="12">
        <v>6</v>
      </c>
      <c r="V30" s="7">
        <f t="shared" si="7"/>
        <v>164.013568579733</v>
      </c>
      <c r="W30" s="13">
        <f t="shared" si="3"/>
        <v>-0.0585067361032488</v>
      </c>
      <c r="X30" s="13"/>
    </row>
    <row r="31" spans="1:24">
      <c r="A31" s="2" t="s">
        <v>109</v>
      </c>
      <c r="B31" s="4">
        <v>44861</v>
      </c>
      <c r="C31" s="5">
        <f>$Y$5-B31</f>
        <v>21</v>
      </c>
      <c r="D31" s="6">
        <f t="shared" si="4"/>
        <v>0.201369863013699</v>
      </c>
      <c r="E31" s="7">
        <f t="shared" si="0"/>
        <v>0.696453555283487</v>
      </c>
      <c r="F31" s="7">
        <v>345.857887997922</v>
      </c>
      <c r="G31" s="7">
        <f t="shared" si="5"/>
        <v>418.488044477486</v>
      </c>
      <c r="H31" s="7">
        <v>21</v>
      </c>
      <c r="I31" s="7">
        <f t="shared" si="1"/>
        <v>72.6301564795636</v>
      </c>
      <c r="J31" s="7">
        <v>36</v>
      </c>
      <c r="K31" s="7">
        <f t="shared" si="2"/>
        <v>150.655696011895</v>
      </c>
      <c r="L31" s="9">
        <v>8.20225413067311</v>
      </c>
      <c r="M31" s="9">
        <f t="shared" si="6"/>
        <v>34.3254529145277</v>
      </c>
      <c r="N31" t="s">
        <v>107</v>
      </c>
      <c r="O31" t="s">
        <v>108</v>
      </c>
      <c r="P31" t="s">
        <v>26</v>
      </c>
      <c r="Q31" t="s">
        <v>27</v>
      </c>
      <c r="R31" s="10" t="s">
        <v>46</v>
      </c>
      <c r="S31">
        <v>373</v>
      </c>
      <c r="T31" s="11">
        <v>2.31356118048674</v>
      </c>
      <c r="U31" s="12">
        <v>5</v>
      </c>
      <c r="V31" s="7">
        <f t="shared" si="7"/>
        <v>534.778046970456</v>
      </c>
      <c r="W31" s="13">
        <f t="shared" si="3"/>
        <v>-0.18811049473565</v>
      </c>
      <c r="X31" s="13"/>
    </row>
    <row r="32" spans="1:24">
      <c r="A32" s="2" t="s">
        <v>110</v>
      </c>
      <c r="B32" s="4">
        <v>44855</v>
      </c>
      <c r="C32" s="5">
        <f>$Y$5-B32</f>
        <v>27</v>
      </c>
      <c r="D32" s="6">
        <f t="shared" si="4"/>
        <v>0.258904109589041</v>
      </c>
      <c r="E32" s="7">
        <f t="shared" si="0"/>
        <v>0.926125412853632</v>
      </c>
      <c r="F32" s="7">
        <v>357.709815546641</v>
      </c>
      <c r="G32" s="7">
        <f t="shared" si="5"/>
        <v>518.679232542629</v>
      </c>
      <c r="H32" s="7">
        <v>45</v>
      </c>
      <c r="I32" s="7">
        <f t="shared" si="1"/>
        <v>160.969416995988</v>
      </c>
      <c r="J32" s="7">
        <v>16</v>
      </c>
      <c r="K32" s="7">
        <f t="shared" si="2"/>
        <v>82.9886772068207</v>
      </c>
      <c r="L32" s="9">
        <v>3.11997130629796</v>
      </c>
      <c r="M32" s="9">
        <f t="shared" si="6"/>
        <v>16.1826432270565</v>
      </c>
      <c r="N32" t="s">
        <v>111</v>
      </c>
      <c r="O32" t="s">
        <v>112</v>
      </c>
      <c r="P32" t="s">
        <v>26</v>
      </c>
      <c r="Q32" t="s">
        <v>27</v>
      </c>
      <c r="R32" s="10" t="s">
        <v>60</v>
      </c>
      <c r="S32">
        <v>470</v>
      </c>
      <c r="T32" s="11">
        <v>3.22785262390792</v>
      </c>
      <c r="U32" s="12">
        <v>4</v>
      </c>
      <c r="V32" s="7">
        <f t="shared" si="7"/>
        <v>708.60824089218</v>
      </c>
      <c r="W32" s="13">
        <f t="shared" si="3"/>
        <v>0.148559282002834</v>
      </c>
      <c r="X32" s="13"/>
    </row>
    <row r="33" spans="1:24">
      <c r="A33" s="2" t="s">
        <v>113</v>
      </c>
      <c r="B33" s="4">
        <v>44858</v>
      </c>
      <c r="C33" s="5">
        <f>$Y$5-B33</f>
        <v>24</v>
      </c>
      <c r="D33" s="6">
        <f t="shared" si="4"/>
        <v>0.23013698630137</v>
      </c>
      <c r="E33" s="7">
        <f t="shared" si="0"/>
        <v>0.294389115964396</v>
      </c>
      <c r="F33" s="7">
        <v>127.919080151196</v>
      </c>
      <c r="G33" s="7">
        <f t="shared" si="5"/>
        <v>204.670528241914</v>
      </c>
      <c r="H33" s="7">
        <v>60</v>
      </c>
      <c r="I33" s="7">
        <f t="shared" si="1"/>
        <v>76.7514480907176</v>
      </c>
      <c r="J33" s="7">
        <v>4</v>
      </c>
      <c r="K33" s="7">
        <f t="shared" si="2"/>
        <v>8.18682112967656</v>
      </c>
      <c r="L33" s="9">
        <v>5.64406954461621</v>
      </c>
      <c r="M33" s="9">
        <f t="shared" si="6"/>
        <v>11.551746951307</v>
      </c>
      <c r="N33" t="s">
        <v>114</v>
      </c>
      <c r="O33" t="s">
        <v>115</v>
      </c>
      <c r="P33" t="s">
        <v>32</v>
      </c>
      <c r="Q33" t="s">
        <v>33</v>
      </c>
      <c r="R33" s="10" t="s">
        <v>42</v>
      </c>
      <c r="S33">
        <v>295</v>
      </c>
      <c r="T33" s="11">
        <v>3.73903374119217</v>
      </c>
      <c r="U33" s="12">
        <v>4</v>
      </c>
      <c r="V33" s="7">
        <f t="shared" si="7"/>
        <v>353.212780168098</v>
      </c>
      <c r="W33" s="13">
        <f t="shared" si="3"/>
        <v>0.333561643835618</v>
      </c>
      <c r="X33" s="13"/>
    </row>
    <row r="34" spans="1:24">
      <c r="A34" s="2" t="s">
        <v>116</v>
      </c>
      <c r="B34" s="4">
        <v>44845</v>
      </c>
      <c r="C34" s="5">
        <f>$Y$5-B34</f>
        <v>37</v>
      </c>
      <c r="D34" s="6">
        <f t="shared" si="4"/>
        <v>0.354794520547945</v>
      </c>
      <c r="E34" s="7">
        <f t="shared" si="0"/>
        <v>1.68349648297329</v>
      </c>
      <c r="F34" s="7">
        <v>474.499008714479</v>
      </c>
      <c r="G34" s="7">
        <f t="shared" si="5"/>
        <v>540.928869934506</v>
      </c>
      <c r="H34" s="7">
        <v>14</v>
      </c>
      <c r="I34" s="7">
        <f t="shared" si="1"/>
        <v>66.429861220027</v>
      </c>
      <c r="J34" s="7">
        <v>37</v>
      </c>
      <c r="K34" s="7">
        <f t="shared" si="2"/>
        <v>200.143681875767</v>
      </c>
      <c r="L34" s="9">
        <v>7.3552115421394</v>
      </c>
      <c r="M34" s="9">
        <f t="shared" si="6"/>
        <v>39.786462676187</v>
      </c>
      <c r="N34" t="s">
        <v>117</v>
      </c>
      <c r="O34" t="s">
        <v>118</v>
      </c>
      <c r="P34" t="s">
        <v>32</v>
      </c>
      <c r="Q34" t="s">
        <v>33</v>
      </c>
      <c r="R34" s="10" t="s">
        <v>34</v>
      </c>
      <c r="S34">
        <v>480</v>
      </c>
      <c r="T34" s="11">
        <v>1.94577533090417</v>
      </c>
      <c r="U34" s="12">
        <v>4</v>
      </c>
      <c r="V34" s="7">
        <f t="shared" si="7"/>
        <v>424.865295584856</v>
      </c>
      <c r="W34" s="13">
        <f t="shared" si="3"/>
        <v>-0.250305215092526</v>
      </c>
      <c r="X34" s="13"/>
    </row>
    <row r="35" spans="1:24">
      <c r="A35" s="2" t="s">
        <v>119</v>
      </c>
      <c r="B35" s="4">
        <v>44847</v>
      </c>
      <c r="C35" s="5">
        <f>$Y$5-B35</f>
        <v>35</v>
      </c>
      <c r="D35" s="6">
        <f t="shared" si="4"/>
        <v>0.335616438356164</v>
      </c>
      <c r="E35" s="7">
        <f t="shared" si="0"/>
        <v>1.37763343164243</v>
      </c>
      <c r="F35" s="7">
        <v>410.478532693459</v>
      </c>
      <c r="G35" s="7">
        <f t="shared" si="5"/>
        <v>488.469453905216</v>
      </c>
      <c r="H35" s="7">
        <v>19</v>
      </c>
      <c r="I35" s="7">
        <f t="shared" si="1"/>
        <v>77.9909212117572</v>
      </c>
      <c r="J35" s="7">
        <v>12</v>
      </c>
      <c r="K35" s="7">
        <f t="shared" si="2"/>
        <v>58.6163344686259</v>
      </c>
      <c r="L35" s="9">
        <v>5.1603292494299</v>
      </c>
      <c r="M35" s="9">
        <f t="shared" si="6"/>
        <v>25.2066321044014</v>
      </c>
      <c r="N35" t="s">
        <v>117</v>
      </c>
      <c r="O35" t="s">
        <v>118</v>
      </c>
      <c r="P35" t="s">
        <v>32</v>
      </c>
      <c r="Q35" t="s">
        <v>33</v>
      </c>
      <c r="R35" s="10" t="s">
        <v>53</v>
      </c>
      <c r="S35">
        <v>598</v>
      </c>
      <c r="T35" s="11">
        <v>4.72939196323649</v>
      </c>
      <c r="U35" s="12">
        <v>4</v>
      </c>
      <c r="V35" s="7">
        <f t="shared" si="7"/>
        <v>412.790213264634</v>
      </c>
      <c r="W35" s="13">
        <f t="shared" si="3"/>
        <v>0.0368435593415446</v>
      </c>
      <c r="X35" s="13"/>
    </row>
    <row r="36" spans="1:24">
      <c r="A36" s="2" t="s">
        <v>120</v>
      </c>
      <c r="B36" s="4">
        <v>44852</v>
      </c>
      <c r="C36" s="5">
        <f>$Y$5-B36</f>
        <v>30</v>
      </c>
      <c r="D36" s="6">
        <f t="shared" si="4"/>
        <v>0.287671232876712</v>
      </c>
      <c r="E36" s="7">
        <f t="shared" si="0"/>
        <v>1.14043723490204</v>
      </c>
      <c r="F36" s="7">
        <v>396.437705465947</v>
      </c>
      <c r="G36" s="7">
        <f t="shared" si="5"/>
        <v>491.582754777774</v>
      </c>
      <c r="H36" s="7">
        <v>24</v>
      </c>
      <c r="I36" s="7">
        <f t="shared" si="1"/>
        <v>95.1450493118273</v>
      </c>
      <c r="J36" s="7">
        <v>35</v>
      </c>
      <c r="K36" s="7">
        <f t="shared" si="2"/>
        <v>172.053964172221</v>
      </c>
      <c r="L36" s="9">
        <v>8.19575970488074</v>
      </c>
      <c r="M36" s="9">
        <f t="shared" si="6"/>
        <v>40.2889413322195</v>
      </c>
      <c r="N36" t="s">
        <v>121</v>
      </c>
      <c r="O36" t="s">
        <v>122</v>
      </c>
      <c r="P36" t="s">
        <v>26</v>
      </c>
      <c r="Q36" t="s">
        <v>27</v>
      </c>
      <c r="R36" s="10" t="s">
        <v>46</v>
      </c>
      <c r="S36">
        <v>293</v>
      </c>
      <c r="T36" s="11">
        <v>4.10951716812695</v>
      </c>
      <c r="U36" s="12">
        <v>4</v>
      </c>
      <c r="V36" s="7">
        <f t="shared" si="7"/>
        <v>541.735962576187</v>
      </c>
      <c r="W36" s="13">
        <f t="shared" si="3"/>
        <v>-0.158771542200619</v>
      </c>
      <c r="X36" s="13"/>
    </row>
    <row r="37" spans="1:24">
      <c r="A37" s="2" t="s">
        <v>123</v>
      </c>
      <c r="B37" s="4">
        <v>44840</v>
      </c>
      <c r="C37" s="5">
        <f>$Y$5-B37</f>
        <v>42</v>
      </c>
      <c r="D37" s="6">
        <f t="shared" si="4"/>
        <v>0.402739726027397</v>
      </c>
      <c r="E37" s="7">
        <f t="shared" si="0"/>
        <v>1.80996065579354</v>
      </c>
      <c r="F37" s="7">
        <v>449.411999567783</v>
      </c>
      <c r="G37" s="7">
        <f t="shared" si="5"/>
        <v>512.329679507273</v>
      </c>
      <c r="H37" s="7">
        <v>14</v>
      </c>
      <c r="I37" s="7">
        <f t="shared" si="1"/>
        <v>62.9176799394896</v>
      </c>
      <c r="J37" s="7">
        <v>24</v>
      </c>
      <c r="K37" s="7">
        <f t="shared" si="2"/>
        <v>122.959123081746</v>
      </c>
      <c r="L37" s="9">
        <v>3.00261660719233</v>
      </c>
      <c r="M37" s="9">
        <f t="shared" si="6"/>
        <v>15.3832960404606</v>
      </c>
      <c r="N37" t="s">
        <v>121</v>
      </c>
      <c r="O37" t="s">
        <v>122</v>
      </c>
      <c r="P37" t="s">
        <v>26</v>
      </c>
      <c r="Q37" t="s">
        <v>27</v>
      </c>
      <c r="R37" s="10" t="s">
        <v>28</v>
      </c>
      <c r="S37">
        <v>373</v>
      </c>
      <c r="T37" s="11">
        <v>3.52449710434673</v>
      </c>
      <c r="U37" s="12">
        <v>3</v>
      </c>
      <c r="V37" s="7">
        <f t="shared" si="7"/>
        <v>234.902927939851</v>
      </c>
      <c r="W37" s="13">
        <f t="shared" si="3"/>
        <v>-0.120725787070415</v>
      </c>
      <c r="X37" s="13"/>
    </row>
    <row r="38" spans="1:24">
      <c r="A38" s="2" t="s">
        <v>124</v>
      </c>
      <c r="B38" s="4">
        <v>44842</v>
      </c>
      <c r="C38" s="5">
        <f>$Y$5-B38</f>
        <v>40</v>
      </c>
      <c r="D38" s="6">
        <f t="shared" si="4"/>
        <v>0.383561643835616</v>
      </c>
      <c r="E38" s="7">
        <f t="shared" si="0"/>
        <v>1.78570672344352</v>
      </c>
      <c r="F38" s="7">
        <v>465.559252897776</v>
      </c>
      <c r="G38" s="7">
        <f t="shared" si="5"/>
        <v>623.84939888302</v>
      </c>
      <c r="H38" s="7">
        <v>34</v>
      </c>
      <c r="I38" s="7">
        <f t="shared" si="1"/>
        <v>158.290145985244</v>
      </c>
      <c r="J38" s="7">
        <v>26</v>
      </c>
      <c r="K38" s="7">
        <f t="shared" si="2"/>
        <v>162.200843709585</v>
      </c>
      <c r="L38" s="9">
        <v>6.92565005047051</v>
      </c>
      <c r="M38" s="9">
        <f t="shared" si="6"/>
        <v>43.2056262086018</v>
      </c>
      <c r="N38" t="s">
        <v>121</v>
      </c>
      <c r="O38" t="s">
        <v>122</v>
      </c>
      <c r="P38" t="s">
        <v>32</v>
      </c>
      <c r="Q38" t="s">
        <v>33</v>
      </c>
      <c r="R38" s="10" t="s">
        <v>46</v>
      </c>
      <c r="S38">
        <v>598</v>
      </c>
      <c r="T38" s="11">
        <v>3.53175177778498</v>
      </c>
      <c r="U38" s="12">
        <v>10</v>
      </c>
      <c r="V38" s="7">
        <f t="shared" si="7"/>
        <v>2014.95772193846</v>
      </c>
      <c r="W38" s="13">
        <f t="shared" si="3"/>
        <v>-0.00913105704354922</v>
      </c>
      <c r="X38" s="13"/>
    </row>
    <row r="39" spans="1:24">
      <c r="A39" s="2" t="s">
        <v>125</v>
      </c>
      <c r="B39" s="4">
        <v>44841</v>
      </c>
      <c r="C39" s="5">
        <f>$Y$5-B39</f>
        <v>41</v>
      </c>
      <c r="D39" s="6">
        <f t="shared" si="4"/>
        <v>0.393150684931507</v>
      </c>
      <c r="E39" s="7">
        <f t="shared" si="0"/>
        <v>0.81016851452409</v>
      </c>
      <c r="F39" s="7">
        <v>206.070737143758</v>
      </c>
      <c r="G39" s="7">
        <f t="shared" si="5"/>
        <v>263.77054354401</v>
      </c>
      <c r="H39" s="7">
        <v>28</v>
      </c>
      <c r="I39" s="7">
        <f t="shared" si="1"/>
        <v>57.6998064002522</v>
      </c>
      <c r="J39" s="7">
        <v>28</v>
      </c>
      <c r="K39" s="7">
        <f t="shared" si="2"/>
        <v>73.8557521923228</v>
      </c>
      <c r="L39" s="9">
        <v>3.27228431945658</v>
      </c>
      <c r="M39" s="9">
        <f t="shared" si="6"/>
        <v>8.63132213573604</v>
      </c>
      <c r="N39" t="s">
        <v>121</v>
      </c>
      <c r="O39" t="s">
        <v>122</v>
      </c>
      <c r="P39" t="s">
        <v>86</v>
      </c>
      <c r="Q39" t="s">
        <v>87</v>
      </c>
      <c r="R39" s="10" t="s">
        <v>55</v>
      </c>
      <c r="S39">
        <v>255</v>
      </c>
      <c r="T39" s="11">
        <v>1.78198679751237</v>
      </c>
      <c r="U39" s="12">
        <v>10</v>
      </c>
      <c r="V39" s="7">
        <f t="shared" si="7"/>
        <v>663.311285359883</v>
      </c>
      <c r="W39" s="13">
        <f t="shared" si="3"/>
        <v>-0.0643214897260281</v>
      </c>
      <c r="X39" s="13"/>
    </row>
    <row r="40" spans="1:24">
      <c r="A40" s="2" t="s">
        <v>126</v>
      </c>
      <c r="B40" s="4">
        <v>44848</v>
      </c>
      <c r="C40" s="5">
        <f>$Y$5-B40</f>
        <v>34</v>
      </c>
      <c r="D40" s="6">
        <f t="shared" si="4"/>
        <v>0.326027397260274</v>
      </c>
      <c r="E40" s="7">
        <f t="shared" si="0"/>
        <v>0.547512857031938</v>
      </c>
      <c r="F40" s="7">
        <v>167.934615812317</v>
      </c>
      <c r="G40" s="7">
        <f t="shared" si="5"/>
        <v>184.728077393549</v>
      </c>
      <c r="H40" s="7">
        <v>10</v>
      </c>
      <c r="I40" s="7">
        <f t="shared" si="1"/>
        <v>16.7934615812317</v>
      </c>
      <c r="J40" s="7">
        <v>1</v>
      </c>
      <c r="K40" s="7">
        <f t="shared" si="2"/>
        <v>1.84728077393549</v>
      </c>
      <c r="L40" s="9">
        <v>7.86360185761287</v>
      </c>
      <c r="M40" s="9">
        <f t="shared" si="6"/>
        <v>14.5262805254516</v>
      </c>
      <c r="N40" t="s">
        <v>121</v>
      </c>
      <c r="O40" t="s">
        <v>122</v>
      </c>
      <c r="P40" t="s">
        <v>32</v>
      </c>
      <c r="Q40" t="s">
        <v>33</v>
      </c>
      <c r="R40" s="10" t="s">
        <v>69</v>
      </c>
      <c r="S40">
        <v>480</v>
      </c>
      <c r="T40" s="11">
        <v>1.31410907639505</v>
      </c>
      <c r="U40" s="12">
        <v>9</v>
      </c>
      <c r="V40" s="7">
        <f t="shared" si="7"/>
        <v>281.87767896015</v>
      </c>
      <c r="W40" s="13">
        <f t="shared" si="3"/>
        <v>0.0779452054794536</v>
      </c>
      <c r="X40" s="13"/>
    </row>
    <row r="41" spans="1:24">
      <c r="A41" s="2" t="s">
        <v>127</v>
      </c>
      <c r="B41" s="4">
        <v>44843</v>
      </c>
      <c r="C41" s="5">
        <f>$Y$5-B41</f>
        <v>39</v>
      </c>
      <c r="D41" s="6">
        <f t="shared" si="4"/>
        <v>0.373972602739726</v>
      </c>
      <c r="E41" s="7">
        <f t="shared" si="0"/>
        <v>1.78660005461749</v>
      </c>
      <c r="F41" s="7">
        <v>477.735545740207</v>
      </c>
      <c r="G41" s="7">
        <f t="shared" si="5"/>
        <v>673.607119493692</v>
      </c>
      <c r="H41" s="7">
        <v>41</v>
      </c>
      <c r="I41" s="7">
        <f t="shared" si="1"/>
        <v>195.871573753485</v>
      </c>
      <c r="J41" s="7">
        <v>29</v>
      </c>
      <c r="K41" s="7">
        <f t="shared" si="2"/>
        <v>195.346064653171</v>
      </c>
      <c r="L41" s="9">
        <v>8.1366874572935</v>
      </c>
      <c r="M41" s="9">
        <f t="shared" si="6"/>
        <v>54.8093060032793</v>
      </c>
      <c r="N41" t="s">
        <v>121</v>
      </c>
      <c r="O41" t="s">
        <v>122</v>
      </c>
      <c r="P41" t="s">
        <v>26</v>
      </c>
      <c r="Q41" t="s">
        <v>27</v>
      </c>
      <c r="R41" s="10" t="s">
        <v>50</v>
      </c>
      <c r="S41">
        <v>672</v>
      </c>
      <c r="T41" s="11">
        <v>4.29541181734139</v>
      </c>
      <c r="U41" s="12">
        <v>9</v>
      </c>
      <c r="V41" s="7">
        <f t="shared" si="7"/>
        <v>2256.12791781088</v>
      </c>
      <c r="W41" s="13">
        <f t="shared" si="3"/>
        <v>-0.0018721461187212</v>
      </c>
      <c r="X41" s="13"/>
    </row>
    <row r="42" spans="1:24">
      <c r="A42" s="2" t="s">
        <v>128</v>
      </c>
      <c r="B42" s="4">
        <v>44840</v>
      </c>
      <c r="C42" s="5">
        <f>$Y$5-B42</f>
        <v>42</v>
      </c>
      <c r="D42" s="6">
        <f t="shared" si="4"/>
        <v>0.402739726027397</v>
      </c>
      <c r="E42" s="7">
        <f t="shared" si="0"/>
        <v>1.1037835031034</v>
      </c>
      <c r="F42" s="7">
        <v>274.068692947443</v>
      </c>
      <c r="G42" s="7">
        <f t="shared" si="5"/>
        <v>427.547160998011</v>
      </c>
      <c r="H42" s="7">
        <v>56</v>
      </c>
      <c r="I42" s="7">
        <f t="shared" si="1"/>
        <v>153.478468050568</v>
      </c>
      <c r="J42" s="7">
        <v>2</v>
      </c>
      <c r="K42" s="7">
        <f t="shared" si="2"/>
        <v>8.55094321996022</v>
      </c>
      <c r="L42" s="9">
        <v>0.38720624635721</v>
      </c>
      <c r="M42" s="9">
        <f t="shared" si="6"/>
        <v>1.65548931350722</v>
      </c>
      <c r="N42" t="s">
        <v>121</v>
      </c>
      <c r="O42" t="s">
        <v>122</v>
      </c>
      <c r="P42" t="s">
        <v>76</v>
      </c>
      <c r="Q42" t="s">
        <v>77</v>
      </c>
      <c r="R42" s="10" t="s">
        <v>129</v>
      </c>
      <c r="S42">
        <v>222</v>
      </c>
      <c r="T42" s="11">
        <v>0.49411969348528</v>
      </c>
      <c r="U42" s="12">
        <v>9</v>
      </c>
      <c r="V42" s="7">
        <f t="shared" si="7"/>
        <v>1396.20561627668</v>
      </c>
      <c r="W42" s="13">
        <f t="shared" si="3"/>
        <v>0.336392694063927</v>
      </c>
      <c r="X42" s="13"/>
    </row>
    <row r="43" spans="1:24">
      <c r="A43" s="2" t="s">
        <v>130</v>
      </c>
      <c r="B43" s="4">
        <v>44835</v>
      </c>
      <c r="C43" s="5">
        <f>$Y$5-B43</f>
        <v>47</v>
      </c>
      <c r="D43" s="6">
        <f t="shared" si="4"/>
        <v>0.450684931506849</v>
      </c>
      <c r="E43" s="7">
        <f t="shared" si="0"/>
        <v>0.509467692448048</v>
      </c>
      <c r="F43" s="7">
        <v>113.042983430722</v>
      </c>
      <c r="G43" s="7">
        <f t="shared" si="5"/>
        <v>180.868773489155</v>
      </c>
      <c r="H43" s="7">
        <v>60</v>
      </c>
      <c r="I43" s="7">
        <f t="shared" si="1"/>
        <v>67.8257900584332</v>
      </c>
      <c r="J43" s="7">
        <v>45</v>
      </c>
      <c r="K43" s="7">
        <f t="shared" si="2"/>
        <v>81.3909480701197</v>
      </c>
      <c r="L43" s="9">
        <v>2.32248808095267</v>
      </c>
      <c r="M43" s="9">
        <f t="shared" si="6"/>
        <v>4.20065570645091</v>
      </c>
      <c r="N43" t="s">
        <v>121</v>
      </c>
      <c r="O43" t="s">
        <v>122</v>
      </c>
      <c r="P43" t="s">
        <v>76</v>
      </c>
      <c r="Q43" t="s">
        <v>77</v>
      </c>
      <c r="R43" s="10" t="s">
        <v>64</v>
      </c>
      <c r="S43">
        <v>188</v>
      </c>
      <c r="T43" s="11">
        <v>2.22167224242074</v>
      </c>
      <c r="U43" s="12">
        <v>8</v>
      </c>
      <c r="V43" s="7">
        <f t="shared" si="7"/>
        <v>576.211566119073</v>
      </c>
      <c r="W43" s="13">
        <f t="shared" si="3"/>
        <v>-0.0778167808219185</v>
      </c>
      <c r="X43" s="13"/>
    </row>
    <row r="44" spans="1:24">
      <c r="A44" s="2" t="s">
        <v>131</v>
      </c>
      <c r="B44" s="4">
        <v>44862</v>
      </c>
      <c r="C44" s="5">
        <f>$Y$5-B44</f>
        <v>20</v>
      </c>
      <c r="D44" s="6">
        <f t="shared" si="4"/>
        <v>0.191780821917808</v>
      </c>
      <c r="E44" s="7">
        <f t="shared" si="0"/>
        <v>0.419840265901019</v>
      </c>
      <c r="F44" s="7">
        <v>218.91671007696</v>
      </c>
      <c r="G44" s="7">
        <f t="shared" si="5"/>
        <v>319.618396712362</v>
      </c>
      <c r="H44" s="7">
        <v>46</v>
      </c>
      <c r="I44" s="7">
        <f t="shared" si="1"/>
        <v>100.701686635402</v>
      </c>
      <c r="J44" s="7">
        <v>1</v>
      </c>
      <c r="K44" s="7">
        <f t="shared" si="2"/>
        <v>3.19618396712362</v>
      </c>
      <c r="L44" s="9">
        <v>6.00507648045191</v>
      </c>
      <c r="M44" s="9">
        <f t="shared" si="6"/>
        <v>19.1933291681715</v>
      </c>
      <c r="N44" t="s">
        <v>132</v>
      </c>
      <c r="O44" t="s">
        <v>133</v>
      </c>
      <c r="P44" t="s">
        <v>26</v>
      </c>
      <c r="Q44" t="s">
        <v>27</v>
      </c>
      <c r="R44" s="10" t="s">
        <v>55</v>
      </c>
      <c r="S44">
        <v>357</v>
      </c>
      <c r="T44" s="11">
        <v>4.07622931546954</v>
      </c>
      <c r="U44" s="12">
        <v>8</v>
      </c>
      <c r="V44" s="7">
        <f t="shared" si="7"/>
        <v>959.160126428585</v>
      </c>
      <c r="W44" s="13">
        <f t="shared" si="3"/>
        <v>0.303754925877276</v>
      </c>
      <c r="X44" s="13"/>
    </row>
    <row r="45" spans="1:24">
      <c r="A45" s="2" t="s">
        <v>134</v>
      </c>
      <c r="B45" s="4">
        <v>44846</v>
      </c>
      <c r="C45" s="5">
        <f>$Y$5-B45</f>
        <v>36</v>
      </c>
      <c r="D45" s="6">
        <f t="shared" si="4"/>
        <v>0.345205479452055</v>
      </c>
      <c r="E45" s="7">
        <f t="shared" si="0"/>
        <v>1.35761332721715</v>
      </c>
      <c r="F45" s="7">
        <v>393.276876535128</v>
      </c>
      <c r="G45" s="7">
        <f t="shared" si="5"/>
        <v>578.117008506638</v>
      </c>
      <c r="H45" s="7">
        <v>47</v>
      </c>
      <c r="I45" s="7">
        <f t="shared" si="1"/>
        <v>184.84013197151</v>
      </c>
      <c r="J45" s="7">
        <v>36</v>
      </c>
      <c r="K45" s="7">
        <f t="shared" si="2"/>
        <v>208.12212306239</v>
      </c>
      <c r="L45" s="9">
        <v>2.0364387774297</v>
      </c>
      <c r="M45" s="9">
        <f t="shared" si="6"/>
        <v>11.7729989401457</v>
      </c>
      <c r="N45" t="s">
        <v>135</v>
      </c>
      <c r="O45" t="s">
        <v>136</v>
      </c>
      <c r="P45" t="s">
        <v>26</v>
      </c>
      <c r="Q45" t="s">
        <v>27</v>
      </c>
      <c r="R45" s="10" t="s">
        <v>129</v>
      </c>
      <c r="S45">
        <v>485</v>
      </c>
      <c r="T45" s="11">
        <v>2.62427025831762</v>
      </c>
      <c r="U45" s="12">
        <v>7</v>
      </c>
      <c r="V45" s="7">
        <f t="shared" si="7"/>
        <v>1376.29191638159</v>
      </c>
      <c r="W45" s="13">
        <f t="shared" si="3"/>
        <v>-0.0426204454384496</v>
      </c>
      <c r="X45" s="13"/>
    </row>
    <row r="46" spans="1:24">
      <c r="A46" s="2" t="s">
        <v>137</v>
      </c>
      <c r="B46" s="4">
        <v>44858</v>
      </c>
      <c r="C46" s="5">
        <f>$Y$5-B46</f>
        <v>24</v>
      </c>
      <c r="D46" s="6">
        <f t="shared" si="4"/>
        <v>0.23013698630137</v>
      </c>
      <c r="E46" s="7">
        <f t="shared" si="0"/>
        <v>0.756982474884448</v>
      </c>
      <c r="F46" s="7">
        <v>328.926908729552</v>
      </c>
      <c r="G46" s="7">
        <f t="shared" si="5"/>
        <v>440.7620576976</v>
      </c>
      <c r="H46" s="7">
        <v>34</v>
      </c>
      <c r="I46" s="7">
        <f t="shared" si="1"/>
        <v>111.835148968048</v>
      </c>
      <c r="J46" s="7">
        <v>14</v>
      </c>
      <c r="K46" s="7">
        <f t="shared" si="2"/>
        <v>61.706688077664</v>
      </c>
      <c r="L46" s="9">
        <v>7.05290624271647</v>
      </c>
      <c r="M46" s="9">
        <f t="shared" si="6"/>
        <v>31.0865346828796</v>
      </c>
      <c r="N46" t="s">
        <v>138</v>
      </c>
      <c r="O46" t="s">
        <v>139</v>
      </c>
      <c r="P46" t="s">
        <v>26</v>
      </c>
      <c r="Q46" t="s">
        <v>27</v>
      </c>
      <c r="R46" s="10" t="s">
        <v>140</v>
      </c>
      <c r="S46">
        <v>784</v>
      </c>
      <c r="T46" s="11">
        <v>2.72504588261886</v>
      </c>
      <c r="U46" s="12">
        <v>7</v>
      </c>
      <c r="V46" s="7">
        <f t="shared" si="7"/>
        <v>1000.45178555649</v>
      </c>
      <c r="W46" s="13">
        <f t="shared" si="3"/>
        <v>0.112013903087304</v>
      </c>
      <c r="X46" s="13"/>
    </row>
    <row r="47" spans="1:24">
      <c r="A47" s="2" t="s">
        <v>141</v>
      </c>
      <c r="B47" s="4">
        <v>44855</v>
      </c>
      <c r="C47" s="5">
        <f>$Y$5-B47</f>
        <v>27</v>
      </c>
      <c r="D47" s="6">
        <f t="shared" si="4"/>
        <v>0.258904109589041</v>
      </c>
      <c r="E47" s="7">
        <f t="shared" si="0"/>
        <v>1.17410975632743</v>
      </c>
      <c r="F47" s="7">
        <v>453.492128105303</v>
      </c>
      <c r="G47" s="7">
        <f t="shared" si="5"/>
        <v>607.679451661106</v>
      </c>
      <c r="H47" s="7">
        <v>34</v>
      </c>
      <c r="I47" s="7">
        <f t="shared" si="1"/>
        <v>154.187323555803</v>
      </c>
      <c r="J47" s="7">
        <v>45</v>
      </c>
      <c r="K47" s="7">
        <f t="shared" si="2"/>
        <v>273.455753247498</v>
      </c>
      <c r="L47" s="9">
        <v>2.8424927589957</v>
      </c>
      <c r="M47" s="9">
        <f t="shared" si="6"/>
        <v>17.2732444113717</v>
      </c>
      <c r="N47" t="s">
        <v>142</v>
      </c>
      <c r="O47" t="s">
        <v>143</v>
      </c>
      <c r="P47" t="s">
        <v>76</v>
      </c>
      <c r="Q47" t="s">
        <v>77</v>
      </c>
      <c r="R47" s="10" t="s">
        <v>28</v>
      </c>
      <c r="S47">
        <v>31</v>
      </c>
      <c r="T47" s="11">
        <v>1.49115464562602</v>
      </c>
      <c r="U47" s="12">
        <v>6</v>
      </c>
      <c r="V47" s="7">
        <f t="shared" si="7"/>
        <v>1028.76340780305</v>
      </c>
      <c r="W47" s="13">
        <f t="shared" si="3"/>
        <v>-0.198200776937232</v>
      </c>
      <c r="X47" s="13"/>
    </row>
    <row r="48" spans="1:24">
      <c r="A48" s="2" t="s">
        <v>144</v>
      </c>
      <c r="B48" s="4">
        <v>44842</v>
      </c>
      <c r="C48" s="5">
        <f>$Y$5-B48</f>
        <v>40</v>
      </c>
      <c r="D48" s="6">
        <f t="shared" si="4"/>
        <v>0.383561643835616</v>
      </c>
      <c r="E48" s="7">
        <f t="shared" si="0"/>
        <v>0.689673103060806</v>
      </c>
      <c r="F48" s="7">
        <v>179.807630440853</v>
      </c>
      <c r="G48" s="7">
        <f t="shared" si="5"/>
        <v>285.894132400956</v>
      </c>
      <c r="H48" s="7">
        <v>59</v>
      </c>
      <c r="I48" s="7">
        <f t="shared" si="1"/>
        <v>106.086501960103</v>
      </c>
      <c r="J48" s="7">
        <v>6</v>
      </c>
      <c r="K48" s="7">
        <f t="shared" si="2"/>
        <v>17.1536479440574</v>
      </c>
      <c r="L48" s="9">
        <v>3.82443976086261</v>
      </c>
      <c r="M48" s="9">
        <f t="shared" si="6"/>
        <v>10.9338488735154</v>
      </c>
      <c r="N48" t="s">
        <v>142</v>
      </c>
      <c r="O48" t="s">
        <v>143</v>
      </c>
      <c r="P48" t="s">
        <v>76</v>
      </c>
      <c r="Q48" t="s">
        <v>77</v>
      </c>
      <c r="R48" s="10" t="s">
        <v>101</v>
      </c>
      <c r="S48">
        <v>218</v>
      </c>
      <c r="T48" s="11">
        <v>1.41430509661873</v>
      </c>
      <c r="U48" s="12">
        <v>5</v>
      </c>
      <c r="V48" s="7">
        <f t="shared" si="7"/>
        <v>585.101754168093</v>
      </c>
      <c r="W48" s="13">
        <f t="shared" si="3"/>
        <v>0.308656845007323</v>
      </c>
      <c r="X48" s="13"/>
    </row>
    <row r="49" spans="1:24">
      <c r="A49" s="2" t="s">
        <v>145</v>
      </c>
      <c r="B49" s="4">
        <v>44859</v>
      </c>
      <c r="C49" s="5">
        <f>$Y$5-B49</f>
        <v>23</v>
      </c>
      <c r="D49" s="6">
        <f t="shared" si="4"/>
        <v>0.220547945205479</v>
      </c>
      <c r="E49" s="7">
        <f t="shared" si="0"/>
        <v>0.232381414604538</v>
      </c>
      <c r="F49" s="7">
        <v>105.365486125039</v>
      </c>
      <c r="G49" s="7">
        <f t="shared" si="5"/>
        <v>148.565335436305</v>
      </c>
      <c r="H49" s="7">
        <v>41</v>
      </c>
      <c r="I49" s="7">
        <f t="shared" si="1"/>
        <v>43.199849311266</v>
      </c>
      <c r="J49" s="7">
        <v>42</v>
      </c>
      <c r="K49" s="7">
        <f t="shared" si="2"/>
        <v>62.3974408832481</v>
      </c>
      <c r="L49" s="9">
        <v>3.38415913044138</v>
      </c>
      <c r="M49" s="9">
        <f t="shared" si="6"/>
        <v>5.02768736383858</v>
      </c>
      <c r="N49" t="s">
        <v>146</v>
      </c>
      <c r="O49" t="s">
        <v>147</v>
      </c>
      <c r="P49" t="s">
        <v>86</v>
      </c>
      <c r="Q49" t="s">
        <v>87</v>
      </c>
      <c r="R49" s="10" t="s">
        <v>96</v>
      </c>
      <c r="S49">
        <v>380</v>
      </c>
      <c r="T49" s="11">
        <v>4.6452167444382</v>
      </c>
      <c r="U49" s="12">
        <v>5</v>
      </c>
      <c r="V49" s="7">
        <f t="shared" si="7"/>
        <v>241.137683375523</v>
      </c>
      <c r="W49" s="13">
        <f t="shared" si="3"/>
        <v>-0.130784027980181</v>
      </c>
      <c r="X49" s="13"/>
    </row>
    <row r="50" spans="1:24">
      <c r="A50" s="2" t="s">
        <v>148</v>
      </c>
      <c r="B50" s="4">
        <v>44863</v>
      </c>
      <c r="C50" s="5">
        <f>$Y$5-B50</f>
        <v>19</v>
      </c>
      <c r="D50" s="6">
        <f t="shared" si="4"/>
        <v>0.182191780821918</v>
      </c>
      <c r="E50" s="7">
        <f t="shared" si="0"/>
        <v>0.591920614450979</v>
      </c>
      <c r="F50" s="7">
        <v>324.88875830768</v>
      </c>
      <c r="G50" s="7">
        <f t="shared" si="5"/>
        <v>380.119847219986</v>
      </c>
      <c r="H50" s="7">
        <v>17</v>
      </c>
      <c r="I50" s="7">
        <f t="shared" si="1"/>
        <v>55.2310889123056</v>
      </c>
      <c r="J50" s="7">
        <v>2</v>
      </c>
      <c r="K50" s="7">
        <f t="shared" si="2"/>
        <v>7.60239694439972</v>
      </c>
      <c r="L50" s="9">
        <v>3.54142138340759</v>
      </c>
      <c r="M50" s="9">
        <f t="shared" si="6"/>
        <v>13.4616455520248</v>
      </c>
      <c r="N50" t="s">
        <v>149</v>
      </c>
      <c r="O50" t="s">
        <v>150</v>
      </c>
      <c r="P50" t="s">
        <v>76</v>
      </c>
      <c r="Q50" t="s">
        <v>77</v>
      </c>
      <c r="R50" s="10" t="s">
        <v>64</v>
      </c>
      <c r="S50">
        <v>12</v>
      </c>
      <c r="T50" s="11">
        <v>2.44744548517645</v>
      </c>
      <c r="U50" s="12">
        <v>33</v>
      </c>
      <c r="V50" s="7">
        <f t="shared" si="7"/>
        <v>2266.8602373229</v>
      </c>
      <c r="W50" s="13">
        <f t="shared" si="3"/>
        <v>0.123741950591266</v>
      </c>
      <c r="X50" s="13"/>
    </row>
    <row r="51" spans="1:24">
      <c r="A51" s="2" t="s">
        <v>151</v>
      </c>
      <c r="B51" s="4">
        <v>44857</v>
      </c>
      <c r="C51" s="5">
        <f>$Y$5-B51</f>
        <v>25</v>
      </c>
      <c r="D51" s="6">
        <f t="shared" si="4"/>
        <v>0.23972602739726</v>
      </c>
      <c r="E51" s="7">
        <f t="shared" si="0"/>
        <v>0.589214463001872</v>
      </c>
      <c r="F51" s="7">
        <v>245.786604566495</v>
      </c>
      <c r="G51" s="7">
        <f t="shared" si="5"/>
        <v>297.401791525459</v>
      </c>
      <c r="H51" s="7">
        <v>21</v>
      </c>
      <c r="I51" s="7">
        <f t="shared" si="1"/>
        <v>51.6151869589639</v>
      </c>
      <c r="J51" s="7">
        <v>15</v>
      </c>
      <c r="K51" s="7">
        <f t="shared" si="2"/>
        <v>44.6102687288188</v>
      </c>
      <c r="L51" s="9">
        <v>3.07842348340195</v>
      </c>
      <c r="M51" s="9">
        <f t="shared" si="6"/>
        <v>9.15528659037784</v>
      </c>
      <c r="N51" t="s">
        <v>152</v>
      </c>
      <c r="O51" t="s">
        <v>153</v>
      </c>
      <c r="P51" t="s">
        <v>26</v>
      </c>
      <c r="Q51" t="s">
        <v>27</v>
      </c>
      <c r="R51" s="10" t="s">
        <v>60</v>
      </c>
      <c r="S51">
        <v>469</v>
      </c>
      <c r="T51" s="11">
        <v>1.44147326140675</v>
      </c>
      <c r="U51" s="12">
        <v>33</v>
      </c>
      <c r="V51" s="7">
        <f t="shared" si="7"/>
        <v>2005.42562712828</v>
      </c>
      <c r="W51" s="13">
        <f t="shared" si="3"/>
        <v>0.0215725121702707</v>
      </c>
      <c r="X51" s="13"/>
    </row>
    <row r="52" spans="1:24">
      <c r="A52" s="2" t="s">
        <v>154</v>
      </c>
      <c r="B52" s="4">
        <v>44839</v>
      </c>
      <c r="C52" s="5">
        <f>$Y$5-B52</f>
        <v>43</v>
      </c>
      <c r="D52" s="6">
        <f t="shared" si="4"/>
        <v>0.412328767123288</v>
      </c>
      <c r="E52" s="7">
        <f t="shared" si="0"/>
        <v>1.31533340843352</v>
      </c>
      <c r="F52" s="7">
        <v>319.001125633378</v>
      </c>
      <c r="G52" s="7">
        <f t="shared" si="5"/>
        <v>488.071722219068</v>
      </c>
      <c r="H52" s="7">
        <v>53</v>
      </c>
      <c r="I52" s="7">
        <f t="shared" si="1"/>
        <v>169.07059658569</v>
      </c>
      <c r="J52" s="7">
        <v>12</v>
      </c>
      <c r="K52" s="7">
        <f t="shared" si="2"/>
        <v>58.5686066662882</v>
      </c>
      <c r="L52" s="9">
        <v>8.99799911437076</v>
      </c>
      <c r="M52" s="9">
        <f t="shared" si="6"/>
        <v>43.9166892427659</v>
      </c>
      <c r="N52" t="s">
        <v>155</v>
      </c>
      <c r="O52" t="s">
        <v>156</v>
      </c>
      <c r="P52" t="s">
        <v>26</v>
      </c>
      <c r="Q52" t="s">
        <v>27</v>
      </c>
      <c r="R52" s="10" t="s">
        <v>42</v>
      </c>
      <c r="S52">
        <v>356</v>
      </c>
      <c r="T52" s="11">
        <v>0.803742267245413</v>
      </c>
      <c r="U52" s="12">
        <v>32</v>
      </c>
      <c r="V52" s="7">
        <f t="shared" si="7"/>
        <v>6815.5931465106</v>
      </c>
      <c r="W52" s="13">
        <f t="shared" si="3"/>
        <v>0.223710269495926</v>
      </c>
      <c r="X52" s="13"/>
    </row>
    <row r="53" spans="1:24">
      <c r="A53" s="2" t="s">
        <v>157</v>
      </c>
      <c r="B53" s="4">
        <v>44857</v>
      </c>
      <c r="C53" s="5">
        <f>$Y$5-B53</f>
        <v>25</v>
      </c>
      <c r="D53" s="6">
        <f t="shared" si="4"/>
        <v>0.23972602739726</v>
      </c>
      <c r="E53" s="7">
        <f t="shared" si="0"/>
        <v>1.17245804944351</v>
      </c>
      <c r="F53" s="7">
        <v>489.082500625008</v>
      </c>
      <c r="G53" s="7">
        <f t="shared" si="5"/>
        <v>611.35312578126</v>
      </c>
      <c r="H53" s="7">
        <v>25</v>
      </c>
      <c r="I53" s="7">
        <f t="shared" si="1"/>
        <v>122.270625156252</v>
      </c>
      <c r="J53" s="7">
        <v>16</v>
      </c>
      <c r="K53" s="7">
        <f t="shared" si="2"/>
        <v>97.8165001250016</v>
      </c>
      <c r="L53" s="9">
        <v>1.46739396452973</v>
      </c>
      <c r="M53" s="9">
        <f t="shared" si="6"/>
        <v>8.97095886967806</v>
      </c>
      <c r="N53" t="s">
        <v>158</v>
      </c>
      <c r="O53" t="s">
        <v>159</v>
      </c>
      <c r="P53" t="s">
        <v>26</v>
      </c>
      <c r="Q53" t="s">
        <v>27</v>
      </c>
      <c r="R53" s="10" t="s">
        <v>53</v>
      </c>
      <c r="S53">
        <v>656</v>
      </c>
      <c r="T53" s="11">
        <v>0.0503288120896539</v>
      </c>
      <c r="U53" s="12">
        <v>29</v>
      </c>
      <c r="V53" s="7">
        <f t="shared" si="7"/>
        <v>3806.00593675197</v>
      </c>
      <c r="W53" s="13">
        <f t="shared" si="3"/>
        <v>0.0380821917808219</v>
      </c>
      <c r="X53" s="13"/>
    </row>
    <row r="54" spans="1:24">
      <c r="A54" s="2" t="s">
        <v>160</v>
      </c>
      <c r="B54" s="4">
        <v>44842</v>
      </c>
      <c r="C54" s="5">
        <f>$Y$5-B54</f>
        <v>40</v>
      </c>
      <c r="D54" s="6">
        <f t="shared" si="4"/>
        <v>0.383561643835616</v>
      </c>
      <c r="E54" s="7">
        <f t="shared" si="0"/>
        <v>1.35978991555189</v>
      </c>
      <c r="F54" s="7">
        <v>354.516656554599</v>
      </c>
      <c r="G54" s="7">
        <f t="shared" si="5"/>
        <v>475.052319783163</v>
      </c>
      <c r="H54" s="7">
        <v>34</v>
      </c>
      <c r="I54" s="7">
        <f t="shared" si="1"/>
        <v>120.535663228564</v>
      </c>
      <c r="J54" s="7">
        <v>28</v>
      </c>
      <c r="K54" s="7">
        <f t="shared" si="2"/>
        <v>133.014649539286</v>
      </c>
      <c r="L54" s="9">
        <v>8.38048012790814</v>
      </c>
      <c r="M54" s="9">
        <f t="shared" si="6"/>
        <v>39.8116652565946</v>
      </c>
      <c r="N54" t="s">
        <v>161</v>
      </c>
      <c r="O54" t="s">
        <v>162</v>
      </c>
      <c r="P54" t="s">
        <v>26</v>
      </c>
      <c r="Q54" t="s">
        <v>27</v>
      </c>
      <c r="R54" s="10" t="s">
        <v>42</v>
      </c>
      <c r="S54">
        <v>404</v>
      </c>
      <c r="T54" s="11">
        <v>3.55847272045281</v>
      </c>
      <c r="U54" s="12">
        <v>29</v>
      </c>
      <c r="V54" s="7">
        <f t="shared" si="7"/>
        <v>4650.07252606959</v>
      </c>
      <c r="W54" s="13">
        <f t="shared" si="3"/>
        <v>-0.029131057043549</v>
      </c>
      <c r="X54" s="13"/>
    </row>
    <row r="55" spans="1:24">
      <c r="A55" s="2" t="s">
        <v>163</v>
      </c>
      <c r="B55" s="4">
        <v>44840</v>
      </c>
      <c r="C55" s="5">
        <f>$Y$5-B55</f>
        <v>42</v>
      </c>
      <c r="D55" s="6">
        <f t="shared" si="4"/>
        <v>0.402739726027397</v>
      </c>
      <c r="E55" s="7">
        <f t="shared" si="0"/>
        <v>0.703648179046998</v>
      </c>
      <c r="F55" s="7">
        <v>174.715364185139</v>
      </c>
      <c r="G55" s="7">
        <f t="shared" si="5"/>
        <v>239.36004893364</v>
      </c>
      <c r="H55" s="7">
        <v>37</v>
      </c>
      <c r="I55" s="7">
        <f t="shared" si="1"/>
        <v>64.6446847485014</v>
      </c>
      <c r="J55" s="7">
        <v>23</v>
      </c>
      <c r="K55" s="7">
        <f t="shared" si="2"/>
        <v>55.0528112547372</v>
      </c>
      <c r="L55" s="9">
        <v>3.64426486726393</v>
      </c>
      <c r="M55" s="9">
        <f t="shared" si="6"/>
        <v>8.72291416955441</v>
      </c>
      <c r="N55" t="s">
        <v>161</v>
      </c>
      <c r="O55" t="s">
        <v>162</v>
      </c>
      <c r="P55" t="s">
        <v>76</v>
      </c>
      <c r="Q55" t="s">
        <v>77</v>
      </c>
      <c r="R55" s="10" t="s">
        <v>55</v>
      </c>
      <c r="S55">
        <v>20</v>
      </c>
      <c r="T55" s="11">
        <v>3.40634634405956</v>
      </c>
      <c r="U55" s="12">
        <v>28</v>
      </c>
      <c r="V55" s="7">
        <f t="shared" si="7"/>
        <v>2054.29276970556</v>
      </c>
      <c r="W55" s="13">
        <f t="shared" si="3"/>
        <v>0.0371332866713315</v>
      </c>
      <c r="X55" s="13"/>
    </row>
    <row r="56" spans="1:24">
      <c r="A56" s="2" t="s">
        <v>164</v>
      </c>
      <c r="B56" s="4">
        <v>44843</v>
      </c>
      <c r="C56" s="5">
        <f>$Y$5-B56</f>
        <v>39</v>
      </c>
      <c r="D56" s="6">
        <f t="shared" si="4"/>
        <v>0.373972602739726</v>
      </c>
      <c r="E56" s="7">
        <f t="shared" si="0"/>
        <v>1.21553068004932</v>
      </c>
      <c r="F56" s="7">
        <v>325.032013346521</v>
      </c>
      <c r="G56" s="7">
        <f t="shared" si="5"/>
        <v>474.546739485921</v>
      </c>
      <c r="H56" s="7">
        <v>46</v>
      </c>
      <c r="I56" s="7">
        <f t="shared" si="1"/>
        <v>149.5147261394</v>
      </c>
      <c r="J56" s="7">
        <v>3</v>
      </c>
      <c r="K56" s="7">
        <f t="shared" si="2"/>
        <v>14.2364021845776</v>
      </c>
      <c r="L56" s="9">
        <v>9.01124472231287</v>
      </c>
      <c r="M56" s="9">
        <f t="shared" si="6"/>
        <v>42.7625680168328</v>
      </c>
      <c r="N56" t="s">
        <v>165</v>
      </c>
      <c r="O56" t="s">
        <v>166</v>
      </c>
      <c r="P56" t="s">
        <v>76</v>
      </c>
      <c r="Q56" t="s">
        <v>77</v>
      </c>
      <c r="R56" s="10" t="s">
        <v>129</v>
      </c>
      <c r="S56">
        <v>13</v>
      </c>
      <c r="T56" s="11">
        <v>0.724893493727559</v>
      </c>
      <c r="U56" s="12">
        <v>27</v>
      </c>
      <c r="V56" s="7">
        <f t="shared" si="7"/>
        <v>5191.48694221828</v>
      </c>
      <c r="W56" s="13">
        <f t="shared" si="3"/>
        <v>0.282507036967537</v>
      </c>
      <c r="X56" s="13"/>
    </row>
    <row r="57" spans="1:24">
      <c r="A57" s="2" t="s">
        <v>167</v>
      </c>
      <c r="B57" s="4">
        <v>44843</v>
      </c>
      <c r="C57" s="5">
        <f>$Y$5-B57</f>
        <v>39</v>
      </c>
      <c r="D57" s="6">
        <f t="shared" si="4"/>
        <v>0.373972602739726</v>
      </c>
      <c r="E57" s="7">
        <f t="shared" si="0"/>
        <v>0.873583367537195</v>
      </c>
      <c r="F57" s="7">
        <v>233.595552491631</v>
      </c>
      <c r="G57" s="7">
        <f t="shared" si="5"/>
        <v>331.705684538116</v>
      </c>
      <c r="H57" s="7">
        <v>42</v>
      </c>
      <c r="I57" s="7">
        <f t="shared" si="1"/>
        <v>98.110132046485</v>
      </c>
      <c r="J57" s="7">
        <v>18</v>
      </c>
      <c r="K57" s="7">
        <f t="shared" si="2"/>
        <v>59.7070232168609</v>
      </c>
      <c r="L57" s="9">
        <v>6.94866592472379</v>
      </c>
      <c r="M57" s="9">
        <f t="shared" si="6"/>
        <v>23.0491198718719</v>
      </c>
      <c r="N57" t="s">
        <v>165</v>
      </c>
      <c r="O57" t="s">
        <v>166</v>
      </c>
      <c r="P57" t="s">
        <v>26</v>
      </c>
      <c r="Q57" t="s">
        <v>27</v>
      </c>
      <c r="R57" s="10" t="s">
        <v>53</v>
      </c>
      <c r="S57">
        <v>432</v>
      </c>
      <c r="T57" s="11">
        <v>3.7982448068645</v>
      </c>
      <c r="U57" s="12">
        <v>26</v>
      </c>
      <c r="V57" s="7">
        <f t="shared" si="7"/>
        <v>3150.14054987728</v>
      </c>
      <c r="W57" s="13">
        <f t="shared" si="3"/>
        <v>0.113141038008875</v>
      </c>
      <c r="X57" s="13"/>
    </row>
    <row r="58" spans="1:24">
      <c r="A58" s="2" t="s">
        <v>168</v>
      </c>
      <c r="B58" s="4">
        <v>44860</v>
      </c>
      <c r="C58" s="5">
        <f>$Y$5-B58</f>
        <v>22</v>
      </c>
      <c r="D58" s="6">
        <f t="shared" si="4"/>
        <v>0.210958904109589</v>
      </c>
      <c r="E58" s="7">
        <f t="shared" si="0"/>
        <v>0.214124705960445</v>
      </c>
      <c r="F58" s="7">
        <v>101.500672305925</v>
      </c>
      <c r="G58" s="7">
        <f t="shared" si="5"/>
        <v>151.236001735828</v>
      </c>
      <c r="H58" s="7">
        <v>49</v>
      </c>
      <c r="I58" s="7">
        <f t="shared" si="1"/>
        <v>49.7353294299032</v>
      </c>
      <c r="J58" s="7">
        <v>5</v>
      </c>
      <c r="K58" s="7">
        <f t="shared" si="2"/>
        <v>7.5618000867914</v>
      </c>
      <c r="L58" s="9">
        <v>2.34780229694012</v>
      </c>
      <c r="M58" s="9">
        <f t="shared" si="6"/>
        <v>3.55072232255418</v>
      </c>
      <c r="N58" t="s">
        <v>169</v>
      </c>
      <c r="O58" t="s">
        <v>170</v>
      </c>
      <c r="P58" t="s">
        <v>76</v>
      </c>
      <c r="Q58" t="s">
        <v>77</v>
      </c>
      <c r="R58" s="10" t="s">
        <v>140</v>
      </c>
      <c r="S58">
        <v>11</v>
      </c>
      <c r="T58" s="11">
        <v>3.94367492159756</v>
      </c>
      <c r="U58" s="12">
        <v>25</v>
      </c>
      <c r="V58" s="7">
        <f t="shared" si="7"/>
        <v>1332.15129381144</v>
      </c>
      <c r="W58" s="13">
        <f t="shared" si="3"/>
        <v>0.277443228831478</v>
      </c>
      <c r="X58" s="13"/>
    </row>
    <row r="59" spans="1:24">
      <c r="A59" s="2" t="s">
        <v>171</v>
      </c>
      <c r="B59" s="4">
        <v>44863</v>
      </c>
      <c r="C59" s="5">
        <f>$Y$5-B59</f>
        <v>19</v>
      </c>
      <c r="D59" s="6">
        <f t="shared" si="4"/>
        <v>0.182191780821918</v>
      </c>
      <c r="E59" s="7">
        <f t="shared" si="0"/>
        <v>0.387109154843441</v>
      </c>
      <c r="F59" s="7">
        <v>212.473445891513</v>
      </c>
      <c r="G59" s="7">
        <f t="shared" si="5"/>
        <v>320.834903296185</v>
      </c>
      <c r="H59" s="7">
        <v>51</v>
      </c>
      <c r="I59" s="7">
        <f t="shared" si="1"/>
        <v>108.361457404672</v>
      </c>
      <c r="J59" s="7">
        <v>0</v>
      </c>
      <c r="K59" s="7">
        <f t="shared" si="2"/>
        <v>0</v>
      </c>
      <c r="L59" s="9">
        <v>6.10295721116964</v>
      </c>
      <c r="M59" s="9">
        <f t="shared" si="6"/>
        <v>19.5804168666636</v>
      </c>
      <c r="N59" t="s">
        <v>172</v>
      </c>
      <c r="O59" t="s">
        <v>173</v>
      </c>
      <c r="P59" t="s">
        <v>26</v>
      </c>
      <c r="Q59" t="s">
        <v>27</v>
      </c>
      <c r="R59" s="10" t="s">
        <v>174</v>
      </c>
      <c r="S59">
        <v>292</v>
      </c>
      <c r="T59" s="11">
        <v>3.88218843267324</v>
      </c>
      <c r="U59" s="12">
        <v>24</v>
      </c>
      <c r="V59" s="7">
        <f t="shared" si="7"/>
        <v>3070.60498251205</v>
      </c>
      <c r="W59" s="13">
        <f t="shared" si="3"/>
        <v>0.336541776285948</v>
      </c>
      <c r="X59" s="13"/>
    </row>
    <row r="60" spans="1:24">
      <c r="A60" s="2" t="s">
        <v>175</v>
      </c>
      <c r="B60" s="4">
        <v>44850</v>
      </c>
      <c r="C60" s="5">
        <f>$Y$5-B60</f>
        <v>32</v>
      </c>
      <c r="D60" s="6">
        <f t="shared" si="4"/>
        <v>0.306849315068493</v>
      </c>
      <c r="E60" s="7">
        <f t="shared" si="0"/>
        <v>0.98328262916681</v>
      </c>
      <c r="F60" s="7">
        <v>320.444785398112</v>
      </c>
      <c r="G60" s="7">
        <f t="shared" si="5"/>
        <v>355.693711791904</v>
      </c>
      <c r="H60" s="7">
        <v>11</v>
      </c>
      <c r="I60" s="7">
        <f t="shared" si="1"/>
        <v>35.2489263937924</v>
      </c>
      <c r="J60" s="7">
        <v>40</v>
      </c>
      <c r="K60" s="7">
        <f t="shared" si="2"/>
        <v>142.277484716762</v>
      </c>
      <c r="L60" s="9">
        <v>3.40613056174255</v>
      </c>
      <c r="M60" s="9">
        <f t="shared" si="6"/>
        <v>12.1153922235405</v>
      </c>
      <c r="N60" t="s">
        <v>176</v>
      </c>
      <c r="O60" t="s">
        <v>177</v>
      </c>
      <c r="P60" t="s">
        <v>76</v>
      </c>
      <c r="Q60" t="s">
        <v>77</v>
      </c>
      <c r="R60" s="10" t="s">
        <v>42</v>
      </c>
      <c r="S60">
        <v>22</v>
      </c>
      <c r="T60" s="11">
        <v>2.38662940192788</v>
      </c>
      <c r="U60" s="12">
        <v>21</v>
      </c>
      <c r="V60" s="7">
        <f t="shared" si="7"/>
        <v>994.650690963991</v>
      </c>
      <c r="W60" s="13">
        <f t="shared" si="3"/>
        <v>-0.303665309144762</v>
      </c>
      <c r="X60" s="13"/>
    </row>
    <row r="61" spans="1:24">
      <c r="A61" s="2" t="s">
        <v>178</v>
      </c>
      <c r="B61" s="4">
        <v>44843</v>
      </c>
      <c r="C61" s="5">
        <f>$Y$5-B61</f>
        <v>39</v>
      </c>
      <c r="D61" s="6">
        <f t="shared" si="4"/>
        <v>0.373972602739726</v>
      </c>
      <c r="E61" s="7">
        <f t="shared" si="0"/>
        <v>0.541160697089032</v>
      </c>
      <c r="F61" s="7">
        <v>144.705973946884</v>
      </c>
      <c r="G61" s="7">
        <f t="shared" si="5"/>
        <v>166.411870038917</v>
      </c>
      <c r="H61" s="7">
        <v>15</v>
      </c>
      <c r="I61" s="7">
        <f t="shared" si="1"/>
        <v>21.7058960920326</v>
      </c>
      <c r="J61" s="7">
        <v>43</v>
      </c>
      <c r="K61" s="7">
        <f t="shared" si="2"/>
        <v>71.5571041167343</v>
      </c>
      <c r="L61" s="9">
        <v>0.483656548456719</v>
      </c>
      <c r="M61" s="9">
        <f t="shared" si="6"/>
        <v>0.804861906852505</v>
      </c>
      <c r="N61" t="s">
        <v>176</v>
      </c>
      <c r="O61" t="s">
        <v>177</v>
      </c>
      <c r="P61" t="s">
        <v>26</v>
      </c>
      <c r="Q61" t="s">
        <v>27</v>
      </c>
      <c r="R61" s="10" t="s">
        <v>96</v>
      </c>
      <c r="S61">
        <v>338</v>
      </c>
      <c r="T61" s="11">
        <v>0.0436354760736357</v>
      </c>
      <c r="U61" s="12">
        <v>21</v>
      </c>
      <c r="V61" s="7">
        <f t="shared" si="7"/>
        <v>472.725917976588</v>
      </c>
      <c r="W61" s="13">
        <f t="shared" si="3"/>
        <v>-0.3028171530673</v>
      </c>
      <c r="X61" s="13"/>
    </row>
    <row r="62" spans="1:24">
      <c r="A62" s="2" t="s">
        <v>179</v>
      </c>
      <c r="B62" s="4">
        <v>44846</v>
      </c>
      <c r="C62" s="5">
        <f>$Y$5-B62</f>
        <v>36</v>
      </c>
      <c r="D62" s="6">
        <f t="shared" si="4"/>
        <v>0.345205479452055</v>
      </c>
      <c r="E62" s="7">
        <f t="shared" si="0"/>
        <v>0.400939500297075</v>
      </c>
      <c r="F62" s="7">
        <v>116.145172705105</v>
      </c>
      <c r="G62" s="7">
        <f t="shared" si="5"/>
        <v>175.379210784709</v>
      </c>
      <c r="H62" s="7">
        <v>51</v>
      </c>
      <c r="I62" s="7">
        <f t="shared" si="1"/>
        <v>59.2340380796036</v>
      </c>
      <c r="J62" s="7">
        <v>4</v>
      </c>
      <c r="K62" s="7">
        <f t="shared" si="2"/>
        <v>7.01516843138836</v>
      </c>
      <c r="L62" s="9">
        <v>3.27989975345657</v>
      </c>
      <c r="M62" s="9">
        <f t="shared" si="6"/>
        <v>5.75226230214173</v>
      </c>
      <c r="N62" t="s">
        <v>176</v>
      </c>
      <c r="O62" t="s">
        <v>177</v>
      </c>
      <c r="P62" t="s">
        <v>76</v>
      </c>
      <c r="Q62" t="s">
        <v>77</v>
      </c>
      <c r="R62" s="10" t="s">
        <v>46</v>
      </c>
      <c r="S62">
        <v>15</v>
      </c>
      <c r="T62" s="11">
        <v>0.064944626876805</v>
      </c>
      <c r="U62" s="12">
        <v>21</v>
      </c>
      <c r="V62" s="7">
        <f t="shared" si="7"/>
        <v>1364.71230801665</v>
      </c>
      <c r="W62" s="13">
        <f t="shared" si="3"/>
        <v>0.295462215367869</v>
      </c>
      <c r="X62" s="13"/>
    </row>
    <row r="63" spans="1:24">
      <c r="A63" s="2" t="s">
        <v>180</v>
      </c>
      <c r="B63" s="4">
        <v>44860</v>
      </c>
      <c r="C63" s="5">
        <f>$Y$5-B63</f>
        <v>22</v>
      </c>
      <c r="D63" s="6">
        <f t="shared" si="4"/>
        <v>0.210958904109589</v>
      </c>
      <c r="E63" s="7">
        <f t="shared" si="0"/>
        <v>0.383827959590975</v>
      </c>
      <c r="F63" s="7">
        <v>181.944422403514</v>
      </c>
      <c r="G63" s="7">
        <f t="shared" si="5"/>
        <v>287.472187397552</v>
      </c>
      <c r="H63" s="7">
        <v>58</v>
      </c>
      <c r="I63" s="7">
        <f t="shared" si="1"/>
        <v>105.527764994038</v>
      </c>
      <c r="J63" s="7">
        <v>27</v>
      </c>
      <c r="K63" s="7">
        <f t="shared" si="2"/>
        <v>77.617490597339</v>
      </c>
      <c r="L63" s="9">
        <v>6.95013634830445</v>
      </c>
      <c r="M63" s="9">
        <f t="shared" si="6"/>
        <v>19.9797089875832</v>
      </c>
      <c r="N63" t="s">
        <v>176</v>
      </c>
      <c r="O63" t="s">
        <v>177</v>
      </c>
      <c r="P63" t="s">
        <v>26</v>
      </c>
      <c r="Q63" t="s">
        <v>27</v>
      </c>
      <c r="R63" s="10" t="s">
        <v>53</v>
      </c>
      <c r="S63">
        <v>434</v>
      </c>
      <c r="T63" s="11">
        <v>4.44528661238357</v>
      </c>
      <c r="U63" s="12">
        <v>21</v>
      </c>
      <c r="V63" s="7">
        <f t="shared" si="7"/>
        <v>2635.65695361405</v>
      </c>
      <c r="W63" s="13">
        <f t="shared" si="3"/>
        <v>0.0957534246575339</v>
      </c>
      <c r="X63" s="13"/>
    </row>
    <row r="64" spans="1:24">
      <c r="A64" s="2" t="s">
        <v>181</v>
      </c>
      <c r="B64" s="4">
        <v>44839</v>
      </c>
      <c r="C64" s="5">
        <f>$Y$5-B64</f>
        <v>43</v>
      </c>
      <c r="D64" s="6">
        <f t="shared" si="4"/>
        <v>0.412328767123288</v>
      </c>
      <c r="E64" s="7">
        <f t="shared" si="0"/>
        <v>0.499552317044075</v>
      </c>
      <c r="F64" s="7">
        <v>121.153884200058</v>
      </c>
      <c r="G64" s="7">
        <f t="shared" si="5"/>
        <v>157.500049460075</v>
      </c>
      <c r="H64" s="7">
        <v>30</v>
      </c>
      <c r="I64" s="7">
        <f t="shared" si="1"/>
        <v>36.3461652600174</v>
      </c>
      <c r="J64" s="7">
        <v>45</v>
      </c>
      <c r="K64" s="7">
        <f t="shared" si="2"/>
        <v>70.8750222570337</v>
      </c>
      <c r="L64" s="9">
        <v>8.77444064441067</v>
      </c>
      <c r="M64" s="9">
        <f t="shared" si="6"/>
        <v>13.8197483547918</v>
      </c>
      <c r="N64" t="s">
        <v>182</v>
      </c>
      <c r="O64" t="s">
        <v>183</v>
      </c>
      <c r="P64" t="s">
        <v>26</v>
      </c>
      <c r="Q64" t="s">
        <v>27</v>
      </c>
      <c r="R64" s="10" t="s">
        <v>174</v>
      </c>
      <c r="S64">
        <v>280</v>
      </c>
      <c r="T64" s="11">
        <v>4.28681748186962</v>
      </c>
      <c r="U64" s="12">
        <v>19</v>
      </c>
      <c r="V64" s="7">
        <f t="shared" si="7"/>
        <v>953.152358681374</v>
      </c>
      <c r="W64" s="13">
        <f t="shared" si="3"/>
        <v>-0.222402528977873</v>
      </c>
      <c r="X64" s="13"/>
    </row>
    <row r="65" spans="1:24">
      <c r="A65" s="2" t="s">
        <v>184</v>
      </c>
      <c r="B65" s="4">
        <v>44846</v>
      </c>
      <c r="C65" s="5">
        <f>$Y$5-B65</f>
        <v>36</v>
      </c>
      <c r="D65" s="6">
        <f t="shared" si="4"/>
        <v>0.345205479452055</v>
      </c>
      <c r="E65" s="7">
        <f t="shared" si="0"/>
        <v>1.00086288152398</v>
      </c>
      <c r="F65" s="7">
        <v>289.932501393851</v>
      </c>
      <c r="G65" s="7">
        <f t="shared" si="5"/>
        <v>324.724401561113</v>
      </c>
      <c r="H65" s="7">
        <v>12</v>
      </c>
      <c r="I65" s="7">
        <f t="shared" si="1"/>
        <v>34.7919001672621</v>
      </c>
      <c r="J65" s="7">
        <v>43</v>
      </c>
      <c r="K65" s="7">
        <f t="shared" si="2"/>
        <v>139.631492671279</v>
      </c>
      <c r="L65" s="9">
        <v>3.47670973202612</v>
      </c>
      <c r="M65" s="9">
        <f t="shared" si="6"/>
        <v>11.2897248713388</v>
      </c>
      <c r="N65" t="s">
        <v>182</v>
      </c>
      <c r="O65" t="s">
        <v>183</v>
      </c>
      <c r="P65" t="s">
        <v>86</v>
      </c>
      <c r="Q65" t="s">
        <v>87</v>
      </c>
      <c r="R65" s="10" t="s">
        <v>64</v>
      </c>
      <c r="S65">
        <v>336</v>
      </c>
      <c r="T65" s="11">
        <v>2.54541282950675</v>
      </c>
      <c r="U65" s="12">
        <v>19</v>
      </c>
      <c r="V65" s="7">
        <f t="shared" si="7"/>
        <v>875.550875733417</v>
      </c>
      <c r="W65" s="13">
        <f t="shared" si="3"/>
        <v>-0.325939334637965</v>
      </c>
      <c r="X65" s="13"/>
    </row>
    <row r="66" spans="1:24">
      <c r="A66" s="2" t="s">
        <v>185</v>
      </c>
      <c r="B66" s="4">
        <v>44852</v>
      </c>
      <c r="C66" s="5">
        <f>$Y$5-B66</f>
        <v>30</v>
      </c>
      <c r="D66" s="6">
        <f t="shared" ref="D66:D101" si="8">C66*$Y$9</f>
        <v>0.287671232876712</v>
      </c>
      <c r="E66" s="7">
        <f t="shared" ref="E66:E101" si="9">(D66/100)*F66</f>
        <v>1.03504703828649</v>
      </c>
      <c r="F66" s="7">
        <v>359.802065690067</v>
      </c>
      <c r="G66" s="7">
        <f t="shared" ref="G66:G101" si="10">(100+H66)*F66/100</f>
        <v>395.782272259074</v>
      </c>
      <c r="H66" s="7">
        <v>10</v>
      </c>
      <c r="I66" s="7">
        <f t="shared" ref="I66:I101" si="11">G66-F66</f>
        <v>35.9802065690067</v>
      </c>
      <c r="J66" s="7">
        <v>5</v>
      </c>
      <c r="K66" s="7">
        <f t="shared" ref="K66:K101" si="12">(J66/100)*G66</f>
        <v>19.7891136129537</v>
      </c>
      <c r="L66" s="9">
        <v>7.01724050954491</v>
      </c>
      <c r="M66" s="9">
        <f t="shared" ref="M66:M101" si="13">G66*L66/100</f>
        <v>27.7729939385611</v>
      </c>
      <c r="N66" t="s">
        <v>186</v>
      </c>
      <c r="O66" t="s">
        <v>187</v>
      </c>
      <c r="P66" t="s">
        <v>76</v>
      </c>
      <c r="Q66" t="s">
        <v>77</v>
      </c>
      <c r="R66" s="10" t="s">
        <v>69</v>
      </c>
      <c r="S66">
        <v>404</v>
      </c>
      <c r="T66" s="11">
        <v>0.677047325534003</v>
      </c>
      <c r="U66" s="12">
        <v>19</v>
      </c>
      <c r="V66" s="7">
        <f t="shared" ref="V66:V101" si="14">(I66+M66)*U66</f>
        <v>1211.31080964379</v>
      </c>
      <c r="W66" s="13">
        <f t="shared" ref="W66:W101" si="15">(G66-(F66+E66+K66))/G66</f>
        <v>0.0382938978829389</v>
      </c>
      <c r="X66" s="13"/>
    </row>
    <row r="67" spans="1:24">
      <c r="A67" s="2" t="s">
        <v>188</v>
      </c>
      <c r="B67" s="4">
        <v>44837</v>
      </c>
      <c r="C67" s="5">
        <f>$Y$5-B67</f>
        <v>45</v>
      </c>
      <c r="D67" s="6">
        <f t="shared" si="8"/>
        <v>0.431506849315068</v>
      </c>
      <c r="E67" s="7">
        <f t="shared" si="9"/>
        <v>1.62454741798988</v>
      </c>
      <c r="F67" s="7">
        <v>376.482417502416</v>
      </c>
      <c r="G67" s="7">
        <f t="shared" si="10"/>
        <v>519.545736153334</v>
      </c>
      <c r="H67" s="7">
        <v>38</v>
      </c>
      <c r="I67" s="7">
        <f t="shared" si="11"/>
        <v>143.063318650918</v>
      </c>
      <c r="J67" s="7">
        <v>23</v>
      </c>
      <c r="K67" s="7">
        <f t="shared" si="12"/>
        <v>119.495519315267</v>
      </c>
      <c r="L67" s="9">
        <v>2.46817934166142</v>
      </c>
      <c r="M67" s="9">
        <f t="shared" si="13"/>
        <v>12.8233205302193</v>
      </c>
      <c r="N67" t="s">
        <v>186</v>
      </c>
      <c r="O67" t="s">
        <v>187</v>
      </c>
      <c r="P67" t="s">
        <v>76</v>
      </c>
      <c r="Q67" t="s">
        <v>77</v>
      </c>
      <c r="R67" s="10" t="s">
        <v>96</v>
      </c>
      <c r="S67">
        <v>12</v>
      </c>
      <c r="T67" s="11">
        <v>4.1660324251678</v>
      </c>
      <c r="U67" s="12">
        <v>19</v>
      </c>
      <c r="V67" s="7">
        <f t="shared" si="14"/>
        <v>2961.84614444161</v>
      </c>
      <c r="W67" s="13">
        <f t="shared" si="15"/>
        <v>0.0422354576136587</v>
      </c>
      <c r="X67" s="13"/>
    </row>
    <row r="68" spans="1:24">
      <c r="A68" s="2" t="s">
        <v>189</v>
      </c>
      <c r="B68" s="4">
        <v>44851</v>
      </c>
      <c r="C68" s="5">
        <f>$Y$5-B68</f>
        <v>31</v>
      </c>
      <c r="D68" s="6">
        <f t="shared" si="8"/>
        <v>0.297260273972603</v>
      </c>
      <c r="E68" s="7">
        <f t="shared" si="9"/>
        <v>0.935430862185867</v>
      </c>
      <c r="F68" s="7">
        <v>314.684114928886</v>
      </c>
      <c r="G68" s="7">
        <f t="shared" si="10"/>
        <v>462.585648945462</v>
      </c>
      <c r="H68" s="7">
        <v>47</v>
      </c>
      <c r="I68" s="7">
        <f t="shared" si="11"/>
        <v>147.901534016576</v>
      </c>
      <c r="J68" s="7">
        <v>24</v>
      </c>
      <c r="K68" s="7">
        <f t="shared" si="12"/>
        <v>111.020555746911</v>
      </c>
      <c r="L68" s="9">
        <v>9.75466918650132</v>
      </c>
      <c r="M68" s="9">
        <f t="shared" si="13"/>
        <v>45.1236997588602</v>
      </c>
      <c r="N68" t="s">
        <v>186</v>
      </c>
      <c r="O68" t="s">
        <v>187</v>
      </c>
      <c r="P68" t="s">
        <v>76</v>
      </c>
      <c r="Q68" t="s">
        <v>77</v>
      </c>
      <c r="R68" s="10" t="s">
        <v>140</v>
      </c>
      <c r="S68">
        <v>16</v>
      </c>
      <c r="T68" s="11">
        <v>2.04633423746507</v>
      </c>
      <c r="U68" s="12">
        <v>19</v>
      </c>
      <c r="V68" s="7">
        <f t="shared" si="14"/>
        <v>3667.4794417333</v>
      </c>
      <c r="W68" s="13">
        <f t="shared" si="15"/>
        <v>0.0777057124219552</v>
      </c>
      <c r="X68" s="13"/>
    </row>
    <row r="69" spans="1:24">
      <c r="A69" s="2" t="s">
        <v>190</v>
      </c>
      <c r="B69" s="4">
        <v>44862</v>
      </c>
      <c r="C69" s="5">
        <f>$Y$5-B69</f>
        <v>20</v>
      </c>
      <c r="D69" s="6">
        <f t="shared" si="8"/>
        <v>0.191780821917808</v>
      </c>
      <c r="E69" s="7">
        <f t="shared" si="9"/>
        <v>0.673984278045697</v>
      </c>
      <c r="F69" s="7">
        <v>351.434659266685</v>
      </c>
      <c r="G69" s="7">
        <f t="shared" si="10"/>
        <v>435.778977490689</v>
      </c>
      <c r="H69" s="7">
        <v>24</v>
      </c>
      <c r="I69" s="7">
        <f t="shared" si="11"/>
        <v>84.3443182240044</v>
      </c>
      <c r="J69" s="7">
        <v>4</v>
      </c>
      <c r="K69" s="7">
        <f t="shared" si="12"/>
        <v>17.4311590996276</v>
      </c>
      <c r="L69" s="9">
        <v>0.0343232561501461</v>
      </c>
      <c r="M69" s="9">
        <f t="shared" si="13"/>
        <v>0.149573534692617</v>
      </c>
      <c r="N69" t="s">
        <v>186</v>
      </c>
      <c r="O69" t="s">
        <v>187</v>
      </c>
      <c r="P69" t="s">
        <v>76</v>
      </c>
      <c r="Q69" t="s">
        <v>77</v>
      </c>
      <c r="R69" s="10" t="s">
        <v>69</v>
      </c>
      <c r="S69">
        <v>20</v>
      </c>
      <c r="T69" s="11">
        <v>3.42536046643691</v>
      </c>
      <c r="U69" s="12">
        <v>19</v>
      </c>
      <c r="V69" s="7">
        <f t="shared" si="14"/>
        <v>1605.38394341524</v>
      </c>
      <c r="W69" s="13">
        <f t="shared" si="15"/>
        <v>0.152001767565179</v>
      </c>
      <c r="X69" s="13"/>
    </row>
    <row r="70" spans="1:24">
      <c r="A70" s="2" t="s">
        <v>191</v>
      </c>
      <c r="B70" s="4">
        <v>44839</v>
      </c>
      <c r="C70" s="5">
        <f>$Y$5-B70</f>
        <v>43</v>
      </c>
      <c r="D70" s="6">
        <f t="shared" si="8"/>
        <v>0.412328767123288</v>
      </c>
      <c r="E70" s="7">
        <f t="shared" si="9"/>
        <v>0.873218445918932</v>
      </c>
      <c r="F70" s="7">
        <v>211.77723107004</v>
      </c>
      <c r="G70" s="7">
        <f t="shared" si="10"/>
        <v>321.901391226461</v>
      </c>
      <c r="H70" s="7">
        <v>52</v>
      </c>
      <c r="I70" s="7">
        <f t="shared" si="11"/>
        <v>110.124160156421</v>
      </c>
      <c r="J70" s="7">
        <v>41</v>
      </c>
      <c r="K70" s="7">
        <f t="shared" si="12"/>
        <v>131.979570402849</v>
      </c>
      <c r="L70" s="9">
        <v>7.1167753257608</v>
      </c>
      <c r="M70" s="9">
        <f t="shared" si="13"/>
        <v>22.9089987840855</v>
      </c>
      <c r="N70" t="s">
        <v>186</v>
      </c>
      <c r="O70" t="s">
        <v>187</v>
      </c>
      <c r="P70" t="s">
        <v>26</v>
      </c>
      <c r="Q70" t="s">
        <v>27</v>
      </c>
      <c r="R70" s="10" t="s">
        <v>46</v>
      </c>
      <c r="S70">
        <v>792</v>
      </c>
      <c r="T70" s="11">
        <v>1.20250678204082</v>
      </c>
      <c r="U70" s="12">
        <v>16</v>
      </c>
      <c r="V70" s="7">
        <f t="shared" si="14"/>
        <v>2128.5305430481</v>
      </c>
      <c r="W70" s="13">
        <f t="shared" si="15"/>
        <v>-0.0706074260994953</v>
      </c>
      <c r="X70" s="13"/>
    </row>
    <row r="71" spans="1:24">
      <c r="A71" s="2" t="s">
        <v>192</v>
      </c>
      <c r="B71" s="4">
        <v>44854</v>
      </c>
      <c r="C71" s="5">
        <f>$Y$5-B71</f>
        <v>28</v>
      </c>
      <c r="D71" s="6">
        <f t="shared" si="8"/>
        <v>0.268493150684932</v>
      </c>
      <c r="E71" s="7">
        <f t="shared" si="9"/>
        <v>0.946906026551439</v>
      </c>
      <c r="F71" s="7">
        <v>352.674183358444</v>
      </c>
      <c r="G71" s="7">
        <f t="shared" si="10"/>
        <v>430.262503697302</v>
      </c>
      <c r="H71" s="7">
        <v>22</v>
      </c>
      <c r="I71" s="7">
        <f t="shared" si="11"/>
        <v>77.5883203388577</v>
      </c>
      <c r="J71" s="7">
        <v>10</v>
      </c>
      <c r="K71" s="7">
        <f t="shared" si="12"/>
        <v>43.0262503697302</v>
      </c>
      <c r="L71" s="9">
        <v>8.86775413042584</v>
      </c>
      <c r="M71" s="9">
        <f t="shared" si="13"/>
        <v>38.1546209432911</v>
      </c>
      <c r="N71" t="s">
        <v>193</v>
      </c>
      <c r="O71" t="s">
        <v>194</v>
      </c>
      <c r="P71" t="s">
        <v>26</v>
      </c>
      <c r="Q71" t="s">
        <v>27</v>
      </c>
      <c r="R71" s="10" t="s">
        <v>34</v>
      </c>
      <c r="S71">
        <v>341</v>
      </c>
      <c r="T71" s="11">
        <v>1.46185571449313</v>
      </c>
      <c r="U71" s="12">
        <v>16</v>
      </c>
      <c r="V71" s="7">
        <f t="shared" si="14"/>
        <v>1851.88706051438</v>
      </c>
      <c r="W71" s="13">
        <f t="shared" si="15"/>
        <v>0.0781271053222546</v>
      </c>
      <c r="X71" s="13"/>
    </row>
    <row r="72" spans="1:24">
      <c r="A72" s="2" t="s">
        <v>195</v>
      </c>
      <c r="B72" s="4">
        <v>44856</v>
      </c>
      <c r="C72" s="5">
        <f>$Y$5-B72</f>
        <v>26</v>
      </c>
      <c r="D72" s="6">
        <f t="shared" si="8"/>
        <v>0.249315068493151</v>
      </c>
      <c r="E72" s="7">
        <f t="shared" si="9"/>
        <v>0.982130006281519</v>
      </c>
      <c r="F72" s="7">
        <v>393.931266255774</v>
      </c>
      <c r="G72" s="7">
        <f t="shared" si="10"/>
        <v>571.200336070872</v>
      </c>
      <c r="H72" s="7">
        <v>45</v>
      </c>
      <c r="I72" s="7">
        <f t="shared" si="11"/>
        <v>177.269069815098</v>
      </c>
      <c r="J72" s="7">
        <v>17</v>
      </c>
      <c r="K72" s="7">
        <f t="shared" si="12"/>
        <v>97.1040571320483</v>
      </c>
      <c r="L72" s="9">
        <v>6.36130341482597</v>
      </c>
      <c r="M72" s="9">
        <f t="shared" si="13"/>
        <v>36.3357864839738</v>
      </c>
      <c r="N72" t="s">
        <v>193</v>
      </c>
      <c r="O72" t="s">
        <v>194</v>
      </c>
      <c r="P72" t="s">
        <v>26</v>
      </c>
      <c r="Q72" t="s">
        <v>27</v>
      </c>
      <c r="R72" s="10" t="s">
        <v>60</v>
      </c>
      <c r="S72">
        <v>437</v>
      </c>
      <c r="T72" s="11">
        <v>2.75705721445525</v>
      </c>
      <c r="U72" s="12">
        <v>16</v>
      </c>
      <c r="V72" s="7">
        <f t="shared" si="14"/>
        <v>3417.67770078515</v>
      </c>
      <c r="W72" s="13">
        <f t="shared" si="15"/>
        <v>0.138625413320737</v>
      </c>
      <c r="X72" s="13"/>
    </row>
    <row r="73" spans="1:24">
      <c r="A73" s="2" t="s">
        <v>196</v>
      </c>
      <c r="B73" s="4">
        <v>44863</v>
      </c>
      <c r="C73" s="5">
        <f>$Y$5-B73</f>
        <v>19</v>
      </c>
      <c r="D73" s="6">
        <f t="shared" si="8"/>
        <v>0.182191780821918</v>
      </c>
      <c r="E73" s="7">
        <f t="shared" si="9"/>
        <v>0.492047058091793</v>
      </c>
      <c r="F73" s="7">
        <v>270.070941659405</v>
      </c>
      <c r="G73" s="7">
        <f t="shared" si="10"/>
        <v>402.405703072513</v>
      </c>
      <c r="H73" s="7">
        <v>49</v>
      </c>
      <c r="I73" s="7">
        <f t="shared" si="11"/>
        <v>132.334761413108</v>
      </c>
      <c r="J73" s="7">
        <v>27</v>
      </c>
      <c r="K73" s="7">
        <f t="shared" si="12"/>
        <v>108.649539829579</v>
      </c>
      <c r="L73" s="9">
        <v>9.23430431502628</v>
      </c>
      <c r="M73" s="9">
        <f t="shared" si="13"/>
        <v>37.1593672027369</v>
      </c>
      <c r="N73" t="s">
        <v>193</v>
      </c>
      <c r="O73" t="s">
        <v>194</v>
      </c>
      <c r="P73" t="s">
        <v>26</v>
      </c>
      <c r="Q73" t="s">
        <v>27</v>
      </c>
      <c r="R73" s="10" t="s">
        <v>53</v>
      </c>
      <c r="S73">
        <v>381</v>
      </c>
      <c r="T73" s="11">
        <v>0.871819747161329</v>
      </c>
      <c r="U73" s="12">
        <v>14</v>
      </c>
      <c r="V73" s="7">
        <f t="shared" si="14"/>
        <v>2372.91780062184</v>
      </c>
      <c r="W73" s="13">
        <f t="shared" si="15"/>
        <v>0.0576362967730072</v>
      </c>
      <c r="X73" s="13"/>
    </row>
    <row r="74" spans="1:24">
      <c r="A74" s="2" t="s">
        <v>197</v>
      </c>
      <c r="B74" s="4">
        <v>44857</v>
      </c>
      <c r="C74" s="5">
        <f>$Y$5-B74</f>
        <v>25</v>
      </c>
      <c r="D74" s="6">
        <f t="shared" si="8"/>
        <v>0.23972602739726</v>
      </c>
      <c r="E74" s="7">
        <f t="shared" si="9"/>
        <v>0.547771896843663</v>
      </c>
      <c r="F74" s="7">
        <v>228.499134111928</v>
      </c>
      <c r="G74" s="7">
        <f t="shared" si="10"/>
        <v>358.743640555727</v>
      </c>
      <c r="H74" s="7">
        <v>57</v>
      </c>
      <c r="I74" s="7">
        <f t="shared" si="11"/>
        <v>130.244506443799</v>
      </c>
      <c r="J74" s="7">
        <v>43</v>
      </c>
      <c r="K74" s="7">
        <f t="shared" si="12"/>
        <v>154.259765438963</v>
      </c>
      <c r="L74" s="9">
        <v>3.24096415986918</v>
      </c>
      <c r="M74" s="9">
        <f t="shared" si="13"/>
        <v>11.626752816221</v>
      </c>
      <c r="N74" t="s">
        <v>198</v>
      </c>
      <c r="O74" t="s">
        <v>199</v>
      </c>
      <c r="P74" t="s">
        <v>26</v>
      </c>
      <c r="Q74" t="s">
        <v>27</v>
      </c>
      <c r="R74" s="10" t="s">
        <v>53</v>
      </c>
      <c r="S74">
        <v>85</v>
      </c>
      <c r="T74" s="11">
        <v>2.5661593031857</v>
      </c>
      <c r="U74" s="12">
        <v>28</v>
      </c>
      <c r="V74" s="7">
        <f t="shared" si="14"/>
        <v>3972.39525928056</v>
      </c>
      <c r="W74" s="13">
        <f t="shared" si="15"/>
        <v>-0.0684695925311928</v>
      </c>
      <c r="X74" s="13"/>
    </row>
    <row r="75" spans="1:24">
      <c r="A75" s="2" t="s">
        <v>200</v>
      </c>
      <c r="B75" s="4">
        <v>44844</v>
      </c>
      <c r="C75" s="5">
        <f>$Y$5-B75</f>
        <v>38</v>
      </c>
      <c r="D75" s="6">
        <f t="shared" si="8"/>
        <v>0.364383561643836</v>
      </c>
      <c r="E75" s="7">
        <f t="shared" si="9"/>
        <v>1.15444476963093</v>
      </c>
      <c r="F75" s="7">
        <v>316.821308958863</v>
      </c>
      <c r="G75" s="7">
        <f t="shared" si="10"/>
        <v>389.690210019401</v>
      </c>
      <c r="H75" s="7">
        <v>23</v>
      </c>
      <c r="I75" s="7">
        <f t="shared" si="11"/>
        <v>72.8689010605385</v>
      </c>
      <c r="J75" s="7">
        <v>6</v>
      </c>
      <c r="K75" s="7">
        <f t="shared" si="12"/>
        <v>23.3814126011641</v>
      </c>
      <c r="L75" s="9">
        <v>3.92557366506546</v>
      </c>
      <c r="M75" s="9">
        <f t="shared" si="13"/>
        <v>15.2975762598599</v>
      </c>
      <c r="N75" t="s">
        <v>198</v>
      </c>
      <c r="O75" t="s">
        <v>199</v>
      </c>
      <c r="P75" t="s">
        <v>32</v>
      </c>
      <c r="Q75" t="s">
        <v>33</v>
      </c>
      <c r="R75" s="10" t="s">
        <v>96</v>
      </c>
      <c r="S75">
        <v>337</v>
      </c>
      <c r="T75" s="11">
        <v>1.46756109529592</v>
      </c>
      <c r="U75" s="12">
        <v>25</v>
      </c>
      <c r="V75" s="7">
        <f t="shared" si="14"/>
        <v>2204.16193300996</v>
      </c>
      <c r="W75" s="13">
        <f t="shared" si="15"/>
        <v>0.124029401937855</v>
      </c>
      <c r="X75" s="13"/>
    </row>
    <row r="76" spans="1:24">
      <c r="A76" s="2" t="s">
        <v>201</v>
      </c>
      <c r="B76" s="4">
        <v>44858</v>
      </c>
      <c r="C76" s="5">
        <f>$Y$5-B76</f>
        <v>24</v>
      </c>
      <c r="D76" s="6">
        <f t="shared" si="8"/>
        <v>0.23013698630137</v>
      </c>
      <c r="E76" s="7">
        <f t="shared" si="9"/>
        <v>0.310018504579822</v>
      </c>
      <c r="F76" s="7">
        <v>134.710421632899</v>
      </c>
      <c r="G76" s="7">
        <f t="shared" si="10"/>
        <v>192.635902935046</v>
      </c>
      <c r="H76" s="7">
        <v>43</v>
      </c>
      <c r="I76" s="7">
        <f t="shared" si="11"/>
        <v>57.9254813021466</v>
      </c>
      <c r="J76" s="7">
        <v>43</v>
      </c>
      <c r="K76" s="7">
        <f t="shared" si="12"/>
        <v>82.8334382620696</v>
      </c>
      <c r="L76" s="9">
        <v>2.5452924282257</v>
      </c>
      <c r="M76" s="9">
        <f t="shared" si="13"/>
        <v>4.90314705144992</v>
      </c>
      <c r="N76" t="s">
        <v>198</v>
      </c>
      <c r="O76" t="s">
        <v>199</v>
      </c>
      <c r="P76" t="s">
        <v>26</v>
      </c>
      <c r="Q76" t="s">
        <v>27</v>
      </c>
      <c r="R76" s="10" t="s">
        <v>55</v>
      </c>
      <c r="S76">
        <v>531</v>
      </c>
      <c r="T76" s="11">
        <v>1.15744795698153</v>
      </c>
      <c r="U76" s="12">
        <v>24</v>
      </c>
      <c r="V76" s="7">
        <f t="shared" si="14"/>
        <v>1507.88708048632</v>
      </c>
      <c r="W76" s="13">
        <f t="shared" si="15"/>
        <v>-0.130910048855254</v>
      </c>
      <c r="X76" s="13"/>
    </row>
    <row r="77" spans="1:24">
      <c r="A77" s="2" t="s">
        <v>202</v>
      </c>
      <c r="B77" s="4">
        <v>44838</v>
      </c>
      <c r="C77" s="5">
        <f>$Y$5-B77</f>
        <v>44</v>
      </c>
      <c r="D77" s="6">
        <f t="shared" si="8"/>
        <v>0.421917808219178</v>
      </c>
      <c r="E77" s="7">
        <f t="shared" si="9"/>
        <v>1.23197894107764</v>
      </c>
      <c r="F77" s="7">
        <v>291.995008761908</v>
      </c>
      <c r="G77" s="7">
        <f t="shared" si="10"/>
        <v>324.114459725718</v>
      </c>
      <c r="H77" s="7">
        <v>11</v>
      </c>
      <c r="I77" s="7">
        <f t="shared" si="11"/>
        <v>32.1194509638099</v>
      </c>
      <c r="J77" s="7">
        <v>16</v>
      </c>
      <c r="K77" s="7">
        <f t="shared" si="12"/>
        <v>51.8583135561149</v>
      </c>
      <c r="L77" s="9">
        <v>8.77905012246189</v>
      </c>
      <c r="M77" s="9">
        <f t="shared" si="13"/>
        <v>28.4541708734673</v>
      </c>
      <c r="N77" t="s">
        <v>198</v>
      </c>
      <c r="O77" t="s">
        <v>199</v>
      </c>
      <c r="P77" t="s">
        <v>26</v>
      </c>
      <c r="Q77" t="s">
        <v>27</v>
      </c>
      <c r="R77" s="10" t="s">
        <v>140</v>
      </c>
      <c r="S77">
        <v>706</v>
      </c>
      <c r="T77" s="11">
        <v>3.93442937363703</v>
      </c>
      <c r="U77" s="12">
        <v>22</v>
      </c>
      <c r="V77" s="7">
        <f t="shared" si="14"/>
        <v>1332.6196804201</v>
      </c>
      <c r="W77" s="13">
        <f t="shared" si="15"/>
        <v>-0.0647019622362088</v>
      </c>
      <c r="X77" s="13"/>
    </row>
    <row r="78" spans="1:24">
      <c r="A78" s="2" t="s">
        <v>203</v>
      </c>
      <c r="B78" s="4">
        <v>44860</v>
      </c>
      <c r="C78" s="5">
        <f>$Y$5-B78</f>
        <v>22</v>
      </c>
      <c r="D78" s="6">
        <f t="shared" si="8"/>
        <v>0.210958904109589</v>
      </c>
      <c r="E78" s="7">
        <f t="shared" si="9"/>
        <v>0.76064993008731</v>
      </c>
      <c r="F78" s="7">
        <v>360.567824002426</v>
      </c>
      <c r="G78" s="7">
        <f t="shared" si="10"/>
        <v>436.287067042935</v>
      </c>
      <c r="H78" s="7">
        <v>21</v>
      </c>
      <c r="I78" s="7">
        <f t="shared" si="11"/>
        <v>75.7192430405095</v>
      </c>
      <c r="J78" s="7">
        <v>37</v>
      </c>
      <c r="K78" s="7">
        <f t="shared" si="12"/>
        <v>161.426214805886</v>
      </c>
      <c r="L78" s="9">
        <v>5.11000848072728</v>
      </c>
      <c r="M78" s="9">
        <f t="shared" si="13"/>
        <v>22.2943061262103</v>
      </c>
      <c r="N78" t="s">
        <v>198</v>
      </c>
      <c r="O78" t="s">
        <v>199</v>
      </c>
      <c r="P78" t="s">
        <v>26</v>
      </c>
      <c r="Q78" t="s">
        <v>27</v>
      </c>
      <c r="R78" s="10" t="s">
        <v>34</v>
      </c>
      <c r="S78">
        <v>458</v>
      </c>
      <c r="T78" s="11">
        <v>1.44677875608498</v>
      </c>
      <c r="U78" s="12">
        <v>21</v>
      </c>
      <c r="V78" s="7">
        <f t="shared" si="14"/>
        <v>2058.28453250112</v>
      </c>
      <c r="W78" s="13">
        <f t="shared" si="15"/>
        <v>-0.19818974300917</v>
      </c>
      <c r="X78" s="13"/>
    </row>
    <row r="79" spans="1:24">
      <c r="A79" s="2" t="s">
        <v>204</v>
      </c>
      <c r="B79" s="4">
        <v>44856</v>
      </c>
      <c r="C79" s="5">
        <f>$Y$5-B79</f>
        <v>26</v>
      </c>
      <c r="D79" s="6">
        <f t="shared" si="8"/>
        <v>0.249315068493151</v>
      </c>
      <c r="E79" s="7">
        <f t="shared" si="9"/>
        <v>0.854862518737754</v>
      </c>
      <c r="F79" s="7">
        <v>342.884416856352</v>
      </c>
      <c r="G79" s="7">
        <f t="shared" si="10"/>
        <v>390.888235216241</v>
      </c>
      <c r="H79" s="7">
        <v>14</v>
      </c>
      <c r="I79" s="7">
        <f t="shared" si="11"/>
        <v>48.0038183598893</v>
      </c>
      <c r="J79" s="7">
        <v>2</v>
      </c>
      <c r="K79" s="7">
        <f t="shared" si="12"/>
        <v>7.81776470432483</v>
      </c>
      <c r="L79" s="9">
        <v>6.79909937636002</v>
      </c>
      <c r="M79" s="9">
        <f t="shared" si="13"/>
        <v>26.5768795628521</v>
      </c>
      <c r="N79" t="s">
        <v>198</v>
      </c>
      <c r="O79" t="s">
        <v>199</v>
      </c>
      <c r="P79" t="s">
        <v>32</v>
      </c>
      <c r="Q79" t="s">
        <v>33</v>
      </c>
      <c r="R79" s="10" t="s">
        <v>60</v>
      </c>
      <c r="S79">
        <v>385</v>
      </c>
      <c r="T79" s="11">
        <v>4.8417363699304</v>
      </c>
      <c r="U79" s="12">
        <v>20</v>
      </c>
      <c r="V79" s="7">
        <f t="shared" si="14"/>
        <v>1491.61395845483</v>
      </c>
      <c r="W79" s="13">
        <f t="shared" si="15"/>
        <v>0.100620043258832</v>
      </c>
      <c r="X79" s="13"/>
    </row>
    <row r="80" spans="1:24">
      <c r="A80" s="2" t="s">
        <v>205</v>
      </c>
      <c r="B80" s="4">
        <v>44854</v>
      </c>
      <c r="C80" s="5">
        <f>$Y$5-B80</f>
        <v>28</v>
      </c>
      <c r="D80" s="6">
        <f t="shared" si="8"/>
        <v>0.268493150684932</v>
      </c>
      <c r="E80" s="7">
        <f t="shared" si="9"/>
        <v>0.792912069925528</v>
      </c>
      <c r="F80" s="7">
        <v>295.319291349814</v>
      </c>
      <c r="G80" s="7">
        <f t="shared" si="10"/>
        <v>327.804413398294</v>
      </c>
      <c r="H80" s="7">
        <v>11</v>
      </c>
      <c r="I80" s="7">
        <f t="shared" si="11"/>
        <v>32.4851220484795</v>
      </c>
      <c r="J80" s="7">
        <v>18</v>
      </c>
      <c r="K80" s="7">
        <f t="shared" si="12"/>
        <v>59.0047944116928</v>
      </c>
      <c r="L80" s="9">
        <v>5.78001696367502</v>
      </c>
      <c r="M80" s="9">
        <f t="shared" si="13"/>
        <v>18.9471507020968</v>
      </c>
      <c r="N80" t="s">
        <v>206</v>
      </c>
      <c r="O80" t="s">
        <v>207</v>
      </c>
      <c r="P80" t="s">
        <v>26</v>
      </c>
      <c r="Q80" t="s">
        <v>27</v>
      </c>
      <c r="R80" s="10" t="s">
        <v>42</v>
      </c>
      <c r="S80">
        <v>520</v>
      </c>
      <c r="T80" s="11">
        <v>0.6043963387636</v>
      </c>
      <c r="U80" s="12">
        <v>20</v>
      </c>
      <c r="V80" s="7">
        <f t="shared" si="14"/>
        <v>1028.64545501153</v>
      </c>
      <c r="W80" s="13">
        <f t="shared" si="15"/>
        <v>-0.0833197581142787</v>
      </c>
      <c r="X80" s="13"/>
    </row>
    <row r="81" spans="1:24">
      <c r="A81" s="2" t="s">
        <v>208</v>
      </c>
      <c r="B81" s="4">
        <v>44865</v>
      </c>
      <c r="C81" s="5">
        <f>$Y$5-B81</f>
        <v>17</v>
      </c>
      <c r="D81" s="6">
        <f t="shared" si="8"/>
        <v>0.163013698630137</v>
      </c>
      <c r="E81" s="7">
        <f t="shared" si="9"/>
        <v>0.228770660200457</v>
      </c>
      <c r="F81" s="7">
        <v>140.338304156583</v>
      </c>
      <c r="G81" s="7">
        <f t="shared" si="10"/>
        <v>211.91083927644</v>
      </c>
      <c r="H81" s="7">
        <v>51</v>
      </c>
      <c r="I81" s="7">
        <f t="shared" si="11"/>
        <v>71.5725351198573</v>
      </c>
      <c r="J81" s="7">
        <v>11</v>
      </c>
      <c r="K81" s="7">
        <f t="shared" si="12"/>
        <v>23.3101923204084</v>
      </c>
      <c r="L81" s="9">
        <v>7.91219129138602</v>
      </c>
      <c r="M81" s="9">
        <f t="shared" si="13"/>
        <v>16.7667909707335</v>
      </c>
      <c r="N81" t="s">
        <v>206</v>
      </c>
      <c r="O81" t="s">
        <v>207</v>
      </c>
      <c r="P81" t="s">
        <v>26</v>
      </c>
      <c r="Q81" t="s">
        <v>27</v>
      </c>
      <c r="R81" s="10" t="s">
        <v>34</v>
      </c>
      <c r="S81">
        <v>192</v>
      </c>
      <c r="T81" s="11">
        <v>1.82102866801173</v>
      </c>
      <c r="U81" s="12">
        <v>19</v>
      </c>
      <c r="V81" s="7">
        <f t="shared" si="14"/>
        <v>1678.44719572123</v>
      </c>
      <c r="W81" s="13">
        <f t="shared" si="15"/>
        <v>0.226668783452781</v>
      </c>
      <c r="X81" s="13"/>
    </row>
    <row r="82" spans="1:24">
      <c r="A82" s="2" t="s">
        <v>209</v>
      </c>
      <c r="B82" s="4">
        <v>44851</v>
      </c>
      <c r="C82" s="5">
        <f>$Y$5-B82</f>
        <v>31</v>
      </c>
      <c r="D82" s="6">
        <f t="shared" si="8"/>
        <v>0.297260273972603</v>
      </c>
      <c r="E82" s="7">
        <f t="shared" si="9"/>
        <v>0.651693130601955</v>
      </c>
      <c r="F82" s="7">
        <v>219.233172967478</v>
      </c>
      <c r="G82" s="7">
        <f t="shared" si="10"/>
        <v>276.233797939022</v>
      </c>
      <c r="H82" s="7">
        <v>26</v>
      </c>
      <c r="I82" s="7">
        <f t="shared" si="11"/>
        <v>57.0006249715443</v>
      </c>
      <c r="J82" s="7">
        <v>22</v>
      </c>
      <c r="K82" s="7">
        <f t="shared" si="12"/>
        <v>60.7714355465849</v>
      </c>
      <c r="L82" s="9">
        <v>2.29733129556762</v>
      </c>
      <c r="M82" s="9">
        <f t="shared" si="13"/>
        <v>6.34600548898818</v>
      </c>
      <c r="N82" t="s">
        <v>210</v>
      </c>
      <c r="O82" s="17" t="s">
        <v>211</v>
      </c>
      <c r="P82" t="s">
        <v>26</v>
      </c>
      <c r="Q82" t="s">
        <v>27</v>
      </c>
      <c r="R82" s="10" t="s">
        <v>140</v>
      </c>
      <c r="S82">
        <v>651</v>
      </c>
      <c r="T82" s="11">
        <v>1.45054203109731</v>
      </c>
      <c r="U82" s="12">
        <v>19</v>
      </c>
      <c r="V82" s="7">
        <f t="shared" si="14"/>
        <v>1203.58597875012</v>
      </c>
      <c r="W82" s="13">
        <f t="shared" si="15"/>
        <v>-0.0160100021743857</v>
      </c>
      <c r="X82" s="13"/>
    </row>
    <row r="83" spans="1:24">
      <c r="A83" s="2" t="s">
        <v>212</v>
      </c>
      <c r="B83" s="4">
        <v>44847</v>
      </c>
      <c r="C83" s="5">
        <f>$Y$5-B83</f>
        <v>35</v>
      </c>
      <c r="D83" s="6">
        <f t="shared" si="8"/>
        <v>0.335616438356164</v>
      </c>
      <c r="E83" s="7">
        <f t="shared" si="9"/>
        <v>0.877973698233387</v>
      </c>
      <c r="F83" s="7">
        <v>261.600326412397</v>
      </c>
      <c r="G83" s="7">
        <f t="shared" si="10"/>
        <v>353.160440656736</v>
      </c>
      <c r="H83" s="7">
        <v>35</v>
      </c>
      <c r="I83" s="7">
        <f t="shared" si="11"/>
        <v>91.5601142443389</v>
      </c>
      <c r="J83" s="7">
        <v>21</v>
      </c>
      <c r="K83" s="7">
        <f t="shared" si="12"/>
        <v>74.1636925379145</v>
      </c>
      <c r="L83" s="9">
        <v>2.46793088312398</v>
      </c>
      <c r="M83" s="9">
        <f t="shared" si="13"/>
        <v>8.71575558194432</v>
      </c>
      <c r="N83" t="s">
        <v>210</v>
      </c>
      <c r="O83" s="17" t="s">
        <v>211</v>
      </c>
      <c r="P83" t="s">
        <v>26</v>
      </c>
      <c r="Q83" t="s">
        <v>27</v>
      </c>
      <c r="R83" s="10" t="s">
        <v>34</v>
      </c>
      <c r="S83">
        <v>421</v>
      </c>
      <c r="T83" s="11">
        <v>4.22161300564667</v>
      </c>
      <c r="U83" s="12">
        <v>17</v>
      </c>
      <c r="V83" s="7">
        <f t="shared" si="14"/>
        <v>1704.68978704682</v>
      </c>
      <c r="W83" s="13">
        <f t="shared" si="15"/>
        <v>0.0467732115677321</v>
      </c>
      <c r="X83" s="13"/>
    </row>
    <row r="84" spans="1:24">
      <c r="A84" s="2" t="s">
        <v>213</v>
      </c>
      <c r="B84" s="4">
        <v>44855</v>
      </c>
      <c r="C84" s="5">
        <f>$Y$5-B84</f>
        <v>27</v>
      </c>
      <c r="D84" s="6">
        <f t="shared" si="8"/>
        <v>0.258904109589041</v>
      </c>
      <c r="E84" s="7">
        <f t="shared" si="9"/>
        <v>0.949822065482417</v>
      </c>
      <c r="F84" s="7">
        <v>366.862490900616</v>
      </c>
      <c r="G84" s="7">
        <f t="shared" si="10"/>
        <v>454.909488716764</v>
      </c>
      <c r="H84" s="7">
        <v>24</v>
      </c>
      <c r="I84" s="7">
        <f t="shared" si="11"/>
        <v>88.0469978161478</v>
      </c>
      <c r="J84" s="7">
        <v>31</v>
      </c>
      <c r="K84" s="7">
        <f t="shared" si="12"/>
        <v>141.021941502197</v>
      </c>
      <c r="L84" s="9">
        <v>5.82369014687871</v>
      </c>
      <c r="M84" s="9">
        <f t="shared" si="13"/>
        <v>26.4925190716145</v>
      </c>
      <c r="N84" t="s">
        <v>210</v>
      </c>
      <c r="O84" s="17" t="s">
        <v>211</v>
      </c>
      <c r="P84" t="s">
        <v>32</v>
      </c>
      <c r="Q84" t="s">
        <v>33</v>
      </c>
      <c r="R84" s="10" t="s">
        <v>174</v>
      </c>
      <c r="S84">
        <v>400</v>
      </c>
      <c r="T84" s="11">
        <v>1.06638747659457</v>
      </c>
      <c r="U84" s="12">
        <v>17</v>
      </c>
      <c r="V84" s="7">
        <f t="shared" si="14"/>
        <v>1947.17178709196</v>
      </c>
      <c r="W84" s="13">
        <f t="shared" si="15"/>
        <v>-0.118539549270879</v>
      </c>
      <c r="X84" s="13"/>
    </row>
    <row r="85" spans="1:24">
      <c r="A85" s="2" t="s">
        <v>214</v>
      </c>
      <c r="B85" s="4">
        <v>44835</v>
      </c>
      <c r="C85" s="5">
        <f>$Y$5-B85</f>
        <v>47</v>
      </c>
      <c r="D85" s="6">
        <f t="shared" si="8"/>
        <v>0.450684931506849</v>
      </c>
      <c r="E85" s="7">
        <f t="shared" si="9"/>
        <v>1.12140035703222</v>
      </c>
      <c r="F85" s="7">
        <v>248.82135581566</v>
      </c>
      <c r="G85" s="7">
        <f t="shared" si="10"/>
        <v>278.679918513539</v>
      </c>
      <c r="H85" s="7">
        <v>12</v>
      </c>
      <c r="I85" s="7">
        <f t="shared" si="11"/>
        <v>29.8585626978792</v>
      </c>
      <c r="J85" s="7">
        <v>9</v>
      </c>
      <c r="K85" s="7">
        <f t="shared" si="12"/>
        <v>25.0811926662185</v>
      </c>
      <c r="L85" s="9">
        <v>2.58743204455946</v>
      </c>
      <c r="M85" s="9">
        <f t="shared" si="13"/>
        <v>7.2106535133715</v>
      </c>
      <c r="N85" t="s">
        <v>210</v>
      </c>
      <c r="O85" s="17" t="s">
        <v>211</v>
      </c>
      <c r="P85" t="s">
        <v>32</v>
      </c>
      <c r="Q85" t="s">
        <v>33</v>
      </c>
      <c r="R85" s="10" t="s">
        <v>34</v>
      </c>
      <c r="S85">
        <v>368</v>
      </c>
      <c r="T85" s="11">
        <v>0.508438157917263</v>
      </c>
      <c r="U85" s="12">
        <v>15</v>
      </c>
      <c r="V85" s="7">
        <f t="shared" si="14"/>
        <v>556.038243168761</v>
      </c>
      <c r="W85" s="13">
        <f t="shared" si="15"/>
        <v>0.0131188845401175</v>
      </c>
      <c r="X85" s="13"/>
    </row>
    <row r="86" spans="1:24">
      <c r="A86" s="2" t="s">
        <v>215</v>
      </c>
      <c r="B86" s="4">
        <v>44857</v>
      </c>
      <c r="C86" s="5">
        <f>$Y$5-B86</f>
        <v>25</v>
      </c>
      <c r="D86" s="6">
        <f t="shared" si="8"/>
        <v>0.23972602739726</v>
      </c>
      <c r="E86" s="7">
        <f t="shared" si="9"/>
        <v>0.929065573743559</v>
      </c>
      <c r="F86" s="7">
        <v>387.553067904456</v>
      </c>
      <c r="G86" s="7">
        <f t="shared" si="10"/>
        <v>600.707255251907</v>
      </c>
      <c r="H86" s="7">
        <v>55</v>
      </c>
      <c r="I86" s="7">
        <f t="shared" si="11"/>
        <v>213.154187347451</v>
      </c>
      <c r="J86" s="7">
        <v>14</v>
      </c>
      <c r="K86" s="7">
        <f t="shared" si="12"/>
        <v>84.099015735267</v>
      </c>
      <c r="L86" s="9">
        <v>9.81539823855316</v>
      </c>
      <c r="M86" s="9">
        <f t="shared" si="13"/>
        <v>58.9618093508567</v>
      </c>
      <c r="N86" t="s">
        <v>210</v>
      </c>
      <c r="O86" s="17" t="s">
        <v>211</v>
      </c>
      <c r="P86" t="s">
        <v>26</v>
      </c>
      <c r="Q86" t="s">
        <v>27</v>
      </c>
      <c r="R86" s="10" t="s">
        <v>60</v>
      </c>
      <c r="S86">
        <v>1296</v>
      </c>
      <c r="T86" s="11">
        <v>1.38736649148182</v>
      </c>
      <c r="U86" s="12">
        <v>16</v>
      </c>
      <c r="V86" s="7">
        <f t="shared" si="14"/>
        <v>4353.85594717292</v>
      </c>
      <c r="W86" s="13">
        <f t="shared" si="15"/>
        <v>0.213292090145824</v>
      </c>
      <c r="X86" s="13"/>
    </row>
    <row r="87" spans="1:24">
      <c r="A87" s="2" t="s">
        <v>216</v>
      </c>
      <c r="B87" s="4">
        <v>44845</v>
      </c>
      <c r="C87" s="5">
        <f>$Y$5-B87</f>
        <v>37</v>
      </c>
      <c r="D87" s="6">
        <f t="shared" si="8"/>
        <v>0.354794520547945</v>
      </c>
      <c r="E87" s="7">
        <f t="shared" si="9"/>
        <v>1.16393213817593</v>
      </c>
      <c r="F87" s="7">
        <v>328.058092999392</v>
      </c>
      <c r="G87" s="7">
        <f t="shared" si="10"/>
        <v>429.756101829203</v>
      </c>
      <c r="H87" s="7">
        <v>31</v>
      </c>
      <c r="I87" s="7">
        <f t="shared" si="11"/>
        <v>101.698008829811</v>
      </c>
      <c r="J87" s="7">
        <v>5</v>
      </c>
      <c r="K87" s="7">
        <f t="shared" si="12"/>
        <v>21.4878050914602</v>
      </c>
      <c r="L87" s="9">
        <v>2.66543063755904</v>
      </c>
      <c r="M87" s="9">
        <f t="shared" si="13"/>
        <v>11.454850804935</v>
      </c>
      <c r="N87" t="s">
        <v>210</v>
      </c>
      <c r="O87" s="17" t="s">
        <v>211</v>
      </c>
      <c r="P87" t="s">
        <v>26</v>
      </c>
      <c r="Q87" t="s">
        <v>27</v>
      </c>
      <c r="R87" s="10" t="s">
        <v>64</v>
      </c>
      <c r="S87">
        <v>645</v>
      </c>
      <c r="T87" s="11">
        <v>0.848483097840417</v>
      </c>
      <c r="U87" s="12">
        <v>15</v>
      </c>
      <c r="V87" s="7">
        <f t="shared" si="14"/>
        <v>1697.2928945212</v>
      </c>
      <c r="W87" s="13">
        <f t="shared" si="15"/>
        <v>0.183932866255359</v>
      </c>
      <c r="X87" s="13"/>
    </row>
    <row r="88" spans="1:24">
      <c r="A88" s="2" t="s">
        <v>217</v>
      </c>
      <c r="B88" s="4">
        <v>44842</v>
      </c>
      <c r="C88" s="5">
        <f>$Y$5-B88</f>
        <v>40</v>
      </c>
      <c r="D88" s="6">
        <f t="shared" si="8"/>
        <v>0.383561643835616</v>
      </c>
      <c r="E88" s="7">
        <f t="shared" si="9"/>
        <v>1.71513912712057</v>
      </c>
      <c r="F88" s="7">
        <v>447.161272427864</v>
      </c>
      <c r="G88" s="7">
        <f t="shared" si="10"/>
        <v>643.912232296124</v>
      </c>
      <c r="H88" s="7">
        <v>44</v>
      </c>
      <c r="I88" s="7">
        <f t="shared" si="11"/>
        <v>196.75095986826</v>
      </c>
      <c r="J88" s="7">
        <v>39</v>
      </c>
      <c r="K88" s="7">
        <f t="shared" si="12"/>
        <v>251.125770595488</v>
      </c>
      <c r="L88" s="9">
        <v>6.02994779529672</v>
      </c>
      <c r="M88" s="9">
        <f t="shared" si="13"/>
        <v>38.827571454986</v>
      </c>
      <c r="N88" t="s">
        <v>210</v>
      </c>
      <c r="O88" s="17" t="s">
        <v>211</v>
      </c>
      <c r="P88" t="s">
        <v>86</v>
      </c>
      <c r="Q88" t="s">
        <v>87</v>
      </c>
      <c r="R88" s="10" t="s">
        <v>96</v>
      </c>
      <c r="S88">
        <v>368</v>
      </c>
      <c r="T88" s="11">
        <v>4.37314472831278</v>
      </c>
      <c r="U88" s="12">
        <v>13</v>
      </c>
      <c r="V88" s="7">
        <f t="shared" si="14"/>
        <v>3062.5209072022</v>
      </c>
      <c r="W88" s="13">
        <f t="shared" si="15"/>
        <v>-0.0871080669710806</v>
      </c>
      <c r="X88" s="13"/>
    </row>
    <row r="89" spans="1:24">
      <c r="A89" s="2" t="s">
        <v>218</v>
      </c>
      <c r="B89" s="4">
        <v>44848</v>
      </c>
      <c r="C89" s="5">
        <f>$Y$5-B89</f>
        <v>34</v>
      </c>
      <c r="D89" s="6">
        <f t="shared" si="8"/>
        <v>0.326027397260274</v>
      </c>
      <c r="E89" s="7">
        <f t="shared" si="9"/>
        <v>0.619574299985067</v>
      </c>
      <c r="F89" s="7">
        <v>190.037495373571</v>
      </c>
      <c r="G89" s="7">
        <f t="shared" si="10"/>
        <v>267.952868476735</v>
      </c>
      <c r="H89" s="7">
        <v>41</v>
      </c>
      <c r="I89" s="7">
        <f t="shared" si="11"/>
        <v>77.9153731031641</v>
      </c>
      <c r="J89" s="7">
        <v>2</v>
      </c>
      <c r="K89" s="7">
        <f t="shared" si="12"/>
        <v>5.3590573695347</v>
      </c>
      <c r="L89" s="9">
        <v>0.896407725029826</v>
      </c>
      <c r="M89" s="9">
        <f t="shared" si="13"/>
        <v>2.40195021246446</v>
      </c>
      <c r="N89" t="s">
        <v>210</v>
      </c>
      <c r="O89" s="17" t="s">
        <v>211</v>
      </c>
      <c r="P89" t="s">
        <v>76</v>
      </c>
      <c r="Q89" t="s">
        <v>77</v>
      </c>
      <c r="R89" s="10" t="s">
        <v>60</v>
      </c>
      <c r="S89">
        <v>324</v>
      </c>
      <c r="T89" s="11">
        <v>1.03046222875912</v>
      </c>
      <c r="U89" s="12">
        <v>13</v>
      </c>
      <c r="V89" s="7">
        <f t="shared" si="14"/>
        <v>1044.12520310317</v>
      </c>
      <c r="W89" s="13">
        <f t="shared" si="15"/>
        <v>0.268467890799573</v>
      </c>
      <c r="X89" s="13"/>
    </row>
    <row r="90" spans="1:24">
      <c r="A90" s="2" t="s">
        <v>219</v>
      </c>
      <c r="B90" s="4">
        <v>44860</v>
      </c>
      <c r="C90" s="5">
        <f>$Y$5-B90</f>
        <v>22</v>
      </c>
      <c r="D90" s="6">
        <f t="shared" si="8"/>
        <v>0.210958904109589</v>
      </c>
      <c r="E90" s="7">
        <f t="shared" si="9"/>
        <v>0.485416841830011</v>
      </c>
      <c r="F90" s="7">
        <v>230.100191257083</v>
      </c>
      <c r="G90" s="7">
        <f t="shared" si="10"/>
        <v>308.334256284491</v>
      </c>
      <c r="H90" s="7">
        <v>34</v>
      </c>
      <c r="I90" s="7">
        <f t="shared" si="11"/>
        <v>78.2340650274082</v>
      </c>
      <c r="J90" s="7">
        <v>23</v>
      </c>
      <c r="K90" s="7">
        <f t="shared" si="12"/>
        <v>70.916878945433</v>
      </c>
      <c r="L90" s="9">
        <v>8.78964519251049</v>
      </c>
      <c r="M90" s="9">
        <f t="shared" si="13"/>
        <v>27.1014871343727</v>
      </c>
      <c r="N90" t="s">
        <v>220</v>
      </c>
      <c r="O90" t="s">
        <v>221</v>
      </c>
      <c r="P90" t="s">
        <v>26</v>
      </c>
      <c r="Q90" t="s">
        <v>27</v>
      </c>
      <c r="R90" s="10" t="s">
        <v>69</v>
      </c>
      <c r="S90">
        <v>1218</v>
      </c>
      <c r="T90" s="11">
        <v>1.35179775409188</v>
      </c>
      <c r="U90" s="12">
        <v>13</v>
      </c>
      <c r="V90" s="7">
        <f t="shared" si="14"/>
        <v>1369.36217810315</v>
      </c>
      <c r="W90" s="13">
        <f t="shared" si="15"/>
        <v>0.0221570231036597</v>
      </c>
      <c r="X90" s="13"/>
    </row>
    <row r="91" spans="1:24">
      <c r="A91" s="2" t="s">
        <v>222</v>
      </c>
      <c r="B91" s="4">
        <v>44839</v>
      </c>
      <c r="C91" s="5">
        <f>$Y$5-B91</f>
        <v>43</v>
      </c>
      <c r="D91" s="6">
        <f t="shared" si="8"/>
        <v>0.412328767123288</v>
      </c>
      <c r="E91" s="7">
        <f t="shared" si="9"/>
        <v>0.729377563931149</v>
      </c>
      <c r="F91" s="7">
        <v>176.89223311287</v>
      </c>
      <c r="G91" s="7">
        <f t="shared" si="10"/>
        <v>283.027572980592</v>
      </c>
      <c r="H91" s="7">
        <v>60</v>
      </c>
      <c r="I91" s="7">
        <f t="shared" si="11"/>
        <v>106.135339867722</v>
      </c>
      <c r="J91" s="7">
        <v>40</v>
      </c>
      <c r="K91" s="7">
        <f t="shared" si="12"/>
        <v>113.211029192237</v>
      </c>
      <c r="L91" s="9">
        <v>9.02378936211848</v>
      </c>
      <c r="M91" s="9">
        <f t="shared" si="13"/>
        <v>25.5398120224848</v>
      </c>
      <c r="N91" t="s">
        <v>220</v>
      </c>
      <c r="O91" t="s">
        <v>221</v>
      </c>
      <c r="P91" t="s">
        <v>26</v>
      </c>
      <c r="Q91" t="s">
        <v>27</v>
      </c>
      <c r="R91" s="10" t="s">
        <v>96</v>
      </c>
      <c r="S91">
        <v>398</v>
      </c>
      <c r="T91" s="11">
        <v>2.28497067488809</v>
      </c>
      <c r="U91" s="12">
        <v>12</v>
      </c>
      <c r="V91" s="7">
        <f t="shared" si="14"/>
        <v>1580.10182268248</v>
      </c>
      <c r="W91" s="13">
        <f t="shared" si="15"/>
        <v>-0.0275770547945205</v>
      </c>
      <c r="X91" s="13"/>
    </row>
    <row r="92" spans="1:24">
      <c r="A92" s="2" t="s">
        <v>223</v>
      </c>
      <c r="B92" s="4">
        <v>44851</v>
      </c>
      <c r="C92" s="5">
        <f>$Y$5-B92</f>
        <v>31</v>
      </c>
      <c r="D92" s="6">
        <f t="shared" si="8"/>
        <v>0.297260273972603</v>
      </c>
      <c r="E92" s="7">
        <f t="shared" si="9"/>
        <v>0.328872110129439</v>
      </c>
      <c r="F92" s="7">
        <v>110.634396495157</v>
      </c>
      <c r="G92" s="7">
        <f t="shared" si="10"/>
        <v>158.207186988075</v>
      </c>
      <c r="H92" s="7">
        <v>43</v>
      </c>
      <c r="I92" s="7">
        <f t="shared" si="11"/>
        <v>47.5727904929175</v>
      </c>
      <c r="J92" s="7">
        <v>11</v>
      </c>
      <c r="K92" s="7">
        <f t="shared" si="12"/>
        <v>17.4027905686882</v>
      </c>
      <c r="L92" s="9">
        <v>6.95654358858501</v>
      </c>
      <c r="M92" s="9">
        <f t="shared" si="13"/>
        <v>11.0057519230996</v>
      </c>
      <c r="N92" t="s">
        <v>220</v>
      </c>
      <c r="O92" t="s">
        <v>221</v>
      </c>
      <c r="P92" t="s">
        <v>32</v>
      </c>
      <c r="Q92" t="s">
        <v>33</v>
      </c>
      <c r="R92" s="10" t="s">
        <v>60</v>
      </c>
      <c r="S92">
        <v>387</v>
      </c>
      <c r="T92" s="11">
        <v>2.4031501260039</v>
      </c>
      <c r="U92" s="12">
        <v>12</v>
      </c>
      <c r="V92" s="7">
        <f t="shared" si="14"/>
        <v>702.942508992205</v>
      </c>
      <c r="W92" s="13">
        <f t="shared" si="15"/>
        <v>0.188620557524667</v>
      </c>
      <c r="X92" s="13"/>
    </row>
    <row r="93" spans="1:24">
      <c r="A93" s="2" t="s">
        <v>224</v>
      </c>
      <c r="B93" s="4">
        <v>44842</v>
      </c>
      <c r="C93" s="5">
        <f>$Y$5-B93</f>
        <v>40</v>
      </c>
      <c r="D93" s="6">
        <f t="shared" si="8"/>
        <v>0.383561643835616</v>
      </c>
      <c r="E93" s="7">
        <f t="shared" si="9"/>
        <v>0.652742848406197</v>
      </c>
      <c r="F93" s="7">
        <v>170.17938547733</v>
      </c>
      <c r="G93" s="7">
        <f t="shared" si="10"/>
        <v>239.952933523035</v>
      </c>
      <c r="H93" s="7">
        <v>41</v>
      </c>
      <c r="I93" s="7">
        <f t="shared" si="11"/>
        <v>69.7735480457053</v>
      </c>
      <c r="J93" s="7">
        <v>31</v>
      </c>
      <c r="K93" s="7">
        <f t="shared" si="12"/>
        <v>74.3854093921409</v>
      </c>
      <c r="L93" s="9">
        <v>6.51329405871681</v>
      </c>
      <c r="M93" s="9">
        <f t="shared" si="13"/>
        <v>15.6288401628726</v>
      </c>
      <c r="N93" t="s">
        <v>220</v>
      </c>
      <c r="O93" t="s">
        <v>221</v>
      </c>
      <c r="P93" t="s">
        <v>26</v>
      </c>
      <c r="Q93" t="s">
        <v>27</v>
      </c>
      <c r="R93" s="10" t="s">
        <v>96</v>
      </c>
      <c r="S93">
        <v>340</v>
      </c>
      <c r="T93" s="11">
        <v>4.76740601216066</v>
      </c>
      <c r="U93" s="12">
        <v>12</v>
      </c>
      <c r="V93" s="7">
        <f t="shared" si="14"/>
        <v>1024.82865850293</v>
      </c>
      <c r="W93" s="13">
        <f t="shared" si="15"/>
        <v>-0.0219401535023802</v>
      </c>
      <c r="X93" s="13"/>
    </row>
    <row r="94" spans="1:24">
      <c r="A94" s="2" t="s">
        <v>225</v>
      </c>
      <c r="B94" s="4">
        <v>44848</v>
      </c>
      <c r="C94" s="5">
        <f>$Y$5-B94</f>
        <v>34</v>
      </c>
      <c r="D94" s="6">
        <f t="shared" si="8"/>
        <v>0.326027397260274</v>
      </c>
      <c r="E94" s="7">
        <f t="shared" si="9"/>
        <v>0.33621050448495</v>
      </c>
      <c r="F94" s="7">
        <v>103.123390031098</v>
      </c>
      <c r="G94" s="7">
        <f t="shared" si="10"/>
        <v>144.372746043537</v>
      </c>
      <c r="H94" s="7">
        <v>40</v>
      </c>
      <c r="I94" s="7">
        <f t="shared" si="11"/>
        <v>41.2493560124392</v>
      </c>
      <c r="J94" s="7">
        <v>40</v>
      </c>
      <c r="K94" s="7">
        <f t="shared" si="12"/>
        <v>57.7490984174149</v>
      </c>
      <c r="L94" s="9">
        <v>8.38598713739699</v>
      </c>
      <c r="M94" s="9">
        <f t="shared" si="13"/>
        <v>12.1070799131179</v>
      </c>
      <c r="N94" t="s">
        <v>226</v>
      </c>
      <c r="O94" t="s">
        <v>227</v>
      </c>
      <c r="P94" t="s">
        <v>32</v>
      </c>
      <c r="Q94" t="s">
        <v>33</v>
      </c>
      <c r="R94" s="10" t="s">
        <v>55</v>
      </c>
      <c r="S94">
        <v>207</v>
      </c>
      <c r="T94" s="11">
        <v>1.57517261498809</v>
      </c>
      <c r="U94" s="12">
        <v>12</v>
      </c>
      <c r="V94" s="7">
        <f t="shared" si="14"/>
        <v>640.277231106684</v>
      </c>
      <c r="W94" s="13">
        <f t="shared" si="15"/>
        <v>-0.116614481409002</v>
      </c>
      <c r="X94" s="13"/>
    </row>
    <row r="95" spans="1:24">
      <c r="A95" s="2" t="s">
        <v>228</v>
      </c>
      <c r="B95" s="4">
        <v>44859</v>
      </c>
      <c r="C95" s="5">
        <f>$Y$5-B95</f>
        <v>23</v>
      </c>
      <c r="D95" s="6">
        <f t="shared" si="8"/>
        <v>0.220547945205479</v>
      </c>
      <c r="E95" s="7">
        <f t="shared" si="9"/>
        <v>1.05902690418128</v>
      </c>
      <c r="F95" s="7">
        <v>480.179900653625</v>
      </c>
      <c r="G95" s="7">
        <f t="shared" si="10"/>
        <v>629.035669856249</v>
      </c>
      <c r="H95" s="7">
        <v>31</v>
      </c>
      <c r="I95" s="7">
        <f t="shared" si="11"/>
        <v>148.855769202624</v>
      </c>
      <c r="J95" s="7">
        <v>31</v>
      </c>
      <c r="K95" s="7">
        <f t="shared" si="12"/>
        <v>195.001057655437</v>
      </c>
      <c r="L95" s="9">
        <v>8.44062979126515</v>
      </c>
      <c r="M95" s="9">
        <f t="shared" si="13"/>
        <v>53.0945721475708</v>
      </c>
      <c r="N95" t="s">
        <v>226</v>
      </c>
      <c r="O95" t="s">
        <v>227</v>
      </c>
      <c r="P95" t="s">
        <v>26</v>
      </c>
      <c r="Q95" t="s">
        <v>27</v>
      </c>
      <c r="R95" s="10" t="s">
        <v>101</v>
      </c>
      <c r="S95">
        <v>1296</v>
      </c>
      <c r="T95" s="11">
        <v>0.716192350504139</v>
      </c>
      <c r="U95" s="12">
        <v>12</v>
      </c>
      <c r="V95" s="7">
        <f t="shared" si="14"/>
        <v>2423.40409620233</v>
      </c>
      <c r="W95" s="13">
        <f t="shared" si="15"/>
        <v>-0.0750423507267595</v>
      </c>
      <c r="X95" s="13"/>
    </row>
    <row r="96" spans="1:24">
      <c r="A96" s="2" t="s">
        <v>229</v>
      </c>
      <c r="B96" s="4">
        <v>44853</v>
      </c>
      <c r="C96" s="5">
        <f>$Y$5-B96</f>
        <v>29</v>
      </c>
      <c r="D96" s="6">
        <f t="shared" si="8"/>
        <v>0.278082191780822</v>
      </c>
      <c r="E96" s="7">
        <f t="shared" si="9"/>
        <v>0.516524595507637</v>
      </c>
      <c r="F96" s="7">
        <v>185.745297891909</v>
      </c>
      <c r="G96" s="7">
        <f t="shared" si="10"/>
        <v>256.328511090834</v>
      </c>
      <c r="H96" s="7">
        <v>38</v>
      </c>
      <c r="I96" s="7">
        <f t="shared" si="11"/>
        <v>70.5832131989254</v>
      </c>
      <c r="J96" s="7">
        <v>28</v>
      </c>
      <c r="K96" s="7">
        <f t="shared" si="12"/>
        <v>71.7719831054336</v>
      </c>
      <c r="L96" s="9">
        <v>4.96466616434161</v>
      </c>
      <c r="M96" s="9">
        <f t="shared" si="13"/>
        <v>12.7258548596873</v>
      </c>
      <c r="N96" t="s">
        <v>226</v>
      </c>
      <c r="O96" t="s">
        <v>227</v>
      </c>
      <c r="P96" t="s">
        <v>76</v>
      </c>
      <c r="Q96" t="s">
        <v>77</v>
      </c>
      <c r="R96" s="10" t="s">
        <v>55</v>
      </c>
      <c r="S96">
        <v>324</v>
      </c>
      <c r="T96" s="11">
        <v>2.70250772607499</v>
      </c>
      <c r="U96" s="12">
        <v>11</v>
      </c>
      <c r="V96" s="7">
        <f t="shared" si="14"/>
        <v>916.39974864474</v>
      </c>
      <c r="W96" s="13">
        <f t="shared" si="15"/>
        <v>-0.00665276950565821</v>
      </c>
      <c r="X96" s="13"/>
    </row>
    <row r="97" spans="1:24">
      <c r="A97" s="2" t="s">
        <v>230</v>
      </c>
      <c r="B97" s="4">
        <v>44852</v>
      </c>
      <c r="C97" s="5">
        <f>$Y$5-B97</f>
        <v>30</v>
      </c>
      <c r="D97" s="6">
        <f t="shared" si="8"/>
        <v>0.287671232876712</v>
      </c>
      <c r="E97" s="7">
        <f t="shared" si="9"/>
        <v>1.35192743830253</v>
      </c>
      <c r="F97" s="7">
        <v>469.955728552783</v>
      </c>
      <c r="G97" s="7">
        <f t="shared" si="10"/>
        <v>521.650858693589</v>
      </c>
      <c r="H97" s="7">
        <v>11</v>
      </c>
      <c r="I97" s="7">
        <f t="shared" si="11"/>
        <v>51.6951301408062</v>
      </c>
      <c r="J97" s="7">
        <v>45</v>
      </c>
      <c r="K97" s="7">
        <f t="shared" si="12"/>
        <v>234.742886412115</v>
      </c>
      <c r="L97" s="9">
        <v>2.57738166014577</v>
      </c>
      <c r="M97" s="9">
        <f t="shared" si="13"/>
        <v>13.4449335619615</v>
      </c>
      <c r="N97" t="s">
        <v>226</v>
      </c>
      <c r="O97" t="s">
        <v>227</v>
      </c>
      <c r="P97" t="s">
        <v>76</v>
      </c>
      <c r="Q97" t="s">
        <v>77</v>
      </c>
      <c r="R97" s="10" t="s">
        <v>174</v>
      </c>
      <c r="S97">
        <v>426</v>
      </c>
      <c r="T97" s="11">
        <v>4.52710670621148</v>
      </c>
      <c r="U97" s="12">
        <v>10</v>
      </c>
      <c r="V97" s="7">
        <f t="shared" si="14"/>
        <v>651.400637027676</v>
      </c>
      <c r="W97" s="13">
        <f t="shared" si="15"/>
        <v>-0.35349253362952</v>
      </c>
      <c r="X97" s="13"/>
    </row>
    <row r="98" spans="1:24">
      <c r="A98" s="2" t="s">
        <v>231</v>
      </c>
      <c r="B98" s="4">
        <v>44846</v>
      </c>
      <c r="C98" s="5">
        <f>$Y$5-B98</f>
        <v>36</v>
      </c>
      <c r="D98" s="6">
        <f t="shared" si="8"/>
        <v>0.345205479452055</v>
      </c>
      <c r="E98" s="7">
        <f t="shared" si="9"/>
        <v>0.812264705870912</v>
      </c>
      <c r="F98" s="7">
        <v>235.298902891177</v>
      </c>
      <c r="G98" s="7">
        <f t="shared" si="10"/>
        <v>371.77226656806</v>
      </c>
      <c r="H98" s="7">
        <v>58</v>
      </c>
      <c r="I98" s="7">
        <f t="shared" si="11"/>
        <v>136.473363676883</v>
      </c>
      <c r="J98" s="7">
        <v>45</v>
      </c>
      <c r="K98" s="7">
        <f t="shared" si="12"/>
        <v>167.297519955627</v>
      </c>
      <c r="L98" s="9">
        <v>0.195257671867328</v>
      </c>
      <c r="M98" s="9">
        <f t="shared" si="13"/>
        <v>0.72591387234919</v>
      </c>
      <c r="N98" t="s">
        <v>226</v>
      </c>
      <c r="O98" t="s">
        <v>227</v>
      </c>
      <c r="P98" t="s">
        <v>32</v>
      </c>
      <c r="Q98" t="s">
        <v>33</v>
      </c>
      <c r="R98" s="10" t="s">
        <v>28</v>
      </c>
      <c r="S98">
        <v>286</v>
      </c>
      <c r="T98" s="11">
        <v>4.20280984928596</v>
      </c>
      <c r="U98" s="12">
        <v>13</v>
      </c>
      <c r="V98" s="7">
        <f t="shared" si="14"/>
        <v>1783.59060814001</v>
      </c>
      <c r="W98" s="13">
        <f t="shared" si="15"/>
        <v>-0.085096237211722</v>
      </c>
      <c r="X98" s="13"/>
    </row>
    <row r="99" spans="1:24">
      <c r="A99" s="2" t="s">
        <v>232</v>
      </c>
      <c r="B99" s="4">
        <v>44844</v>
      </c>
      <c r="C99" s="5">
        <f>$Y$5-B99</f>
        <v>38</v>
      </c>
      <c r="D99" s="6">
        <f t="shared" si="8"/>
        <v>0.364383561643836</v>
      </c>
      <c r="E99" s="7">
        <f t="shared" si="9"/>
        <v>0.862365515422773</v>
      </c>
      <c r="F99" s="7">
        <v>236.664220397979</v>
      </c>
      <c r="G99" s="7">
        <f t="shared" si="10"/>
        <v>262.697284641757</v>
      </c>
      <c r="H99" s="7">
        <v>11</v>
      </c>
      <c r="I99" s="7">
        <f t="shared" si="11"/>
        <v>26.0330642437777</v>
      </c>
      <c r="J99" s="7">
        <v>10</v>
      </c>
      <c r="K99" s="7">
        <f t="shared" si="12"/>
        <v>26.2697284641757</v>
      </c>
      <c r="L99" s="9">
        <v>5.48053197419392</v>
      </c>
      <c r="M99" s="9">
        <f t="shared" si="13"/>
        <v>14.3972086801307</v>
      </c>
      <c r="N99" t="s">
        <v>233</v>
      </c>
      <c r="O99" t="s">
        <v>234</v>
      </c>
      <c r="P99" t="s">
        <v>32</v>
      </c>
      <c r="Q99" t="s">
        <v>33</v>
      </c>
      <c r="R99" s="10" t="s">
        <v>129</v>
      </c>
      <c r="S99">
        <v>10</v>
      </c>
      <c r="T99" s="11">
        <v>1.63865742696797</v>
      </c>
      <c r="U99" s="12">
        <v>12</v>
      </c>
      <c r="V99" s="7">
        <f t="shared" si="14"/>
        <v>485.1632750869</v>
      </c>
      <c r="W99" s="13">
        <f t="shared" si="15"/>
        <v>-0.004183635690485</v>
      </c>
      <c r="X99" s="13"/>
    </row>
    <row r="100" spans="1:24">
      <c r="A100" s="2" t="s">
        <v>235</v>
      </c>
      <c r="B100" s="4">
        <v>44847</v>
      </c>
      <c r="C100" s="5">
        <f>$Y$5-B100</f>
        <v>35</v>
      </c>
      <c r="D100" s="6">
        <f t="shared" si="8"/>
        <v>0.335616438356164</v>
      </c>
      <c r="E100" s="7">
        <f t="shared" si="9"/>
        <v>1.03841128687892</v>
      </c>
      <c r="F100" s="7">
        <v>309.404179355761</v>
      </c>
      <c r="G100" s="7">
        <f t="shared" si="10"/>
        <v>461.012227240084</v>
      </c>
      <c r="H100" s="7">
        <v>49</v>
      </c>
      <c r="I100" s="7">
        <f t="shared" si="11"/>
        <v>151.608047884323</v>
      </c>
      <c r="J100" s="7">
        <v>30</v>
      </c>
      <c r="K100" s="7">
        <f t="shared" si="12"/>
        <v>138.303668172025</v>
      </c>
      <c r="L100" s="9">
        <v>5.32259252509402</v>
      </c>
      <c r="M100" s="9">
        <f t="shared" si="13"/>
        <v>24.5378023468502</v>
      </c>
      <c r="N100" t="s">
        <v>236</v>
      </c>
      <c r="O100" t="s">
        <v>237</v>
      </c>
      <c r="P100" t="s">
        <v>76</v>
      </c>
      <c r="Q100" t="s">
        <v>77</v>
      </c>
      <c r="R100" s="10" t="s">
        <v>64</v>
      </c>
      <c r="S100">
        <v>25</v>
      </c>
      <c r="T100" s="11">
        <v>4.93142044153587</v>
      </c>
      <c r="U100" s="12">
        <v>11</v>
      </c>
      <c r="V100" s="7">
        <f t="shared" si="14"/>
        <v>1937.6043525429</v>
      </c>
      <c r="W100" s="13">
        <f t="shared" si="15"/>
        <v>0.026606601084858</v>
      </c>
      <c r="X100" s="13"/>
    </row>
    <row r="101" spans="1:24">
      <c r="A101" s="2" t="s">
        <v>238</v>
      </c>
      <c r="B101" s="4">
        <v>44853</v>
      </c>
      <c r="C101" s="5">
        <f>$Y$5-B101</f>
        <v>29</v>
      </c>
      <c r="D101" s="6">
        <f t="shared" si="8"/>
        <v>0.278082191780822</v>
      </c>
      <c r="E101" s="7">
        <f t="shared" si="9"/>
        <v>1.35259727938219</v>
      </c>
      <c r="F101" s="7">
        <v>486.401977314776</v>
      </c>
      <c r="G101" s="7">
        <f t="shared" si="10"/>
        <v>559.362273911992</v>
      </c>
      <c r="H101" s="7">
        <v>15</v>
      </c>
      <c r="I101" s="7">
        <f t="shared" si="11"/>
        <v>72.9602965972164</v>
      </c>
      <c r="J101" s="7">
        <v>29</v>
      </c>
      <c r="K101" s="7">
        <f t="shared" si="12"/>
        <v>162.215059434478</v>
      </c>
      <c r="L101" s="9">
        <v>9.71757468835202</v>
      </c>
      <c r="M101" s="9">
        <f t="shared" si="13"/>
        <v>54.3564467458621</v>
      </c>
      <c r="N101" t="s">
        <v>239</v>
      </c>
      <c r="O101" t="s">
        <v>240</v>
      </c>
      <c r="P101" t="s">
        <v>76</v>
      </c>
      <c r="Q101" t="s">
        <v>77</v>
      </c>
      <c r="R101" s="10" t="s">
        <v>55</v>
      </c>
      <c r="S101">
        <v>40</v>
      </c>
      <c r="T101" s="11">
        <v>2.96311231088932</v>
      </c>
      <c r="U101" s="12">
        <v>11</v>
      </c>
      <c r="V101" s="7">
        <f t="shared" si="14"/>
        <v>1400.48417677386</v>
      </c>
      <c r="W101" s="13">
        <f t="shared" si="15"/>
        <v>-0.16198332340679</v>
      </c>
      <c r="X101" s="13"/>
    </row>
    <row r="102" spans="7:21">
      <c r="G102" s="7"/>
      <c r="I102" s="7"/>
      <c r="J102" s="7"/>
      <c r="K102" s="7"/>
      <c r="U102" s="12"/>
    </row>
    <row r="103" spans="7:11">
      <c r="G103" s="7"/>
      <c r="I103" s="7"/>
      <c r="J103" s="7"/>
      <c r="K103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Sritama Dey</cp:lastModifiedBy>
  <dcterms:created xsi:type="dcterms:W3CDTF">2022-11-03T14:29:00Z</dcterms:created>
  <dcterms:modified xsi:type="dcterms:W3CDTF">2023-03-30T20:36:22Z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7245295610C44B03ACF52D7C7E6FE5C1</vt:lpwstr>
  </property>
  <property fmtid="{D5CDD505-2E9C-101B-9397-08002B2CF9AE}" pid="3" name="KSOProductBuildVer">
    <vt:lpwstr>1033-11.2.0.11513</vt:lpwstr>
  </property>
</Properties>
</file>