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gstrp/Desktop/"/>
    </mc:Choice>
  </mc:AlternateContent>
  <xr:revisionPtr revIDLastSave="0" documentId="13_ncr:1_{7A84A346-DD21-764C-908F-C25E85D8F6D4}" xr6:coauthVersionLast="36" xr6:coauthVersionMax="45" xr10:uidLastSave="{00000000-0000-0000-0000-000000000000}"/>
  <bookViews>
    <workbookView xWindow="40" yWindow="460" windowWidth="43420" windowHeight="27200" activeTab="7" xr2:uid="{00000000-000D-0000-FFFF-FFFF00000000}"/>
  </bookViews>
  <sheets>
    <sheet name="readMe" sheetId="13" r:id="rId1"/>
    <sheet name="Complete list" sheetId="22" r:id="rId2"/>
    <sheet name="Working list" sheetId="28" r:id="rId3"/>
    <sheet name="Transposed" sheetId="29" r:id="rId4"/>
    <sheet name="Venn" sheetId="25" r:id="rId5"/>
    <sheet name="Lp(a) vs HDL" sheetId="37" r:id="rId6"/>
    <sheet name="Lp(a) vs HDL_table" sheetId="47" r:id="rId7"/>
    <sheet name="Lp(a) vs LDL" sheetId="36" r:id="rId8"/>
    <sheet name="Lp(a) vs LDL_table" sheetId="48" r:id="rId9"/>
    <sheet name="Lp(a) vs VLDL" sheetId="39" r:id="rId10"/>
    <sheet name="Lp(a) vs VLDL_table" sheetId="49" r:id="rId11"/>
    <sheet name="LDL vs HDL" sheetId="41" r:id="rId12"/>
    <sheet name="LDL vs HDL_table" sheetId="50" r:id="rId13"/>
  </sheets>
  <definedNames>
    <definedName name="_xlnm._FilterDatabase" localSheetId="1" hidden="1">'Complete list'!$A$1:$AG$1</definedName>
    <definedName name="_xlnm._FilterDatabase" localSheetId="11" hidden="1">'LDL vs HDL'!$A$1:$AC$1</definedName>
    <definedName name="_xlnm._FilterDatabase" localSheetId="5" hidden="1">'Lp(a) vs HDL'!$A$1:$X$1</definedName>
    <definedName name="_xlnm._FilterDatabase" localSheetId="7" hidden="1">'Lp(a) vs LDL'!$A$1:$Y$1</definedName>
    <definedName name="_xlnm._FilterDatabase" localSheetId="9" hidden="1">'Lp(a) vs VLDL'!$A$1:$X$1</definedName>
    <definedName name="_xlnm._FilterDatabase" localSheetId="4" hidden="1">Venn!$A$1:$BC$1</definedName>
    <definedName name="_xlnm._FilterDatabase" localSheetId="2" hidden="1">'Working list'!$A$1:$AN$1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36" l="1"/>
  <c r="G72" i="25" l="1"/>
  <c r="G71" i="25"/>
  <c r="G70" i="25"/>
  <c r="G69" i="25"/>
  <c r="G68" i="25"/>
  <c r="G67" i="25"/>
  <c r="G66" i="25"/>
  <c r="G65" i="25"/>
  <c r="G64" i="25"/>
  <c r="V51" i="41" l="1"/>
  <c r="W51" i="41" s="1"/>
  <c r="U51" i="41"/>
  <c r="T51" i="41"/>
  <c r="V50" i="41"/>
  <c r="W50" i="41" s="1"/>
  <c r="U50" i="41"/>
  <c r="T50" i="41"/>
  <c r="V46" i="41"/>
  <c r="W46" i="41" s="1"/>
  <c r="U46" i="41"/>
  <c r="T46" i="41"/>
  <c r="V49" i="41"/>
  <c r="W49" i="41" s="1"/>
  <c r="U49" i="41"/>
  <c r="T49" i="41"/>
  <c r="V48" i="41"/>
  <c r="W48" i="41" s="1"/>
  <c r="U48" i="41"/>
  <c r="T48" i="41"/>
  <c r="V47" i="41"/>
  <c r="W47" i="41" s="1"/>
  <c r="U47" i="41"/>
  <c r="T47" i="41"/>
  <c r="V45" i="41"/>
  <c r="W45" i="41" s="1"/>
  <c r="U45" i="41"/>
  <c r="T45" i="41"/>
  <c r="V43" i="41"/>
  <c r="W43" i="41" s="1"/>
  <c r="U43" i="41"/>
  <c r="T43" i="41"/>
  <c r="V44" i="41"/>
  <c r="W44" i="41" s="1"/>
  <c r="U44" i="41"/>
  <c r="T44" i="41"/>
  <c r="V38" i="41"/>
  <c r="W38" i="41" s="1"/>
  <c r="U38" i="41"/>
  <c r="T38" i="41"/>
  <c r="V33" i="41"/>
  <c r="W33" i="41" s="1"/>
  <c r="U33" i="41"/>
  <c r="T33" i="41"/>
  <c r="V41" i="41"/>
  <c r="W41" i="41" s="1"/>
  <c r="U41" i="41"/>
  <c r="T41" i="41"/>
  <c r="V40" i="41"/>
  <c r="W40" i="41" s="1"/>
  <c r="U40" i="41"/>
  <c r="T40" i="41"/>
  <c r="V39" i="41"/>
  <c r="W39" i="41" s="1"/>
  <c r="U39" i="41"/>
  <c r="T39" i="41"/>
  <c r="V42" i="41"/>
  <c r="W42" i="41" s="1"/>
  <c r="U42" i="41"/>
  <c r="T42" i="41"/>
  <c r="V34" i="41"/>
  <c r="W34" i="41" s="1"/>
  <c r="U34" i="41"/>
  <c r="T34" i="41"/>
  <c r="V36" i="41"/>
  <c r="W36" i="41" s="1"/>
  <c r="U36" i="41"/>
  <c r="T36" i="41"/>
  <c r="V37" i="41"/>
  <c r="W37" i="41" s="1"/>
  <c r="U37" i="41"/>
  <c r="T37" i="41"/>
  <c r="V32" i="41"/>
  <c r="W32" i="41" s="1"/>
  <c r="U32" i="41"/>
  <c r="T32" i="41"/>
  <c r="V35" i="41"/>
  <c r="W35" i="41" s="1"/>
  <c r="U35" i="41"/>
  <c r="T35" i="41"/>
  <c r="V31" i="41"/>
  <c r="W31" i="41" s="1"/>
  <c r="U31" i="41"/>
  <c r="T31" i="41"/>
  <c r="V30" i="41"/>
  <c r="W30" i="41" s="1"/>
  <c r="U30" i="41"/>
  <c r="T30" i="41"/>
  <c r="V27" i="41"/>
  <c r="W27" i="41" s="1"/>
  <c r="U27" i="41"/>
  <c r="T27" i="41"/>
  <c r="V19" i="41"/>
  <c r="W19" i="41" s="1"/>
  <c r="U19" i="41"/>
  <c r="T19" i="41"/>
  <c r="V21" i="41"/>
  <c r="W21" i="41" s="1"/>
  <c r="U21" i="41"/>
  <c r="T21" i="41"/>
  <c r="V29" i="41"/>
  <c r="W29" i="41" s="1"/>
  <c r="U29" i="41"/>
  <c r="T29" i="41"/>
  <c r="V28" i="41"/>
  <c r="W28" i="41" s="1"/>
  <c r="U28" i="41"/>
  <c r="T28" i="41"/>
  <c r="V26" i="41"/>
  <c r="W26" i="41" s="1"/>
  <c r="U26" i="41"/>
  <c r="T26" i="41"/>
  <c r="V25" i="41"/>
  <c r="W25" i="41" s="1"/>
  <c r="U25" i="41"/>
  <c r="T25" i="41"/>
  <c r="V22" i="41"/>
  <c r="W22" i="41" s="1"/>
  <c r="U22" i="41"/>
  <c r="T22" i="41"/>
  <c r="V23" i="41"/>
  <c r="W23" i="41" s="1"/>
  <c r="U23" i="41"/>
  <c r="T23" i="41"/>
  <c r="V24" i="41"/>
  <c r="W24" i="41" s="1"/>
  <c r="U24" i="41"/>
  <c r="T24" i="41"/>
  <c r="V14" i="41"/>
  <c r="W14" i="41" s="1"/>
  <c r="U14" i="41"/>
  <c r="T14" i="41"/>
  <c r="V20" i="41"/>
  <c r="W20" i="41" s="1"/>
  <c r="U20" i="41"/>
  <c r="T20" i="41"/>
  <c r="V15" i="41"/>
  <c r="W15" i="41" s="1"/>
  <c r="U15" i="41"/>
  <c r="T15" i="41"/>
  <c r="V17" i="41"/>
  <c r="W17" i="41" s="1"/>
  <c r="U17" i="41"/>
  <c r="T17" i="41"/>
  <c r="V16" i="41"/>
  <c r="W16" i="41" s="1"/>
  <c r="U16" i="41"/>
  <c r="T16" i="41"/>
  <c r="V13" i="41"/>
  <c r="W13" i="41" s="1"/>
  <c r="U13" i="41"/>
  <c r="T13" i="41"/>
  <c r="V18" i="41"/>
  <c r="W18" i="41" s="1"/>
  <c r="U18" i="41"/>
  <c r="T18" i="41"/>
  <c r="V11" i="41"/>
  <c r="W11" i="41" s="1"/>
  <c r="U11" i="41"/>
  <c r="T11" i="41"/>
  <c r="V12" i="41"/>
  <c r="W12" i="41" s="1"/>
  <c r="U12" i="41"/>
  <c r="T12" i="41"/>
  <c r="V9" i="41"/>
  <c r="W9" i="41" s="1"/>
  <c r="U9" i="41"/>
  <c r="T9" i="41"/>
  <c r="V8" i="41"/>
  <c r="W8" i="41" s="1"/>
  <c r="U8" i="41"/>
  <c r="T8" i="41"/>
  <c r="V7" i="41"/>
  <c r="W7" i="41" s="1"/>
  <c r="U7" i="41"/>
  <c r="T7" i="41"/>
  <c r="V10" i="41"/>
  <c r="W10" i="41" s="1"/>
  <c r="U10" i="41"/>
  <c r="T10" i="41"/>
  <c r="V6" i="41"/>
  <c r="W6" i="41" s="1"/>
  <c r="U6" i="41"/>
  <c r="T6" i="41"/>
  <c r="V5" i="41"/>
  <c r="W5" i="41" s="1"/>
  <c r="U5" i="41"/>
  <c r="T5" i="41"/>
  <c r="V4" i="41"/>
  <c r="W4" i="41" s="1"/>
  <c r="U4" i="41"/>
  <c r="T4" i="41"/>
  <c r="V3" i="41"/>
  <c r="W3" i="41" s="1"/>
  <c r="U3" i="41"/>
  <c r="T3" i="41"/>
  <c r="V2" i="41"/>
  <c r="W2" i="41" s="1"/>
  <c r="U2" i="41"/>
  <c r="T2" i="41"/>
  <c r="Q28" i="39"/>
  <c r="R28" i="39" s="1"/>
  <c r="P28" i="39"/>
  <c r="O28" i="39"/>
  <c r="Q27" i="39"/>
  <c r="R27" i="39" s="1"/>
  <c r="P27" i="39"/>
  <c r="S27" i="39" s="1"/>
  <c r="O27" i="39"/>
  <c r="Q26" i="39"/>
  <c r="R26" i="39" s="1"/>
  <c r="P26" i="39"/>
  <c r="O26" i="39"/>
  <c r="Q24" i="39"/>
  <c r="R24" i="39" s="1"/>
  <c r="P24" i="39"/>
  <c r="O24" i="39"/>
  <c r="Q25" i="39"/>
  <c r="R25" i="39" s="1"/>
  <c r="P25" i="39"/>
  <c r="O25" i="39"/>
  <c r="Q23" i="39"/>
  <c r="R23" i="39" s="1"/>
  <c r="P23" i="39"/>
  <c r="O23" i="39"/>
  <c r="Q22" i="39"/>
  <c r="R22" i="39" s="1"/>
  <c r="P22" i="39"/>
  <c r="O22" i="39"/>
  <c r="Q21" i="39"/>
  <c r="R21" i="39" s="1"/>
  <c r="P21" i="39"/>
  <c r="O21" i="39"/>
  <c r="Q20" i="39"/>
  <c r="R20" i="39" s="1"/>
  <c r="P20" i="39"/>
  <c r="O20" i="39"/>
  <c r="Q19" i="39"/>
  <c r="R19" i="39" s="1"/>
  <c r="P19" i="39"/>
  <c r="O19" i="39"/>
  <c r="Q12" i="39"/>
  <c r="R12" i="39" s="1"/>
  <c r="P12" i="39"/>
  <c r="O12" i="39"/>
  <c r="Q16" i="39"/>
  <c r="R16" i="39" s="1"/>
  <c r="P16" i="39"/>
  <c r="O16" i="39"/>
  <c r="Q10" i="39"/>
  <c r="R10" i="39" s="1"/>
  <c r="P10" i="39"/>
  <c r="O10" i="39"/>
  <c r="Q17" i="39"/>
  <c r="R17" i="39" s="1"/>
  <c r="P17" i="39"/>
  <c r="O17" i="39"/>
  <c r="Q18" i="39"/>
  <c r="R18" i="39" s="1"/>
  <c r="P18" i="39"/>
  <c r="O18" i="39"/>
  <c r="Q15" i="39"/>
  <c r="R15" i="39" s="1"/>
  <c r="P15" i="39"/>
  <c r="O15" i="39"/>
  <c r="Q14" i="39"/>
  <c r="R14" i="39" s="1"/>
  <c r="P14" i="39"/>
  <c r="O14" i="39"/>
  <c r="Q13" i="39"/>
  <c r="R13" i="39" s="1"/>
  <c r="P13" i="39"/>
  <c r="O13" i="39"/>
  <c r="Q11" i="39"/>
  <c r="R11" i="39" s="1"/>
  <c r="P11" i="39"/>
  <c r="O11" i="39"/>
  <c r="Q4" i="39"/>
  <c r="R4" i="39" s="1"/>
  <c r="P4" i="39"/>
  <c r="O4" i="39"/>
  <c r="Q8" i="39"/>
  <c r="R8" i="39" s="1"/>
  <c r="P8" i="39"/>
  <c r="O8" i="39"/>
  <c r="Q7" i="39"/>
  <c r="R7" i="39" s="1"/>
  <c r="P7" i="39"/>
  <c r="O7" i="39"/>
  <c r="Q9" i="39"/>
  <c r="R9" i="39" s="1"/>
  <c r="P9" i="39"/>
  <c r="O9" i="39"/>
  <c r="Q5" i="39"/>
  <c r="R5" i="39" s="1"/>
  <c r="P5" i="39"/>
  <c r="O5" i="39"/>
  <c r="Q6" i="39"/>
  <c r="R6" i="39" s="1"/>
  <c r="P6" i="39"/>
  <c r="O6" i="39"/>
  <c r="Q3" i="39"/>
  <c r="R3" i="39" s="1"/>
  <c r="P3" i="39"/>
  <c r="O3" i="39"/>
  <c r="Q2" i="39"/>
  <c r="R2" i="39" s="1"/>
  <c r="P2" i="39"/>
  <c r="O2" i="39"/>
  <c r="Q35" i="37"/>
  <c r="R35" i="37"/>
  <c r="S35" i="37"/>
  <c r="T35" i="37" s="1"/>
  <c r="S40" i="37"/>
  <c r="T40" i="37" s="1"/>
  <c r="R40" i="37"/>
  <c r="Q40" i="37"/>
  <c r="S39" i="37"/>
  <c r="T39" i="37" s="1"/>
  <c r="R39" i="37"/>
  <c r="Q39" i="37"/>
  <c r="S37" i="37"/>
  <c r="T37" i="37" s="1"/>
  <c r="R37" i="37"/>
  <c r="Q37" i="37"/>
  <c r="S36" i="37"/>
  <c r="T36" i="37" s="1"/>
  <c r="R36" i="37"/>
  <c r="Q36" i="37"/>
  <c r="S38" i="37"/>
  <c r="T38" i="37" s="1"/>
  <c r="R38" i="37"/>
  <c r="Q38" i="37"/>
  <c r="S33" i="37"/>
  <c r="T33" i="37" s="1"/>
  <c r="R33" i="37"/>
  <c r="Q33" i="37"/>
  <c r="S34" i="37"/>
  <c r="T34" i="37" s="1"/>
  <c r="R34" i="37"/>
  <c r="Q34" i="37"/>
  <c r="S32" i="37"/>
  <c r="T32" i="37" s="1"/>
  <c r="R32" i="37"/>
  <c r="Q32" i="37"/>
  <c r="S28" i="37"/>
  <c r="T28" i="37" s="1"/>
  <c r="R28" i="37"/>
  <c r="Q28" i="37"/>
  <c r="S30" i="37"/>
  <c r="T30" i="37" s="1"/>
  <c r="R30" i="37"/>
  <c r="Q30" i="37"/>
  <c r="S27" i="37"/>
  <c r="T27" i="37" s="1"/>
  <c r="R27" i="37"/>
  <c r="Q27" i="37"/>
  <c r="S29" i="37"/>
  <c r="T29" i="37" s="1"/>
  <c r="R29" i="37"/>
  <c r="Q29" i="37"/>
  <c r="S26" i="37"/>
  <c r="T26" i="37" s="1"/>
  <c r="R26" i="37"/>
  <c r="Q26" i="37"/>
  <c r="S31" i="37"/>
  <c r="T31" i="37" s="1"/>
  <c r="R31" i="37"/>
  <c r="Q31" i="37"/>
  <c r="S25" i="37"/>
  <c r="T25" i="37" s="1"/>
  <c r="R25" i="37"/>
  <c r="Q25" i="37"/>
  <c r="S21" i="37"/>
  <c r="T21" i="37" s="1"/>
  <c r="R21" i="37"/>
  <c r="Q21" i="37"/>
  <c r="S20" i="37"/>
  <c r="T20" i="37" s="1"/>
  <c r="R20" i="37"/>
  <c r="Q20" i="37"/>
  <c r="S23" i="37"/>
  <c r="T23" i="37" s="1"/>
  <c r="R23" i="37"/>
  <c r="Q23" i="37"/>
  <c r="S19" i="37"/>
  <c r="T19" i="37" s="1"/>
  <c r="R19" i="37"/>
  <c r="Q19" i="37"/>
  <c r="S12" i="37"/>
  <c r="T12" i="37" s="1"/>
  <c r="R12" i="37"/>
  <c r="Q12" i="37"/>
  <c r="S24" i="37"/>
  <c r="T24" i="37" s="1"/>
  <c r="R24" i="37"/>
  <c r="Q24" i="37"/>
  <c r="S11" i="37"/>
  <c r="T11" i="37" s="1"/>
  <c r="R11" i="37"/>
  <c r="Q11" i="37"/>
  <c r="S17" i="37"/>
  <c r="T17" i="37" s="1"/>
  <c r="R17" i="37"/>
  <c r="Q17" i="37"/>
  <c r="S16" i="37"/>
  <c r="T16" i="37" s="1"/>
  <c r="R16" i="37"/>
  <c r="Q16" i="37"/>
  <c r="S13" i="37"/>
  <c r="T13" i="37" s="1"/>
  <c r="R13" i="37"/>
  <c r="Q13" i="37"/>
  <c r="S14" i="37"/>
  <c r="T14" i="37" s="1"/>
  <c r="R14" i="37"/>
  <c r="Q14" i="37"/>
  <c r="S15" i="37"/>
  <c r="T15" i="37" s="1"/>
  <c r="R15" i="37"/>
  <c r="Q15" i="37"/>
  <c r="S22" i="37"/>
  <c r="T22" i="37" s="1"/>
  <c r="R22" i="37"/>
  <c r="Q22" i="37"/>
  <c r="S18" i="37"/>
  <c r="T18" i="37" s="1"/>
  <c r="R18" i="37"/>
  <c r="Q18" i="37"/>
  <c r="S8" i="37"/>
  <c r="T8" i="37" s="1"/>
  <c r="R8" i="37"/>
  <c r="Q8" i="37"/>
  <c r="S9" i="37"/>
  <c r="T9" i="37" s="1"/>
  <c r="R9" i="37"/>
  <c r="Q9" i="37"/>
  <c r="S10" i="37"/>
  <c r="T10" i="37" s="1"/>
  <c r="R10" i="37"/>
  <c r="Q10" i="37"/>
  <c r="S7" i="37"/>
  <c r="T7" i="37" s="1"/>
  <c r="R7" i="37"/>
  <c r="Q7" i="37"/>
  <c r="S6" i="37"/>
  <c r="T6" i="37" s="1"/>
  <c r="R6" i="37"/>
  <c r="Q6" i="37"/>
  <c r="S3" i="37"/>
  <c r="T3" i="37" s="1"/>
  <c r="R3" i="37"/>
  <c r="Q3" i="37"/>
  <c r="S2" i="37"/>
  <c r="T2" i="37" s="1"/>
  <c r="R2" i="37"/>
  <c r="Q2" i="37"/>
  <c r="S4" i="37"/>
  <c r="T4" i="37" s="1"/>
  <c r="R4" i="37"/>
  <c r="Q4" i="37"/>
  <c r="S5" i="37"/>
  <c r="T5" i="37" s="1"/>
  <c r="R5" i="37"/>
  <c r="Q5" i="37"/>
  <c r="X2" i="41" l="1"/>
  <c r="Y2" i="41" s="1"/>
  <c r="X4" i="41"/>
  <c r="Y4" i="41" s="1"/>
  <c r="X8" i="41"/>
  <c r="Y8" i="41" s="1"/>
  <c r="X9" i="41"/>
  <c r="Y9" i="41" s="1"/>
  <c r="X18" i="41"/>
  <c r="Y18" i="41" s="1"/>
  <c r="X13" i="41"/>
  <c r="Y13" i="41" s="1"/>
  <c r="X24" i="41"/>
  <c r="Y24" i="41" s="1"/>
  <c r="X23" i="41"/>
  <c r="Y23" i="41" s="1"/>
  <c r="X22" i="41"/>
  <c r="Y22" i="41" s="1"/>
  <c r="X28" i="41"/>
  <c r="Y28" i="41" s="1"/>
  <c r="X29" i="41"/>
  <c r="Y29" i="41" s="1"/>
  <c r="X27" i="41"/>
  <c r="Y27" i="41" s="1"/>
  <c r="X51" i="41"/>
  <c r="Y51" i="41" s="1"/>
  <c r="S18" i="39"/>
  <c r="T18" i="39" s="1"/>
  <c r="U5" i="37"/>
  <c r="U4" i="37"/>
  <c r="V4" i="37" s="1"/>
  <c r="U2" i="37"/>
  <c r="V2" i="37" s="1"/>
  <c r="U3" i="37"/>
  <c r="V3" i="37" s="1"/>
  <c r="U6" i="37"/>
  <c r="U7" i="37"/>
  <c r="V7" i="37" s="1"/>
  <c r="U10" i="37"/>
  <c r="V10" i="37" s="1"/>
  <c r="U9" i="37"/>
  <c r="V9" i="37" s="1"/>
  <c r="U8" i="37"/>
  <c r="U18" i="37"/>
  <c r="V18" i="37" s="1"/>
  <c r="U22" i="37"/>
  <c r="V22" i="37" s="1"/>
  <c r="U15" i="37"/>
  <c r="V15" i="37" s="1"/>
  <c r="U14" i="37"/>
  <c r="U13" i="37"/>
  <c r="V13" i="37" s="1"/>
  <c r="U16" i="37"/>
  <c r="V16" i="37" s="1"/>
  <c r="U17" i="37"/>
  <c r="V17" i="37" s="1"/>
  <c r="U11" i="37"/>
  <c r="U24" i="37"/>
  <c r="V24" i="37" s="1"/>
  <c r="U12" i="37"/>
  <c r="V12" i="37" s="1"/>
  <c r="U19" i="37"/>
  <c r="V19" i="37" s="1"/>
  <c r="U23" i="37"/>
  <c r="U20" i="37"/>
  <c r="V20" i="37" s="1"/>
  <c r="U21" i="37"/>
  <c r="V21" i="37" s="1"/>
  <c r="U25" i="37"/>
  <c r="V25" i="37" s="1"/>
  <c r="U31" i="37"/>
  <c r="U26" i="37"/>
  <c r="V26" i="37" s="1"/>
  <c r="U29" i="37"/>
  <c r="V29" i="37" s="1"/>
  <c r="U27" i="37"/>
  <c r="V27" i="37" s="1"/>
  <c r="U30" i="37"/>
  <c r="U28" i="37"/>
  <c r="V28" i="37" s="1"/>
  <c r="U32" i="37"/>
  <c r="V32" i="37" s="1"/>
  <c r="U34" i="37"/>
  <c r="V34" i="37" s="1"/>
  <c r="U33" i="37"/>
  <c r="U38" i="37"/>
  <c r="V38" i="37" s="1"/>
  <c r="U36" i="37"/>
  <c r="V36" i="37" s="1"/>
  <c r="U37" i="37"/>
  <c r="V37" i="37" s="1"/>
  <c r="U39" i="37"/>
  <c r="U40" i="37"/>
  <c r="V40" i="37" s="1"/>
  <c r="U35" i="37"/>
  <c r="V35" i="37" s="1"/>
  <c r="X11" i="41"/>
  <c r="Y11" i="41" s="1"/>
  <c r="X35" i="41"/>
  <c r="Y35" i="41" s="1"/>
  <c r="X37" i="41"/>
  <c r="Y37" i="41" s="1"/>
  <c r="X36" i="41"/>
  <c r="Y36" i="41" s="1"/>
  <c r="X33" i="41"/>
  <c r="Y33" i="41" s="1"/>
  <c r="X43" i="41"/>
  <c r="Y43" i="41" s="1"/>
  <c r="X45" i="41"/>
  <c r="Y45" i="41" s="1"/>
  <c r="X47" i="41"/>
  <c r="Y47" i="41" s="1"/>
  <c r="X49" i="41"/>
  <c r="Y49" i="41" s="1"/>
  <c r="X46" i="41"/>
  <c r="Y46" i="41" s="1"/>
  <c r="X38" i="41"/>
  <c r="Y38" i="41" s="1"/>
  <c r="X48" i="41"/>
  <c r="Y48" i="41" s="1"/>
  <c r="X5" i="41"/>
  <c r="Y5" i="41" s="1"/>
  <c r="X6" i="41"/>
  <c r="Y6" i="41" s="1"/>
  <c r="X15" i="41"/>
  <c r="Y15" i="41" s="1"/>
  <c r="X20" i="41"/>
  <c r="Y20" i="41" s="1"/>
  <c r="X19" i="41"/>
  <c r="Y19" i="41" s="1"/>
  <c r="X39" i="41"/>
  <c r="Y39" i="41" s="1"/>
  <c r="X40" i="41"/>
  <c r="Y40" i="41" s="1"/>
  <c r="X3" i="41"/>
  <c r="Y3" i="41" s="1"/>
  <c r="X12" i="41"/>
  <c r="Y12" i="41" s="1"/>
  <c r="X14" i="41"/>
  <c r="Y14" i="41" s="1"/>
  <c r="X21" i="41"/>
  <c r="Y21" i="41" s="1"/>
  <c r="X32" i="41"/>
  <c r="Y32" i="41" s="1"/>
  <c r="X41" i="41"/>
  <c r="Y41" i="41" s="1"/>
  <c r="X50" i="41"/>
  <c r="Y50" i="41" s="1"/>
  <c r="X44" i="41"/>
  <c r="Y44" i="41" s="1"/>
  <c r="X10" i="41"/>
  <c r="Y10" i="41" s="1"/>
  <c r="X7" i="41"/>
  <c r="Y7" i="41" s="1"/>
  <c r="X16" i="41"/>
  <c r="Y16" i="41" s="1"/>
  <c r="X17" i="41"/>
  <c r="Y17" i="41" s="1"/>
  <c r="X25" i="41"/>
  <c r="Y25" i="41" s="1"/>
  <c r="X26" i="41"/>
  <c r="Y26" i="41" s="1"/>
  <c r="X30" i="41"/>
  <c r="Y30" i="41" s="1"/>
  <c r="X31" i="41"/>
  <c r="Y31" i="41" s="1"/>
  <c r="X34" i="41"/>
  <c r="Y34" i="41" s="1"/>
  <c r="X42" i="41"/>
  <c r="Y42" i="41" s="1"/>
  <c r="S17" i="39"/>
  <c r="T17" i="39" s="1"/>
  <c r="S25" i="39"/>
  <c r="T25" i="39" s="1"/>
  <c r="S23" i="39"/>
  <c r="T23" i="39" s="1"/>
  <c r="S24" i="39"/>
  <c r="T24" i="39" s="1"/>
  <c r="S8" i="39"/>
  <c r="T8" i="39" s="1"/>
  <c r="S4" i="39"/>
  <c r="T4" i="39" s="1"/>
  <c r="T27" i="39"/>
  <c r="S28" i="39"/>
  <c r="T28" i="39" s="1"/>
  <c r="S13" i="39"/>
  <c r="T13" i="39" s="1"/>
  <c r="S14" i="39"/>
  <c r="T14" i="39" s="1"/>
  <c r="S3" i="39"/>
  <c r="T3" i="39" s="1"/>
  <c r="S19" i="39"/>
  <c r="T19" i="39" s="1"/>
  <c r="S5" i="39"/>
  <c r="T5" i="39" s="1"/>
  <c r="S7" i="39"/>
  <c r="T7" i="39" s="1"/>
  <c r="S11" i="39"/>
  <c r="T11" i="39" s="1"/>
  <c r="S20" i="39"/>
  <c r="T20" i="39" s="1"/>
  <c r="S22" i="39"/>
  <c r="T22" i="39" s="1"/>
  <c r="S26" i="39"/>
  <c r="T26" i="39" s="1"/>
  <c r="S15" i="39"/>
  <c r="T15" i="39" s="1"/>
  <c r="S10" i="39"/>
  <c r="T10" i="39" s="1"/>
  <c r="S2" i="39"/>
  <c r="T2" i="39" s="1"/>
  <c r="S6" i="39"/>
  <c r="T6" i="39" s="1"/>
  <c r="S16" i="39"/>
  <c r="T16" i="39" s="1"/>
  <c r="S12" i="39"/>
  <c r="T12" i="39" s="1"/>
  <c r="S9" i="39"/>
  <c r="T9" i="39" s="1"/>
  <c r="S21" i="39"/>
  <c r="T21" i="39" s="1"/>
  <c r="V23" i="37"/>
  <c r="V11" i="37"/>
  <c r="V33" i="37"/>
  <c r="V31" i="37"/>
  <c r="V30" i="37"/>
  <c r="V14" i="37"/>
  <c r="V6" i="37"/>
  <c r="V8" i="37"/>
  <c r="V39" i="37"/>
  <c r="V5" i="37"/>
  <c r="T41" i="36"/>
  <c r="U41" i="36" s="1"/>
  <c r="S41" i="36"/>
  <c r="R41" i="36"/>
  <c r="T40" i="36"/>
  <c r="U40" i="36" s="1"/>
  <c r="S40" i="36"/>
  <c r="R40" i="36"/>
  <c r="T39" i="36"/>
  <c r="U39" i="36" s="1"/>
  <c r="S39" i="36"/>
  <c r="R39" i="36"/>
  <c r="T38" i="36"/>
  <c r="U38" i="36" s="1"/>
  <c r="S38" i="36"/>
  <c r="R38" i="36"/>
  <c r="T37" i="36"/>
  <c r="U37" i="36" s="1"/>
  <c r="S37" i="36"/>
  <c r="R37" i="36"/>
  <c r="T36" i="36"/>
  <c r="U36" i="36" s="1"/>
  <c r="S36" i="36"/>
  <c r="R36" i="36"/>
  <c r="T35" i="36"/>
  <c r="U35" i="36" s="1"/>
  <c r="S35" i="36"/>
  <c r="R35" i="36"/>
  <c r="T34" i="36"/>
  <c r="U34" i="36" s="1"/>
  <c r="S34" i="36"/>
  <c r="R34" i="36"/>
  <c r="T32" i="36"/>
  <c r="U32" i="36" s="1"/>
  <c r="S32" i="36"/>
  <c r="R32" i="36"/>
  <c r="T33" i="36"/>
  <c r="U33" i="36" s="1"/>
  <c r="S33" i="36"/>
  <c r="R33" i="36"/>
  <c r="T31" i="36"/>
  <c r="U31" i="36" s="1"/>
  <c r="S31" i="36"/>
  <c r="R31" i="36"/>
  <c r="T27" i="36"/>
  <c r="U27" i="36" s="1"/>
  <c r="S27" i="36"/>
  <c r="R27" i="36"/>
  <c r="T28" i="36"/>
  <c r="U28" i="36" s="1"/>
  <c r="S28" i="36"/>
  <c r="R28" i="36"/>
  <c r="T29" i="36"/>
  <c r="U29" i="36" s="1"/>
  <c r="S29" i="36"/>
  <c r="R29" i="36"/>
  <c r="T26" i="36"/>
  <c r="U26" i="36" s="1"/>
  <c r="S26" i="36"/>
  <c r="R26" i="36"/>
  <c r="T23" i="36"/>
  <c r="U23" i="36" s="1"/>
  <c r="S23" i="36"/>
  <c r="R23" i="36"/>
  <c r="T22" i="36"/>
  <c r="U22" i="36" s="1"/>
  <c r="S22" i="36"/>
  <c r="R22" i="36"/>
  <c r="T30" i="36"/>
  <c r="U30" i="36" s="1"/>
  <c r="S30" i="36"/>
  <c r="R30" i="36"/>
  <c r="T17" i="36"/>
  <c r="U17" i="36" s="1"/>
  <c r="S17" i="36"/>
  <c r="R17" i="36"/>
  <c r="T8" i="36"/>
  <c r="U8" i="36" s="1"/>
  <c r="S8" i="36"/>
  <c r="R8" i="36"/>
  <c r="T11" i="36"/>
  <c r="U11" i="36" s="1"/>
  <c r="S11" i="36"/>
  <c r="R11" i="36"/>
  <c r="T3" i="36"/>
  <c r="U3" i="36" s="1"/>
  <c r="S3" i="36"/>
  <c r="R3" i="36"/>
  <c r="T6" i="36"/>
  <c r="U6" i="36" s="1"/>
  <c r="S6" i="36"/>
  <c r="R6" i="36"/>
  <c r="T16" i="36"/>
  <c r="U16" i="36" s="1"/>
  <c r="S16" i="36"/>
  <c r="R16" i="36"/>
  <c r="T21" i="36"/>
  <c r="U21" i="36" s="1"/>
  <c r="S21" i="36"/>
  <c r="R21" i="36"/>
  <c r="V21" i="36" s="1"/>
  <c r="W21" i="36" s="1"/>
  <c r="T20" i="36"/>
  <c r="U20" i="36" s="1"/>
  <c r="S20" i="36"/>
  <c r="R20" i="36"/>
  <c r="T10" i="36"/>
  <c r="U10" i="36" s="1"/>
  <c r="S10" i="36"/>
  <c r="R10" i="36"/>
  <c r="T9" i="36"/>
  <c r="U9" i="36" s="1"/>
  <c r="S9" i="36"/>
  <c r="R9" i="36"/>
  <c r="U4" i="36"/>
  <c r="S4" i="36"/>
  <c r="R4" i="36"/>
  <c r="V4" i="36" s="1"/>
  <c r="W4" i="36" s="1"/>
  <c r="T7" i="36"/>
  <c r="U7" i="36" s="1"/>
  <c r="S7" i="36"/>
  <c r="R7" i="36"/>
  <c r="T2" i="36"/>
  <c r="U2" i="36" s="1"/>
  <c r="S2" i="36"/>
  <c r="R2" i="36"/>
  <c r="T5" i="36"/>
  <c r="U5" i="36" s="1"/>
  <c r="S5" i="36"/>
  <c r="R5" i="36"/>
  <c r="T25" i="36"/>
  <c r="U25" i="36" s="1"/>
  <c r="S25" i="36"/>
  <c r="R25" i="36"/>
  <c r="V25" i="36" s="1"/>
  <c r="W25" i="36" s="1"/>
  <c r="T24" i="36"/>
  <c r="U24" i="36" s="1"/>
  <c r="S24" i="36"/>
  <c r="R24" i="36"/>
  <c r="T19" i="36"/>
  <c r="U19" i="36" s="1"/>
  <c r="S19" i="36"/>
  <c r="R19" i="36"/>
  <c r="T18" i="36"/>
  <c r="U18" i="36" s="1"/>
  <c r="S18" i="36"/>
  <c r="R18" i="36"/>
  <c r="T12" i="36"/>
  <c r="U12" i="36" s="1"/>
  <c r="S12" i="36"/>
  <c r="R12" i="36"/>
  <c r="T13" i="36"/>
  <c r="U13" i="36" s="1"/>
  <c r="S13" i="36"/>
  <c r="R13" i="36"/>
  <c r="T15" i="36"/>
  <c r="U15" i="36" s="1"/>
  <c r="S15" i="36"/>
  <c r="R15" i="36"/>
  <c r="T14" i="36"/>
  <c r="U14" i="36" s="1"/>
  <c r="S14" i="36"/>
  <c r="R14" i="36"/>
  <c r="D63" i="25"/>
  <c r="E63" i="25"/>
  <c r="C63" i="25"/>
  <c r="AK63" i="25"/>
  <c r="AS63" i="25"/>
  <c r="AR19" i="25"/>
  <c r="AR18" i="25"/>
  <c r="Z11" i="25"/>
  <c r="Z18" i="25"/>
  <c r="B63" i="25"/>
  <c r="O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50" i="25"/>
  <c r="Z51" i="25"/>
  <c r="Z35" i="25"/>
  <c r="Z52" i="25"/>
  <c r="Z53" i="25"/>
  <c r="Z54" i="25"/>
  <c r="Z55" i="25"/>
  <c r="Z40" i="25"/>
  <c r="Z56" i="25"/>
  <c r="Z57" i="25"/>
  <c r="Z36" i="25"/>
  <c r="Z41" i="25"/>
  <c r="Z59" i="25"/>
  <c r="Z42" i="25"/>
  <c r="Z43" i="25"/>
  <c r="Z58" i="25"/>
  <c r="Z44" i="25"/>
  <c r="Z45" i="25"/>
  <c r="Z60" i="25"/>
  <c r="Z37" i="25"/>
  <c r="Z61" i="25"/>
  <c r="Z46" i="25"/>
  <c r="Z13" i="25"/>
  <c r="Z2" i="25"/>
  <c r="Z38" i="25"/>
  <c r="Z3" i="25"/>
  <c r="Z47" i="25"/>
  <c r="Z48" i="25"/>
  <c r="Z49" i="25"/>
  <c r="Z14" i="25"/>
  <c r="Z62" i="25"/>
  <c r="Z39" i="25"/>
  <c r="Z17" i="25"/>
  <c r="Z4" i="25"/>
  <c r="Z5" i="25"/>
  <c r="Z6" i="25"/>
  <c r="Z7" i="25"/>
  <c r="Z8" i="25"/>
  <c r="Z9" i="25"/>
  <c r="Z10" i="25"/>
  <c r="Z15" i="25"/>
  <c r="Z12" i="25"/>
  <c r="Z16" i="25"/>
  <c r="AA63" i="25"/>
  <c r="P63" i="25"/>
  <c r="AR16" i="25"/>
  <c r="AJ16" i="25"/>
  <c r="O16" i="25"/>
  <c r="AR12" i="25"/>
  <c r="AJ12" i="25"/>
  <c r="O12" i="25"/>
  <c r="AR15" i="25"/>
  <c r="AJ15" i="25"/>
  <c r="O15" i="25"/>
  <c r="AR11" i="25"/>
  <c r="AJ11" i="25"/>
  <c r="O11" i="25"/>
  <c r="AR10" i="25"/>
  <c r="AJ10" i="25"/>
  <c r="O10" i="25"/>
  <c r="AR9" i="25"/>
  <c r="AJ9" i="25"/>
  <c r="O9" i="25"/>
  <c r="AR8" i="25"/>
  <c r="AJ8" i="25"/>
  <c r="O8" i="25"/>
  <c r="AR7" i="25"/>
  <c r="AJ7" i="25"/>
  <c r="O7" i="25"/>
  <c r="AR6" i="25"/>
  <c r="AJ6" i="25"/>
  <c r="O6" i="25"/>
  <c r="AR5" i="25"/>
  <c r="AJ5" i="25"/>
  <c r="O5" i="25"/>
  <c r="AR4" i="25"/>
  <c r="AJ4" i="25"/>
  <c r="O4" i="25"/>
  <c r="AR17" i="25"/>
  <c r="AJ17" i="25"/>
  <c r="O17" i="25"/>
  <c r="AR39" i="25"/>
  <c r="AJ39" i="25"/>
  <c r="O39" i="25"/>
  <c r="AR62" i="25"/>
  <c r="AJ62" i="25"/>
  <c r="O62" i="25"/>
  <c r="AR14" i="25"/>
  <c r="AJ14" i="25"/>
  <c r="O14" i="25"/>
  <c r="AR49" i="25"/>
  <c r="AJ49" i="25"/>
  <c r="O49" i="25"/>
  <c r="AR48" i="25"/>
  <c r="AJ48" i="25"/>
  <c r="O48" i="25"/>
  <c r="AR47" i="25"/>
  <c r="AJ47" i="25"/>
  <c r="O47" i="25"/>
  <c r="AR3" i="25"/>
  <c r="AJ3" i="25"/>
  <c r="O3" i="25"/>
  <c r="AR38" i="25"/>
  <c r="AJ38" i="25"/>
  <c r="O38" i="25"/>
  <c r="AR2" i="25"/>
  <c r="AJ2" i="25"/>
  <c r="O2" i="25"/>
  <c r="AR13" i="25"/>
  <c r="AJ13" i="25"/>
  <c r="O13" i="25"/>
  <c r="AR46" i="25"/>
  <c r="AJ46" i="25"/>
  <c r="O46" i="25"/>
  <c r="AR61" i="25"/>
  <c r="AJ61" i="25"/>
  <c r="O61" i="25"/>
  <c r="AR37" i="25"/>
  <c r="AJ37" i="25"/>
  <c r="O37" i="25"/>
  <c r="AR60" i="25"/>
  <c r="AJ60" i="25"/>
  <c r="O60" i="25"/>
  <c r="AR45" i="25"/>
  <c r="AJ45" i="25"/>
  <c r="O45" i="25"/>
  <c r="AR44" i="25"/>
  <c r="AJ44" i="25"/>
  <c r="O44" i="25"/>
  <c r="AR58" i="25"/>
  <c r="AJ58" i="25"/>
  <c r="O58" i="25"/>
  <c r="AR43" i="25"/>
  <c r="AJ43" i="25"/>
  <c r="O43" i="25"/>
  <c r="AR42" i="25"/>
  <c r="AJ42" i="25"/>
  <c r="O42" i="25"/>
  <c r="AR59" i="25"/>
  <c r="AJ59" i="25"/>
  <c r="O59" i="25"/>
  <c r="AR41" i="25"/>
  <c r="AJ41" i="25"/>
  <c r="O41" i="25"/>
  <c r="AR36" i="25"/>
  <c r="AJ36" i="25"/>
  <c r="O36" i="25"/>
  <c r="AR57" i="25"/>
  <c r="AJ57" i="25"/>
  <c r="O57" i="25"/>
  <c r="AR56" i="25"/>
  <c r="AJ56" i="25"/>
  <c r="O56" i="25"/>
  <c r="AR40" i="25"/>
  <c r="AJ40" i="25"/>
  <c r="O40" i="25"/>
  <c r="AR55" i="25"/>
  <c r="AJ55" i="25"/>
  <c r="O55" i="25"/>
  <c r="AR54" i="25"/>
  <c r="AJ54" i="25"/>
  <c r="O54" i="25"/>
  <c r="AR53" i="25"/>
  <c r="AJ53" i="25"/>
  <c r="O53" i="25"/>
  <c r="AR52" i="25"/>
  <c r="AJ52" i="25"/>
  <c r="O52" i="25"/>
  <c r="AR35" i="25"/>
  <c r="AJ35" i="25"/>
  <c r="O35" i="25"/>
  <c r="AR51" i="25"/>
  <c r="AJ51" i="25"/>
  <c r="O51" i="25"/>
  <c r="AR50" i="25"/>
  <c r="AJ50" i="25"/>
  <c r="O50" i="25"/>
  <c r="AR34" i="25"/>
  <c r="AJ34" i="25"/>
  <c r="O34" i="25"/>
  <c r="AR33" i="25"/>
  <c r="AJ33" i="25"/>
  <c r="O33" i="25"/>
  <c r="AR32" i="25"/>
  <c r="AJ32" i="25"/>
  <c r="O32" i="25"/>
  <c r="AR31" i="25"/>
  <c r="AJ31" i="25"/>
  <c r="O31" i="25"/>
  <c r="AR30" i="25"/>
  <c r="AJ30" i="25"/>
  <c r="O30" i="25"/>
  <c r="AR29" i="25"/>
  <c r="AJ29" i="25"/>
  <c r="O29" i="25"/>
  <c r="AR28" i="25"/>
  <c r="AJ28" i="25"/>
  <c r="O28" i="25"/>
  <c r="AR27" i="25"/>
  <c r="AJ27" i="25"/>
  <c r="O27" i="25"/>
  <c r="AR26" i="25"/>
  <c r="AJ26" i="25"/>
  <c r="O26" i="25"/>
  <c r="AR25" i="25"/>
  <c r="AJ25" i="25"/>
  <c r="O25" i="25"/>
  <c r="AR24" i="25"/>
  <c r="AJ24" i="25"/>
  <c r="O24" i="25"/>
  <c r="AR23" i="25"/>
  <c r="AJ23" i="25"/>
  <c r="O23" i="25"/>
  <c r="AR22" i="25"/>
  <c r="AJ22" i="25"/>
  <c r="O22" i="25"/>
  <c r="AR21" i="25"/>
  <c r="AJ21" i="25"/>
  <c r="O21" i="25"/>
  <c r="AR20" i="25"/>
  <c r="AJ20" i="25"/>
  <c r="O20" i="25"/>
  <c r="AJ19" i="25"/>
  <c r="O19" i="25"/>
  <c r="AJ18" i="25"/>
  <c r="AG17" i="22"/>
  <c r="AG22" i="22"/>
  <c r="AG3" i="22"/>
  <c r="AG23" i="22"/>
  <c r="AG72" i="22"/>
  <c r="AG39" i="22"/>
  <c r="AG40" i="22"/>
  <c r="AG41" i="22"/>
  <c r="AG26" i="22"/>
  <c r="AG56" i="22"/>
  <c r="AG57" i="22"/>
  <c r="AG82" i="22"/>
  <c r="AG36" i="22"/>
  <c r="AG96" i="22"/>
  <c r="AG95" i="22"/>
  <c r="AG4" i="22"/>
  <c r="AG27" i="22"/>
  <c r="AG30" i="22"/>
  <c r="AG70" i="22"/>
  <c r="AG66" i="22"/>
  <c r="AG61" i="22"/>
  <c r="AG62" i="22"/>
  <c r="AG63" i="22"/>
  <c r="AG64" i="22"/>
  <c r="AG65" i="22"/>
  <c r="AG59" i="22"/>
  <c r="AG60" i="22"/>
  <c r="AG54" i="22"/>
  <c r="AG8" i="22"/>
  <c r="AG19" i="22"/>
  <c r="AG9" i="22"/>
  <c r="AG13" i="22"/>
  <c r="AG14" i="22"/>
  <c r="AG15" i="22"/>
  <c r="AG44" i="22"/>
  <c r="AG45" i="22"/>
  <c r="AG46" i="22"/>
  <c r="AG7" i="22"/>
  <c r="AG24" i="22"/>
  <c r="AG25" i="22"/>
  <c r="AG34" i="22"/>
  <c r="AG21" i="22"/>
  <c r="AG47" i="22"/>
  <c r="AG75" i="22"/>
  <c r="AG5" i="22"/>
  <c r="AG98" i="22"/>
  <c r="AG48" i="22"/>
  <c r="AG86" i="22"/>
  <c r="AG78" i="22"/>
  <c r="AG58" i="22"/>
  <c r="AG101" i="22"/>
  <c r="AG12" i="22"/>
  <c r="AG71" i="22"/>
  <c r="AG2" i="22"/>
  <c r="AG102" i="22"/>
  <c r="AG18" i="22"/>
  <c r="AG89" i="22"/>
  <c r="AG90" i="22"/>
  <c r="AG10" i="22"/>
  <c r="AG32" i="22"/>
  <c r="AG33" i="22"/>
  <c r="AG73" i="22"/>
  <c r="AG81" i="22"/>
  <c r="AG37" i="22"/>
  <c r="AG55" i="22"/>
  <c r="AG28" i="22"/>
  <c r="AG29" i="22"/>
  <c r="AG91" i="22"/>
  <c r="AG92" i="22"/>
  <c r="AG31" i="22"/>
  <c r="AG38" i="22"/>
  <c r="AG42" i="22"/>
  <c r="AG49" i="22"/>
  <c r="AG6" i="22"/>
  <c r="AG100" i="22"/>
  <c r="AG79" i="22"/>
  <c r="AG68" i="22"/>
  <c r="AG67" i="22"/>
  <c r="AG99" i="22"/>
  <c r="AG88" i="22"/>
  <c r="AG84" i="22"/>
  <c r="AG94" i="22"/>
  <c r="AG50" i="22"/>
  <c r="AG35" i="22"/>
  <c r="AG16" i="22"/>
  <c r="AG83" i="22"/>
  <c r="AG87" i="22"/>
  <c r="AG53" i="22"/>
  <c r="AG52" i="22"/>
  <c r="AG51" i="22"/>
  <c r="AG80" i="22"/>
  <c r="AG20" i="22"/>
  <c r="AG69" i="22"/>
  <c r="AG85" i="22"/>
  <c r="AG74" i="22"/>
  <c r="AG11" i="22"/>
  <c r="AG43" i="22"/>
  <c r="AG76" i="22"/>
  <c r="AG77" i="22"/>
  <c r="AG97" i="22"/>
  <c r="AG93" i="22"/>
  <c r="V19" i="36" l="1"/>
  <c r="W19" i="36" s="1"/>
  <c r="V30" i="36"/>
  <c r="W30" i="36" s="1"/>
  <c r="V29" i="36"/>
  <c r="W29" i="36" s="1"/>
  <c r="V5" i="36"/>
  <c r="W5" i="36" s="1"/>
  <c r="V33" i="36"/>
  <c r="W33" i="36" s="1"/>
  <c r="V9" i="36"/>
  <c r="W9" i="36" s="1"/>
  <c r="V34" i="36"/>
  <c r="W34" i="36" s="1"/>
  <c r="V35" i="36"/>
  <c r="W35" i="36" s="1"/>
  <c r="V37" i="36"/>
  <c r="W37" i="36" s="1"/>
  <c r="V41" i="36"/>
  <c r="W41" i="36" s="1"/>
  <c r="V13" i="36"/>
  <c r="W13" i="36" s="1"/>
  <c r="V22" i="36"/>
  <c r="W22" i="36" s="1"/>
  <c r="V31" i="36"/>
  <c r="W31" i="36" s="1"/>
  <c r="V15" i="36"/>
  <c r="W15" i="36" s="1"/>
  <c r="V16" i="36"/>
  <c r="W16" i="36" s="1"/>
  <c r="V11" i="36"/>
  <c r="W11" i="36" s="1"/>
  <c r="V26" i="36"/>
  <c r="W26" i="36" s="1"/>
  <c r="V2" i="36"/>
  <c r="W2" i="36" s="1"/>
  <c r="V10" i="36"/>
  <c r="W10" i="36" s="1"/>
  <c r="V6" i="36"/>
  <c r="W6" i="36" s="1"/>
  <c r="V8" i="36"/>
  <c r="W8" i="36" s="1"/>
  <c r="V38" i="36"/>
  <c r="W38" i="36" s="1"/>
  <c r="V23" i="36"/>
  <c r="W23" i="36" s="1"/>
  <c r="V7" i="36"/>
  <c r="W7" i="36" s="1"/>
  <c r="V20" i="36"/>
  <c r="W20" i="36" s="1"/>
  <c r="V3" i="36"/>
  <c r="W3" i="36" s="1"/>
  <c r="V17" i="36"/>
  <c r="W17" i="36" s="1"/>
  <c r="V28" i="36"/>
  <c r="W28" i="36" s="1"/>
  <c r="V32" i="36"/>
  <c r="W32" i="36" s="1"/>
  <c r="V40" i="36"/>
  <c r="W40" i="36" s="1"/>
  <c r="V18" i="36"/>
  <c r="W18" i="36" s="1"/>
  <c r="V27" i="36"/>
  <c r="W27" i="36" s="1"/>
  <c r="V24" i="36"/>
  <c r="W24" i="36" s="1"/>
  <c r="V39" i="36"/>
  <c r="W39" i="36" s="1"/>
  <c r="V36" i="36"/>
  <c r="W36" i="36" s="1"/>
  <c r="V14" i="36"/>
  <c r="W14" i="36" s="1"/>
  <c r="V12" i="36"/>
  <c r="W12" i="36" s="1"/>
</calcChain>
</file>

<file path=xl/sharedStrings.xml><?xml version="1.0" encoding="utf-8"?>
<sst xmlns="http://schemas.openxmlformats.org/spreadsheetml/2006/main" count="2520" uniqueCount="501">
  <si>
    <t>Accession</t>
  </si>
  <si>
    <t>Description</t>
  </si>
  <si>
    <t>P02763</t>
  </si>
  <si>
    <t>Alpha-1-acid glycoprotein 1 OS=Homo sapiens GN=ORM1 PE=1 SV=1 - [A1AG1_HUMAN]</t>
  </si>
  <si>
    <t>P01009</t>
  </si>
  <si>
    <t>Alpha-1-antitrypsin OS=Homo sapiens GN=SERPINA1 PE=1 SV=3 - [A1AT_HUMAN]</t>
  </si>
  <si>
    <t>P04217</t>
  </si>
  <si>
    <t>Alpha-1B-glycoprotein OS=Homo sapiens GN=A1BG PE=1 SV=4 - [A1BG_HUMAN]</t>
  </si>
  <si>
    <t>P02765</t>
  </si>
  <si>
    <t>Alpha-2-HS-glycoprotein OS=Homo sapiens GN=AHSG PE=1 SV=1 - [FETUA_HUMAN]</t>
  </si>
  <si>
    <t>O43707</t>
  </si>
  <si>
    <t>Alpha-actinin-4 OS=Homo sapiens GN=ACTN4 PE=1 SV=2 - [ACTN4_HUMAN]</t>
  </si>
  <si>
    <t>P01019</t>
  </si>
  <si>
    <t>Angiotensinogen OS=Homo sapiens GN=AGT PE=1 SV=1 - [ANGT_HUMAN]</t>
  </si>
  <si>
    <t>P01008</t>
  </si>
  <si>
    <t>Antithrombin-III OS=Homo sapiens GN=SERPINC1 PE=1 SV=1 - [ANT3_HUMAN]</t>
  </si>
  <si>
    <t>K7ER74</t>
  </si>
  <si>
    <t>APOC4-APOC2 readthrough (NMD candidate) OS=Homo sapiens GN=APOC4-APOC2 PE=1 SV=1 - [K7ER74_HUMAN]</t>
  </si>
  <si>
    <t>P02647</t>
  </si>
  <si>
    <t>Apolipoprotein A-I OS=Homo sapiens GN=APOA1 PE=1 SV=1 - [APOA1_HUMAN]</t>
  </si>
  <si>
    <t>P02652</t>
  </si>
  <si>
    <t>Apolipoprotein A-II OS=Homo sapiens GN=APOA2 PE=1 SV=1 - [APOA2_HUMAN]</t>
  </si>
  <si>
    <t>P06727</t>
  </si>
  <si>
    <t>Apolipoprotein A-IV OS=Homo sapiens GN=APOA4 PE=1 SV=3 - [APOA4_HUMAN]</t>
  </si>
  <si>
    <t>Q6Q788</t>
  </si>
  <si>
    <t>Apolipoprotein A-V OS=Homo sapiens GN=APOA5 PE=1 SV=1 - [APOA5_HUMAN]</t>
  </si>
  <si>
    <t>P04114</t>
  </si>
  <si>
    <t>Apolipoprotein B-100 OS=Homo sapiens GN=APOB PE=1 SV=2 - [APOB_HUMAN]</t>
  </si>
  <si>
    <t>P02654</t>
  </si>
  <si>
    <t>Apolipoprotein C-I OS=Homo sapiens GN=APOC1 PE=1 SV=1 - [APOC1_HUMAN]</t>
  </si>
  <si>
    <t>P02655</t>
  </si>
  <si>
    <t>Apolipoprotein C-II OS=Homo sapiens GN=APOC2 PE=1 SV=1 - [APOC2_HUMAN]</t>
  </si>
  <si>
    <t>P02656</t>
  </si>
  <si>
    <t>Apolipoprotein C-III OS=Homo sapiens GN=APOC3 PE=1 SV=1 - [APOC3_HUMAN]</t>
  </si>
  <si>
    <t>P55056</t>
  </si>
  <si>
    <t>Apolipoprotein C-IV OS=Homo sapiens GN=APOC4 PE=1 SV=1 - [APOC4_HUMAN]</t>
  </si>
  <si>
    <t>P05090</t>
  </si>
  <si>
    <t>Apolipoprotein D OS=Homo sapiens GN=APOD PE=1 SV=1 - [APOD_HUMAN]</t>
  </si>
  <si>
    <t>P02649</t>
  </si>
  <si>
    <t>Apolipoprotein E OS=Homo sapiens GN=APOE PE=1 SV=1 - [APOE_HUMAN]</t>
  </si>
  <si>
    <t>Q13790</t>
  </si>
  <si>
    <t>Apolipoprotein F OS=Homo sapiens GN=APOF PE=1 SV=2 - [APOF_HUMAN]</t>
  </si>
  <si>
    <t>O14791</t>
  </si>
  <si>
    <t>Apolipoprotein L1 OS=Homo sapiens GN=APOL1 PE=1 SV=5 - [APOL1_HUMAN]</t>
  </si>
  <si>
    <t>O95445</t>
  </si>
  <si>
    <t>Apolipoprotein M OS=Homo sapiens GN=APOM PE=1 SV=2 - [APOM_HUMAN]</t>
  </si>
  <si>
    <t>P08519</t>
  </si>
  <si>
    <t>Apolipoprotein(a) OS=Homo sapiens GN=LPA PE=1 SV=1 - [APOA_HUMAN]</t>
  </si>
  <si>
    <t>P18054</t>
  </si>
  <si>
    <t>Arachidonate 12-lipoxygenase, 12S-type OS=Homo sapiens GN=ALOX12 PE=1 SV=4 - [LOX12_HUMAN]</t>
  </si>
  <si>
    <t>P02749</t>
  </si>
  <si>
    <t>Beta-2-glycoprotein 1 OS=Homo sapiens GN=APOH PE=1 SV=3 - [APOH_HUMAN]</t>
  </si>
  <si>
    <t>P49913</t>
  </si>
  <si>
    <t>Cathelicidin antimicrobial peptide OS=Homo sapiens GN=CAMP PE=1 SV=1 - [CAMP_HUMAN]</t>
  </si>
  <si>
    <t>P10909</t>
  </si>
  <si>
    <t>Clusterin OS=Homo sapiens GN=CLU PE=1 SV=1 - [CLUS_HUMAN]</t>
  </si>
  <si>
    <t>P12259</t>
  </si>
  <si>
    <t>Coagulation factor V OS=Homo sapiens GN=F5 PE=1 SV=4 - [FA5_HUMAN]</t>
  </si>
  <si>
    <t>P00488</t>
  </si>
  <si>
    <t>Coagulation factor XIII A chain OS=Homo sapiens GN=F13A1 PE=1 SV=4 - [F13A_HUMAN]</t>
  </si>
  <si>
    <t>P02746</t>
  </si>
  <si>
    <t>Complement C1q subcomponent subunit B OS=Homo sapiens GN=C1QB PE=1 SV=3 - [C1QB_HUMAN]</t>
  </si>
  <si>
    <t>P02747</t>
  </si>
  <si>
    <t>Complement C1q subcomponent subunit C OS=Homo sapiens GN=C1QC PE=1 SV=3 - [C1QC_HUMAN]</t>
  </si>
  <si>
    <t>P00736</t>
  </si>
  <si>
    <t>Complement C1r subcomponent OS=Homo sapiens GN=C1R PE=1 SV=2 - [C1R_HUMAN]</t>
  </si>
  <si>
    <t>P01024</t>
  </si>
  <si>
    <t>Complement C3 OS=Homo sapiens GN=C3 PE=1 SV=2 - [CO3_HUMAN]</t>
  </si>
  <si>
    <t>P0C0L4</t>
  </si>
  <si>
    <t>Complement C4-A OS=Homo sapiens GN=C4A PE=1 SV=2 - [CO4A_HUMAN]</t>
  </si>
  <si>
    <t>P0C0L5</t>
  </si>
  <si>
    <t>Complement C4-B OS=Homo sapiens GN=C4B PE=1 SV=2 - [CO4B_HUMAN]</t>
  </si>
  <si>
    <t>P01031</t>
  </si>
  <si>
    <t>Complement C5 OS=Homo sapiens GN=C5 PE=1 SV=4 - [CO5_HUMAN]</t>
  </si>
  <si>
    <t>P10643</t>
  </si>
  <si>
    <t>Complement component C7 OS=Homo sapiens GN=C7 PE=1 SV=2 - [CO7_HUMAN]</t>
  </si>
  <si>
    <t>P07357</t>
  </si>
  <si>
    <t>Complement component C8 alpha chain OS=Homo sapiens GN=C8A PE=1 SV=2 - [CO8A_HUMAN]</t>
  </si>
  <si>
    <t>P07360</t>
  </si>
  <si>
    <t>Complement component C8 gamma chain OS=Homo sapiens GN=C8G PE=1 SV=3 - [CO8G_HUMAN]</t>
  </si>
  <si>
    <t>P02748</t>
  </si>
  <si>
    <t>Complement component C9 OS=Homo sapiens GN=C9 PE=1 SV=2 - [CO9_HUMAN]</t>
  </si>
  <si>
    <t>P00751</t>
  </si>
  <si>
    <t>Complement factor B OS=Homo sapiens GN=CFB PE=1 SV=2 - [CFAB_HUMAN]</t>
  </si>
  <si>
    <t>P08603</t>
  </si>
  <si>
    <t>Complement factor H OS=Homo sapiens GN=CFH PE=1 SV=4 - [CFAH_HUMAN]</t>
  </si>
  <si>
    <t>Q86UX7</t>
  </si>
  <si>
    <t>Fermitin family homolog 3 OS=Homo sapiens GN=FERMT3 PE=1 SV=1 - [URP2_HUMAN]</t>
  </si>
  <si>
    <t>P02671</t>
  </si>
  <si>
    <t>Fibrinogen alpha chain OS=Homo sapiens GN=FGA PE=1 SV=2 - [FIBA_HUMAN]</t>
  </si>
  <si>
    <t>P02675</t>
  </si>
  <si>
    <t>Fibrinogen beta chain OS=Homo sapiens GN=FGB PE=1 SV=2 - [FIBB_HUMAN]</t>
  </si>
  <si>
    <t>P02679</t>
  </si>
  <si>
    <t>Fibrinogen gamma chain OS=Homo sapiens GN=FGG PE=1 SV=3 - [FIBG_HUMAN]</t>
  </si>
  <si>
    <t>P02751</t>
  </si>
  <si>
    <t>Fibronectin OS=Homo sapiens GN=FN1 PE=1 SV=4 - [FINC_HUMAN]</t>
  </si>
  <si>
    <t>P00738</t>
  </si>
  <si>
    <t>Haptoglobin OS=Homo sapiens GN=HP PE=1 SV=1 - [HPT_HUMAN]</t>
  </si>
  <si>
    <t>P00739</t>
  </si>
  <si>
    <t>Haptoglobin-related protein OS=Homo sapiens GN=HPR PE=2 SV=2 - [HPTR_HUMAN]</t>
  </si>
  <si>
    <t>P69905</t>
  </si>
  <si>
    <t>Hemoglobin subunit alpha OS=Homo sapiens GN=HBA1 PE=1 SV=2 - [HBA_HUMAN]</t>
  </si>
  <si>
    <t>P68871</t>
  </si>
  <si>
    <t>Hemoglobin subunit beta OS=Homo sapiens GN=HBB PE=1 SV=2 - [HBB_HUMAN]</t>
  </si>
  <si>
    <t>P02042</t>
  </si>
  <si>
    <t>Hemoglobin subunit delta OS=Homo sapiens GN=HBD PE=1 SV=2 - [HBD_HUMAN]</t>
  </si>
  <si>
    <t>P02790</t>
  </si>
  <si>
    <t>Hemopexin OS=Homo sapiens GN=HPX PE=1 SV=2 - [HEMO_HUMAN]</t>
  </si>
  <si>
    <t>P01876</t>
  </si>
  <si>
    <t>Immunoglobulin heavy constant alpha 1 OS=Homo sapiens GN=IGHA1 PE=1 SV=2 - [IGHA1_HUMAN]</t>
  </si>
  <si>
    <t>P01877</t>
  </si>
  <si>
    <t>Immunoglobulin heavy constant alpha 2 OS=Homo sapiens GN=IGHA2 PE=1 SV=4 - [IGHA2_HUMAN]</t>
  </si>
  <si>
    <t>P01857</t>
  </si>
  <si>
    <t>Immunoglobulin heavy constant gamma 1 OS=Homo sapiens GN=IGHG1 PE=1 SV=1 - [IGHG1_HUMAN]</t>
  </si>
  <si>
    <t>P01859</t>
  </si>
  <si>
    <t>Immunoglobulin heavy constant gamma 2 OS=Homo sapiens GN=IGHG2 PE=1 SV=2 - [IGHG2_HUMAN]</t>
  </si>
  <si>
    <t>P01860</t>
  </si>
  <si>
    <t>Immunoglobulin heavy constant gamma 3 OS=Homo sapiens GN=IGHG3 PE=1 SV=2 - [IGHG3_HUMAN]</t>
  </si>
  <si>
    <t>P01861</t>
  </si>
  <si>
    <t>Immunoglobulin heavy constant gamma 4 OS=Homo sapiens GN=IGHG4 PE=1 SV=1 - [IGHG4_HUMAN]</t>
  </si>
  <si>
    <t>P01871</t>
  </si>
  <si>
    <t>Immunoglobulin heavy constant mu OS=Homo sapiens GN=IGHM PE=1 SV=4 - [IGHM_HUMAN]</t>
  </si>
  <si>
    <t>P01834</t>
  </si>
  <si>
    <t>Immunoglobulin kappa constant OS=Homo sapiens GN=IGKC PE=1 SV=2 - [IGKC_HUMAN]</t>
  </si>
  <si>
    <t>P19827</t>
  </si>
  <si>
    <t>Inter-alpha-trypsin inhibitor heavy chain H1 OS=Homo sapiens GN=ITIH1 PE=1 SV=3 - [ITIH1_HUMAN]</t>
  </si>
  <si>
    <t>P19823</t>
  </si>
  <si>
    <t>Inter-alpha-trypsin inhibitor heavy chain H2 OS=Homo sapiens GN=ITIH2 PE=1 SV=2 - [ITIH2_HUMAN]</t>
  </si>
  <si>
    <t>Q14624</t>
  </si>
  <si>
    <t>Inter-alpha-trypsin inhibitor heavy chain H4 OS=Homo sapiens GN=ITIH4 PE=1 SV=4 - [ITIH4_HUMAN]</t>
  </si>
  <si>
    <t>P01042</t>
  </si>
  <si>
    <t>Kininogen-1 OS=Homo sapiens GN=KNG1 PE=1 SV=2 - [KNG1_HUMAN]</t>
  </si>
  <si>
    <t>P00338</t>
  </si>
  <si>
    <t>L-lactate dehydrogenase A chain OS=Homo sapiens GN=LDHA PE=1 SV=2 - [LDHA_HUMAN]</t>
  </si>
  <si>
    <t>P00387</t>
  </si>
  <si>
    <t>NADH-cytochrome b5 reductase 3 OS=Homo sapiens GN=CYB5R3 PE=1 SV=3 - [NB5R3_HUMAN]</t>
  </si>
  <si>
    <t>P62937</t>
  </si>
  <si>
    <t>Peptidyl-prolyl cis-trans isomerase A OS=Homo sapiens GN=PPIA PE=1 SV=2 - [PPIA_HUMAN]</t>
  </si>
  <si>
    <t>P23284</t>
  </si>
  <si>
    <t>Peptidyl-prolyl cis-trans isomerase B OS=Homo sapiens GN=PPIB PE=1 SV=2 - [PPIB_HUMAN]</t>
  </si>
  <si>
    <t>P04180</t>
  </si>
  <si>
    <t>Phosphatidylcholine-sterol acyltransferase OS=Homo sapiens GN=LCAT PE=1 SV=1 - [LCAT_HUMAN]</t>
  </si>
  <si>
    <t>P80108</t>
  </si>
  <si>
    <t>Phosphatidylinositol-glycan-specific phospholipase D OS=Homo sapiens GN=GPLD1 PE=1 SV=3 - [PHLD_HUMAN]</t>
  </si>
  <si>
    <t>P18669</t>
  </si>
  <si>
    <t>Phosphoglycerate mutase 1 OS=Homo sapiens GN=PGAM1 PE=1 SV=2 - [PGAM1_HUMAN]</t>
  </si>
  <si>
    <t>P55058</t>
  </si>
  <si>
    <t>Phospholipid transfer protein OS=Homo sapiens GN=PLTP PE=1 SV=1 - [PLTP_HUMAN]</t>
  </si>
  <si>
    <t>P00747</t>
  </si>
  <si>
    <t>Plasminogen OS=Homo sapiens GN=PLG PE=1 SV=2 - [PLMN_HUMAN]</t>
  </si>
  <si>
    <t>P02775</t>
  </si>
  <si>
    <t>Platelet basic protein OS=Homo sapiens GN=PPBP PE=1 SV=3 - [CXCL7_HUMAN]</t>
  </si>
  <si>
    <t>P02776</t>
  </si>
  <si>
    <t>Platelet factor 4 OS=Homo sapiens GN=PF4 PE=1 SV=2 - [PLF4_HUMAN]</t>
  </si>
  <si>
    <t>P13224</t>
  </si>
  <si>
    <t>Platelet glycoprotein Ib beta chain OS=Homo sapiens GN=GP1BB PE=1 SV=1 - [GP1BB_HUMAN]</t>
  </si>
  <si>
    <t>P40197</t>
  </si>
  <si>
    <t>Platelet glycoprotein V OS=Homo sapiens GN=GP5 PE=1 SV=1 - [GPV_HUMAN]</t>
  </si>
  <si>
    <t>Q13093</t>
  </si>
  <si>
    <t>Platelet-activating factor acetylhydrolase OS=Homo sapiens GN=PLA2G7 PE=1 SV=1 - [PAFA_HUMAN]</t>
  </si>
  <si>
    <t>P08567</t>
  </si>
  <si>
    <t>Pleckstrin OS=Homo sapiens GN=PLEK PE=1 SV=3 - [PLEK_HUMAN]</t>
  </si>
  <si>
    <t>Q9UHG3</t>
  </si>
  <si>
    <t>Prenylcysteine oxidase 1 OS=Homo sapiens GN=PCYOX1 PE=1 SV=3 - [PCYOX_HUMAN]</t>
  </si>
  <si>
    <t>Q8NBP7</t>
  </si>
  <si>
    <t>Proprotein convertase subtilisin/kexin type 9 OS=Homo sapiens GN=PCSK9 PE=1 SV=3 - [PCSK9_HUMAN]</t>
  </si>
  <si>
    <t>P05109</t>
  </si>
  <si>
    <t>Protein S100-A8 OS=Homo sapiens GN=S100A8 PE=1 SV=1 - [S10A8_HUMAN]</t>
  </si>
  <si>
    <t>P06702</t>
  </si>
  <si>
    <t>Protein S100-A9 OS=Homo sapiens GN=S100A9 PE=1 SV=1 - [S10A9_HUMAN]</t>
  </si>
  <si>
    <t>P00734</t>
  </si>
  <si>
    <t>Prothrombin OS=Homo sapiens GN=F2 PE=1 SV=2 - [THRB_HUMAN]</t>
  </si>
  <si>
    <t>Q16609</t>
  </si>
  <si>
    <t>Putative apolipoprotein(a)-like protein 2 OS=Homo sapiens GN=LPAL2 PE=5 SV=1 - [LPAL2_HUMAN]</t>
  </si>
  <si>
    <t>A0A096LPE2</t>
  </si>
  <si>
    <t>SAA2-SAA4 readthrough OS=Homo sapiens GN=SAA2-SAA4 PE=4 SV=1 - [A0A096LPE2_HUMAN]</t>
  </si>
  <si>
    <t>P0DJI8</t>
  </si>
  <si>
    <t>Serum amyloid A-1 protein OS=Homo sapiens GN=SAA1 PE=1 SV=1 - [SAA1_HUMAN]</t>
  </si>
  <si>
    <t>P0DJI9</t>
  </si>
  <si>
    <t>Serum amyloid A-2 protein OS=Homo sapiens GN=SAA2 PE=1 SV=1 - [SAA2_HUMAN]</t>
  </si>
  <si>
    <t>P35542</t>
  </si>
  <si>
    <t>Serum amyloid A-4 protein OS=Homo sapiens GN=SAA4 PE=1 SV=2 - [SAA4_HUMAN]</t>
  </si>
  <si>
    <t>P02743</t>
  </si>
  <si>
    <t>Serum amyloid P-component OS=Homo sapiens GN=APCS PE=1 SV=2 - [SAMP_HUMAN]</t>
  </si>
  <si>
    <t>P27169</t>
  </si>
  <si>
    <t>Serum paraoxonase/arylesterase 1 OS=Homo sapiens GN=PON1 PE=1 SV=3 - [PON1_HUMAN]</t>
  </si>
  <si>
    <t>Q15166</t>
  </si>
  <si>
    <t>Serum paraoxonase/lactonase 3 OS=Homo sapiens GN=PON3 PE=1 SV=3 - [PON3_HUMAN]</t>
  </si>
  <si>
    <t>Q9Y490</t>
  </si>
  <si>
    <t>Talin-1 OS=Homo sapiens GN=TLN1 PE=1 SV=3 - [TLN1_HUMAN]</t>
  </si>
  <si>
    <t>P19971</t>
  </si>
  <si>
    <t>Thymidine phosphorylase OS=Homo sapiens GN=TYMP PE=1 SV=2 - [TYPH_HUMAN]</t>
  </si>
  <si>
    <t>P02766</t>
  </si>
  <si>
    <t>Transthyretin OS=Homo sapiens GN=TTR PE=1 SV=1 - [TTHY_HUMAN]</t>
  </si>
  <si>
    <t>P08631</t>
  </si>
  <si>
    <t>Tyrosine-protein kinase HCK OS=Homo sapiens GN=HCK PE=1 SV=5 - [HCK_HUMAN]</t>
  </si>
  <si>
    <t>P18206</t>
  </si>
  <si>
    <t>Vinculin OS=Homo sapiens GN=VCL PE=1 SV=4 - [VINC_HUMAN]</t>
  </si>
  <si>
    <t>P02774</t>
  </si>
  <si>
    <t>Vitamin D-binding protein OS=Homo sapiens GN=GC PE=1 SV=1 - [VTDB_HUMAN]</t>
  </si>
  <si>
    <t>P04004</t>
  </si>
  <si>
    <t>Vitronectin OS=Homo sapiens GN=VTN PE=1 SV=1 - [VTNC_HUMAN]</t>
  </si>
  <si>
    <t>P04275</t>
  </si>
  <si>
    <t>von Willebrand factor OS=Homo sapiens GN=VWF PE=1 SV=4 - [VWF_HUMAN]</t>
  </si>
  <si>
    <t>Protein</t>
  </si>
  <si>
    <t>SAA2-SAA4</t>
  </si>
  <si>
    <t>APOC4-APOC2</t>
  </si>
  <si>
    <t>APOL1</t>
  </si>
  <si>
    <t>ACTN4</t>
  </si>
  <si>
    <t>APOM</t>
  </si>
  <si>
    <t>LDHA</t>
  </si>
  <si>
    <t>CYB5R3</t>
  </si>
  <si>
    <t>F13A1</t>
  </si>
  <si>
    <t>F2</t>
  </si>
  <si>
    <t>C1R</t>
  </si>
  <si>
    <t>HP</t>
  </si>
  <si>
    <t>HPR</t>
  </si>
  <si>
    <t>PLG</t>
  </si>
  <si>
    <t>CFB</t>
  </si>
  <si>
    <t>SERPINC1</t>
  </si>
  <si>
    <t>SERPINA1</t>
  </si>
  <si>
    <t>AGT</t>
  </si>
  <si>
    <t>C3</t>
  </si>
  <si>
    <t>C5</t>
  </si>
  <si>
    <t>KNG1</t>
  </si>
  <si>
    <t>IGKC</t>
  </si>
  <si>
    <t>IGHG1</t>
  </si>
  <si>
    <t>IGHG2</t>
  </si>
  <si>
    <t>IGHG3</t>
  </si>
  <si>
    <t>IGHG4</t>
  </si>
  <si>
    <t>IGHM</t>
  </si>
  <si>
    <t>IGHA1</t>
  </si>
  <si>
    <t>IGHA2</t>
  </si>
  <si>
    <t>HBD</t>
  </si>
  <si>
    <t>APOA1</t>
  </si>
  <si>
    <t>APOE</t>
  </si>
  <si>
    <t>APOA2</t>
  </si>
  <si>
    <t>APOC1</t>
  </si>
  <si>
    <t>APOC2</t>
  </si>
  <si>
    <t>APOC3</t>
  </si>
  <si>
    <t>FGA</t>
  </si>
  <si>
    <t>FGB</t>
  </si>
  <si>
    <t>FGG</t>
  </si>
  <si>
    <t>APCS</t>
  </si>
  <si>
    <t>C1QB</t>
  </si>
  <si>
    <t>C1QC</t>
  </si>
  <si>
    <t>C9</t>
  </si>
  <si>
    <t>APOH</t>
  </si>
  <si>
    <t>FN1</t>
  </si>
  <si>
    <t>ORM1</t>
  </si>
  <si>
    <t>AHSG</t>
  </si>
  <si>
    <t>TTR</t>
  </si>
  <si>
    <t>GC</t>
  </si>
  <si>
    <t>PPBP</t>
  </si>
  <si>
    <t>PF4</t>
  </si>
  <si>
    <t>HPX</t>
  </si>
  <si>
    <t>VTN</t>
  </si>
  <si>
    <t>APOB</t>
  </si>
  <si>
    <t>LCAT</t>
  </si>
  <si>
    <t>A1BG</t>
  </si>
  <si>
    <t>VWF</t>
  </si>
  <si>
    <t>APOD</t>
  </si>
  <si>
    <t>S100A8</t>
  </si>
  <si>
    <t>S100A9</t>
  </si>
  <si>
    <t>APOA4</t>
  </si>
  <si>
    <t>C8A</t>
  </si>
  <si>
    <t>C8G</t>
  </si>
  <si>
    <t>LPA</t>
  </si>
  <si>
    <t>PLEK</t>
  </si>
  <si>
    <t>CFH</t>
  </si>
  <si>
    <t>HCK</t>
  </si>
  <si>
    <t>C4A</t>
  </si>
  <si>
    <t>C4B</t>
  </si>
  <si>
    <t>SAA1</t>
  </si>
  <si>
    <t>SAA2</t>
  </si>
  <si>
    <t>C7</t>
  </si>
  <si>
    <t>CLU</t>
  </si>
  <si>
    <t>F5</t>
  </si>
  <si>
    <t>GP1BB</t>
  </si>
  <si>
    <t>ALOX12</t>
  </si>
  <si>
    <t>VCL</t>
  </si>
  <si>
    <t>PGAM1</t>
  </si>
  <si>
    <t>ITIH2</t>
  </si>
  <si>
    <t>ITIH1</t>
  </si>
  <si>
    <t>TYMP</t>
  </si>
  <si>
    <t>PPIB</t>
  </si>
  <si>
    <t>PON1</t>
  </si>
  <si>
    <t>SAA4</t>
  </si>
  <si>
    <t>GP5</t>
  </si>
  <si>
    <t>CAMP</t>
  </si>
  <si>
    <t>APOC4</t>
  </si>
  <si>
    <t>PLTP</t>
  </si>
  <si>
    <t>PPIA</t>
  </si>
  <si>
    <t>HBB</t>
  </si>
  <si>
    <t>HBA1</t>
  </si>
  <si>
    <t>GPLD1</t>
  </si>
  <si>
    <t>PLA2G7</t>
  </si>
  <si>
    <t>APOF</t>
  </si>
  <si>
    <t>ITIH4</t>
  </si>
  <si>
    <t>PON3</t>
  </si>
  <si>
    <t>LPAL2</t>
  </si>
  <si>
    <t>APOA5</t>
  </si>
  <si>
    <t>FERMT3</t>
  </si>
  <si>
    <t>PCSK9</t>
  </si>
  <si>
    <t>PCYOX1</t>
  </si>
  <si>
    <t>TLN1</t>
  </si>
  <si>
    <t>VLDL</t>
  </si>
  <si>
    <t>LDL</t>
  </si>
  <si>
    <t>HDL</t>
  </si>
  <si>
    <t>Lp(a)</t>
  </si>
  <si>
    <t>Yes</t>
  </si>
  <si>
    <t>No</t>
  </si>
  <si>
    <t>2,3,4</t>
  </si>
  <si>
    <t>2,3</t>
  </si>
  <si>
    <t>1,2,3,4</t>
  </si>
  <si>
    <t>VLDL&amp;LDL&amp;HDL&amp;Lp(a)</t>
  </si>
  <si>
    <t>LDL&amp;HDL&amp;Lp(a)</t>
  </si>
  <si>
    <t>LDL&amp;HDL</t>
  </si>
  <si>
    <t>FC</t>
  </si>
  <si>
    <t>log2FC</t>
  </si>
  <si>
    <t>mean.lpa</t>
  </si>
  <si>
    <t>mean.ldl</t>
  </si>
  <si>
    <t>mean.hdl</t>
  </si>
  <si>
    <t>mean.vldl</t>
  </si>
  <si>
    <t>1,3</t>
  </si>
  <si>
    <t>2,4</t>
  </si>
  <si>
    <t>VLDL&amp;HDL</t>
  </si>
  <si>
    <t>LDL&amp;Lp(a)</t>
  </si>
  <si>
    <t>sig</t>
  </si>
  <si>
    <t>label</t>
  </si>
  <si>
    <t>yes</t>
  </si>
  <si>
    <t>no</t>
  </si>
  <si>
    <t>Not Sig</t>
  </si>
  <si>
    <t>P Value&lt;0.05</t>
  </si>
  <si>
    <t>|FC|&gt;2</t>
  </si>
  <si>
    <t>|FC|&gt;2 &amp; P Value&lt;0.05</t>
  </si>
  <si>
    <t>Sheet Name</t>
  </si>
  <si>
    <t>Fraction</t>
  </si>
  <si>
    <t>1 (VLDL)</t>
  </si>
  <si>
    <t>2 (LDL)</t>
  </si>
  <si>
    <t>3 (HDL)</t>
  </si>
  <si>
    <t>4 (Lpa)</t>
  </si>
  <si>
    <t>Rank</t>
  </si>
  <si>
    <t>BHsig</t>
  </si>
  <si>
    <t>BHlabel</t>
  </si>
  <si>
    <t>Mean HDL</t>
  </si>
  <si>
    <t>Mean Lp(a)</t>
  </si>
  <si>
    <t>P Value</t>
  </si>
  <si>
    <t>log2(FC)</t>
  </si>
  <si>
    <t>Mean LDL</t>
  </si>
  <si>
    <t>Mean VLDL</t>
  </si>
  <si>
    <t>BH-P Value</t>
  </si>
  <si>
    <t>log(BH-P Value)</t>
  </si>
  <si>
    <t>Fold Change</t>
  </si>
  <si>
    <t>Gene</t>
  </si>
  <si>
    <t>Protein Name</t>
  </si>
  <si>
    <t>Apolipoprotein A-I</t>
  </si>
  <si>
    <t>Apolipoprotein A-II</t>
  </si>
  <si>
    <t>Apolipoprotein M</t>
  </si>
  <si>
    <t>Apolipoprotein B-100</t>
  </si>
  <si>
    <t>Apolipoprotein C-IV (APOC4-APOC2 readthrough)</t>
  </si>
  <si>
    <t>Apolipoprotein C-IV</t>
  </si>
  <si>
    <t>Apolipoprotein C-II</t>
  </si>
  <si>
    <t>Alpha-2-HS-glycoprotein</t>
  </si>
  <si>
    <t>Fibrinogen gamma chain</t>
  </si>
  <si>
    <t>Immunoglobulin heavy constant alpha 2</t>
  </si>
  <si>
    <t>Immunoglobulin heavy constant gamma 3</t>
  </si>
  <si>
    <t>Immunoglobulin heavy constant gamma 1</t>
  </si>
  <si>
    <t>Immunoglobulin heavy constant gamma 4</t>
  </si>
  <si>
    <t>Fibrinogen beta chain</t>
  </si>
  <si>
    <t>Immunoglobulin heavy constant alpha 1</t>
  </si>
  <si>
    <t>Fibrinogen alpha chain</t>
  </si>
  <si>
    <t>Beta-2-glycoprotein 1</t>
  </si>
  <si>
    <t>Coagulation factor V</t>
  </si>
  <si>
    <t>Apolipoprotein C-I</t>
  </si>
  <si>
    <t>Apolipoprotein F</t>
  </si>
  <si>
    <t>Complement C3</t>
  </si>
  <si>
    <t>Haptoglobin-related protein</t>
  </si>
  <si>
    <t>Haptoglobin</t>
  </si>
  <si>
    <t>Complement C4-B</t>
  </si>
  <si>
    <t>Apolipoprotein L1</t>
  </si>
  <si>
    <t>Apolipoprotein C-III</t>
  </si>
  <si>
    <t>Apolipoprotein D</t>
  </si>
  <si>
    <t>Apolipoprotein E</t>
  </si>
  <si>
    <t>Apolipoprotein A-IV</t>
  </si>
  <si>
    <t>Serum paraoxonase/lactonase 3</t>
  </si>
  <si>
    <t>Vitronectin</t>
  </si>
  <si>
    <t>Alpha-1-antitrypsin</t>
  </si>
  <si>
    <t>Pleckstrin</t>
  </si>
  <si>
    <t>Serum paraoxonase/arylesterase 1</t>
  </si>
  <si>
    <t>Prenylcysteine oxidase 1</t>
  </si>
  <si>
    <t>Serum amyloid A-1</t>
  </si>
  <si>
    <t>Transthyretin</t>
  </si>
  <si>
    <t>Serum amyloid A-4</t>
  </si>
  <si>
    <t>Serum amyloid A-2</t>
  </si>
  <si>
    <t>Apolipoprotein(a)</t>
  </si>
  <si>
    <t>Immunoglobulin heavy constant gamma 2</t>
  </si>
  <si>
    <t>Immunoglobulin kappa constant</t>
  </si>
  <si>
    <t>Plasminogen</t>
  </si>
  <si>
    <t>Hemopexin</t>
  </si>
  <si>
    <t>Complement component C7</t>
  </si>
  <si>
    <t>Talin-1</t>
  </si>
  <si>
    <t>Platelet basic protein</t>
  </si>
  <si>
    <t>Platelet factor 4</t>
  </si>
  <si>
    <t>Clusterin</t>
  </si>
  <si>
    <t>Immunoglobulin heavy constant mu</t>
  </si>
  <si>
    <t>Inter-alpha-trypsin inhibitor heavy chain H2</t>
  </si>
  <si>
    <t>Hemoglobin subunit beta</t>
  </si>
  <si>
    <t>Hemoglobin subunit alpha</t>
  </si>
  <si>
    <t>Working list</t>
  </si>
  <si>
    <t>Transposed</t>
  </si>
  <si>
    <t>Lp(a) vs HDL</t>
  </si>
  <si>
    <t>LDL vs HDL</t>
  </si>
  <si>
    <t>Lp(a) vs LDL</t>
  </si>
  <si>
    <t>Lp(a) vs VLDL</t>
  </si>
  <si>
    <t>p.value</t>
  </si>
  <si>
    <t>log10p.value</t>
  </si>
  <si>
    <t>Venn</t>
  </si>
  <si>
    <t>Lp(a) vs LDL_table</t>
  </si>
  <si>
    <t>Lp(a) vs HDL_table</t>
  </si>
  <si>
    <t>Lp(a) vs VLDL_table</t>
  </si>
  <si>
    <t>LDL vs HDL_table</t>
  </si>
  <si>
    <t>-log(P Value)</t>
  </si>
  <si>
    <t>-log(BH-P Value)</t>
  </si>
  <si>
    <t>Protein list trimmed to exclude any proteins that did not appear in &gt;75% of samples from at least one lipoprotein compartment; used for all analyses and figures.</t>
  </si>
  <si>
    <t>The entire working list transposed; used for Principle Component Analysis and plotting.</t>
  </si>
  <si>
    <r>
      <t xml:space="preserve">Analysis for Lp(a) vs HDL volcano plot; the protein list is trimmed to include only proteins present in &gt;75% of samples for at least one of the lipoproteins of interest </t>
    </r>
    <r>
      <rPr>
        <b/>
        <i/>
        <sz val="12"/>
        <color theme="1"/>
        <rFont val="Calibri"/>
        <family val="2"/>
        <scheme val="minor"/>
      </rPr>
      <t>and</t>
    </r>
    <r>
      <rPr>
        <sz val="12"/>
        <color theme="1"/>
        <rFont val="Calibri"/>
        <family val="2"/>
        <scheme val="minor"/>
      </rPr>
      <t xml:space="preserve"> at least 2 samples for both fractions (enough to perform t test). An unpaired two-sided t-test was performed for each protein, followed by Benjamini-Hochberg adjustment in R software.</t>
    </r>
  </si>
  <si>
    <r>
      <t xml:space="preserve">Analysis for Lp(a) vs LDL volcano plot; the protein list is trimmed to include only proteins present in &gt;75% of samples for at least one of the lipoproteins of interest </t>
    </r>
    <r>
      <rPr>
        <b/>
        <i/>
        <sz val="12"/>
        <color theme="1"/>
        <rFont val="Calibri"/>
        <family val="2"/>
        <scheme val="minor"/>
      </rPr>
      <t>and</t>
    </r>
    <r>
      <rPr>
        <sz val="12"/>
        <color theme="1"/>
        <rFont val="Calibri"/>
        <family val="2"/>
        <scheme val="minor"/>
      </rPr>
      <t xml:space="preserve"> at least 2 samples for both fractions (enough to perform t test). An unpaired two-sided t-test was performed for each protein, followed by Benjamini-Hochberg adjustment in R software.</t>
    </r>
  </si>
  <si>
    <r>
      <t xml:space="preserve">Analysis for Lp(a) vs VLDL volcano plot; the protein list is trimmed to include only proteins present in &gt;75% of samples for at least one of the lipoproteins of interest </t>
    </r>
    <r>
      <rPr>
        <b/>
        <i/>
        <sz val="12"/>
        <color theme="1"/>
        <rFont val="Calibri"/>
        <family val="2"/>
        <scheme val="minor"/>
      </rPr>
      <t>and</t>
    </r>
    <r>
      <rPr>
        <sz val="12"/>
        <color theme="1"/>
        <rFont val="Calibri"/>
        <family val="2"/>
        <scheme val="minor"/>
      </rPr>
      <t xml:space="preserve"> at least 2 samples for both fractions (enough to perform t test). An unpaired two-sided t-test was performed for each protein, followed by Benjamini-Hochberg adjustment in R software.</t>
    </r>
  </si>
  <si>
    <r>
      <t xml:space="preserve">Analysis for LDL vs HDL volcano plot; the protein list is trimmed to include only proteins present in &gt;75% of samples for at least one of the lipoproteins of interest </t>
    </r>
    <r>
      <rPr>
        <b/>
        <i/>
        <sz val="12"/>
        <color theme="1"/>
        <rFont val="Calibri"/>
        <family val="2"/>
        <scheme val="minor"/>
      </rPr>
      <t>and</t>
    </r>
    <r>
      <rPr>
        <sz val="12"/>
        <color theme="1"/>
        <rFont val="Calibri"/>
        <family val="2"/>
        <scheme val="minor"/>
      </rPr>
      <t xml:space="preserve"> at least 2 samples for both fractions (enough to perform t test). An unpaired two-sided t-test was performed for each protein, followed by Benjamini-Hochberg adjustment in R software.</t>
    </r>
  </si>
  <si>
    <t>Complete list</t>
  </si>
  <si>
    <t>Complete protein list; not trimmed to exclude any proteins yet.</t>
  </si>
  <si>
    <t>VLDL 001</t>
  </si>
  <si>
    <t>VLDL 002</t>
  </si>
  <si>
    <t>LDL 001</t>
  </si>
  <si>
    <t>Lp(a) 001</t>
  </si>
  <si>
    <t>HDL 001</t>
  </si>
  <si>
    <t>HDL 002</t>
  </si>
  <si>
    <t>LDL 002</t>
  </si>
  <si>
    <t>Lp(a) 002</t>
  </si>
  <si>
    <t>VLDL 003</t>
  </si>
  <si>
    <t>LDL 003</t>
  </si>
  <si>
    <t>HDL 003</t>
  </si>
  <si>
    <t>Lp(a) 003</t>
  </si>
  <si>
    <t>VLDL 004</t>
  </si>
  <si>
    <t>LDL 004</t>
  </si>
  <si>
    <t>Lp(a) 004</t>
  </si>
  <si>
    <t>Lp(a) 005</t>
  </si>
  <si>
    <t>HDL 004</t>
  </si>
  <si>
    <t>LDL 005</t>
  </si>
  <si>
    <t>HDL 005</t>
  </si>
  <si>
    <t>Lp(a) 006</t>
  </si>
  <si>
    <t>LDL 006</t>
  </si>
  <si>
    <t>VLDL 006</t>
  </si>
  <si>
    <t>VLDL 007</t>
  </si>
  <si>
    <t>HDL 007</t>
  </si>
  <si>
    <t>LDL 007</t>
  </si>
  <si>
    <t>LDL 008</t>
  </si>
  <si>
    <t>HDL 008</t>
  </si>
  <si>
    <t>HDL 009</t>
  </si>
  <si>
    <t>LDL 009</t>
  </si>
  <si>
    <t>Summary table of stats for Lp(a) vs HDL analyses.</t>
  </si>
  <si>
    <t>Summary table of stats for Lp(a) vs LDL analyses.</t>
  </si>
  <si>
    <t>Summary table of stats for Lp(a) vs VLDL analyses.</t>
  </si>
  <si>
    <t>Summary table of stats for LDL vs HDL analyses.</t>
  </si>
  <si>
    <t>Analysis for venn diagram including only proteins that are present in at least 75% of samples for the given lipoprotein compartment.</t>
  </si>
  <si>
    <t xml:space="preserve"> VLDL 004</t>
  </si>
  <si>
    <t>RESULTS</t>
  </si>
  <si>
    <t>Sample</t>
  </si>
  <si>
    <t>P Bergstrom</t>
  </si>
  <si>
    <t>Pamir Lab, OHSU, 12/18/2020</t>
  </si>
  <si>
    <t>Small Volume Lipoprotein (a) Isolation Guide for Clinical Research</t>
  </si>
  <si>
    <t>HDL1</t>
  </si>
  <si>
    <t>HDL2</t>
  </si>
  <si>
    <t>HDL3</t>
  </si>
  <si>
    <t>HDL4</t>
  </si>
  <si>
    <t>HDL5</t>
  </si>
  <si>
    <t>HDL6</t>
  </si>
  <si>
    <t>HDL7</t>
  </si>
  <si>
    <t>HDL8</t>
  </si>
  <si>
    <t>Lp(a)1</t>
  </si>
  <si>
    <t>Lp(a)2</t>
  </si>
  <si>
    <t>Lp(a)3</t>
  </si>
  <si>
    <t>Lp(a)4</t>
  </si>
  <si>
    <t>Lp(a)5</t>
  </si>
  <si>
    <t>Lp(a)6</t>
  </si>
  <si>
    <t>LDL1</t>
  </si>
  <si>
    <t>LDL2</t>
  </si>
  <si>
    <t>LDL3</t>
  </si>
  <si>
    <t>LDL4</t>
  </si>
  <si>
    <t>LDL5</t>
  </si>
  <si>
    <t>LDL6</t>
  </si>
  <si>
    <t>LDL7</t>
  </si>
  <si>
    <t>LDL8</t>
  </si>
  <si>
    <t>LDL9</t>
  </si>
  <si>
    <t>VLDL1</t>
  </si>
  <si>
    <t>VLDL2</t>
  </si>
  <si>
    <t>VLDL3</t>
  </si>
  <si>
    <t>VLDL4</t>
  </si>
  <si>
    <t>VLDL5</t>
  </si>
  <si>
    <t>VLDL6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</si>
</sst>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rgb="FF000000"/>
      <name val="Lucida Grande"/>
      <family val="2"/>
    </font>
    <font>
      <b/>
      <sz val="12"/>
      <color rgb="FF0061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7E79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D6D6D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</cellStyleXfs>
  <cellXfs count="10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4" borderId="0" xfId="0" applyNumberFormat="1" applyFill="1"/>
    <xf numFmtId="0" fontId="4" fillId="8" borderId="0" xfId="0" applyFont="1" applyFill="1"/>
    <xf numFmtId="0" fontId="5" fillId="5" borderId="0" xfId="0" applyFont="1" applyFill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0" fontId="7" fillId="3" borderId="0" xfId="0" applyFont="1" applyFill="1"/>
    <xf numFmtId="0" fontId="7" fillId="5" borderId="0" xfId="0" applyFont="1" applyFill="1"/>
    <xf numFmtId="0" fontId="7" fillId="4" borderId="0" xfId="0" applyFont="1" applyFill="1"/>
    <xf numFmtId="0" fontId="7" fillId="6" borderId="0" xfId="0" applyFont="1" applyFill="1"/>
    <xf numFmtId="0" fontId="9" fillId="5" borderId="0" xfId="0" applyFont="1" applyFill="1"/>
    <xf numFmtId="0" fontId="0" fillId="0" borderId="0" xfId="0" applyFont="1"/>
    <xf numFmtId="0" fontId="0" fillId="3" borderId="0" xfId="0" applyFont="1" applyFill="1"/>
    <xf numFmtId="0" fontId="0" fillId="6" borderId="0" xfId="0" applyFont="1" applyFill="1"/>
    <xf numFmtId="0" fontId="0" fillId="4" borderId="0" xfId="0" applyFont="1" applyFill="1"/>
    <xf numFmtId="0" fontId="7" fillId="2" borderId="0" xfId="0" applyFont="1" applyFill="1"/>
    <xf numFmtId="0" fontId="4" fillId="0" borderId="0" xfId="0" applyFont="1" applyFill="1" applyBorder="1"/>
    <xf numFmtId="0" fontId="0" fillId="0" borderId="0" xfId="0" applyFill="1" applyBorder="1"/>
    <xf numFmtId="0" fontId="10" fillId="11" borderId="0" xfId="1"/>
    <xf numFmtId="0" fontId="11" fillId="12" borderId="0" xfId="2"/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7" fillId="0" borderId="0" xfId="0" applyFont="1" applyFill="1"/>
    <xf numFmtId="0" fontId="0" fillId="0" borderId="10" xfId="0" applyFill="1" applyBorder="1" applyAlignment="1">
      <alignment horizontal="center"/>
    </xf>
    <xf numFmtId="0" fontId="13" fillId="11" borderId="0" xfId="1" applyFont="1"/>
    <xf numFmtId="0" fontId="7" fillId="0" borderId="0" xfId="0" applyFont="1" applyFill="1" applyBorder="1"/>
    <xf numFmtId="0" fontId="14" fillId="0" borderId="0" xfId="0" applyFont="1" applyFill="1" applyBorder="1"/>
    <xf numFmtId="0" fontId="15" fillId="12" borderId="0" xfId="2" applyFont="1"/>
    <xf numFmtId="164" fontId="0" fillId="0" borderId="0" xfId="0" applyNumberFormat="1"/>
    <xf numFmtId="164" fontId="11" fillId="12" borderId="9" xfId="2" applyNumberFormat="1" applyBorder="1"/>
    <xf numFmtId="164" fontId="7" fillId="0" borderId="0" xfId="0" applyNumberFormat="1" applyFont="1"/>
    <xf numFmtId="11" fontId="0" fillId="0" borderId="0" xfId="0" applyNumberFormat="1"/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164" fontId="0" fillId="0" borderId="0" xfId="0" applyNumberFormat="1" applyBorder="1" applyAlignment="1">
      <alignment horizontal="left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17" xfId="0" applyBorder="1"/>
    <xf numFmtId="164" fontId="0" fillId="0" borderId="11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0" fillId="0" borderId="13" xfId="0" applyBorder="1"/>
    <xf numFmtId="164" fontId="0" fillId="0" borderId="13" xfId="0" applyNumberFormat="1" applyBorder="1" applyAlignment="1">
      <alignment horizontal="left"/>
    </xf>
    <xf numFmtId="0" fontId="4" fillId="0" borderId="13" xfId="0" applyFont="1" applyBorder="1"/>
    <xf numFmtId="0" fontId="12" fillId="0" borderId="8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8" fillId="9" borderId="6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/>
    </xf>
    <xf numFmtId="49" fontId="12" fillId="0" borderId="8" xfId="0" applyNumberFormat="1" applyFont="1" applyFill="1" applyBorder="1" applyAlignment="1">
      <alignment horizontal="center"/>
    </xf>
    <xf numFmtId="49" fontId="12" fillId="0" borderId="15" xfId="0" applyNumberFormat="1" applyFon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0" fontId="2" fillId="10" borderId="4" xfId="0" applyFont="1" applyFill="1" applyBorder="1" applyAlignment="1">
      <alignment vertical="center" wrapText="1"/>
    </xf>
    <xf numFmtId="0" fontId="7" fillId="13" borderId="0" xfId="0" applyFont="1" applyFill="1" applyAlignment="1">
      <alignment horizontal="left"/>
    </xf>
    <xf numFmtId="0" fontId="7" fillId="14" borderId="0" xfId="0" applyFont="1" applyFill="1" applyAlignment="1">
      <alignment horizontal="left"/>
    </xf>
    <xf numFmtId="0" fontId="7" fillId="20" borderId="0" xfId="0" applyFont="1" applyFill="1" applyAlignment="1">
      <alignment horizontal="left"/>
    </xf>
    <xf numFmtId="0" fontId="7" fillId="15" borderId="0" xfId="0" applyFont="1" applyFill="1"/>
    <xf numFmtId="0" fontId="7" fillId="16" borderId="0" xfId="0" applyFont="1" applyFill="1"/>
    <xf numFmtId="0" fontId="7" fillId="17" borderId="0" xfId="0" applyFont="1" applyFill="1"/>
    <xf numFmtId="0" fontId="7" fillId="18" borderId="0" xfId="0" applyFont="1" applyFill="1"/>
    <xf numFmtId="0" fontId="7" fillId="19" borderId="0" xfId="0" applyFont="1" applyFill="1"/>
    <xf numFmtId="0" fontId="7" fillId="0" borderId="10" xfId="0" applyFont="1" applyFill="1" applyBorder="1"/>
    <xf numFmtId="0" fontId="7" fillId="0" borderId="11" xfId="0" applyFont="1" applyFill="1" applyBorder="1"/>
    <xf numFmtId="0" fontId="7" fillId="0" borderId="12" xfId="0" applyFont="1" applyFill="1" applyBorder="1"/>
    <xf numFmtId="0" fontId="7" fillId="0" borderId="13" xfId="0" applyFont="1" applyFill="1" applyBorder="1"/>
    <xf numFmtId="0" fontId="7" fillId="0" borderId="14" xfId="0" applyFont="1" applyFill="1" applyBorder="1"/>
    <xf numFmtId="0" fontId="7" fillId="0" borderId="8" xfId="0" applyFont="1" applyFill="1" applyBorder="1"/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D6D6D6"/>
      <color rgb="FFFF8AD8"/>
      <color rgb="FFD883FF"/>
      <color rgb="FF73FDD6"/>
      <color rgb="FF73FB79"/>
      <color rgb="FFFFFD78"/>
      <color rgb="FFFFD5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060DF6-3788-FD47-93FE-30E9051872D7}" name="Table3" displayName="Table3" ref="B2:L41" totalsRowShown="0" headerRowBorderDxfId="94" tableBorderDxfId="93">
  <autoFilter ref="B2:L41" xr:uid="{4C2BE7DF-0A9C-0044-9B50-ADA37113E19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FABEA33-47D6-6143-AC91-1D6867E83247}" name="Rank" dataDxfId="92"/>
    <tableColumn id="2" xr3:uid="{74C61EF1-304A-134E-9FBF-CFE0CD2913BC}" name="Gene" dataDxfId="91"/>
    <tableColumn id="3" xr3:uid="{59A205F3-6CC1-384A-9A29-F39C71A87BAC}" name="Protein Name"/>
    <tableColumn id="4" xr3:uid="{703C9183-3E39-D547-8661-3BE0F50FA793}" name="Mean HDL" dataDxfId="90"/>
    <tableColumn id="5" xr3:uid="{DEC498DB-8E49-8B47-B5A4-F8A762D3F5C6}" name="Mean Lp(a)" dataDxfId="89"/>
    <tableColumn id="6" xr3:uid="{A47D31DD-077A-9F44-92EB-16A34A732050}" name="Fold Change" dataDxfId="88"/>
    <tableColumn id="7" xr3:uid="{6B90D61A-AB55-704E-AEF6-4D4DB8014641}" name="log2(FC)" dataDxfId="87"/>
    <tableColumn id="8" xr3:uid="{9D6F339C-C18B-0943-BB74-BF412F5D9B8F}" name="P Value" dataDxfId="86"/>
    <tableColumn id="9" xr3:uid="{5A7227AA-EAFC-4B43-B83B-FE63286A8FA3}" name="-log(P Value)" dataDxfId="85"/>
    <tableColumn id="10" xr3:uid="{5A2E239D-003C-AD48-A5B1-50E199EFC5CB}" name="BH-P Value" dataDxfId="84"/>
    <tableColumn id="11" xr3:uid="{72CB02C0-AC22-1045-8CA4-2ED39C755843}" name="log(BH-P Value)" dataDxfId="8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7DB46C-9EBE-9D44-A4E4-8122941A4093}" name="Table6" displayName="Table6" ref="B2:L42" totalsRowShown="0" headerRowDxfId="62" dataDxfId="60" headerRowBorderDxfId="61" tableBorderDxfId="59">
  <autoFilter ref="B2:L42" xr:uid="{8C2D4C5D-1AA2-E548-8BDD-E8E4223FA34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4A7632CA-C376-1248-A056-21A0FEC41CD0}" name="Rank" dataDxfId="58"/>
    <tableColumn id="2" xr3:uid="{32B42718-E19E-434F-89D5-CA50B4C1027B}" name="Gene" dataDxfId="57"/>
    <tableColumn id="3" xr3:uid="{9531BCCB-ADB1-4B4E-BF17-EE450FCCD0C7}" name="Protein Name"/>
    <tableColumn id="4" xr3:uid="{C30DEAFA-0762-2844-B31A-DA3A078037DC}" name="Mean LDL" dataDxfId="56"/>
    <tableColumn id="5" xr3:uid="{55BD143C-495C-6549-B4C2-E85DC861B5FA}" name="Mean Lp(a)" dataDxfId="55"/>
    <tableColumn id="6" xr3:uid="{4138B0F8-A7DC-9D4F-A1ED-0B5F67BCE064}" name="Fold Change" dataDxfId="54"/>
    <tableColumn id="7" xr3:uid="{C9BBE7E9-512A-5646-B66B-3D0314C27700}" name="log2(FC)" dataDxfId="53"/>
    <tableColumn id="8" xr3:uid="{42967563-C5E3-194A-8783-3A1D23ED2674}" name="P Value" dataDxfId="52"/>
    <tableColumn id="9" xr3:uid="{5B48395D-86B9-9445-88F2-E010CCC9DFDF}" name="-log(P Value)" dataDxfId="51"/>
    <tableColumn id="10" xr3:uid="{5A8B5C80-3849-1046-B7A2-00292EB5F5B2}" name="BH-P Value" dataDxfId="50"/>
    <tableColumn id="11" xr3:uid="{EB0279B4-D559-AE48-B402-C7C9C47B30CC}" name="-log(BH-P Value)" dataDxfId="4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C555AF-7D84-5C4B-827A-B204C0AD487A}" name="Table9" displayName="Table9" ref="B2:L29" totalsRowShown="0" headerRowDxfId="38" dataDxfId="37" tableBorderDxfId="36">
  <autoFilter ref="B2:L29" xr:uid="{8A297E9B-032B-7344-B59E-5E772E4884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3AD0A8D-8DAC-9246-A586-177EDD86280C}" name="Rank" dataDxfId="35"/>
    <tableColumn id="2" xr3:uid="{82F0C91E-4B50-9A43-A67E-2BC0D74E7FF8}" name="Gene" dataDxfId="34"/>
    <tableColumn id="3" xr3:uid="{D07A5330-877E-0B45-9E3E-0D97AA16D581}" name="Protein Name"/>
    <tableColumn id="4" xr3:uid="{556A47C7-D5D3-4A4D-B6BC-DC561152C9B3}" name="Mean VLDL" dataDxfId="33"/>
    <tableColumn id="5" xr3:uid="{F47246FB-B0E0-FD42-A102-8FA97F54E9FF}" name="Mean Lp(a)" dataDxfId="32"/>
    <tableColumn id="6" xr3:uid="{FAB3B935-1B0E-044F-9E82-D0C1CCDA8AAD}" name="Fold Change" dataDxfId="31"/>
    <tableColumn id="7" xr3:uid="{30367941-E846-244F-9375-939504C3F505}" name="log2(FC)" dataDxfId="30"/>
    <tableColumn id="8" xr3:uid="{01477BB4-7A35-FC43-9B32-6203ED032FC6}" name="P Value" dataDxfId="29"/>
    <tableColumn id="9" xr3:uid="{035CE63D-68D6-BE49-AD4D-9A0B4D3DEC3C}" name="-log(P Value)" dataDxfId="28"/>
    <tableColumn id="10" xr3:uid="{18F1F951-B7EA-464F-A290-60328D4DB043}" name="BH-P Value" dataDxfId="27"/>
    <tableColumn id="11" xr3:uid="{420CCD1F-2044-3D41-8B05-7A717A279205}" name="-log(BH-P Value)" dataDxfId="2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CC97AF-CC74-FF4C-95F4-E9860003EF11}" name="Table12" displayName="Table12" ref="B2:L52" totalsRowShown="0" headerRowDxfId="15" headerRowBorderDxfId="14" tableBorderDxfId="13">
  <autoFilter ref="B2:L52" xr:uid="{847DAAF1-BD14-9D4D-A396-B2E15A6E66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F5327FF-C79D-CC41-9AE6-44D9039D1CBD}" name="Rank" dataDxfId="12"/>
    <tableColumn id="2" xr3:uid="{02B8DCAE-D9EA-2D41-8B7F-F012CAD130E6}" name="Gene" dataDxfId="11"/>
    <tableColumn id="3" xr3:uid="{4D1F78EF-A1DF-8447-8FA4-D40990930356}" name="Protein Name" dataDxfId="10"/>
    <tableColumn id="4" xr3:uid="{4E11C044-419A-A747-A74E-915A05B8B70C}" name="Mean LDL" dataDxfId="9"/>
    <tableColumn id="5" xr3:uid="{8AA7C97B-B508-3C4B-B49A-317C76C162BE}" name="Mean HDL" dataDxfId="8"/>
    <tableColumn id="6" xr3:uid="{EB2F7B79-B3F9-9C42-AE87-B2FDDEFAA129}" name="Fold Change" dataDxfId="7"/>
    <tableColumn id="7" xr3:uid="{7D9BC553-1EAB-3C4A-BCE8-DB918803A19E}" name="log2(FC)" dataDxfId="6"/>
    <tableColumn id="8" xr3:uid="{AC9355F8-B240-034E-8A6D-5520B6CAD617}" name="P Value" dataDxfId="5"/>
    <tableColumn id="9" xr3:uid="{93ED89F0-D8E3-3D41-9BAD-3B026D4C5863}" name="-log(P Value)" dataDxfId="4"/>
    <tableColumn id="10" xr3:uid="{BF344377-267A-F64C-B08A-DDE30E409704}" name="BH-P Value" dataDxfId="3"/>
    <tableColumn id="11" xr3:uid="{8B38B8FF-8D9A-7140-A4CE-B0D54ED3C194}" name="-log(BH-P Value)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AE14-3538-1A45-9F6F-13E05815BED5}">
  <dimension ref="B1:C57"/>
  <sheetViews>
    <sheetView workbookViewId="0">
      <selection activeCell="C25" sqref="C25"/>
    </sheetView>
  </sheetViews>
  <sheetFormatPr baseColWidth="10" defaultRowHeight="16" x14ac:dyDescent="0.2"/>
  <cols>
    <col min="1" max="1" width="2.83203125" customWidth="1"/>
    <col min="2" max="2" width="23" style="12" customWidth="1"/>
    <col min="3" max="3" width="78.5" style="15" customWidth="1"/>
  </cols>
  <sheetData>
    <row r="1" spans="2:3" ht="18" x14ac:dyDescent="0.2">
      <c r="B1" s="103" t="s">
        <v>471</v>
      </c>
      <c r="C1" s="103"/>
    </row>
    <row r="2" spans="2:3" x14ac:dyDescent="0.2">
      <c r="B2" s="104" t="s">
        <v>469</v>
      </c>
      <c r="C2" s="104"/>
    </row>
    <row r="3" spans="2:3" x14ac:dyDescent="0.2">
      <c r="B3" s="104" t="s">
        <v>470</v>
      </c>
      <c r="C3" s="104"/>
    </row>
    <row r="4" spans="2:3" ht="17" thickBot="1" x14ac:dyDescent="0.25">
      <c r="B4" s="13"/>
    </row>
    <row r="5" spans="2:3" ht="22" thickBot="1" x14ac:dyDescent="0.3">
      <c r="B5" s="17" t="s">
        <v>336</v>
      </c>
      <c r="C5" s="18" t="s">
        <v>1</v>
      </c>
    </row>
    <row r="6" spans="2:3" ht="35" customHeight="1" thickTop="1" thickBot="1" x14ac:dyDescent="0.25">
      <c r="B6" s="76" t="s">
        <v>430</v>
      </c>
      <c r="C6" s="88" t="s">
        <v>431</v>
      </c>
    </row>
    <row r="7" spans="2:3" ht="35" thickBot="1" x14ac:dyDescent="0.25">
      <c r="B7" s="76" t="s">
        <v>409</v>
      </c>
      <c r="C7" s="88" t="s">
        <v>424</v>
      </c>
    </row>
    <row r="8" spans="2:3" ht="35" customHeight="1" thickBot="1" x14ac:dyDescent="0.25">
      <c r="B8" s="76" t="s">
        <v>410</v>
      </c>
      <c r="C8" s="88" t="s">
        <v>425</v>
      </c>
    </row>
    <row r="9" spans="2:3" ht="35" thickBot="1" x14ac:dyDescent="0.25">
      <c r="B9" s="77" t="s">
        <v>417</v>
      </c>
      <c r="C9" s="75" t="s">
        <v>465</v>
      </c>
    </row>
    <row r="10" spans="2:3" ht="69" thickBot="1" x14ac:dyDescent="0.25">
      <c r="B10" s="78" t="s">
        <v>411</v>
      </c>
      <c r="C10" s="74" t="s">
        <v>426</v>
      </c>
    </row>
    <row r="11" spans="2:3" ht="35" customHeight="1" thickBot="1" x14ac:dyDescent="0.25">
      <c r="B11" s="78" t="s">
        <v>419</v>
      </c>
      <c r="C11" s="75" t="s">
        <v>461</v>
      </c>
    </row>
    <row r="12" spans="2:3" ht="69" thickBot="1" x14ac:dyDescent="0.25">
      <c r="B12" s="78" t="s">
        <v>413</v>
      </c>
      <c r="C12" s="74" t="s">
        <v>427</v>
      </c>
    </row>
    <row r="13" spans="2:3" ht="35" customHeight="1" thickBot="1" x14ac:dyDescent="0.25">
      <c r="B13" s="78" t="s">
        <v>418</v>
      </c>
      <c r="C13" s="75" t="s">
        <v>462</v>
      </c>
    </row>
    <row r="14" spans="2:3" ht="69" thickBot="1" x14ac:dyDescent="0.25">
      <c r="B14" s="78" t="s">
        <v>414</v>
      </c>
      <c r="C14" s="74" t="s">
        <v>428</v>
      </c>
    </row>
    <row r="15" spans="2:3" ht="35" customHeight="1" thickBot="1" x14ac:dyDescent="0.25">
      <c r="B15" s="78" t="s">
        <v>420</v>
      </c>
      <c r="C15" s="75" t="s">
        <v>463</v>
      </c>
    </row>
    <row r="16" spans="2:3" ht="69" thickBot="1" x14ac:dyDescent="0.25">
      <c r="B16" s="78" t="s">
        <v>412</v>
      </c>
      <c r="C16" s="74" t="s">
        <v>429</v>
      </c>
    </row>
    <row r="17" spans="2:3" ht="35" customHeight="1" thickBot="1" x14ac:dyDescent="0.25">
      <c r="B17" s="78" t="s">
        <v>421</v>
      </c>
      <c r="C17" s="75" t="s">
        <v>464</v>
      </c>
    </row>
    <row r="18" spans="2:3" x14ac:dyDescent="0.2">
      <c r="B18" s="14"/>
      <c r="C18" s="16"/>
    </row>
    <row r="19" spans="2:3" x14ac:dyDescent="0.2">
      <c r="B19" s="14"/>
      <c r="C19" s="16"/>
    </row>
    <row r="20" spans="2:3" x14ac:dyDescent="0.2">
      <c r="B20" s="14"/>
      <c r="C20" s="16"/>
    </row>
    <row r="21" spans="2:3" x14ac:dyDescent="0.2">
      <c r="B21" s="14"/>
      <c r="C21" s="16"/>
    </row>
    <row r="22" spans="2:3" x14ac:dyDescent="0.2">
      <c r="B22" s="14"/>
      <c r="C22" s="16"/>
    </row>
    <row r="23" spans="2:3" x14ac:dyDescent="0.2">
      <c r="B23" s="14"/>
      <c r="C23" s="16"/>
    </row>
    <row r="24" spans="2:3" x14ac:dyDescent="0.2">
      <c r="B24" s="14"/>
      <c r="C24" s="16"/>
    </row>
    <row r="25" spans="2:3" x14ac:dyDescent="0.2">
      <c r="B25" s="14"/>
      <c r="C25" s="16"/>
    </row>
    <row r="26" spans="2:3" x14ac:dyDescent="0.2">
      <c r="B26" s="14"/>
      <c r="C26" s="16"/>
    </row>
    <row r="27" spans="2:3" x14ac:dyDescent="0.2">
      <c r="B27" s="14"/>
      <c r="C27" s="16"/>
    </row>
    <row r="28" spans="2:3" x14ac:dyDescent="0.2">
      <c r="B28" s="14"/>
      <c r="C28" s="16"/>
    </row>
    <row r="29" spans="2:3" x14ac:dyDescent="0.2">
      <c r="B29" s="14"/>
      <c r="C29" s="16"/>
    </row>
    <row r="30" spans="2:3" x14ac:dyDescent="0.2">
      <c r="B30" s="14"/>
      <c r="C30" s="16"/>
    </row>
    <row r="31" spans="2:3" x14ac:dyDescent="0.2">
      <c r="B31" s="14"/>
      <c r="C31" s="16"/>
    </row>
    <row r="32" spans="2:3" x14ac:dyDescent="0.2">
      <c r="B32" s="14"/>
      <c r="C32" s="16"/>
    </row>
    <row r="33" spans="2:3" x14ac:dyDescent="0.2">
      <c r="B33" s="14"/>
      <c r="C33" s="16"/>
    </row>
    <row r="34" spans="2:3" x14ac:dyDescent="0.2">
      <c r="B34" s="14"/>
      <c r="C34" s="16"/>
    </row>
    <row r="35" spans="2:3" x14ac:dyDescent="0.2">
      <c r="B35" s="14"/>
      <c r="C35" s="16"/>
    </row>
    <row r="36" spans="2:3" x14ac:dyDescent="0.2">
      <c r="B36" s="14"/>
      <c r="C36" s="16"/>
    </row>
    <row r="37" spans="2:3" x14ac:dyDescent="0.2">
      <c r="C37" s="16"/>
    </row>
    <row r="38" spans="2:3" x14ac:dyDescent="0.2">
      <c r="C38" s="16"/>
    </row>
    <row r="39" spans="2:3" x14ac:dyDescent="0.2">
      <c r="C39" s="16"/>
    </row>
    <row r="40" spans="2:3" x14ac:dyDescent="0.2">
      <c r="C40" s="16"/>
    </row>
    <row r="41" spans="2:3" x14ac:dyDescent="0.2">
      <c r="C41" s="16"/>
    </row>
    <row r="42" spans="2:3" x14ac:dyDescent="0.2">
      <c r="C42" s="16"/>
    </row>
    <row r="43" spans="2:3" x14ac:dyDescent="0.2">
      <c r="C43" s="16"/>
    </row>
    <row r="44" spans="2:3" x14ac:dyDescent="0.2">
      <c r="C44" s="16"/>
    </row>
    <row r="45" spans="2:3" x14ac:dyDescent="0.2">
      <c r="C45" s="16"/>
    </row>
    <row r="46" spans="2:3" x14ac:dyDescent="0.2">
      <c r="C46" s="16"/>
    </row>
    <row r="47" spans="2:3" x14ac:dyDescent="0.2">
      <c r="C47" s="16"/>
    </row>
    <row r="48" spans="2:3" x14ac:dyDescent="0.2">
      <c r="C48" s="16"/>
    </row>
    <row r="49" spans="3:3" x14ac:dyDescent="0.2">
      <c r="C49" s="16"/>
    </row>
    <row r="50" spans="3:3" x14ac:dyDescent="0.2">
      <c r="C50" s="16"/>
    </row>
    <row r="51" spans="3:3" x14ac:dyDescent="0.2">
      <c r="C51" s="16"/>
    </row>
    <row r="52" spans="3:3" x14ac:dyDescent="0.2">
      <c r="C52" s="16"/>
    </row>
    <row r="53" spans="3:3" x14ac:dyDescent="0.2">
      <c r="C53" s="16"/>
    </row>
    <row r="54" spans="3:3" x14ac:dyDescent="0.2">
      <c r="C54" s="16"/>
    </row>
    <row r="55" spans="3:3" x14ac:dyDescent="0.2">
      <c r="C55" s="16"/>
    </row>
    <row r="56" spans="3:3" x14ac:dyDescent="0.2">
      <c r="C56" s="16"/>
    </row>
    <row r="57" spans="3:3" x14ac:dyDescent="0.2">
      <c r="C57" s="16"/>
    </row>
  </sheetData>
  <mergeCells count="3">
    <mergeCell ref="B1:C1"/>
    <mergeCell ref="B2:C2"/>
    <mergeCell ref="B3:C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B8BF-27FE-8D41-A2A5-3C7A4156E3A6}">
  <sheetPr>
    <tabColor rgb="FF00B050"/>
  </sheetPr>
  <dimension ref="A1:X745"/>
  <sheetViews>
    <sheetView workbookViewId="0">
      <pane xSplit="1" topLeftCell="B1" activePane="topRight" state="frozen"/>
      <selection pane="topRight" activeCell="L9" sqref="L9"/>
    </sheetView>
  </sheetViews>
  <sheetFormatPr baseColWidth="10" defaultColWidth="8.83203125" defaultRowHeight="15" x14ac:dyDescent="0.2"/>
  <cols>
    <col min="1" max="1" width="13.83203125" customWidth="1"/>
    <col min="2" max="7" width="8.83203125" style="10"/>
    <col min="8" max="13" width="8.83203125" style="3"/>
    <col min="17" max="17" width="15.33203125" style="6" bestFit="1" customWidth="1"/>
    <col min="21" max="21" width="18.5" style="31" bestFit="1" customWidth="1"/>
    <col min="22" max="22" width="8.83203125" style="31"/>
    <col min="23" max="23" width="18.5" style="31" bestFit="1" customWidth="1"/>
    <col min="24" max="24" width="8.83203125" style="31"/>
  </cols>
  <sheetData>
    <row r="1" spans="1:24" x14ac:dyDescent="0.2">
      <c r="A1" s="19" t="s">
        <v>204</v>
      </c>
      <c r="B1" s="24" t="s">
        <v>495</v>
      </c>
      <c r="C1" s="24" t="s">
        <v>496</v>
      </c>
      <c r="D1" s="24" t="s">
        <v>497</v>
      </c>
      <c r="E1" s="24" t="s">
        <v>498</v>
      </c>
      <c r="F1" s="24" t="s">
        <v>499</v>
      </c>
      <c r="G1" s="24" t="s">
        <v>500</v>
      </c>
      <c r="H1" s="22" t="s">
        <v>480</v>
      </c>
      <c r="I1" s="22" t="s">
        <v>481</v>
      </c>
      <c r="J1" s="22" t="s">
        <v>482</v>
      </c>
      <c r="K1" s="22" t="s">
        <v>483</v>
      </c>
      <c r="L1" s="22" t="s">
        <v>484</v>
      </c>
      <c r="M1" s="22" t="s">
        <v>485</v>
      </c>
      <c r="N1" t="s">
        <v>342</v>
      </c>
      <c r="O1" s="3" t="s">
        <v>323</v>
      </c>
      <c r="P1" s="3" t="s">
        <v>320</v>
      </c>
      <c r="Q1" s="3" t="s">
        <v>415</v>
      </c>
      <c r="R1" s="3" t="s">
        <v>416</v>
      </c>
      <c r="S1" s="3" t="s">
        <v>318</v>
      </c>
      <c r="T1" s="3" t="s">
        <v>319</v>
      </c>
      <c r="U1" s="3" t="s">
        <v>343</v>
      </c>
      <c r="V1" s="3" t="s">
        <v>344</v>
      </c>
      <c r="W1" s="3" t="s">
        <v>328</v>
      </c>
      <c r="X1" s="3" t="s">
        <v>329</v>
      </c>
    </row>
    <row r="2" spans="1:24" x14ac:dyDescent="0.2">
      <c r="A2" t="s">
        <v>287</v>
      </c>
      <c r="B2" s="10">
        <v>5.3152935491664697E-3</v>
      </c>
      <c r="C2" s="10">
        <v>3.8893690579083801E-3</v>
      </c>
      <c r="D2" s="10">
        <v>3.5244360902255598E-3</v>
      </c>
      <c r="E2" s="10">
        <v>5.4024851431658596E-3</v>
      </c>
      <c r="F2" s="10">
        <v>7.5499269361909401E-3</v>
      </c>
      <c r="G2" s="10">
        <v>4.0947645510383199E-3</v>
      </c>
      <c r="H2" s="3">
        <v>2.5992438563326998E-3</v>
      </c>
      <c r="I2" s="3">
        <v>1.6103059581320501E-3</v>
      </c>
      <c r="J2" s="3">
        <v>1.4699706005879901E-3</v>
      </c>
      <c r="K2" s="3">
        <v>1.2603982858583301E-3</v>
      </c>
      <c r="L2" s="3">
        <v>6.5516488316226204E-4</v>
      </c>
      <c r="M2" s="3">
        <v>7.1123755334281697E-4</v>
      </c>
      <c r="N2" s="31">
        <v>1</v>
      </c>
      <c r="O2">
        <f t="shared" ref="O2:O28" si="0">AVERAGEIF(B2:G2,"&lt;&gt;0")</f>
        <v>4.9627125546159211E-3</v>
      </c>
      <c r="P2">
        <f t="shared" ref="P2:P28" si="1">AVERAGEIF(H2:M2,"&lt;&gt;0")</f>
        <v>1.384386856236025E-3</v>
      </c>
      <c r="Q2" s="6">
        <f>TTEST(B2:G2,H2:M2,2,3)</f>
        <v>9.963508873634425E-4</v>
      </c>
      <c r="R2">
        <f t="shared" ref="R2:R28" si="2">-LOG10(Q2)</f>
        <v>3.0015876880732355</v>
      </c>
      <c r="S2">
        <f t="shared" ref="S2:S28" si="3">P2/O2</f>
        <v>0.27895769521214325</v>
      </c>
      <c r="T2">
        <f t="shared" ref="T2:T28" si="4">LOG(S2,2)</f>
        <v>-1.8418817453609513</v>
      </c>
      <c r="U2" s="31" t="s">
        <v>335</v>
      </c>
      <c r="V2" s="30" t="s">
        <v>330</v>
      </c>
      <c r="W2" s="30" t="s">
        <v>335</v>
      </c>
      <c r="X2" s="31" t="s">
        <v>330</v>
      </c>
    </row>
    <row r="3" spans="1:24" x14ac:dyDescent="0.2">
      <c r="A3" t="s">
        <v>239</v>
      </c>
      <c r="B3" s="10">
        <v>1.9888856390757499E-2</v>
      </c>
      <c r="C3" s="10">
        <v>1.3529838125151E-2</v>
      </c>
      <c r="D3" s="10">
        <v>1.6853932584269701E-2</v>
      </c>
      <c r="E3" s="10">
        <v>1.7857142857142901E-2</v>
      </c>
      <c r="F3" s="10">
        <v>3.2955159373311699E-2</v>
      </c>
      <c r="G3" s="10">
        <v>1.8753044325377499E-2</v>
      </c>
      <c r="H3" s="3">
        <v>6.14366729678639E-3</v>
      </c>
      <c r="I3" s="3">
        <v>8.6956521739130401E-3</v>
      </c>
      <c r="J3" s="3">
        <v>4.1999160016799701E-3</v>
      </c>
      <c r="K3" s="3">
        <v>2.2687169145450001E-3</v>
      </c>
      <c r="L3" s="3">
        <v>3.27582441581131E-3</v>
      </c>
      <c r="M3" s="3">
        <v>2.6078710289236598E-3</v>
      </c>
      <c r="N3" s="31">
        <v>2</v>
      </c>
      <c r="O3">
        <f t="shared" si="0"/>
        <v>1.9972995609335051E-2</v>
      </c>
      <c r="P3">
        <f t="shared" si="1"/>
        <v>4.5319413052765612E-3</v>
      </c>
      <c r="Q3" s="6">
        <f>TTEST(B3:G3,H3:M3,2,3)</f>
        <v>1.5766283240876329E-3</v>
      </c>
      <c r="R3">
        <f t="shared" si="2"/>
        <v>2.8022706756137605</v>
      </c>
      <c r="S3">
        <f t="shared" si="3"/>
        <v>0.22690343471353921</v>
      </c>
      <c r="T3">
        <f t="shared" si="4"/>
        <v>-2.1398496471521886</v>
      </c>
      <c r="U3" s="31" t="s">
        <v>335</v>
      </c>
      <c r="V3" s="30" t="s">
        <v>330</v>
      </c>
      <c r="W3" s="30" t="s">
        <v>335</v>
      </c>
      <c r="X3" s="31" t="s">
        <v>330</v>
      </c>
    </row>
    <row r="4" spans="1:24" x14ac:dyDescent="0.2">
      <c r="A4" t="s">
        <v>290</v>
      </c>
      <c r="B4" s="10">
        <v>2.41604252234839E-3</v>
      </c>
      <c r="C4" s="10">
        <v>1.0371650821089E-2</v>
      </c>
      <c r="D4" s="10">
        <v>4.4642857142857097E-3</v>
      </c>
      <c r="E4" s="10">
        <v>5.1323608860075597E-3</v>
      </c>
      <c r="F4" s="10">
        <v>5.60155869459328E-3</v>
      </c>
      <c r="G4" s="10">
        <v>4.97221409768938E-3</v>
      </c>
      <c r="H4" s="3">
        <v>0</v>
      </c>
      <c r="I4" s="3">
        <v>0</v>
      </c>
      <c r="J4" s="3">
        <v>0</v>
      </c>
      <c r="K4" s="3">
        <v>7.0888468809073696E-4</v>
      </c>
      <c r="L4" s="3">
        <v>6.4412238325281795E-4</v>
      </c>
      <c r="M4" s="3">
        <v>1.0499790004199899E-3</v>
      </c>
      <c r="N4" s="31">
        <v>3</v>
      </c>
      <c r="O4">
        <f t="shared" si="0"/>
        <v>5.4930187893355532E-3</v>
      </c>
      <c r="P4">
        <f t="shared" si="1"/>
        <v>8.0099535725451502E-4</v>
      </c>
      <c r="Q4" s="6">
        <f>TTEST(B4:G4,K4:M4,2,3)</f>
        <v>7.0516416515020944E-3</v>
      </c>
      <c r="R4">
        <f t="shared" si="2"/>
        <v>2.1517097656763915</v>
      </c>
      <c r="S4">
        <f t="shared" si="3"/>
        <v>0.14582061121101772</v>
      </c>
      <c r="T4">
        <f t="shared" si="4"/>
        <v>-2.777733441132614</v>
      </c>
      <c r="U4" s="31" t="s">
        <v>334</v>
      </c>
      <c r="V4" s="30" t="s">
        <v>330</v>
      </c>
      <c r="W4" s="30" t="s">
        <v>335</v>
      </c>
      <c r="X4" s="31" t="s">
        <v>330</v>
      </c>
    </row>
    <row r="5" spans="1:24" x14ac:dyDescent="0.2">
      <c r="A5" t="s">
        <v>268</v>
      </c>
      <c r="B5" s="10">
        <v>2.9833284586136301E-2</v>
      </c>
      <c r="C5" s="10">
        <v>1.8361923169847801E-2</v>
      </c>
      <c r="D5" s="10">
        <v>1.29645635263613E-3</v>
      </c>
      <c r="E5" s="10">
        <v>1.9031954887218001E-2</v>
      </c>
      <c r="F5" s="10">
        <v>1.3236088600756301E-2</v>
      </c>
      <c r="G5" s="10">
        <v>9.2547491475888904E-3</v>
      </c>
      <c r="H5" s="3">
        <v>0.12618147448015099</v>
      </c>
      <c r="I5" s="3">
        <v>0.12721417069243199</v>
      </c>
      <c r="J5" s="3">
        <v>0.16316673666526699</v>
      </c>
      <c r="K5" s="3">
        <v>2.1426770859591601E-2</v>
      </c>
      <c r="L5" s="3">
        <v>7.29416903253986E-2</v>
      </c>
      <c r="M5" s="3">
        <v>7.3494547178757696E-2</v>
      </c>
      <c r="N5" s="31">
        <v>4</v>
      </c>
      <c r="O5">
        <f t="shared" si="0"/>
        <v>1.5169076124030569E-2</v>
      </c>
      <c r="P5">
        <f t="shared" si="1"/>
        <v>9.7404231700266297E-2</v>
      </c>
      <c r="Q5" s="6">
        <f>TTEST(B5:G5,H5:M5,2,3)</f>
        <v>1.0132991590755187E-2</v>
      </c>
      <c r="R5">
        <f t="shared" si="2"/>
        <v>1.9942623177640626</v>
      </c>
      <c r="S5">
        <f t="shared" si="3"/>
        <v>6.4212369233192996</v>
      </c>
      <c r="T5">
        <f t="shared" si="4"/>
        <v>2.6828512305645869</v>
      </c>
      <c r="U5" s="31" t="s">
        <v>334</v>
      </c>
      <c r="V5" s="30" t="s">
        <v>330</v>
      </c>
      <c r="W5" s="30" t="s">
        <v>335</v>
      </c>
      <c r="X5" s="31" t="s">
        <v>330</v>
      </c>
    </row>
    <row r="6" spans="1:24" x14ac:dyDescent="0.2">
      <c r="A6" t="s">
        <v>235</v>
      </c>
      <c r="B6" s="10">
        <v>1.6671541386370298E-2</v>
      </c>
      <c r="C6" s="10">
        <v>1.66706934042039E-2</v>
      </c>
      <c r="D6" s="10">
        <v>4.1486603284356098E-2</v>
      </c>
      <c r="E6" s="10">
        <v>5.7095864661654103E-2</v>
      </c>
      <c r="F6" s="10">
        <v>5.7266342517558098E-2</v>
      </c>
      <c r="G6" s="10">
        <v>4.0672187043351203E-2</v>
      </c>
      <c r="H6" s="3">
        <v>8.9792060491493408E-3</v>
      </c>
      <c r="I6" s="3">
        <v>1.06280193236715E-2</v>
      </c>
      <c r="J6" s="3">
        <v>3.9899202015959701E-3</v>
      </c>
      <c r="K6" s="3">
        <v>9.0748676581799796E-3</v>
      </c>
      <c r="L6" s="3">
        <v>7.6435903035597299E-3</v>
      </c>
      <c r="M6" s="3">
        <v>1.3039355144618301E-2</v>
      </c>
      <c r="N6" s="31">
        <v>5</v>
      </c>
      <c r="O6">
        <f t="shared" si="0"/>
        <v>3.8310538716248954E-2</v>
      </c>
      <c r="P6">
        <f t="shared" si="1"/>
        <v>8.8924931134624699E-3</v>
      </c>
      <c r="Q6" s="6">
        <f>TTEST(B6:G6,H6:M6,2,3)</f>
        <v>1.0316931529056626E-2</v>
      </c>
      <c r="R6">
        <f t="shared" si="2"/>
        <v>1.9864494517546849</v>
      </c>
      <c r="S6">
        <f t="shared" si="3"/>
        <v>0.23211610724990472</v>
      </c>
      <c r="T6">
        <f t="shared" si="4"/>
        <v>-2.1070814556893773</v>
      </c>
      <c r="U6" s="31" t="s">
        <v>334</v>
      </c>
      <c r="V6" s="30" t="s">
        <v>330</v>
      </c>
      <c r="W6" s="30" t="s">
        <v>335</v>
      </c>
      <c r="X6" s="31" t="s">
        <v>330</v>
      </c>
    </row>
    <row r="7" spans="1:24" x14ac:dyDescent="0.2">
      <c r="A7" s="1" t="s">
        <v>234</v>
      </c>
      <c r="B7" s="10">
        <v>4.1054451166810703E-3</v>
      </c>
      <c r="C7" s="10">
        <v>3.0545112781954899E-3</v>
      </c>
      <c r="D7" s="10">
        <v>5.9427336574824404E-3</v>
      </c>
      <c r="E7" s="10">
        <v>8.0370189965903605E-3</v>
      </c>
      <c r="F7" s="10">
        <v>0</v>
      </c>
      <c r="G7" s="10">
        <v>0</v>
      </c>
      <c r="H7" s="3">
        <v>0.10940453686200401</v>
      </c>
      <c r="I7" s="3">
        <v>8.37359098228663E-2</v>
      </c>
      <c r="J7" s="3">
        <v>5.4178916421671601E-2</v>
      </c>
      <c r="K7" s="3">
        <v>2.4199647088479999E-2</v>
      </c>
      <c r="L7" s="3">
        <v>3.1884690980563402E-2</v>
      </c>
      <c r="M7" s="3">
        <v>4.1725936462778598E-2</v>
      </c>
      <c r="N7" s="31">
        <v>6</v>
      </c>
      <c r="O7">
        <f t="shared" si="0"/>
        <v>5.2849272622373404E-3</v>
      </c>
      <c r="P7">
        <f t="shared" si="1"/>
        <v>5.7521606273060653E-2</v>
      </c>
      <c r="Q7" s="6">
        <f>TTEST(B7:E7,H7:M7,2,3)</f>
        <v>1.1372320312555258E-2</v>
      </c>
      <c r="R7">
        <f t="shared" si="2"/>
        <v>1.9441509164792978</v>
      </c>
      <c r="S7">
        <f t="shared" si="3"/>
        <v>10.884086652255881</v>
      </c>
      <c r="T7">
        <f t="shared" si="4"/>
        <v>3.4441484424643103</v>
      </c>
      <c r="U7" s="31" t="s">
        <v>334</v>
      </c>
      <c r="V7" s="30" t="s">
        <v>330</v>
      </c>
      <c r="W7" s="30" t="s">
        <v>335</v>
      </c>
      <c r="X7" s="31" t="s">
        <v>330</v>
      </c>
    </row>
    <row r="8" spans="1:24" x14ac:dyDescent="0.2">
      <c r="A8" t="s">
        <v>207</v>
      </c>
      <c r="B8" s="10">
        <v>5.8496636443404503E-4</v>
      </c>
      <c r="C8" s="10">
        <v>9.6641700893935697E-4</v>
      </c>
      <c r="D8" s="10">
        <v>4.3215211754537599E-4</v>
      </c>
      <c r="E8" s="10">
        <v>7.0488721804511296E-4</v>
      </c>
      <c r="F8" s="10">
        <v>1.08049702863317E-3</v>
      </c>
      <c r="G8" s="10">
        <v>7.3063809059912296E-4</v>
      </c>
      <c r="H8" s="3">
        <v>1.18147448015123E-3</v>
      </c>
      <c r="I8" s="3">
        <v>1.28824476650564E-3</v>
      </c>
      <c r="J8" s="3">
        <v>8.39983200335993E-4</v>
      </c>
      <c r="K8" s="3">
        <v>1.2603982858583301E-3</v>
      </c>
      <c r="L8" s="3">
        <v>1.0919414719371E-3</v>
      </c>
      <c r="M8" s="3">
        <v>9.4831673779042201E-4</v>
      </c>
      <c r="N8" s="31">
        <v>7</v>
      </c>
      <c r="O8">
        <f t="shared" si="0"/>
        <v>7.4992630469936409E-4</v>
      </c>
      <c r="P8">
        <f t="shared" si="1"/>
        <v>1.1017264904297859E-3</v>
      </c>
      <c r="Q8" s="6">
        <f>TTEST(B8:G8,H8:M8,2,3)</f>
        <v>1.7489782800849403E-2</v>
      </c>
      <c r="R8">
        <f t="shared" si="2"/>
        <v>1.7572155838305454</v>
      </c>
      <c r="S8">
        <f t="shared" si="3"/>
        <v>1.4691130095395895</v>
      </c>
      <c r="T8">
        <f t="shared" si="4"/>
        <v>0.55494537753573625</v>
      </c>
      <c r="U8" s="31" t="s">
        <v>332</v>
      </c>
      <c r="V8" s="30" t="s">
        <v>330</v>
      </c>
      <c r="W8" s="31" t="s">
        <v>333</v>
      </c>
      <c r="X8" s="30" t="s">
        <v>330</v>
      </c>
    </row>
    <row r="9" spans="1:24" x14ac:dyDescent="0.2">
      <c r="A9" t="s">
        <v>236</v>
      </c>
      <c r="B9" s="10">
        <v>1.46241591108511E-3</v>
      </c>
      <c r="C9" s="10">
        <v>9.6641700893935697E-4</v>
      </c>
      <c r="D9" s="10">
        <v>1.94468452895419E-3</v>
      </c>
      <c r="E9" s="10">
        <v>1.40977443609023E-3</v>
      </c>
      <c r="F9" s="10">
        <v>1.6207455429497601E-3</v>
      </c>
      <c r="G9" s="10">
        <v>3.6531904529956199E-3</v>
      </c>
      <c r="H9" s="3">
        <v>7.7977315689981104E-3</v>
      </c>
      <c r="I9" s="3">
        <v>8.3735909822866307E-3</v>
      </c>
      <c r="J9" s="3">
        <v>9.2398152036959301E-3</v>
      </c>
      <c r="K9" s="3">
        <v>2.5207965717166602E-3</v>
      </c>
      <c r="L9" s="3">
        <v>3.27582441581131E-3</v>
      </c>
      <c r="M9" s="3">
        <v>3.0820293978188699E-3</v>
      </c>
      <c r="N9" s="31">
        <v>8</v>
      </c>
      <c r="O9">
        <f t="shared" si="0"/>
        <v>1.842871313502378E-3</v>
      </c>
      <c r="P9">
        <f t="shared" si="1"/>
        <v>5.714964690054585E-3</v>
      </c>
      <c r="Q9" s="6">
        <f>TTEST(B9:G9,H9:M9,2,3)</f>
        <v>2.5615719820768493E-2</v>
      </c>
      <c r="R9">
        <f t="shared" si="2"/>
        <v>1.5914934356183905</v>
      </c>
      <c r="S9">
        <f t="shared" si="3"/>
        <v>3.1011197842096156</v>
      </c>
      <c r="T9">
        <f t="shared" si="4"/>
        <v>1.6327892527314503</v>
      </c>
      <c r="U9" s="31" t="s">
        <v>334</v>
      </c>
      <c r="V9" s="30" t="s">
        <v>330</v>
      </c>
      <c r="W9" s="30" t="s">
        <v>335</v>
      </c>
      <c r="X9" s="31" t="s">
        <v>330</v>
      </c>
    </row>
    <row r="10" spans="1:24" x14ac:dyDescent="0.2">
      <c r="A10" t="s">
        <v>274</v>
      </c>
      <c r="B10" s="10">
        <v>3.8656680357574301E-3</v>
      </c>
      <c r="C10" s="10">
        <v>1.7286084701815E-3</v>
      </c>
      <c r="D10" s="10">
        <v>9.3984962406015E-4</v>
      </c>
      <c r="E10" s="10">
        <v>2.4311183144246399E-3</v>
      </c>
      <c r="F10" s="10">
        <v>1.21773015099854E-3</v>
      </c>
      <c r="G10" s="10">
        <v>2.92483182217023E-3</v>
      </c>
      <c r="H10" s="3">
        <v>0</v>
      </c>
      <c r="I10" s="3">
        <v>0</v>
      </c>
      <c r="J10" s="3">
        <v>0</v>
      </c>
      <c r="K10" s="3">
        <v>7.0888468809073696E-4</v>
      </c>
      <c r="L10" s="3">
        <v>1.28824476650564E-3</v>
      </c>
      <c r="M10" s="3">
        <v>6.5516488316226204E-4</v>
      </c>
      <c r="N10" s="31">
        <v>9</v>
      </c>
      <c r="O10">
        <f t="shared" si="0"/>
        <v>2.1846344029320818E-3</v>
      </c>
      <c r="P10">
        <f t="shared" si="1"/>
        <v>8.8409811258621308E-4</v>
      </c>
      <c r="Q10" s="6">
        <f>TTEST(B10:G10,K10:M10,2,3)</f>
        <v>3.6217808703156294E-2</v>
      </c>
      <c r="R10">
        <f t="shared" si="2"/>
        <v>1.4410778294752011</v>
      </c>
      <c r="S10">
        <f t="shared" si="3"/>
        <v>0.40468927496501522</v>
      </c>
      <c r="T10">
        <f t="shared" si="4"/>
        <v>-1.3051134795341286</v>
      </c>
      <c r="U10" s="31" t="s">
        <v>334</v>
      </c>
      <c r="V10" s="30" t="s">
        <v>330</v>
      </c>
      <c r="W10" s="30" t="s">
        <v>335</v>
      </c>
      <c r="X10" s="30" t="s">
        <v>330</v>
      </c>
    </row>
    <row r="11" spans="1:24" x14ac:dyDescent="0.2">
      <c r="A11" t="s">
        <v>206</v>
      </c>
      <c r="B11" s="10">
        <v>5.2646972799063997E-3</v>
      </c>
      <c r="C11" s="10">
        <v>4.3488765402271102E-3</v>
      </c>
      <c r="D11" s="10">
        <v>1.6637856525497E-2</v>
      </c>
      <c r="E11" s="10">
        <v>4.6992481203007499E-3</v>
      </c>
      <c r="F11" s="10">
        <v>6.7531064289573202E-3</v>
      </c>
      <c r="G11" s="10">
        <v>9.74184120798831E-3</v>
      </c>
      <c r="H11" s="3">
        <v>4.0170132325141796E-3</v>
      </c>
      <c r="I11" s="3">
        <v>3.5426731078905E-3</v>
      </c>
      <c r="J11" s="3">
        <v>3.77992440151197E-3</v>
      </c>
      <c r="K11" s="3">
        <v>1.2603982858583301E-3</v>
      </c>
      <c r="L11" s="3">
        <v>1.5287180607119501E-3</v>
      </c>
      <c r="M11" s="3">
        <v>1.42247510668563E-3</v>
      </c>
      <c r="N11" s="31">
        <v>10</v>
      </c>
      <c r="O11">
        <f t="shared" si="0"/>
        <v>7.9076043504794826E-3</v>
      </c>
      <c r="P11">
        <f t="shared" si="1"/>
        <v>2.5918670325287599E-3</v>
      </c>
      <c r="Q11" s="6">
        <f>TTEST(B11:G11,H11:M11,2,3)</f>
        <v>3.8761435989814984E-2</v>
      </c>
      <c r="R11">
        <f t="shared" si="2"/>
        <v>1.4116001420727537</v>
      </c>
      <c r="S11">
        <f t="shared" si="3"/>
        <v>0.32776893198653778</v>
      </c>
      <c r="T11">
        <f t="shared" si="4"/>
        <v>-1.6092489817346942</v>
      </c>
      <c r="U11" s="31" t="s">
        <v>334</v>
      </c>
      <c r="V11" s="30" t="s">
        <v>330</v>
      </c>
      <c r="W11" s="30" t="s">
        <v>335</v>
      </c>
      <c r="X11" s="31" t="s">
        <v>330</v>
      </c>
    </row>
    <row r="12" spans="1:24" x14ac:dyDescent="0.2">
      <c r="A12" t="s">
        <v>216</v>
      </c>
      <c r="B12" s="10">
        <v>9.6641700893935697E-4</v>
      </c>
      <c r="C12" s="10">
        <v>7.3063809059912296E-4</v>
      </c>
      <c r="D12" s="10">
        <v>0</v>
      </c>
      <c r="E12" s="10">
        <v>0</v>
      </c>
      <c r="F12" s="10">
        <v>0</v>
      </c>
      <c r="G12" s="10">
        <v>0</v>
      </c>
      <c r="H12" s="3">
        <v>0</v>
      </c>
      <c r="I12" s="3">
        <v>2.2687169145450001E-3</v>
      </c>
      <c r="J12" s="3">
        <v>9.4517958412098301E-4</v>
      </c>
      <c r="K12" s="3">
        <v>1.6103059581320501E-3</v>
      </c>
      <c r="L12" s="3">
        <v>1.9654946494867898E-3</v>
      </c>
      <c r="M12" s="3">
        <v>1.18539592223803E-3</v>
      </c>
      <c r="N12" s="31">
        <v>11</v>
      </c>
      <c r="O12">
        <f t="shared" si="0"/>
        <v>8.4852754976923997E-4</v>
      </c>
      <c r="P12">
        <f t="shared" si="1"/>
        <v>1.5950186057045706E-3</v>
      </c>
      <c r="Q12" s="6">
        <f>TTEST(B12:C12,I12:M12,2,3)</f>
        <v>3.969593963282364E-2</v>
      </c>
      <c r="R12">
        <f t="shared" si="2"/>
        <v>1.4012539135200603</v>
      </c>
      <c r="S12">
        <f t="shared" si="3"/>
        <v>1.8797487555216581</v>
      </c>
      <c r="T12">
        <f t="shared" si="4"/>
        <v>0.91053984627236717</v>
      </c>
      <c r="U12" s="31" t="s">
        <v>332</v>
      </c>
      <c r="V12" s="30" t="s">
        <v>330</v>
      </c>
      <c r="W12" s="42" t="s">
        <v>333</v>
      </c>
      <c r="X12" s="42" t="s">
        <v>330</v>
      </c>
    </row>
    <row r="13" spans="1:24" x14ac:dyDescent="0.2">
      <c r="A13" t="s">
        <v>237</v>
      </c>
      <c r="B13" s="10">
        <v>2.6323486399531999E-3</v>
      </c>
      <c r="C13" s="10">
        <v>2.8992510268180702E-3</v>
      </c>
      <c r="D13" s="10">
        <v>4.3215211754537601E-3</v>
      </c>
      <c r="E13" s="10">
        <v>2.8195488721804501E-3</v>
      </c>
      <c r="F13" s="10">
        <v>2.4311183144246399E-3</v>
      </c>
      <c r="G13" s="10">
        <v>3.8967364831953202E-3</v>
      </c>
      <c r="H13" s="3">
        <v>0</v>
      </c>
      <c r="I13" s="3">
        <v>2.3629489603024601E-3</v>
      </c>
      <c r="J13" s="3">
        <v>2.8985507246376799E-3</v>
      </c>
      <c r="K13" s="3">
        <v>2.51994960100798E-3</v>
      </c>
      <c r="L13" s="3">
        <v>1.5287180607119501E-3</v>
      </c>
      <c r="M13" s="3">
        <v>1.18539592223803E-3</v>
      </c>
      <c r="N13" s="31">
        <v>12</v>
      </c>
      <c r="O13">
        <f t="shared" si="0"/>
        <v>3.1667540853375733E-3</v>
      </c>
      <c r="P13">
        <f t="shared" si="1"/>
        <v>2.0991126537796201E-3</v>
      </c>
      <c r="Q13" s="6">
        <f>TTEST(B13:G13,I13:M13,2,3)</f>
        <v>4.0662593298856888E-2</v>
      </c>
      <c r="R13">
        <f t="shared" si="2"/>
        <v>1.3908049272358882</v>
      </c>
      <c r="S13">
        <f t="shared" si="3"/>
        <v>0.66285938131373923</v>
      </c>
      <c r="T13">
        <f t="shared" si="4"/>
        <v>-0.59322524475789329</v>
      </c>
      <c r="U13" s="31" t="s">
        <v>332</v>
      </c>
      <c r="V13" s="30" t="s">
        <v>330</v>
      </c>
      <c r="W13" s="30" t="s">
        <v>333</v>
      </c>
      <c r="X13" s="31" t="s">
        <v>330</v>
      </c>
    </row>
    <row r="14" spans="1:24" x14ac:dyDescent="0.2">
      <c r="A14" t="s">
        <v>304</v>
      </c>
      <c r="B14" s="10">
        <v>7.3120795554255597E-3</v>
      </c>
      <c r="C14" s="10">
        <v>2.41604252234839E-3</v>
      </c>
      <c r="D14" s="10">
        <v>3.0250648228176301E-3</v>
      </c>
      <c r="E14" s="10">
        <v>4.2293233082706799E-3</v>
      </c>
      <c r="F14" s="10">
        <v>2.9713668287412202E-3</v>
      </c>
      <c r="G14" s="10">
        <v>1.46127618119825E-3</v>
      </c>
      <c r="H14" s="3">
        <v>0</v>
      </c>
      <c r="I14" s="3">
        <v>1.18147448015123E-3</v>
      </c>
      <c r="J14" s="3">
        <v>9.6618357487922703E-4</v>
      </c>
      <c r="K14" s="3">
        <v>2.0166372573733301E-3</v>
      </c>
      <c r="L14" s="3">
        <v>2.18388294387421E-3</v>
      </c>
      <c r="M14" s="3">
        <v>7.1123755334281697E-4</v>
      </c>
      <c r="N14" s="31">
        <v>13</v>
      </c>
      <c r="O14">
        <f t="shared" si="0"/>
        <v>3.569192203133622E-3</v>
      </c>
      <c r="P14">
        <f t="shared" si="1"/>
        <v>1.4118831619241627E-3</v>
      </c>
      <c r="Q14" s="6">
        <f>TTEST(B14:G14,I14:M14,2,3)</f>
        <v>4.9189993337879469E-2</v>
      </c>
      <c r="R14">
        <f t="shared" si="2"/>
        <v>1.3081232362599893</v>
      </c>
      <c r="S14">
        <f t="shared" si="3"/>
        <v>0.39557498771979277</v>
      </c>
      <c r="T14">
        <f t="shared" si="4"/>
        <v>-1.3379768877828204</v>
      </c>
      <c r="U14" s="30" t="s">
        <v>334</v>
      </c>
      <c r="V14" s="30" t="s">
        <v>331</v>
      </c>
      <c r="W14" s="30" t="s">
        <v>335</v>
      </c>
      <c r="X14" s="30" t="s">
        <v>331</v>
      </c>
    </row>
    <row r="15" spans="1:24" x14ac:dyDescent="0.2">
      <c r="A15" t="s">
        <v>209</v>
      </c>
      <c r="B15" s="10">
        <v>3.8022813688212902E-3</v>
      </c>
      <c r="C15" s="10">
        <v>4.1072722879922701E-3</v>
      </c>
      <c r="D15" s="10">
        <v>3.6732929991356998E-3</v>
      </c>
      <c r="E15" s="10">
        <v>3.28947368421053E-3</v>
      </c>
      <c r="F15" s="10">
        <v>5.1323608860075597E-3</v>
      </c>
      <c r="G15" s="10">
        <v>2.9225523623964901E-3</v>
      </c>
      <c r="H15" s="3">
        <v>2.1266540642722099E-3</v>
      </c>
      <c r="I15" s="3">
        <v>3.5426731078905E-3</v>
      </c>
      <c r="J15" s="3">
        <v>1.0499790004199899E-3</v>
      </c>
      <c r="K15" s="3">
        <v>3.0249558860599999E-3</v>
      </c>
      <c r="L15" s="3">
        <v>3.0574361214238898E-3</v>
      </c>
      <c r="M15" s="3">
        <v>3.55618776671408E-3</v>
      </c>
      <c r="N15" s="31">
        <v>14</v>
      </c>
      <c r="O15">
        <f t="shared" si="0"/>
        <v>3.821205598093973E-3</v>
      </c>
      <c r="P15">
        <f t="shared" si="1"/>
        <v>2.7263143244634449E-3</v>
      </c>
      <c r="Q15" s="6">
        <f>TTEST(B15:G15,H15:M15,2,3)</f>
        <v>5.6653034133222049E-2</v>
      </c>
      <c r="R15">
        <f t="shared" si="2"/>
        <v>1.2467768259236338</v>
      </c>
      <c r="S15">
        <f t="shared" si="3"/>
        <v>0.71346967716768173</v>
      </c>
      <c r="T15">
        <f t="shared" si="4"/>
        <v>-0.48707597917290346</v>
      </c>
      <c r="U15" s="31" t="s">
        <v>332</v>
      </c>
      <c r="V15" s="30" t="s">
        <v>331</v>
      </c>
      <c r="W15" s="31" t="s">
        <v>332</v>
      </c>
      <c r="X15" s="30" t="s">
        <v>331</v>
      </c>
    </row>
    <row r="16" spans="1:24" x14ac:dyDescent="0.2">
      <c r="A16" t="s">
        <v>231</v>
      </c>
      <c r="B16" s="10">
        <v>9.6641700893935697E-4</v>
      </c>
      <c r="C16" s="10">
        <v>5.4024851431658596E-4</v>
      </c>
      <c r="D16" s="10">
        <v>1.46127618119825E-3</v>
      </c>
      <c r="E16" s="10">
        <v>0</v>
      </c>
      <c r="F16" s="10">
        <v>0</v>
      </c>
      <c r="G16" s="10">
        <v>0</v>
      </c>
      <c r="H16" s="3">
        <v>2.3629489603024601E-3</v>
      </c>
      <c r="I16" s="3">
        <v>2.8985507246376799E-3</v>
      </c>
      <c r="J16" s="3">
        <v>6.29987400251995E-4</v>
      </c>
      <c r="K16" s="3">
        <v>2.7728762288883298E-3</v>
      </c>
      <c r="L16" s="3">
        <v>1.7471063550993701E-3</v>
      </c>
      <c r="M16" s="3">
        <v>1.42247510668563E-3</v>
      </c>
      <c r="N16" s="31">
        <v>15</v>
      </c>
      <c r="O16">
        <f t="shared" si="0"/>
        <v>9.8931390148473096E-4</v>
      </c>
      <c r="P16">
        <f t="shared" si="1"/>
        <v>1.9723241293109106E-3</v>
      </c>
      <c r="Q16" s="6">
        <f>TTEST(B16:D16,H16:M16,2,3)</f>
        <v>6.3696807858077631E-2</v>
      </c>
      <c r="R16">
        <f t="shared" si="2"/>
        <v>1.1958823316263365</v>
      </c>
      <c r="S16">
        <f t="shared" si="3"/>
        <v>1.9936282370549014</v>
      </c>
      <c r="T16">
        <f t="shared" si="4"/>
        <v>0.99539640744855862</v>
      </c>
      <c r="U16" s="31" t="s">
        <v>332</v>
      </c>
      <c r="V16" s="30" t="s">
        <v>331</v>
      </c>
      <c r="W16" s="31" t="s">
        <v>332</v>
      </c>
      <c r="X16" s="30" t="s">
        <v>331</v>
      </c>
    </row>
    <row r="17" spans="1:24" x14ac:dyDescent="0.2">
      <c r="A17" t="s">
        <v>277</v>
      </c>
      <c r="B17" s="10">
        <v>2.6323486399531999E-3</v>
      </c>
      <c r="C17" s="10">
        <v>3.8656680357574301E-3</v>
      </c>
      <c r="D17" s="10">
        <v>1.29645635263613E-3</v>
      </c>
      <c r="E17" s="10">
        <v>2.5845864661654099E-3</v>
      </c>
      <c r="F17" s="10">
        <v>2.7012425715829298E-3</v>
      </c>
      <c r="G17" s="10">
        <v>3.1660983925961999E-3</v>
      </c>
      <c r="H17" s="3">
        <v>3.0718336483931902E-3</v>
      </c>
      <c r="I17" s="3">
        <v>5.1529790660225401E-3</v>
      </c>
      <c r="J17" s="3">
        <v>1.88996220075598E-3</v>
      </c>
      <c r="K17" s="3">
        <v>4.5374338290899898E-3</v>
      </c>
      <c r="L17" s="3">
        <v>5.02293077091068E-3</v>
      </c>
      <c r="M17" s="3">
        <v>4.2674253200569003E-3</v>
      </c>
      <c r="N17" s="31">
        <v>16</v>
      </c>
      <c r="O17">
        <f t="shared" si="0"/>
        <v>2.7077334097818837E-3</v>
      </c>
      <c r="P17">
        <f t="shared" si="1"/>
        <v>3.9904274725382129E-3</v>
      </c>
      <c r="Q17" s="6">
        <f>TTEST(B17:G17,H17:M17,2,3)</f>
        <v>7.0356990446733894E-2</v>
      </c>
      <c r="R17">
        <f t="shared" si="2"/>
        <v>1.1526927459674263</v>
      </c>
      <c r="S17">
        <f t="shared" si="3"/>
        <v>1.4737150482106192</v>
      </c>
      <c r="T17">
        <f t="shared" si="4"/>
        <v>0.55945759751637836</v>
      </c>
      <c r="U17" s="31" t="s">
        <v>332</v>
      </c>
      <c r="V17" s="30" t="s">
        <v>331</v>
      </c>
      <c r="W17" s="31" t="s">
        <v>332</v>
      </c>
      <c r="X17" s="30" t="s">
        <v>331</v>
      </c>
    </row>
    <row r="18" spans="1:24" x14ac:dyDescent="0.2">
      <c r="A18" t="s">
        <v>238</v>
      </c>
      <c r="B18" s="10">
        <v>3.8022813688212902E-3</v>
      </c>
      <c r="C18" s="10">
        <v>3.1408552790529098E-3</v>
      </c>
      <c r="D18" s="10">
        <v>1.29645635263613E-2</v>
      </c>
      <c r="E18" s="10">
        <v>3.5244360902255598E-3</v>
      </c>
      <c r="F18" s="10">
        <v>4.8622366288492702E-3</v>
      </c>
      <c r="G18" s="10">
        <v>8.0370189965903605E-3</v>
      </c>
      <c r="H18" s="3">
        <v>4.0170132325141796E-3</v>
      </c>
      <c r="I18" s="3">
        <v>3.5426731078905E-3</v>
      </c>
      <c r="J18" s="3">
        <v>3.5699286014279699E-3</v>
      </c>
      <c r="K18" s="3">
        <v>1.2603982858583301E-3</v>
      </c>
      <c r="L18" s="3">
        <v>1.5287180607119501E-3</v>
      </c>
      <c r="M18" s="3">
        <v>1.42247510668563E-3</v>
      </c>
      <c r="N18" s="31">
        <v>17</v>
      </c>
      <c r="O18">
        <f t="shared" si="0"/>
        <v>6.0552319816501157E-3</v>
      </c>
      <c r="P18">
        <f t="shared" si="1"/>
        <v>2.5568677325147598E-3</v>
      </c>
      <c r="Q18" s="6">
        <f>TTEST(B18:G18,H18:M18,2,3)</f>
        <v>7.684852326157425E-2</v>
      </c>
      <c r="R18">
        <f t="shared" si="2"/>
        <v>1.1143644735840348</v>
      </c>
      <c r="S18">
        <f t="shared" si="3"/>
        <v>0.42225760140373447</v>
      </c>
      <c r="T18">
        <f t="shared" si="4"/>
        <v>-1.2438047004959591</v>
      </c>
      <c r="U18" s="30" t="s">
        <v>334</v>
      </c>
      <c r="V18" s="31" t="s">
        <v>330</v>
      </c>
      <c r="W18" s="30" t="s">
        <v>334</v>
      </c>
      <c r="X18" s="31" t="s">
        <v>330</v>
      </c>
    </row>
    <row r="19" spans="1:24" s="19" customFormat="1" x14ac:dyDescent="0.2">
      <c r="A19" s="19" t="s">
        <v>242</v>
      </c>
      <c r="B19" s="24">
        <v>4.8320850446967897E-4</v>
      </c>
      <c r="C19" s="24">
        <v>1.21773015099854E-3</v>
      </c>
      <c r="D19" s="24">
        <v>0</v>
      </c>
      <c r="E19" s="24">
        <v>0</v>
      </c>
      <c r="F19" s="24">
        <v>0</v>
      </c>
      <c r="G19" s="24">
        <v>0</v>
      </c>
      <c r="H19" s="22">
        <v>2.83553875236295E-3</v>
      </c>
      <c r="I19" s="22">
        <v>1.28824476650564E-3</v>
      </c>
      <c r="J19" s="22">
        <v>4.1999160016799699E-4</v>
      </c>
      <c r="K19" s="22">
        <v>3.52911520040333E-3</v>
      </c>
      <c r="L19" s="22">
        <v>2.83904782703647E-3</v>
      </c>
      <c r="M19" s="22">
        <v>9.4831673779042201E-4</v>
      </c>
      <c r="N19" s="41">
        <v>18</v>
      </c>
      <c r="O19" s="19">
        <f t="shared" si="0"/>
        <v>8.5046932773410956E-4</v>
      </c>
      <c r="P19" s="19">
        <f t="shared" si="1"/>
        <v>1.9767091473778015E-3</v>
      </c>
      <c r="Q19" s="38">
        <f>TTEST(B19:C19,H19:M19,2,3)</f>
        <v>0.13450249639598441</v>
      </c>
      <c r="R19" s="19">
        <f t="shared" si="2"/>
        <v>0.87126965498544395</v>
      </c>
      <c r="S19" s="19">
        <f t="shared" si="3"/>
        <v>2.3242568343344172</v>
      </c>
      <c r="T19" s="19">
        <f t="shared" si="4"/>
        <v>1.2167694978076493</v>
      </c>
      <c r="U19" s="42" t="s">
        <v>334</v>
      </c>
      <c r="V19" s="42" t="s">
        <v>331</v>
      </c>
      <c r="W19" s="42" t="s">
        <v>334</v>
      </c>
      <c r="X19" s="42" t="s">
        <v>331</v>
      </c>
    </row>
    <row r="20" spans="1:24" s="41" customFormat="1" x14ac:dyDescent="0.2">
      <c r="A20" s="19" t="s">
        <v>256</v>
      </c>
      <c r="B20" s="24">
        <v>9.6641700893935697E-4</v>
      </c>
      <c r="C20" s="24">
        <v>7.3063809059912296E-4</v>
      </c>
      <c r="D20" s="24">
        <v>0</v>
      </c>
      <c r="E20" s="24">
        <v>0</v>
      </c>
      <c r="F20" s="24">
        <v>0</v>
      </c>
      <c r="G20" s="24">
        <v>0</v>
      </c>
      <c r="H20" s="22">
        <v>1.8903591682419699E-3</v>
      </c>
      <c r="I20" s="22">
        <v>1.6103059581320501E-3</v>
      </c>
      <c r="J20" s="22">
        <v>6.29987400251995E-4</v>
      </c>
      <c r="K20" s="22">
        <v>5.0415931434333295E-4</v>
      </c>
      <c r="L20" s="22">
        <v>1.0919414719371E-3</v>
      </c>
      <c r="M20" s="22">
        <v>1.8966334755808399E-3</v>
      </c>
      <c r="N20" s="41">
        <v>19</v>
      </c>
      <c r="O20" s="19">
        <f t="shared" si="0"/>
        <v>8.4852754976923997E-4</v>
      </c>
      <c r="P20" s="19">
        <f t="shared" si="1"/>
        <v>1.2705644647478815E-3</v>
      </c>
      <c r="Q20" s="38">
        <f>TTEST(B20:C20,H20:M20,2,3)</f>
        <v>0.18139952140065843</v>
      </c>
      <c r="R20" s="19">
        <f t="shared" si="2"/>
        <v>0.74136386310462965</v>
      </c>
      <c r="S20" s="19">
        <f t="shared" si="3"/>
        <v>1.4973756186153484</v>
      </c>
      <c r="T20" s="19">
        <f t="shared" si="4"/>
        <v>0.58243616871723514</v>
      </c>
      <c r="U20" s="41" t="s">
        <v>332</v>
      </c>
      <c r="V20" s="42" t="s">
        <v>331</v>
      </c>
      <c r="W20" s="41" t="s">
        <v>332</v>
      </c>
      <c r="X20" s="42" t="s">
        <v>331</v>
      </c>
    </row>
    <row r="21" spans="1:24" s="31" customFormat="1" x14ac:dyDescent="0.2">
      <c r="A21" t="s">
        <v>286</v>
      </c>
      <c r="B21" s="10">
        <v>1.4496255134090401E-3</v>
      </c>
      <c r="C21" s="10">
        <v>4.3215211754537599E-4</v>
      </c>
      <c r="D21" s="10">
        <v>1.08049702863317E-3</v>
      </c>
      <c r="E21" s="10">
        <v>9.7418412079883102E-4</v>
      </c>
      <c r="F21" s="10">
        <v>0</v>
      </c>
      <c r="G21" s="10">
        <v>0</v>
      </c>
      <c r="H21" s="3">
        <v>4.7258979206049199E-4</v>
      </c>
      <c r="I21" s="3">
        <v>6.4412238325281795E-4</v>
      </c>
      <c r="J21" s="3">
        <v>1.25997480050399E-3</v>
      </c>
      <c r="K21" s="3">
        <v>1.2603982858583301E-3</v>
      </c>
      <c r="L21" s="3">
        <v>1.9654946494867898E-3</v>
      </c>
      <c r="M21" s="3">
        <v>2.1337126600284501E-3</v>
      </c>
      <c r="N21" s="31">
        <v>20</v>
      </c>
      <c r="O21">
        <f t="shared" si="0"/>
        <v>9.8411469509660432E-4</v>
      </c>
      <c r="P21">
        <f t="shared" si="1"/>
        <v>1.2893820951984782E-3</v>
      </c>
      <c r="Q21" s="6">
        <f>TTEST(B21:E21,H21:M21,2,3)</f>
        <v>0.40277363309715364</v>
      </c>
      <c r="R21">
        <f t="shared" si="2"/>
        <v>0.39493896755042851</v>
      </c>
      <c r="S21">
        <f t="shared" si="3"/>
        <v>1.3101949413243013</v>
      </c>
      <c r="T21">
        <f t="shared" si="4"/>
        <v>0.38978148348651004</v>
      </c>
      <c r="U21" s="31" t="s">
        <v>332</v>
      </c>
      <c r="V21" s="30" t="s">
        <v>331</v>
      </c>
      <c r="W21" s="31" t="s">
        <v>332</v>
      </c>
      <c r="X21" s="30" t="s">
        <v>331</v>
      </c>
    </row>
    <row r="22" spans="1:24" s="31" customFormat="1" x14ac:dyDescent="0.2">
      <c r="A22" t="s">
        <v>272</v>
      </c>
      <c r="B22" s="10">
        <v>8.7744954665106803E-4</v>
      </c>
      <c r="C22" s="10">
        <v>2.6576467745832301E-3</v>
      </c>
      <c r="D22" s="10">
        <v>8.6430423509075197E-4</v>
      </c>
      <c r="E22" s="10">
        <v>2.7012425715829298E-3</v>
      </c>
      <c r="F22" s="10">
        <v>2.4354603019970801E-3</v>
      </c>
      <c r="G22" s="10">
        <v>0</v>
      </c>
      <c r="H22" s="3">
        <v>1.18147448015123E-3</v>
      </c>
      <c r="I22" s="3">
        <v>3.5426731078905E-3</v>
      </c>
      <c r="J22" s="3">
        <v>4.1999160016799699E-4</v>
      </c>
      <c r="K22" s="3">
        <v>3.7811948575749901E-3</v>
      </c>
      <c r="L22" s="3">
        <v>3.0574361214238898E-3</v>
      </c>
      <c r="M22" s="3">
        <v>2.6078710289236598E-3</v>
      </c>
      <c r="N22" s="31">
        <v>21</v>
      </c>
      <c r="O22">
        <f t="shared" si="0"/>
        <v>1.9072206859810121E-3</v>
      </c>
      <c r="P22">
        <f t="shared" si="1"/>
        <v>2.4317735326887112E-3</v>
      </c>
      <c r="Q22" s="6">
        <f>TTEST(B22:F22,H22:M22,2,3)</f>
        <v>0.47048416821029759</v>
      </c>
      <c r="R22">
        <f t="shared" si="2"/>
        <v>0.32745498599780409</v>
      </c>
      <c r="S22">
        <f t="shared" si="3"/>
        <v>1.2750352125285838</v>
      </c>
      <c r="T22">
        <f t="shared" si="4"/>
        <v>0.35053709040874192</v>
      </c>
      <c r="U22" s="31" t="s">
        <v>332</v>
      </c>
      <c r="V22" s="30" t="s">
        <v>331</v>
      </c>
      <c r="W22" s="31" t="s">
        <v>332</v>
      </c>
      <c r="X22" s="30" t="s">
        <v>331</v>
      </c>
    </row>
    <row r="23" spans="1:24" s="31" customFormat="1" x14ac:dyDescent="0.2">
      <c r="A23" t="s">
        <v>273</v>
      </c>
      <c r="B23" s="10">
        <v>8.7744954665106803E-4</v>
      </c>
      <c r="C23" s="10">
        <v>2.1744382701135499E-3</v>
      </c>
      <c r="D23" s="10">
        <v>8.6430423509075197E-4</v>
      </c>
      <c r="E23" s="10">
        <v>2.4311183144246399E-3</v>
      </c>
      <c r="F23" s="10">
        <v>2.4354603019970801E-3</v>
      </c>
      <c r="G23" s="10">
        <v>0</v>
      </c>
      <c r="H23" s="3">
        <v>1.18147448015123E-3</v>
      </c>
      <c r="I23" s="3">
        <v>2.8985507246376799E-3</v>
      </c>
      <c r="J23" s="3">
        <v>4.1999160016799699E-4</v>
      </c>
      <c r="K23" s="3">
        <v>3.7811948575749901E-3</v>
      </c>
      <c r="L23" s="3">
        <v>2.4022712382616301E-3</v>
      </c>
      <c r="M23" s="3">
        <v>2.6078710289236598E-3</v>
      </c>
      <c r="N23" s="31">
        <v>22</v>
      </c>
      <c r="O23">
        <f t="shared" si="0"/>
        <v>1.7565541336554181E-3</v>
      </c>
      <c r="P23">
        <f t="shared" si="1"/>
        <v>2.2152256549528644E-3</v>
      </c>
      <c r="Q23" s="6">
        <f>TTEST(B23:F23,H23:M23,2,3)</f>
        <v>0.47627486333810731</v>
      </c>
      <c r="R23">
        <f t="shared" si="2"/>
        <v>0.32214233892012811</v>
      </c>
      <c r="S23">
        <f t="shared" si="3"/>
        <v>1.2611200602983657</v>
      </c>
      <c r="T23">
        <f t="shared" si="4"/>
        <v>0.33470562868109605</v>
      </c>
      <c r="U23" s="31" t="s">
        <v>332</v>
      </c>
      <c r="V23" s="30" t="s">
        <v>331</v>
      </c>
      <c r="W23" s="31" t="s">
        <v>332</v>
      </c>
      <c r="X23" s="30" t="s">
        <v>331</v>
      </c>
    </row>
    <row r="24" spans="1:24" s="31" customFormat="1" x14ac:dyDescent="0.2">
      <c r="A24" t="s">
        <v>257</v>
      </c>
      <c r="B24" s="10">
        <v>0.65545481134834704</v>
      </c>
      <c r="C24" s="10">
        <v>0.62575501328823402</v>
      </c>
      <c r="D24" s="10">
        <v>0.58340535868625798</v>
      </c>
      <c r="E24" s="10">
        <v>0.58482142857142905</v>
      </c>
      <c r="F24" s="10">
        <v>0.67450027012425695</v>
      </c>
      <c r="G24" s="10">
        <v>0.59011203117389199</v>
      </c>
      <c r="H24" s="3">
        <v>0.49716446124763702</v>
      </c>
      <c r="I24" s="3">
        <v>0.53494363929146505</v>
      </c>
      <c r="J24" s="3">
        <v>0.61969760604787905</v>
      </c>
      <c r="K24" s="3">
        <v>0.70607511973783699</v>
      </c>
      <c r="L24" s="3">
        <v>0.57064861323433103</v>
      </c>
      <c r="M24" s="3">
        <v>0.67472735893788505</v>
      </c>
      <c r="N24" s="31">
        <v>23</v>
      </c>
      <c r="O24">
        <f t="shared" si="0"/>
        <v>0.61900815219873617</v>
      </c>
      <c r="P24">
        <f t="shared" si="1"/>
        <v>0.60054279974950575</v>
      </c>
      <c r="Q24" s="6">
        <f>TTEST(B24:G24,H24:M24,2,3)</f>
        <v>0.63070424840910067</v>
      </c>
      <c r="R24">
        <f t="shared" si="2"/>
        <v>0.200174243599331</v>
      </c>
      <c r="S24">
        <f t="shared" si="3"/>
        <v>0.97016945191490467</v>
      </c>
      <c r="T24">
        <f t="shared" si="4"/>
        <v>-4.3691341312905474E-2</v>
      </c>
      <c r="U24" s="31" t="s">
        <v>332</v>
      </c>
      <c r="V24" s="30" t="s">
        <v>331</v>
      </c>
      <c r="W24" s="31" t="s">
        <v>332</v>
      </c>
      <c r="X24" s="30" t="s">
        <v>331</v>
      </c>
    </row>
    <row r="25" spans="1:24" s="41" customFormat="1" x14ac:dyDescent="0.2">
      <c r="A25" s="19" t="s">
        <v>228</v>
      </c>
      <c r="B25" s="24">
        <v>4.8320850446967897E-4</v>
      </c>
      <c r="C25" s="24">
        <v>3.4096444227959101E-3</v>
      </c>
      <c r="D25" s="24">
        <v>4.69924812030075E-4</v>
      </c>
      <c r="E25" s="24">
        <v>0</v>
      </c>
      <c r="F25" s="24">
        <v>0</v>
      </c>
      <c r="G25" s="24">
        <v>0</v>
      </c>
      <c r="H25" s="22">
        <v>0</v>
      </c>
      <c r="I25" s="22">
        <v>1.5124779430299999E-3</v>
      </c>
      <c r="J25" s="22">
        <v>9.4517958412098301E-4</v>
      </c>
      <c r="K25" s="22">
        <v>9.6618357487922703E-4</v>
      </c>
      <c r="L25" s="22">
        <v>6.5516488316226204E-4</v>
      </c>
      <c r="M25" s="22">
        <v>7.1123755334281697E-4</v>
      </c>
      <c r="N25" s="41">
        <v>24</v>
      </c>
      <c r="O25" s="19">
        <f t="shared" si="0"/>
        <v>1.454259246431888E-3</v>
      </c>
      <c r="P25" s="19">
        <f t="shared" si="1"/>
        <v>9.5804870770705775E-4</v>
      </c>
      <c r="Q25" s="38">
        <f>TTEST(B25:D25,I25:M25,2,3)</f>
        <v>0.66372693039100061</v>
      </c>
      <c r="R25" s="19">
        <f t="shared" si="2"/>
        <v>0.17801056071726135</v>
      </c>
      <c r="S25" s="19">
        <f t="shared" si="3"/>
        <v>0.65878811501985468</v>
      </c>
      <c r="T25" s="19">
        <f t="shared" si="4"/>
        <v>-0.60211356677601213</v>
      </c>
      <c r="U25" s="41" t="s">
        <v>332</v>
      </c>
      <c r="V25" s="42" t="s">
        <v>331</v>
      </c>
      <c r="W25" s="41" t="s">
        <v>332</v>
      </c>
      <c r="X25" s="42" t="s">
        <v>331</v>
      </c>
    </row>
    <row r="26" spans="1:24" s="31" customFormat="1" x14ac:dyDescent="0.2">
      <c r="A26" t="s">
        <v>264</v>
      </c>
      <c r="B26" s="10">
        <v>2.0473822755191599E-3</v>
      </c>
      <c r="C26" s="10">
        <v>1.6912297656438799E-3</v>
      </c>
      <c r="D26" s="10">
        <v>1.18841832324978E-2</v>
      </c>
      <c r="E26" s="10">
        <v>6.8139097744360898E-3</v>
      </c>
      <c r="F26" s="10">
        <v>3.5116153430578101E-3</v>
      </c>
      <c r="G26" s="10">
        <v>5.3580126643935702E-3</v>
      </c>
      <c r="H26" s="3">
        <v>4.2533081285444198E-3</v>
      </c>
      <c r="I26" s="3">
        <v>9.6618357487922701E-3</v>
      </c>
      <c r="J26" s="3">
        <v>3.77992440151197E-3</v>
      </c>
      <c r="K26" s="3">
        <v>2.2687169145450001E-3</v>
      </c>
      <c r="L26" s="3">
        <v>7.2068137147848904E-3</v>
      </c>
      <c r="M26" s="3">
        <v>5.6899004267425297E-3</v>
      </c>
      <c r="N26" s="31">
        <v>25</v>
      </c>
      <c r="O26">
        <f t="shared" si="0"/>
        <v>5.2177221759247177E-3</v>
      </c>
      <c r="P26">
        <f t="shared" si="1"/>
        <v>5.4767498891535133E-3</v>
      </c>
      <c r="Q26" s="6">
        <f>TTEST(B26:G26,H26:M26,2,3)</f>
        <v>0.89425660838743559</v>
      </c>
      <c r="R26">
        <f t="shared" si="2"/>
        <v>4.8537841812939485E-2</v>
      </c>
      <c r="S26">
        <f t="shared" si="3"/>
        <v>1.0496438301034856</v>
      </c>
      <c r="T26">
        <f t="shared" si="4"/>
        <v>6.9899869116555505E-2</v>
      </c>
      <c r="U26" s="31" t="s">
        <v>332</v>
      </c>
      <c r="V26" s="30" t="s">
        <v>331</v>
      </c>
      <c r="W26" s="31" t="s">
        <v>332</v>
      </c>
      <c r="X26" s="30" t="s">
        <v>331</v>
      </c>
    </row>
    <row r="27" spans="1:24" s="31" customFormat="1" x14ac:dyDescent="0.2">
      <c r="A27" t="s">
        <v>261</v>
      </c>
      <c r="B27" s="10">
        <v>2.6323486399531999E-3</v>
      </c>
      <c r="C27" s="10">
        <v>1.6912297656438799E-3</v>
      </c>
      <c r="D27" s="10">
        <v>1.29645635263613E-3</v>
      </c>
      <c r="E27" s="10">
        <v>9.3984962406015E-4</v>
      </c>
      <c r="F27" s="10">
        <v>1.08049702863317E-3</v>
      </c>
      <c r="G27" s="10">
        <v>1.7048222113979501E-3</v>
      </c>
      <c r="H27" s="3">
        <v>1.18147448015123E-3</v>
      </c>
      <c r="I27" s="3">
        <v>1.6103059581320501E-3</v>
      </c>
      <c r="J27" s="3">
        <v>8.39983200335993E-4</v>
      </c>
      <c r="K27" s="3">
        <v>2.7728762288883298E-3</v>
      </c>
      <c r="L27" s="3">
        <v>1.31032976632452E-3</v>
      </c>
      <c r="M27" s="3">
        <v>1.8966334755808399E-3</v>
      </c>
      <c r="N27" s="31">
        <v>26</v>
      </c>
      <c r="O27">
        <f t="shared" si="0"/>
        <v>1.55753393705408E-3</v>
      </c>
      <c r="P27">
        <f t="shared" si="1"/>
        <v>1.6019338515688272E-3</v>
      </c>
      <c r="Q27" s="6">
        <f>TTEST(B27:G27,H27:M27,2,3)</f>
        <v>0.90761423000562291</v>
      </c>
      <c r="R27">
        <f t="shared" si="2"/>
        <v>4.2098703659211985E-2</v>
      </c>
      <c r="S27">
        <f t="shared" si="3"/>
        <v>1.0285065470860464</v>
      </c>
      <c r="T27">
        <f t="shared" si="4"/>
        <v>4.0550977546374579E-2</v>
      </c>
      <c r="U27" s="31" t="s">
        <v>332</v>
      </c>
      <c r="V27" s="30" t="s">
        <v>331</v>
      </c>
      <c r="W27" s="31" t="s">
        <v>332</v>
      </c>
      <c r="X27" s="30" t="s">
        <v>331</v>
      </c>
    </row>
    <row r="28" spans="1:24" s="41" customFormat="1" x14ac:dyDescent="0.2">
      <c r="A28" s="19" t="s">
        <v>217</v>
      </c>
      <c r="B28" s="24">
        <v>1.75489909330214E-3</v>
      </c>
      <c r="C28" s="24">
        <v>1.46127618119825E-3</v>
      </c>
      <c r="D28" s="24">
        <v>0</v>
      </c>
      <c r="E28" s="24">
        <v>0</v>
      </c>
      <c r="F28" s="24">
        <v>0</v>
      </c>
      <c r="G28" s="24">
        <v>0</v>
      </c>
      <c r="H28" s="22">
        <v>0</v>
      </c>
      <c r="I28" s="22">
        <v>1.65406427221172E-3</v>
      </c>
      <c r="J28" s="22">
        <v>1.9323671497584499E-3</v>
      </c>
      <c r="K28" s="22">
        <v>1.25997480050399E-3</v>
      </c>
      <c r="L28" s="22">
        <v>1.7471063550993701E-3</v>
      </c>
      <c r="M28" s="22">
        <v>1.42247510668563E-3</v>
      </c>
      <c r="N28" s="41">
        <v>27</v>
      </c>
      <c r="O28" s="19">
        <f t="shared" si="0"/>
        <v>1.6080876372501951E-3</v>
      </c>
      <c r="P28" s="19">
        <f t="shared" si="1"/>
        <v>1.6031975368518321E-3</v>
      </c>
      <c r="Q28" s="38">
        <f>TTEST(B28:C28,I28:M28,2,3)</f>
        <v>0.98128371023741989</v>
      </c>
      <c r="R28" s="19">
        <f t="shared" si="2"/>
        <v>8.2054105843992042E-3</v>
      </c>
      <c r="S28" s="19">
        <f t="shared" si="3"/>
        <v>0.99695905852076261</v>
      </c>
      <c r="T28" s="19">
        <f t="shared" si="4"/>
        <v>-4.3938352808019152E-3</v>
      </c>
      <c r="U28" s="41" t="s">
        <v>332</v>
      </c>
      <c r="V28" s="42" t="s">
        <v>331</v>
      </c>
      <c r="W28" s="41" t="s">
        <v>332</v>
      </c>
      <c r="X28" s="42" t="s">
        <v>331</v>
      </c>
    </row>
    <row r="29" spans="1:24" x14ac:dyDescent="0.2">
      <c r="B29"/>
      <c r="C29"/>
      <c r="D29"/>
      <c r="E29"/>
      <c r="F29"/>
      <c r="G29"/>
      <c r="H29"/>
      <c r="I29"/>
      <c r="J29"/>
      <c r="K29"/>
      <c r="L29"/>
      <c r="M29"/>
      <c r="Q29"/>
    </row>
    <row r="30" spans="1:24" x14ac:dyDescent="0.2">
      <c r="B30"/>
      <c r="C30"/>
      <c r="D30"/>
      <c r="E30"/>
      <c r="F30"/>
      <c r="G30"/>
      <c r="H30"/>
      <c r="I30"/>
      <c r="J30"/>
      <c r="K30"/>
      <c r="L30"/>
      <c r="M30"/>
      <c r="Q30"/>
    </row>
    <row r="31" spans="1:24" x14ac:dyDescent="0.2">
      <c r="B31"/>
      <c r="C31"/>
      <c r="D31"/>
      <c r="E31"/>
      <c r="F31"/>
      <c r="G31"/>
      <c r="H31"/>
      <c r="I31"/>
      <c r="J31"/>
      <c r="K31"/>
      <c r="L31"/>
      <c r="M31"/>
      <c r="Q31"/>
    </row>
    <row r="32" spans="1:24" x14ac:dyDescent="0.2">
      <c r="B32"/>
      <c r="C32"/>
      <c r="D32"/>
      <c r="E32"/>
      <c r="F32"/>
      <c r="G32"/>
      <c r="H32"/>
      <c r="I32"/>
      <c r="J32"/>
      <c r="K32"/>
      <c r="L32"/>
      <c r="M32"/>
      <c r="Q32"/>
    </row>
    <row r="33" spans="2:17" x14ac:dyDescent="0.2">
      <c r="B33"/>
      <c r="C33"/>
      <c r="D33"/>
      <c r="E33"/>
      <c r="F33"/>
      <c r="G33"/>
      <c r="H33"/>
      <c r="I33"/>
      <c r="J33"/>
      <c r="K33"/>
      <c r="L33"/>
      <c r="M33"/>
      <c r="Q33"/>
    </row>
    <row r="34" spans="2:17" x14ac:dyDescent="0.2">
      <c r="B34"/>
      <c r="C34"/>
      <c r="D34"/>
      <c r="E34"/>
      <c r="F34"/>
      <c r="G34"/>
      <c r="H34"/>
      <c r="I34"/>
      <c r="J34"/>
      <c r="K34"/>
      <c r="L34"/>
      <c r="M34"/>
      <c r="Q34"/>
    </row>
    <row r="35" spans="2:17" x14ac:dyDescent="0.2">
      <c r="B35"/>
      <c r="C35"/>
      <c r="D35"/>
      <c r="E35"/>
      <c r="F35"/>
      <c r="G35"/>
      <c r="H35"/>
      <c r="I35"/>
      <c r="J35"/>
      <c r="K35"/>
      <c r="L35"/>
      <c r="M35"/>
      <c r="Q35"/>
    </row>
    <row r="36" spans="2:17" x14ac:dyDescent="0.2">
      <c r="B36"/>
      <c r="C36"/>
      <c r="D36"/>
      <c r="E36"/>
      <c r="F36"/>
      <c r="G36"/>
      <c r="H36"/>
      <c r="I36"/>
      <c r="J36"/>
      <c r="K36"/>
      <c r="L36"/>
      <c r="M36"/>
      <c r="Q36"/>
    </row>
    <row r="37" spans="2:17" x14ac:dyDescent="0.2">
      <c r="B37"/>
      <c r="C37"/>
      <c r="D37"/>
      <c r="E37"/>
      <c r="F37"/>
      <c r="G37"/>
      <c r="H37"/>
      <c r="I37"/>
      <c r="J37"/>
      <c r="K37"/>
      <c r="L37"/>
      <c r="M37"/>
      <c r="Q37"/>
    </row>
    <row r="38" spans="2:17" x14ac:dyDescent="0.2">
      <c r="B38"/>
      <c r="C38"/>
      <c r="D38"/>
      <c r="E38"/>
      <c r="F38"/>
      <c r="G38"/>
      <c r="H38"/>
      <c r="I38"/>
      <c r="J38"/>
      <c r="K38"/>
      <c r="L38"/>
      <c r="M38"/>
      <c r="Q38"/>
    </row>
    <row r="39" spans="2:17" x14ac:dyDescent="0.2">
      <c r="B39"/>
      <c r="C39"/>
      <c r="D39"/>
      <c r="E39"/>
      <c r="F39"/>
      <c r="G39"/>
      <c r="H39"/>
      <c r="I39"/>
      <c r="J39"/>
      <c r="K39"/>
      <c r="L39"/>
      <c r="M39"/>
      <c r="Q39"/>
    </row>
    <row r="40" spans="2:17" x14ac:dyDescent="0.2">
      <c r="B40"/>
      <c r="C40"/>
      <c r="D40"/>
      <c r="E40"/>
      <c r="F40"/>
      <c r="G40"/>
      <c r="H40"/>
      <c r="I40"/>
      <c r="J40"/>
      <c r="K40"/>
      <c r="L40"/>
      <c r="M40"/>
      <c r="Q40"/>
    </row>
    <row r="41" spans="2:17" x14ac:dyDescent="0.2">
      <c r="B41"/>
      <c r="C41"/>
      <c r="D41"/>
      <c r="E41"/>
      <c r="F41"/>
      <c r="G41"/>
      <c r="H41"/>
      <c r="I41"/>
      <c r="J41"/>
      <c r="K41"/>
      <c r="L41"/>
      <c r="M41"/>
      <c r="Q41"/>
    </row>
    <row r="42" spans="2:17" x14ac:dyDescent="0.2">
      <c r="B42"/>
      <c r="C42"/>
      <c r="D42"/>
      <c r="E42"/>
      <c r="F42"/>
      <c r="G42"/>
      <c r="H42"/>
      <c r="I42"/>
      <c r="J42"/>
      <c r="K42"/>
      <c r="L42"/>
      <c r="M42"/>
      <c r="Q42"/>
    </row>
    <row r="43" spans="2:17" x14ac:dyDescent="0.2">
      <c r="B43"/>
      <c r="C43"/>
      <c r="D43"/>
      <c r="E43"/>
      <c r="F43"/>
      <c r="G43"/>
      <c r="H43"/>
      <c r="I43"/>
      <c r="J43"/>
      <c r="K43"/>
      <c r="L43"/>
      <c r="M43"/>
      <c r="Q43"/>
    </row>
    <row r="44" spans="2:17" x14ac:dyDescent="0.2">
      <c r="B44"/>
      <c r="C44"/>
      <c r="D44"/>
      <c r="E44"/>
      <c r="F44"/>
      <c r="G44"/>
      <c r="H44"/>
      <c r="I44"/>
      <c r="J44"/>
      <c r="K44"/>
      <c r="L44"/>
      <c r="M44"/>
      <c r="Q44"/>
    </row>
    <row r="45" spans="2:17" x14ac:dyDescent="0.2">
      <c r="B45"/>
      <c r="C45"/>
      <c r="D45"/>
      <c r="E45"/>
      <c r="F45"/>
      <c r="G45"/>
      <c r="H45"/>
      <c r="I45"/>
      <c r="J45"/>
      <c r="K45"/>
      <c r="L45"/>
      <c r="M45"/>
      <c r="Q45"/>
    </row>
    <row r="46" spans="2:17" x14ac:dyDescent="0.2">
      <c r="B46"/>
      <c r="C46"/>
      <c r="D46"/>
      <c r="E46"/>
      <c r="F46"/>
      <c r="G46"/>
      <c r="H46"/>
      <c r="I46"/>
      <c r="J46"/>
      <c r="K46"/>
      <c r="L46"/>
      <c r="M46"/>
      <c r="Q46"/>
    </row>
    <row r="47" spans="2:17" x14ac:dyDescent="0.2">
      <c r="B47"/>
      <c r="C47"/>
      <c r="D47"/>
      <c r="E47"/>
      <c r="F47"/>
      <c r="G47"/>
      <c r="H47"/>
      <c r="I47"/>
      <c r="J47"/>
      <c r="K47"/>
      <c r="L47"/>
      <c r="M47"/>
      <c r="Q47"/>
    </row>
    <row r="48" spans="2:17" x14ac:dyDescent="0.2">
      <c r="B48"/>
      <c r="C48"/>
      <c r="D48"/>
      <c r="E48"/>
      <c r="F48"/>
      <c r="G48"/>
      <c r="H48"/>
      <c r="I48"/>
      <c r="J48"/>
      <c r="K48"/>
      <c r="L48"/>
      <c r="M48"/>
      <c r="Q48"/>
    </row>
    <row r="49" spans="2:17" x14ac:dyDescent="0.2">
      <c r="B49"/>
      <c r="C49"/>
      <c r="D49"/>
      <c r="E49"/>
      <c r="F49"/>
      <c r="G49"/>
      <c r="H49"/>
      <c r="I49"/>
      <c r="J49"/>
      <c r="K49"/>
      <c r="L49"/>
      <c r="M49"/>
      <c r="Q49"/>
    </row>
    <row r="50" spans="2:17" x14ac:dyDescent="0.2">
      <c r="B50"/>
      <c r="C50"/>
      <c r="D50"/>
      <c r="E50"/>
      <c r="F50"/>
      <c r="G50"/>
      <c r="H50"/>
      <c r="I50"/>
      <c r="J50"/>
      <c r="K50"/>
      <c r="L50"/>
      <c r="M50"/>
      <c r="Q50"/>
    </row>
    <row r="51" spans="2:17" x14ac:dyDescent="0.2">
      <c r="B51"/>
      <c r="C51"/>
      <c r="D51"/>
      <c r="E51"/>
      <c r="F51"/>
      <c r="G51"/>
      <c r="H51"/>
      <c r="I51"/>
      <c r="J51"/>
      <c r="K51"/>
      <c r="L51"/>
      <c r="M51"/>
      <c r="Q51"/>
    </row>
    <row r="52" spans="2:17" x14ac:dyDescent="0.2">
      <c r="B52"/>
      <c r="C52"/>
      <c r="D52"/>
      <c r="E52"/>
      <c r="F52"/>
      <c r="G52"/>
      <c r="H52"/>
      <c r="I52"/>
      <c r="J52"/>
      <c r="K52"/>
      <c r="L52"/>
      <c r="M52"/>
      <c r="Q52"/>
    </row>
    <row r="53" spans="2:17" x14ac:dyDescent="0.2">
      <c r="B53"/>
      <c r="C53"/>
      <c r="D53"/>
      <c r="E53"/>
      <c r="F53"/>
      <c r="G53"/>
      <c r="H53"/>
      <c r="I53"/>
      <c r="J53"/>
      <c r="K53"/>
      <c r="L53"/>
      <c r="M53"/>
      <c r="Q53"/>
    </row>
    <row r="54" spans="2:17" x14ac:dyDescent="0.2">
      <c r="B54"/>
      <c r="C54"/>
      <c r="D54"/>
      <c r="E54"/>
      <c r="F54"/>
      <c r="G54"/>
      <c r="H54"/>
      <c r="I54"/>
      <c r="J54"/>
      <c r="K54"/>
      <c r="L54"/>
      <c r="M54"/>
      <c r="Q54"/>
    </row>
    <row r="55" spans="2:17" x14ac:dyDescent="0.2">
      <c r="B55"/>
      <c r="C55"/>
      <c r="D55"/>
      <c r="E55"/>
      <c r="F55"/>
      <c r="G55"/>
      <c r="H55"/>
      <c r="I55"/>
      <c r="J55"/>
      <c r="K55"/>
      <c r="L55"/>
      <c r="M55"/>
      <c r="Q55"/>
    </row>
    <row r="56" spans="2:17" x14ac:dyDescent="0.2">
      <c r="B56"/>
      <c r="C56"/>
      <c r="D56"/>
      <c r="E56"/>
      <c r="F56"/>
      <c r="G56"/>
      <c r="H56"/>
      <c r="I56"/>
      <c r="J56"/>
      <c r="K56"/>
      <c r="L56"/>
      <c r="M56"/>
      <c r="Q56"/>
    </row>
    <row r="57" spans="2:17" x14ac:dyDescent="0.2">
      <c r="B57"/>
      <c r="C57"/>
      <c r="D57"/>
      <c r="E57"/>
      <c r="F57"/>
      <c r="G57"/>
      <c r="H57"/>
      <c r="I57"/>
      <c r="J57"/>
      <c r="K57"/>
      <c r="L57"/>
      <c r="M57"/>
      <c r="Q57"/>
    </row>
    <row r="58" spans="2:17" x14ac:dyDescent="0.2">
      <c r="B58"/>
      <c r="C58"/>
      <c r="D58"/>
      <c r="E58"/>
      <c r="F58"/>
      <c r="G58"/>
      <c r="H58"/>
      <c r="I58"/>
      <c r="J58"/>
      <c r="K58"/>
      <c r="L58"/>
      <c r="M58"/>
      <c r="Q58"/>
    </row>
    <row r="59" spans="2:17" x14ac:dyDescent="0.2">
      <c r="B59"/>
      <c r="C59"/>
      <c r="D59"/>
      <c r="E59"/>
      <c r="F59"/>
      <c r="G59"/>
      <c r="H59"/>
      <c r="I59"/>
      <c r="J59"/>
      <c r="K59"/>
      <c r="L59"/>
      <c r="M59"/>
      <c r="Q59"/>
    </row>
    <row r="60" spans="2:17" x14ac:dyDescent="0.2">
      <c r="B60"/>
      <c r="C60"/>
      <c r="D60"/>
      <c r="E60"/>
      <c r="F60"/>
      <c r="G60"/>
      <c r="H60"/>
      <c r="I60"/>
      <c r="J60"/>
      <c r="K60"/>
      <c r="L60"/>
      <c r="M60"/>
      <c r="Q60"/>
    </row>
    <row r="61" spans="2:17" x14ac:dyDescent="0.2">
      <c r="B61"/>
      <c r="C61"/>
      <c r="D61"/>
      <c r="E61"/>
      <c r="F61"/>
      <c r="G61"/>
      <c r="H61"/>
      <c r="I61"/>
      <c r="J61"/>
      <c r="K61"/>
      <c r="L61"/>
      <c r="M61"/>
      <c r="Q61"/>
    </row>
    <row r="62" spans="2:17" x14ac:dyDescent="0.2">
      <c r="B62"/>
      <c r="C62"/>
      <c r="D62"/>
      <c r="E62"/>
      <c r="F62"/>
      <c r="G62"/>
      <c r="H62"/>
      <c r="I62"/>
      <c r="J62"/>
      <c r="K62"/>
      <c r="L62"/>
      <c r="M62"/>
      <c r="Q62"/>
    </row>
    <row r="63" spans="2:17" x14ac:dyDescent="0.2">
      <c r="B63"/>
      <c r="C63"/>
      <c r="D63"/>
      <c r="E63"/>
      <c r="F63"/>
      <c r="G63"/>
      <c r="H63"/>
      <c r="I63"/>
      <c r="J63"/>
      <c r="K63"/>
      <c r="L63"/>
      <c r="M63"/>
      <c r="Q63"/>
    </row>
    <row r="64" spans="2:17" x14ac:dyDescent="0.2">
      <c r="B64"/>
      <c r="C64"/>
      <c r="D64"/>
      <c r="E64"/>
      <c r="F64"/>
      <c r="G64"/>
      <c r="H64"/>
      <c r="I64"/>
      <c r="J64"/>
      <c r="K64"/>
      <c r="L64"/>
      <c r="M64"/>
      <c r="Q64"/>
    </row>
    <row r="65" spans="2:17" x14ac:dyDescent="0.2">
      <c r="B65"/>
      <c r="C65"/>
      <c r="D65"/>
      <c r="E65"/>
      <c r="F65"/>
      <c r="G65"/>
      <c r="H65"/>
      <c r="I65"/>
      <c r="J65"/>
      <c r="K65"/>
      <c r="L65"/>
      <c r="M65"/>
      <c r="Q65"/>
    </row>
    <row r="66" spans="2:17" x14ac:dyDescent="0.2">
      <c r="B66"/>
      <c r="C66"/>
      <c r="D66"/>
      <c r="E66"/>
      <c r="F66"/>
      <c r="G66"/>
      <c r="H66"/>
      <c r="I66"/>
      <c r="J66"/>
      <c r="K66"/>
      <c r="L66"/>
      <c r="M66"/>
      <c r="Q66"/>
    </row>
    <row r="67" spans="2:17" x14ac:dyDescent="0.2">
      <c r="B67"/>
      <c r="C67"/>
      <c r="D67"/>
      <c r="E67"/>
      <c r="F67"/>
      <c r="G67"/>
      <c r="H67"/>
      <c r="I67"/>
      <c r="J67"/>
      <c r="K67"/>
      <c r="L67"/>
      <c r="M67"/>
      <c r="Q67"/>
    </row>
    <row r="68" spans="2:17" x14ac:dyDescent="0.2">
      <c r="B68"/>
      <c r="C68"/>
      <c r="D68"/>
      <c r="E68"/>
      <c r="F68"/>
      <c r="G68"/>
      <c r="H68"/>
      <c r="I68"/>
      <c r="J68"/>
      <c r="K68"/>
      <c r="L68"/>
      <c r="M68"/>
      <c r="Q68"/>
    </row>
    <row r="69" spans="2:17" x14ac:dyDescent="0.2">
      <c r="B69"/>
      <c r="C69"/>
      <c r="D69"/>
      <c r="E69"/>
      <c r="F69"/>
      <c r="G69"/>
      <c r="H69"/>
      <c r="I69"/>
      <c r="J69"/>
      <c r="K69"/>
      <c r="L69"/>
      <c r="M69"/>
      <c r="Q69"/>
    </row>
    <row r="70" spans="2:17" x14ac:dyDescent="0.2">
      <c r="B70"/>
      <c r="C70"/>
      <c r="D70"/>
      <c r="E70"/>
      <c r="F70"/>
      <c r="G70"/>
      <c r="H70"/>
      <c r="I70"/>
      <c r="J70"/>
      <c r="K70"/>
      <c r="L70"/>
      <c r="M70"/>
      <c r="Q70"/>
    </row>
    <row r="71" spans="2:17" x14ac:dyDescent="0.2">
      <c r="B71"/>
      <c r="C71"/>
      <c r="D71"/>
      <c r="E71"/>
      <c r="F71"/>
      <c r="G71"/>
      <c r="H71"/>
      <c r="I71"/>
      <c r="J71"/>
      <c r="K71"/>
      <c r="L71"/>
      <c r="M71"/>
      <c r="Q71"/>
    </row>
    <row r="72" spans="2:17" x14ac:dyDescent="0.2">
      <c r="B72"/>
      <c r="C72"/>
      <c r="D72"/>
      <c r="E72"/>
      <c r="F72"/>
      <c r="G72"/>
      <c r="H72"/>
      <c r="I72"/>
      <c r="J72"/>
      <c r="K72"/>
      <c r="L72"/>
      <c r="M72"/>
      <c r="Q72"/>
    </row>
    <row r="73" spans="2:17" x14ac:dyDescent="0.2">
      <c r="B73"/>
      <c r="C73"/>
      <c r="D73"/>
      <c r="E73"/>
      <c r="F73"/>
      <c r="G73"/>
      <c r="H73"/>
      <c r="I73"/>
      <c r="J73"/>
      <c r="K73"/>
      <c r="L73"/>
      <c r="M73"/>
      <c r="Q73"/>
    </row>
    <row r="74" spans="2:17" x14ac:dyDescent="0.2">
      <c r="B74"/>
      <c r="C74"/>
      <c r="D74"/>
      <c r="E74"/>
      <c r="F74"/>
      <c r="G74"/>
      <c r="H74"/>
      <c r="I74"/>
      <c r="J74"/>
      <c r="K74"/>
      <c r="L74"/>
      <c r="M74"/>
      <c r="Q74"/>
    </row>
    <row r="75" spans="2:17" x14ac:dyDescent="0.2">
      <c r="B75"/>
      <c r="C75"/>
      <c r="D75"/>
      <c r="E75"/>
      <c r="F75"/>
      <c r="G75"/>
      <c r="H75"/>
      <c r="I75"/>
      <c r="J75"/>
      <c r="K75"/>
      <c r="L75"/>
      <c r="M75"/>
      <c r="Q75"/>
    </row>
    <row r="76" spans="2:17" x14ac:dyDescent="0.2">
      <c r="B76"/>
      <c r="C76"/>
      <c r="D76"/>
      <c r="E76"/>
      <c r="F76"/>
      <c r="G76"/>
      <c r="H76"/>
      <c r="I76"/>
      <c r="J76"/>
      <c r="K76"/>
      <c r="L76"/>
      <c r="M76"/>
      <c r="Q76"/>
    </row>
    <row r="77" spans="2:17" x14ac:dyDescent="0.2">
      <c r="B77"/>
      <c r="C77"/>
      <c r="D77"/>
      <c r="E77"/>
      <c r="F77"/>
      <c r="G77"/>
      <c r="H77"/>
      <c r="I77"/>
      <c r="J77"/>
      <c r="K77"/>
      <c r="L77"/>
      <c r="M77"/>
      <c r="Q77"/>
    </row>
    <row r="78" spans="2:17" x14ac:dyDescent="0.2">
      <c r="B78"/>
      <c r="C78"/>
      <c r="D78"/>
      <c r="E78"/>
      <c r="F78"/>
      <c r="G78"/>
      <c r="H78"/>
      <c r="I78"/>
      <c r="J78"/>
      <c r="K78"/>
      <c r="L78"/>
      <c r="M78"/>
      <c r="Q78"/>
    </row>
    <row r="79" spans="2:17" x14ac:dyDescent="0.2">
      <c r="B79"/>
      <c r="C79"/>
      <c r="D79"/>
      <c r="E79"/>
      <c r="F79"/>
      <c r="G79"/>
      <c r="H79"/>
      <c r="I79"/>
      <c r="J79"/>
      <c r="K79"/>
      <c r="L79"/>
      <c r="M79"/>
      <c r="Q79"/>
    </row>
    <row r="80" spans="2:17" x14ac:dyDescent="0.2">
      <c r="B80"/>
      <c r="C80"/>
      <c r="D80"/>
      <c r="E80"/>
      <c r="F80"/>
      <c r="G80"/>
      <c r="H80"/>
      <c r="I80"/>
      <c r="J80"/>
      <c r="K80"/>
      <c r="L80"/>
      <c r="M80"/>
      <c r="Q80"/>
    </row>
    <row r="81" spans="2:17" x14ac:dyDescent="0.2">
      <c r="B81"/>
      <c r="C81"/>
      <c r="D81"/>
      <c r="E81"/>
      <c r="F81"/>
      <c r="G81"/>
      <c r="H81"/>
      <c r="I81"/>
      <c r="J81"/>
      <c r="K81"/>
      <c r="L81"/>
      <c r="M81"/>
      <c r="Q81"/>
    </row>
    <row r="82" spans="2:17" x14ac:dyDescent="0.2">
      <c r="B82"/>
      <c r="C82"/>
      <c r="D82"/>
      <c r="E82"/>
      <c r="F82"/>
      <c r="G82"/>
      <c r="H82"/>
      <c r="I82"/>
      <c r="J82"/>
      <c r="K82"/>
      <c r="L82"/>
      <c r="M82"/>
      <c r="Q82"/>
    </row>
    <row r="83" spans="2:17" x14ac:dyDescent="0.2">
      <c r="B83"/>
      <c r="C83"/>
      <c r="D83"/>
      <c r="E83"/>
      <c r="F83"/>
      <c r="G83"/>
      <c r="H83"/>
      <c r="I83"/>
      <c r="J83"/>
      <c r="K83"/>
      <c r="L83"/>
      <c r="M83"/>
      <c r="Q83"/>
    </row>
    <row r="84" spans="2:17" x14ac:dyDescent="0.2">
      <c r="B84"/>
      <c r="C84"/>
      <c r="D84"/>
      <c r="E84"/>
      <c r="F84"/>
      <c r="G84"/>
      <c r="H84"/>
      <c r="I84"/>
      <c r="J84"/>
      <c r="K84"/>
      <c r="L84"/>
      <c r="M84"/>
      <c r="Q84"/>
    </row>
    <row r="85" spans="2:17" x14ac:dyDescent="0.2">
      <c r="B85"/>
      <c r="C85"/>
      <c r="D85"/>
      <c r="E85"/>
      <c r="F85"/>
      <c r="G85"/>
      <c r="H85"/>
      <c r="I85"/>
      <c r="J85"/>
      <c r="K85"/>
      <c r="L85"/>
      <c r="M85"/>
      <c r="Q85"/>
    </row>
    <row r="86" spans="2:17" x14ac:dyDescent="0.2">
      <c r="B86"/>
      <c r="C86"/>
      <c r="D86"/>
      <c r="E86"/>
      <c r="F86"/>
      <c r="G86"/>
      <c r="H86"/>
      <c r="I86"/>
      <c r="J86"/>
      <c r="K86"/>
      <c r="L86"/>
      <c r="M86"/>
      <c r="Q86"/>
    </row>
    <row r="87" spans="2:17" x14ac:dyDescent="0.2">
      <c r="B87"/>
      <c r="C87"/>
      <c r="D87"/>
      <c r="E87"/>
      <c r="F87"/>
      <c r="G87"/>
      <c r="H87"/>
      <c r="I87"/>
      <c r="J87"/>
      <c r="K87"/>
      <c r="L87"/>
      <c r="M87"/>
      <c r="Q87"/>
    </row>
    <row r="88" spans="2:17" x14ac:dyDescent="0.2">
      <c r="B88"/>
      <c r="C88"/>
      <c r="D88"/>
      <c r="E88"/>
      <c r="F88"/>
      <c r="G88"/>
      <c r="H88"/>
      <c r="I88"/>
      <c r="J88"/>
      <c r="K88"/>
      <c r="L88"/>
      <c r="M88"/>
      <c r="Q88"/>
    </row>
    <row r="89" spans="2:17" x14ac:dyDescent="0.2">
      <c r="B89"/>
      <c r="C89"/>
      <c r="D89"/>
      <c r="E89"/>
      <c r="F89"/>
      <c r="G89"/>
      <c r="H89"/>
      <c r="I89"/>
      <c r="J89"/>
      <c r="K89"/>
      <c r="L89"/>
      <c r="M89"/>
      <c r="Q89"/>
    </row>
    <row r="90" spans="2:17" x14ac:dyDescent="0.2">
      <c r="B90"/>
      <c r="C90"/>
      <c r="D90"/>
      <c r="E90"/>
      <c r="F90"/>
      <c r="G90"/>
      <c r="H90"/>
      <c r="I90"/>
      <c r="J90"/>
      <c r="K90"/>
      <c r="L90"/>
      <c r="M90"/>
      <c r="Q90"/>
    </row>
    <row r="91" spans="2:17" x14ac:dyDescent="0.2">
      <c r="B91"/>
      <c r="C91"/>
      <c r="D91"/>
      <c r="E91"/>
      <c r="F91"/>
      <c r="G91"/>
      <c r="H91"/>
      <c r="I91"/>
      <c r="J91"/>
      <c r="K91"/>
      <c r="L91"/>
      <c r="M91"/>
      <c r="Q91"/>
    </row>
    <row r="92" spans="2:17" x14ac:dyDescent="0.2">
      <c r="B92"/>
      <c r="C92"/>
      <c r="D92"/>
      <c r="E92"/>
      <c r="F92"/>
      <c r="G92"/>
      <c r="H92"/>
      <c r="I92"/>
      <c r="J92"/>
      <c r="K92"/>
      <c r="L92"/>
      <c r="M92"/>
      <c r="Q92"/>
    </row>
    <row r="93" spans="2:17" x14ac:dyDescent="0.2">
      <c r="B93"/>
      <c r="C93"/>
      <c r="D93"/>
      <c r="E93"/>
      <c r="F93"/>
      <c r="G93"/>
      <c r="H93"/>
      <c r="I93"/>
      <c r="J93"/>
      <c r="K93"/>
      <c r="L93"/>
      <c r="M93"/>
      <c r="Q93"/>
    </row>
    <row r="94" spans="2:17" x14ac:dyDescent="0.2">
      <c r="B94"/>
      <c r="C94"/>
      <c r="D94"/>
      <c r="E94"/>
      <c r="F94"/>
      <c r="G94"/>
      <c r="H94"/>
      <c r="I94"/>
      <c r="J94"/>
      <c r="K94"/>
      <c r="L94"/>
      <c r="M94"/>
      <c r="Q94"/>
    </row>
    <row r="95" spans="2:17" x14ac:dyDescent="0.2">
      <c r="B95"/>
      <c r="C95"/>
      <c r="D95"/>
      <c r="E95"/>
      <c r="F95"/>
      <c r="G95"/>
      <c r="H95"/>
      <c r="I95"/>
      <c r="J95"/>
      <c r="K95"/>
      <c r="L95"/>
      <c r="M95"/>
      <c r="Q95"/>
    </row>
    <row r="96" spans="2:17" x14ac:dyDescent="0.2">
      <c r="B96"/>
      <c r="C96"/>
      <c r="D96"/>
      <c r="E96"/>
      <c r="F96"/>
      <c r="G96"/>
      <c r="H96"/>
      <c r="I96"/>
      <c r="J96"/>
      <c r="K96"/>
      <c r="L96"/>
      <c r="M96"/>
      <c r="Q96"/>
    </row>
    <row r="97" spans="2:17" x14ac:dyDescent="0.2">
      <c r="B97"/>
      <c r="C97"/>
      <c r="D97"/>
      <c r="E97"/>
      <c r="F97"/>
      <c r="G97"/>
      <c r="H97"/>
      <c r="I97"/>
      <c r="J97"/>
      <c r="K97"/>
      <c r="L97"/>
      <c r="M97"/>
      <c r="Q97"/>
    </row>
    <row r="98" spans="2:17" x14ac:dyDescent="0.2">
      <c r="B98"/>
      <c r="C98"/>
      <c r="D98"/>
      <c r="E98"/>
      <c r="F98"/>
      <c r="G98"/>
      <c r="H98"/>
      <c r="I98"/>
      <c r="J98"/>
      <c r="K98"/>
      <c r="L98"/>
      <c r="M98"/>
      <c r="Q98"/>
    </row>
    <row r="99" spans="2:17" x14ac:dyDescent="0.2">
      <c r="B99"/>
      <c r="C99"/>
      <c r="D99"/>
      <c r="E99"/>
      <c r="F99"/>
      <c r="G99"/>
      <c r="H99"/>
      <c r="I99"/>
      <c r="J99"/>
      <c r="K99"/>
      <c r="L99"/>
      <c r="M99"/>
      <c r="Q99"/>
    </row>
    <row r="100" spans="2:17" x14ac:dyDescent="0.2">
      <c r="B100"/>
      <c r="C100"/>
      <c r="D100"/>
      <c r="E100"/>
      <c r="F100"/>
      <c r="G100"/>
      <c r="H100"/>
      <c r="I100"/>
      <c r="J100"/>
      <c r="K100"/>
      <c r="L100"/>
      <c r="M100"/>
      <c r="Q100"/>
    </row>
    <row r="101" spans="2:17" x14ac:dyDescent="0.2">
      <c r="B101"/>
      <c r="C101"/>
      <c r="D101"/>
      <c r="E101"/>
      <c r="F101"/>
      <c r="G101"/>
      <c r="H101"/>
      <c r="I101"/>
      <c r="J101"/>
      <c r="K101"/>
      <c r="L101"/>
      <c r="M101"/>
      <c r="Q101"/>
    </row>
    <row r="102" spans="2:17" x14ac:dyDescent="0.2">
      <c r="B102"/>
      <c r="C102"/>
      <c r="D102"/>
      <c r="E102"/>
      <c r="F102"/>
      <c r="G102"/>
      <c r="H102"/>
      <c r="I102"/>
      <c r="J102"/>
      <c r="K102"/>
      <c r="L102"/>
      <c r="M102"/>
      <c r="Q102"/>
    </row>
    <row r="103" spans="2:17" x14ac:dyDescent="0.2">
      <c r="B103"/>
      <c r="C103"/>
      <c r="D103"/>
      <c r="E103"/>
      <c r="F103"/>
      <c r="G103"/>
      <c r="H103"/>
      <c r="I103"/>
      <c r="J103"/>
      <c r="K103"/>
      <c r="L103"/>
      <c r="M103"/>
      <c r="Q103"/>
    </row>
    <row r="104" spans="2:17" x14ac:dyDescent="0.2">
      <c r="B104"/>
      <c r="C104"/>
      <c r="D104"/>
      <c r="E104"/>
      <c r="F104"/>
      <c r="G104"/>
      <c r="H104"/>
      <c r="I104"/>
      <c r="J104"/>
      <c r="K104"/>
      <c r="L104"/>
      <c r="M104"/>
      <c r="Q104"/>
    </row>
    <row r="105" spans="2:17" x14ac:dyDescent="0.2">
      <c r="B105"/>
      <c r="C105"/>
      <c r="D105"/>
      <c r="E105"/>
      <c r="F105"/>
      <c r="G105"/>
      <c r="H105"/>
      <c r="I105"/>
      <c r="J105"/>
      <c r="K105"/>
      <c r="L105"/>
      <c r="M105"/>
      <c r="Q105"/>
    </row>
    <row r="106" spans="2:17" x14ac:dyDescent="0.2">
      <c r="B106"/>
      <c r="C106"/>
      <c r="D106"/>
      <c r="E106"/>
      <c r="F106"/>
      <c r="G106"/>
      <c r="H106"/>
      <c r="I106"/>
      <c r="J106"/>
      <c r="K106"/>
      <c r="L106"/>
      <c r="M106"/>
      <c r="Q106"/>
    </row>
    <row r="107" spans="2:17" x14ac:dyDescent="0.2">
      <c r="B107"/>
      <c r="C107"/>
      <c r="D107"/>
      <c r="E107"/>
      <c r="F107"/>
      <c r="G107"/>
      <c r="H107"/>
      <c r="I107"/>
      <c r="J107"/>
      <c r="K107"/>
      <c r="L107"/>
      <c r="M107"/>
      <c r="Q107"/>
    </row>
    <row r="108" spans="2:17" x14ac:dyDescent="0.2">
      <c r="B108"/>
      <c r="C108"/>
      <c r="D108"/>
      <c r="E108"/>
      <c r="F108"/>
      <c r="G108"/>
      <c r="H108"/>
      <c r="I108"/>
      <c r="J108"/>
      <c r="K108"/>
      <c r="L108"/>
      <c r="M108"/>
      <c r="Q108"/>
    </row>
    <row r="109" spans="2:17" x14ac:dyDescent="0.2">
      <c r="B109"/>
      <c r="C109"/>
      <c r="D109"/>
      <c r="E109"/>
      <c r="F109"/>
      <c r="G109"/>
      <c r="H109"/>
      <c r="I109"/>
      <c r="J109"/>
      <c r="K109"/>
      <c r="L109"/>
      <c r="M109"/>
      <c r="Q109"/>
    </row>
    <row r="110" spans="2:17" x14ac:dyDescent="0.2">
      <c r="B110"/>
      <c r="C110"/>
      <c r="D110"/>
      <c r="E110"/>
      <c r="F110"/>
      <c r="G110"/>
      <c r="H110"/>
      <c r="I110"/>
      <c r="J110"/>
      <c r="K110"/>
      <c r="L110"/>
      <c r="M110"/>
      <c r="Q110"/>
    </row>
    <row r="111" spans="2:17" x14ac:dyDescent="0.2">
      <c r="B111"/>
      <c r="C111"/>
      <c r="D111"/>
      <c r="E111"/>
      <c r="F111"/>
      <c r="G111"/>
      <c r="H111"/>
      <c r="I111"/>
      <c r="J111"/>
      <c r="K111"/>
      <c r="L111"/>
      <c r="M111"/>
      <c r="Q111"/>
    </row>
    <row r="112" spans="2:17" x14ac:dyDescent="0.2">
      <c r="B112"/>
      <c r="C112"/>
      <c r="D112"/>
      <c r="E112"/>
      <c r="F112"/>
      <c r="G112"/>
      <c r="H112"/>
      <c r="I112"/>
      <c r="J112"/>
      <c r="K112"/>
      <c r="L112"/>
      <c r="M112"/>
      <c r="Q112"/>
    </row>
    <row r="113" spans="2:17" x14ac:dyDescent="0.2">
      <c r="B113"/>
      <c r="C113"/>
      <c r="D113"/>
      <c r="E113"/>
      <c r="F113"/>
      <c r="G113"/>
      <c r="H113"/>
      <c r="I113"/>
      <c r="J113"/>
      <c r="K113"/>
      <c r="L113"/>
      <c r="M113"/>
      <c r="Q113"/>
    </row>
    <row r="114" spans="2:17" x14ac:dyDescent="0.2">
      <c r="B114"/>
      <c r="C114"/>
      <c r="D114"/>
      <c r="E114"/>
      <c r="F114"/>
      <c r="G114"/>
      <c r="H114"/>
      <c r="I114"/>
      <c r="J114"/>
      <c r="K114"/>
      <c r="L114"/>
      <c r="M114"/>
      <c r="Q114"/>
    </row>
    <row r="115" spans="2:17" x14ac:dyDescent="0.2">
      <c r="B115"/>
      <c r="C115"/>
      <c r="D115"/>
      <c r="E115"/>
      <c r="F115"/>
      <c r="G115"/>
      <c r="H115"/>
      <c r="I115"/>
      <c r="J115"/>
      <c r="K115"/>
      <c r="L115"/>
      <c r="M115"/>
      <c r="Q115"/>
    </row>
    <row r="116" spans="2:17" x14ac:dyDescent="0.2">
      <c r="B116"/>
      <c r="C116"/>
      <c r="D116"/>
      <c r="E116"/>
      <c r="F116"/>
      <c r="G116"/>
      <c r="H116"/>
      <c r="I116"/>
      <c r="J116"/>
      <c r="K116"/>
      <c r="L116"/>
      <c r="M116"/>
      <c r="Q116"/>
    </row>
    <row r="117" spans="2:17" x14ac:dyDescent="0.2">
      <c r="B117"/>
      <c r="C117"/>
      <c r="D117"/>
      <c r="E117"/>
      <c r="F117"/>
      <c r="G117"/>
      <c r="H117"/>
      <c r="I117"/>
      <c r="J117"/>
      <c r="K117"/>
      <c r="L117"/>
      <c r="M117"/>
      <c r="Q117"/>
    </row>
    <row r="118" spans="2:17" x14ac:dyDescent="0.2">
      <c r="B118"/>
      <c r="C118"/>
      <c r="D118"/>
      <c r="E118"/>
      <c r="F118"/>
      <c r="G118"/>
      <c r="H118"/>
      <c r="I118"/>
      <c r="J118"/>
      <c r="K118"/>
      <c r="L118"/>
      <c r="M118"/>
      <c r="Q118"/>
    </row>
    <row r="119" spans="2:17" x14ac:dyDescent="0.2">
      <c r="B119"/>
      <c r="C119"/>
      <c r="D119"/>
      <c r="E119"/>
      <c r="F119"/>
      <c r="G119"/>
      <c r="H119"/>
      <c r="I119"/>
      <c r="J119"/>
      <c r="K119"/>
      <c r="L119"/>
      <c r="M119"/>
      <c r="Q119"/>
    </row>
    <row r="120" spans="2:17" x14ac:dyDescent="0.2">
      <c r="B120"/>
      <c r="C120"/>
      <c r="D120"/>
      <c r="E120"/>
      <c r="F120"/>
      <c r="G120"/>
      <c r="H120"/>
      <c r="I120"/>
      <c r="J120"/>
      <c r="K120"/>
      <c r="L120"/>
      <c r="M120"/>
      <c r="Q120"/>
    </row>
    <row r="121" spans="2:17" x14ac:dyDescent="0.2">
      <c r="B121"/>
      <c r="C121"/>
      <c r="D121"/>
      <c r="E121"/>
      <c r="F121"/>
      <c r="G121"/>
      <c r="H121"/>
      <c r="I121"/>
      <c r="J121"/>
      <c r="K121"/>
      <c r="L121"/>
      <c r="M121"/>
      <c r="Q121"/>
    </row>
    <row r="122" spans="2:17" x14ac:dyDescent="0.2">
      <c r="B122"/>
      <c r="C122"/>
      <c r="D122"/>
      <c r="E122"/>
      <c r="F122"/>
      <c r="G122"/>
      <c r="H122"/>
      <c r="I122"/>
      <c r="J122"/>
      <c r="K122"/>
      <c r="L122"/>
      <c r="M122"/>
      <c r="Q122"/>
    </row>
    <row r="123" spans="2:17" x14ac:dyDescent="0.2">
      <c r="B123"/>
      <c r="C123"/>
      <c r="D123"/>
      <c r="E123"/>
      <c r="F123"/>
      <c r="G123"/>
      <c r="H123"/>
      <c r="I123"/>
      <c r="J123"/>
      <c r="K123"/>
      <c r="L123"/>
      <c r="M123"/>
      <c r="Q123"/>
    </row>
    <row r="124" spans="2:17" x14ac:dyDescent="0.2">
      <c r="B124"/>
      <c r="C124"/>
      <c r="D124"/>
      <c r="E124"/>
      <c r="F124"/>
      <c r="G124"/>
      <c r="H124"/>
      <c r="I124"/>
      <c r="J124"/>
      <c r="K124"/>
      <c r="L124"/>
      <c r="M124"/>
      <c r="Q124"/>
    </row>
    <row r="125" spans="2:17" x14ac:dyDescent="0.2">
      <c r="B125"/>
      <c r="C125"/>
      <c r="D125"/>
      <c r="E125"/>
      <c r="F125"/>
      <c r="G125"/>
      <c r="H125"/>
      <c r="I125"/>
      <c r="J125"/>
      <c r="K125"/>
      <c r="L125"/>
      <c r="M125"/>
      <c r="Q125"/>
    </row>
    <row r="126" spans="2:17" x14ac:dyDescent="0.2">
      <c r="B126"/>
      <c r="C126"/>
      <c r="D126"/>
      <c r="E126"/>
      <c r="F126"/>
      <c r="G126"/>
      <c r="H126"/>
      <c r="I126"/>
      <c r="J126"/>
      <c r="K126"/>
      <c r="L126"/>
      <c r="M126"/>
      <c r="Q126"/>
    </row>
    <row r="127" spans="2:17" x14ac:dyDescent="0.2">
      <c r="B127"/>
      <c r="C127"/>
      <c r="D127"/>
      <c r="E127"/>
      <c r="F127"/>
      <c r="G127"/>
      <c r="H127"/>
      <c r="I127"/>
      <c r="J127"/>
      <c r="K127"/>
      <c r="L127"/>
      <c r="M127"/>
      <c r="Q127"/>
    </row>
    <row r="128" spans="2:17" x14ac:dyDescent="0.2">
      <c r="B128"/>
      <c r="C128"/>
      <c r="D128"/>
      <c r="E128"/>
      <c r="F128"/>
      <c r="G128"/>
      <c r="H128"/>
      <c r="I128"/>
      <c r="J128"/>
      <c r="K128"/>
      <c r="L128"/>
      <c r="M128"/>
      <c r="Q128"/>
    </row>
    <row r="129" spans="2:17" x14ac:dyDescent="0.2">
      <c r="B129"/>
      <c r="C129"/>
      <c r="D129"/>
      <c r="E129"/>
      <c r="F129"/>
      <c r="G129"/>
      <c r="H129"/>
      <c r="I129"/>
      <c r="J129"/>
      <c r="K129"/>
      <c r="L129"/>
      <c r="M129"/>
      <c r="Q129"/>
    </row>
    <row r="130" spans="2:17" x14ac:dyDescent="0.2">
      <c r="B130"/>
      <c r="C130"/>
      <c r="D130"/>
      <c r="E130"/>
      <c r="F130"/>
      <c r="G130"/>
      <c r="H130"/>
      <c r="I130"/>
      <c r="J130"/>
      <c r="K130"/>
      <c r="L130"/>
      <c r="M130"/>
      <c r="Q130"/>
    </row>
    <row r="131" spans="2:17" x14ac:dyDescent="0.2">
      <c r="B131"/>
      <c r="C131"/>
      <c r="D131"/>
      <c r="E131"/>
      <c r="F131"/>
      <c r="G131"/>
      <c r="H131"/>
      <c r="I131"/>
      <c r="J131"/>
      <c r="K131"/>
      <c r="L131"/>
      <c r="M131"/>
      <c r="Q131"/>
    </row>
    <row r="132" spans="2:17" x14ac:dyDescent="0.2">
      <c r="B132"/>
      <c r="C132"/>
      <c r="D132"/>
      <c r="E132"/>
      <c r="F132"/>
      <c r="G132"/>
      <c r="H132"/>
      <c r="I132"/>
      <c r="J132"/>
      <c r="K132"/>
      <c r="L132"/>
      <c r="M132"/>
      <c r="Q132"/>
    </row>
    <row r="133" spans="2:17" x14ac:dyDescent="0.2">
      <c r="B133"/>
      <c r="C133"/>
      <c r="D133"/>
      <c r="E133"/>
      <c r="F133"/>
      <c r="G133"/>
      <c r="H133"/>
      <c r="I133"/>
      <c r="J133"/>
      <c r="K133"/>
      <c r="L133"/>
      <c r="M133"/>
      <c r="Q133"/>
    </row>
    <row r="134" spans="2:17" x14ac:dyDescent="0.2">
      <c r="B134"/>
      <c r="C134"/>
      <c r="D134"/>
      <c r="E134"/>
      <c r="F134"/>
      <c r="G134"/>
      <c r="H134"/>
      <c r="I134"/>
      <c r="J134"/>
      <c r="K134"/>
      <c r="L134"/>
      <c r="M134"/>
      <c r="Q134"/>
    </row>
    <row r="135" spans="2:17" x14ac:dyDescent="0.2">
      <c r="B135"/>
      <c r="C135"/>
      <c r="D135"/>
      <c r="E135"/>
      <c r="F135"/>
      <c r="G135"/>
      <c r="H135"/>
      <c r="I135"/>
      <c r="J135"/>
      <c r="K135"/>
      <c r="L135"/>
      <c r="M135"/>
      <c r="Q135"/>
    </row>
    <row r="136" spans="2:17" x14ac:dyDescent="0.2">
      <c r="B136"/>
      <c r="C136"/>
      <c r="D136"/>
      <c r="E136"/>
      <c r="F136"/>
      <c r="G136"/>
      <c r="H136"/>
      <c r="I136"/>
      <c r="J136"/>
      <c r="K136"/>
      <c r="L136"/>
      <c r="M136"/>
      <c r="Q136"/>
    </row>
    <row r="137" spans="2:17" x14ac:dyDescent="0.2">
      <c r="B137"/>
      <c r="C137"/>
      <c r="D137"/>
      <c r="E137"/>
      <c r="F137"/>
      <c r="G137"/>
      <c r="H137"/>
      <c r="I137"/>
      <c r="J137"/>
      <c r="K137"/>
      <c r="L137"/>
      <c r="M137"/>
      <c r="Q137"/>
    </row>
    <row r="138" spans="2:17" x14ac:dyDescent="0.2">
      <c r="B138"/>
      <c r="C138"/>
      <c r="D138"/>
      <c r="E138"/>
      <c r="F138"/>
      <c r="G138"/>
      <c r="H138"/>
      <c r="I138"/>
      <c r="J138"/>
      <c r="K138"/>
      <c r="L138"/>
      <c r="M138"/>
      <c r="Q138"/>
    </row>
    <row r="139" spans="2:17" x14ac:dyDescent="0.2">
      <c r="B139"/>
      <c r="C139"/>
      <c r="D139"/>
      <c r="E139"/>
      <c r="F139"/>
      <c r="G139"/>
      <c r="H139"/>
      <c r="I139"/>
      <c r="J139"/>
      <c r="K139"/>
      <c r="L139"/>
      <c r="M139"/>
      <c r="Q139"/>
    </row>
    <row r="140" spans="2:17" x14ac:dyDescent="0.2">
      <c r="B140"/>
      <c r="C140"/>
      <c r="D140"/>
      <c r="E140"/>
      <c r="F140"/>
      <c r="G140"/>
      <c r="H140"/>
      <c r="I140"/>
      <c r="J140"/>
      <c r="K140"/>
      <c r="L140"/>
      <c r="M140"/>
      <c r="Q140"/>
    </row>
    <row r="141" spans="2:17" x14ac:dyDescent="0.2">
      <c r="B141"/>
      <c r="C141"/>
      <c r="D141"/>
      <c r="E141"/>
      <c r="F141"/>
      <c r="G141"/>
      <c r="H141"/>
      <c r="I141"/>
      <c r="J141"/>
      <c r="K141"/>
      <c r="L141"/>
      <c r="M141"/>
      <c r="Q141"/>
    </row>
    <row r="142" spans="2:17" x14ac:dyDescent="0.2">
      <c r="B142"/>
      <c r="C142"/>
      <c r="D142"/>
      <c r="E142"/>
      <c r="F142"/>
      <c r="G142"/>
      <c r="H142"/>
      <c r="I142"/>
      <c r="J142"/>
      <c r="K142"/>
      <c r="L142"/>
      <c r="M142"/>
      <c r="Q142"/>
    </row>
    <row r="143" spans="2:17" x14ac:dyDescent="0.2">
      <c r="B143"/>
      <c r="C143"/>
      <c r="D143"/>
      <c r="E143"/>
      <c r="F143"/>
      <c r="G143"/>
      <c r="H143"/>
      <c r="I143"/>
      <c r="J143"/>
      <c r="K143"/>
      <c r="L143"/>
      <c r="M143"/>
      <c r="Q143"/>
    </row>
    <row r="144" spans="2:17" x14ac:dyDescent="0.2">
      <c r="B144"/>
      <c r="C144"/>
      <c r="D144"/>
      <c r="E144"/>
      <c r="F144"/>
      <c r="G144"/>
      <c r="H144"/>
      <c r="I144"/>
      <c r="J144"/>
      <c r="K144"/>
      <c r="L144"/>
      <c r="M144"/>
      <c r="Q144"/>
    </row>
    <row r="145" spans="2:17" x14ac:dyDescent="0.2">
      <c r="B145"/>
      <c r="C145"/>
      <c r="D145"/>
      <c r="E145"/>
      <c r="F145"/>
      <c r="G145"/>
      <c r="H145"/>
      <c r="I145"/>
      <c r="J145"/>
      <c r="K145"/>
      <c r="L145"/>
      <c r="M145"/>
      <c r="Q145"/>
    </row>
    <row r="146" spans="2:17" x14ac:dyDescent="0.2">
      <c r="B146"/>
      <c r="C146"/>
      <c r="D146"/>
      <c r="E146"/>
      <c r="F146"/>
      <c r="G146"/>
      <c r="H146"/>
      <c r="I146"/>
      <c r="J146"/>
      <c r="K146"/>
      <c r="L146"/>
      <c r="M146"/>
      <c r="Q146"/>
    </row>
    <row r="147" spans="2:17" x14ac:dyDescent="0.2">
      <c r="B147"/>
      <c r="C147"/>
      <c r="D147"/>
      <c r="E147"/>
      <c r="F147"/>
      <c r="G147"/>
      <c r="H147"/>
      <c r="I147"/>
      <c r="J147"/>
      <c r="K147"/>
      <c r="L147"/>
      <c r="M147"/>
      <c r="Q147"/>
    </row>
    <row r="148" spans="2:17" x14ac:dyDescent="0.2">
      <c r="B148"/>
      <c r="C148"/>
      <c r="D148"/>
      <c r="E148"/>
      <c r="F148"/>
      <c r="G148"/>
      <c r="H148"/>
      <c r="I148"/>
      <c r="J148"/>
      <c r="K148"/>
      <c r="L148"/>
      <c r="M148"/>
      <c r="Q148"/>
    </row>
    <row r="149" spans="2:17" x14ac:dyDescent="0.2">
      <c r="B149"/>
      <c r="C149"/>
      <c r="D149"/>
      <c r="E149"/>
      <c r="F149"/>
      <c r="G149"/>
      <c r="H149"/>
      <c r="I149"/>
      <c r="J149"/>
      <c r="K149"/>
      <c r="L149"/>
      <c r="M149"/>
      <c r="Q149"/>
    </row>
    <row r="150" spans="2:17" x14ac:dyDescent="0.2">
      <c r="B150"/>
      <c r="C150"/>
      <c r="D150"/>
      <c r="E150"/>
      <c r="F150"/>
      <c r="G150"/>
      <c r="H150"/>
      <c r="I150"/>
      <c r="J150"/>
      <c r="K150"/>
      <c r="L150"/>
      <c r="M150"/>
      <c r="Q150"/>
    </row>
    <row r="151" spans="2:17" x14ac:dyDescent="0.2">
      <c r="B151"/>
      <c r="C151"/>
      <c r="D151"/>
      <c r="E151"/>
      <c r="F151"/>
      <c r="G151"/>
      <c r="H151"/>
      <c r="I151"/>
      <c r="J151"/>
      <c r="K151"/>
      <c r="L151"/>
      <c r="M151"/>
      <c r="Q151"/>
    </row>
    <row r="152" spans="2:17" x14ac:dyDescent="0.2">
      <c r="B152"/>
      <c r="C152"/>
      <c r="D152"/>
      <c r="E152"/>
      <c r="F152"/>
      <c r="G152"/>
      <c r="H152"/>
      <c r="I152"/>
      <c r="J152"/>
      <c r="K152"/>
      <c r="L152"/>
      <c r="M152"/>
      <c r="Q152"/>
    </row>
    <row r="153" spans="2:17" x14ac:dyDescent="0.2">
      <c r="B153"/>
      <c r="C153"/>
      <c r="D153"/>
      <c r="E153"/>
      <c r="F153"/>
      <c r="G153"/>
      <c r="H153"/>
      <c r="I153"/>
      <c r="J153"/>
      <c r="K153"/>
      <c r="L153"/>
      <c r="M153"/>
      <c r="Q153"/>
    </row>
    <row r="154" spans="2:17" x14ac:dyDescent="0.2">
      <c r="B154"/>
      <c r="C154"/>
      <c r="D154"/>
      <c r="E154"/>
      <c r="F154"/>
      <c r="G154"/>
      <c r="H154"/>
      <c r="I154"/>
      <c r="J154"/>
      <c r="K154"/>
      <c r="L154"/>
      <c r="M154"/>
      <c r="Q154"/>
    </row>
    <row r="155" spans="2:17" x14ac:dyDescent="0.2">
      <c r="B155"/>
      <c r="C155"/>
      <c r="D155"/>
      <c r="E155"/>
      <c r="F155"/>
      <c r="G155"/>
      <c r="H155"/>
      <c r="I155"/>
      <c r="J155"/>
      <c r="K155"/>
      <c r="L155"/>
      <c r="M155"/>
      <c r="Q155"/>
    </row>
    <row r="156" spans="2:17" x14ac:dyDescent="0.2">
      <c r="B156"/>
      <c r="C156"/>
      <c r="D156"/>
      <c r="E156"/>
      <c r="F156"/>
      <c r="G156"/>
      <c r="H156"/>
      <c r="I156"/>
      <c r="J156"/>
      <c r="K156"/>
      <c r="L156"/>
      <c r="M156"/>
      <c r="Q156"/>
    </row>
    <row r="157" spans="2:17" x14ac:dyDescent="0.2">
      <c r="B157"/>
      <c r="C157"/>
      <c r="D157"/>
      <c r="E157"/>
      <c r="F157"/>
      <c r="G157"/>
      <c r="H157"/>
      <c r="I157"/>
      <c r="J157"/>
      <c r="K157"/>
      <c r="L157"/>
      <c r="M157"/>
      <c r="Q157"/>
    </row>
    <row r="158" spans="2:17" x14ac:dyDescent="0.2">
      <c r="B158"/>
      <c r="C158"/>
      <c r="D158"/>
      <c r="E158"/>
      <c r="F158"/>
      <c r="G158"/>
      <c r="H158"/>
      <c r="I158"/>
      <c r="J158"/>
      <c r="K158"/>
      <c r="L158"/>
      <c r="M158"/>
      <c r="Q158"/>
    </row>
    <row r="159" spans="2:17" x14ac:dyDescent="0.2">
      <c r="B159"/>
      <c r="C159"/>
      <c r="D159"/>
      <c r="E159"/>
      <c r="F159"/>
      <c r="G159"/>
      <c r="H159"/>
      <c r="I159"/>
      <c r="J159"/>
      <c r="K159"/>
      <c r="L159"/>
      <c r="M159"/>
      <c r="Q159"/>
    </row>
    <row r="160" spans="2:17" x14ac:dyDescent="0.2">
      <c r="B160"/>
      <c r="C160"/>
      <c r="D160"/>
      <c r="E160"/>
      <c r="F160"/>
      <c r="G160"/>
      <c r="H160"/>
      <c r="I160"/>
      <c r="J160"/>
      <c r="K160"/>
      <c r="L160"/>
      <c r="M160"/>
      <c r="Q160"/>
    </row>
    <row r="161" spans="2:17" x14ac:dyDescent="0.2">
      <c r="B161"/>
      <c r="C161"/>
      <c r="D161"/>
      <c r="E161"/>
      <c r="F161"/>
      <c r="G161"/>
      <c r="H161"/>
      <c r="I161"/>
      <c r="J161"/>
      <c r="K161"/>
      <c r="L161"/>
      <c r="M161"/>
      <c r="Q161"/>
    </row>
    <row r="162" spans="2:17" x14ac:dyDescent="0.2">
      <c r="B162"/>
      <c r="C162"/>
      <c r="D162"/>
      <c r="E162"/>
      <c r="F162"/>
      <c r="G162"/>
      <c r="H162"/>
      <c r="I162"/>
      <c r="J162"/>
      <c r="K162"/>
      <c r="L162"/>
      <c r="M162"/>
      <c r="Q162"/>
    </row>
    <row r="163" spans="2:17" x14ac:dyDescent="0.2">
      <c r="B163"/>
      <c r="C163"/>
      <c r="D163"/>
      <c r="E163"/>
      <c r="F163"/>
      <c r="G163"/>
      <c r="H163"/>
      <c r="I163"/>
      <c r="J163"/>
      <c r="K163"/>
      <c r="L163"/>
      <c r="M163"/>
      <c r="Q163"/>
    </row>
    <row r="164" spans="2:17" x14ac:dyDescent="0.2">
      <c r="B164"/>
      <c r="C164"/>
      <c r="D164"/>
      <c r="E164"/>
      <c r="F164"/>
      <c r="G164"/>
      <c r="H164"/>
      <c r="I164"/>
      <c r="J164"/>
      <c r="K164"/>
      <c r="L164"/>
      <c r="M164"/>
      <c r="Q164"/>
    </row>
    <row r="165" spans="2:17" x14ac:dyDescent="0.2">
      <c r="B165"/>
      <c r="C165"/>
      <c r="D165"/>
      <c r="E165"/>
      <c r="F165"/>
      <c r="G165"/>
      <c r="H165"/>
      <c r="I165"/>
      <c r="J165"/>
      <c r="K165"/>
      <c r="L165"/>
      <c r="M165"/>
      <c r="Q165"/>
    </row>
    <row r="166" spans="2:17" x14ac:dyDescent="0.2">
      <c r="B166"/>
      <c r="C166"/>
      <c r="D166"/>
      <c r="E166"/>
      <c r="F166"/>
      <c r="G166"/>
      <c r="H166"/>
      <c r="I166"/>
      <c r="J166"/>
      <c r="K166"/>
      <c r="L166"/>
      <c r="M166"/>
      <c r="Q166"/>
    </row>
    <row r="167" spans="2:17" x14ac:dyDescent="0.2">
      <c r="B167"/>
      <c r="C167"/>
      <c r="D167"/>
      <c r="E167"/>
      <c r="F167"/>
      <c r="G167"/>
      <c r="H167"/>
      <c r="I167"/>
      <c r="J167"/>
      <c r="K167"/>
      <c r="L167"/>
      <c r="M167"/>
      <c r="Q167"/>
    </row>
    <row r="168" spans="2:17" x14ac:dyDescent="0.2">
      <c r="B168"/>
      <c r="C168"/>
      <c r="D168"/>
      <c r="E168"/>
      <c r="F168"/>
      <c r="G168"/>
      <c r="H168"/>
      <c r="I168"/>
      <c r="J168"/>
      <c r="K168"/>
      <c r="L168"/>
      <c r="M168"/>
      <c r="Q168"/>
    </row>
    <row r="169" spans="2:17" x14ac:dyDescent="0.2">
      <c r="B169"/>
      <c r="C169"/>
      <c r="D169"/>
      <c r="E169"/>
      <c r="F169"/>
      <c r="G169"/>
      <c r="H169"/>
      <c r="I169"/>
      <c r="J169"/>
      <c r="K169"/>
      <c r="L169"/>
      <c r="M169"/>
      <c r="Q169"/>
    </row>
    <row r="170" spans="2:17" x14ac:dyDescent="0.2">
      <c r="B170"/>
      <c r="C170"/>
      <c r="D170"/>
      <c r="E170"/>
      <c r="F170"/>
      <c r="G170"/>
      <c r="H170"/>
      <c r="I170"/>
      <c r="J170"/>
      <c r="K170"/>
      <c r="L170"/>
      <c r="M170"/>
      <c r="Q170"/>
    </row>
    <row r="171" spans="2:17" x14ac:dyDescent="0.2">
      <c r="B171"/>
      <c r="C171"/>
      <c r="D171"/>
      <c r="E171"/>
      <c r="F171"/>
      <c r="G171"/>
      <c r="H171"/>
      <c r="I171"/>
      <c r="J171"/>
      <c r="K171"/>
      <c r="L171"/>
      <c r="M171"/>
      <c r="Q171"/>
    </row>
    <row r="172" spans="2:17" x14ac:dyDescent="0.2">
      <c r="B172"/>
      <c r="C172"/>
      <c r="D172"/>
      <c r="E172"/>
      <c r="F172"/>
      <c r="G172"/>
      <c r="H172"/>
      <c r="I172"/>
      <c r="J172"/>
      <c r="K172"/>
      <c r="L172"/>
      <c r="M172"/>
      <c r="Q172"/>
    </row>
    <row r="173" spans="2:17" x14ac:dyDescent="0.2">
      <c r="B173"/>
      <c r="C173"/>
      <c r="D173"/>
      <c r="E173"/>
      <c r="F173"/>
      <c r="G173"/>
      <c r="H173"/>
      <c r="I173"/>
      <c r="J173"/>
      <c r="K173"/>
      <c r="L173"/>
      <c r="M173"/>
      <c r="Q173"/>
    </row>
    <row r="174" spans="2:17" x14ac:dyDescent="0.2">
      <c r="B174"/>
      <c r="C174"/>
      <c r="D174"/>
      <c r="E174"/>
      <c r="F174"/>
      <c r="G174"/>
      <c r="H174"/>
      <c r="I174"/>
      <c r="J174"/>
      <c r="K174"/>
      <c r="L174"/>
      <c r="M174"/>
      <c r="Q174"/>
    </row>
    <row r="175" spans="2:17" x14ac:dyDescent="0.2">
      <c r="B175"/>
      <c r="C175"/>
      <c r="D175"/>
      <c r="E175"/>
      <c r="F175"/>
      <c r="G175"/>
      <c r="H175"/>
      <c r="I175"/>
      <c r="J175"/>
      <c r="K175"/>
      <c r="L175"/>
      <c r="M175"/>
      <c r="Q175"/>
    </row>
    <row r="176" spans="2:17" x14ac:dyDescent="0.2">
      <c r="B176"/>
      <c r="C176"/>
      <c r="D176"/>
      <c r="E176"/>
      <c r="F176"/>
      <c r="G176"/>
      <c r="H176"/>
      <c r="I176"/>
      <c r="J176"/>
      <c r="K176"/>
      <c r="L176"/>
      <c r="M176"/>
      <c r="Q176"/>
    </row>
    <row r="177" spans="2:17" x14ac:dyDescent="0.2">
      <c r="B177"/>
      <c r="C177"/>
      <c r="D177"/>
      <c r="E177"/>
      <c r="F177"/>
      <c r="G177"/>
      <c r="H177"/>
      <c r="I177"/>
      <c r="J177"/>
      <c r="K177"/>
      <c r="L177"/>
      <c r="M177"/>
      <c r="Q177"/>
    </row>
    <row r="178" spans="2:17" x14ac:dyDescent="0.2">
      <c r="B178"/>
      <c r="C178"/>
      <c r="D178"/>
      <c r="E178"/>
      <c r="F178"/>
      <c r="G178"/>
      <c r="H178"/>
      <c r="I178"/>
      <c r="J178"/>
      <c r="K178"/>
      <c r="L178"/>
      <c r="M178"/>
      <c r="Q178"/>
    </row>
    <row r="179" spans="2:17" x14ac:dyDescent="0.2">
      <c r="B179"/>
      <c r="C179"/>
      <c r="D179"/>
      <c r="E179"/>
      <c r="F179"/>
      <c r="G179"/>
      <c r="H179"/>
      <c r="I179"/>
      <c r="J179"/>
      <c r="K179"/>
      <c r="L179"/>
      <c r="M179"/>
      <c r="Q179"/>
    </row>
    <row r="180" spans="2:17" x14ac:dyDescent="0.2">
      <c r="B180"/>
      <c r="C180"/>
      <c r="D180"/>
      <c r="E180"/>
      <c r="F180"/>
      <c r="G180"/>
      <c r="H180"/>
      <c r="I180"/>
      <c r="J180"/>
      <c r="K180"/>
      <c r="L180"/>
      <c r="M180"/>
      <c r="Q180"/>
    </row>
    <row r="181" spans="2:17" x14ac:dyDescent="0.2">
      <c r="B181"/>
      <c r="C181"/>
      <c r="D181"/>
      <c r="E181"/>
      <c r="F181"/>
      <c r="G181"/>
      <c r="H181"/>
      <c r="I181"/>
      <c r="J181"/>
      <c r="K181"/>
      <c r="L181"/>
      <c r="M181"/>
      <c r="Q181"/>
    </row>
    <row r="182" spans="2:17" x14ac:dyDescent="0.2">
      <c r="B182"/>
      <c r="C182"/>
      <c r="D182"/>
      <c r="E182"/>
      <c r="F182"/>
      <c r="G182"/>
      <c r="H182"/>
      <c r="I182"/>
      <c r="J182"/>
      <c r="K182"/>
      <c r="L182"/>
      <c r="M182"/>
      <c r="Q182"/>
    </row>
    <row r="183" spans="2:17" x14ac:dyDescent="0.2">
      <c r="B183"/>
      <c r="C183"/>
      <c r="D183"/>
      <c r="E183"/>
      <c r="F183"/>
      <c r="G183"/>
      <c r="H183"/>
      <c r="I183"/>
      <c r="J183"/>
      <c r="K183"/>
      <c r="L183"/>
      <c r="M183"/>
      <c r="Q183"/>
    </row>
    <row r="184" spans="2:17" x14ac:dyDescent="0.2">
      <c r="B184"/>
      <c r="C184"/>
      <c r="D184"/>
      <c r="E184"/>
      <c r="F184"/>
      <c r="G184"/>
      <c r="H184"/>
      <c r="I184"/>
      <c r="J184"/>
      <c r="K184"/>
      <c r="L184"/>
      <c r="M184"/>
      <c r="Q184"/>
    </row>
    <row r="185" spans="2:17" x14ac:dyDescent="0.2">
      <c r="B185"/>
      <c r="C185"/>
      <c r="D185"/>
      <c r="E185"/>
      <c r="F185"/>
      <c r="G185"/>
      <c r="H185"/>
      <c r="I185"/>
      <c r="J185"/>
      <c r="K185"/>
      <c r="L185"/>
      <c r="M185"/>
      <c r="Q185"/>
    </row>
    <row r="186" spans="2:17" x14ac:dyDescent="0.2">
      <c r="B186"/>
      <c r="C186"/>
      <c r="D186"/>
      <c r="E186"/>
      <c r="F186"/>
      <c r="G186"/>
      <c r="H186"/>
      <c r="I186"/>
      <c r="J186"/>
      <c r="K186"/>
      <c r="L186"/>
      <c r="M186"/>
      <c r="Q186"/>
    </row>
    <row r="187" spans="2:17" x14ac:dyDescent="0.2">
      <c r="B187"/>
      <c r="C187"/>
      <c r="D187"/>
      <c r="E187"/>
      <c r="F187"/>
      <c r="G187"/>
      <c r="H187"/>
      <c r="I187"/>
      <c r="J187"/>
      <c r="K187"/>
      <c r="L187"/>
      <c r="M187"/>
      <c r="Q187"/>
    </row>
    <row r="188" spans="2:17" x14ac:dyDescent="0.2">
      <c r="B188"/>
      <c r="C188"/>
      <c r="D188"/>
      <c r="E188"/>
      <c r="F188"/>
      <c r="G188"/>
      <c r="H188"/>
      <c r="I188"/>
      <c r="J188"/>
      <c r="K188"/>
      <c r="L188"/>
      <c r="M188"/>
      <c r="Q188"/>
    </row>
    <row r="189" spans="2:17" x14ac:dyDescent="0.2">
      <c r="B189"/>
      <c r="C189"/>
      <c r="D189"/>
      <c r="E189"/>
      <c r="F189"/>
      <c r="G189"/>
      <c r="H189"/>
      <c r="I189"/>
      <c r="J189"/>
      <c r="K189"/>
      <c r="L189"/>
      <c r="M189"/>
      <c r="Q189"/>
    </row>
    <row r="190" spans="2:17" x14ac:dyDescent="0.2">
      <c r="B190"/>
      <c r="C190"/>
      <c r="D190"/>
      <c r="E190"/>
      <c r="F190"/>
      <c r="G190"/>
      <c r="H190"/>
      <c r="I190"/>
      <c r="J190"/>
      <c r="K190"/>
      <c r="L190"/>
      <c r="M190"/>
      <c r="Q190"/>
    </row>
    <row r="191" spans="2:17" x14ac:dyDescent="0.2">
      <c r="B191"/>
      <c r="C191"/>
      <c r="D191"/>
      <c r="E191"/>
      <c r="F191"/>
      <c r="G191"/>
      <c r="H191"/>
      <c r="I191"/>
      <c r="J191"/>
      <c r="K191"/>
      <c r="L191"/>
      <c r="M191"/>
      <c r="Q191"/>
    </row>
    <row r="192" spans="2:17" x14ac:dyDescent="0.2">
      <c r="B192"/>
      <c r="C192"/>
      <c r="D192"/>
      <c r="E192"/>
      <c r="F192"/>
      <c r="G192"/>
      <c r="H192"/>
      <c r="I192"/>
      <c r="J192"/>
      <c r="K192"/>
      <c r="L192"/>
      <c r="M192"/>
      <c r="Q192"/>
    </row>
    <row r="193" spans="2:17" x14ac:dyDescent="0.2">
      <c r="B193"/>
      <c r="C193"/>
      <c r="D193"/>
      <c r="E193"/>
      <c r="F193"/>
      <c r="G193"/>
      <c r="H193"/>
      <c r="I193"/>
      <c r="J193"/>
      <c r="K193"/>
      <c r="L193"/>
      <c r="M193"/>
      <c r="Q193"/>
    </row>
    <row r="194" spans="2:17" x14ac:dyDescent="0.2">
      <c r="B194"/>
      <c r="C194"/>
      <c r="D194"/>
      <c r="E194"/>
      <c r="F194"/>
      <c r="G194"/>
      <c r="H194"/>
      <c r="I194"/>
      <c r="J194"/>
      <c r="K194"/>
      <c r="L194"/>
      <c r="M194"/>
      <c r="Q194"/>
    </row>
    <row r="195" spans="2:17" x14ac:dyDescent="0.2">
      <c r="B195"/>
      <c r="C195"/>
      <c r="D195"/>
      <c r="E195"/>
      <c r="F195"/>
      <c r="G195"/>
      <c r="H195"/>
      <c r="I195"/>
      <c r="J195"/>
      <c r="K195"/>
      <c r="L195"/>
      <c r="M195"/>
      <c r="Q195"/>
    </row>
    <row r="196" spans="2:17" x14ac:dyDescent="0.2">
      <c r="B196"/>
      <c r="C196"/>
      <c r="D196"/>
      <c r="E196"/>
      <c r="F196"/>
      <c r="G196"/>
      <c r="H196"/>
      <c r="I196"/>
      <c r="J196"/>
      <c r="K196"/>
      <c r="L196"/>
      <c r="M196"/>
      <c r="Q196"/>
    </row>
    <row r="197" spans="2:17" x14ac:dyDescent="0.2">
      <c r="B197"/>
      <c r="C197"/>
      <c r="D197"/>
      <c r="E197"/>
      <c r="F197"/>
      <c r="G197"/>
      <c r="H197"/>
      <c r="I197"/>
      <c r="J197"/>
      <c r="K197"/>
      <c r="L197"/>
      <c r="M197"/>
      <c r="Q197"/>
    </row>
    <row r="198" spans="2:17" x14ac:dyDescent="0.2">
      <c r="B198"/>
      <c r="C198"/>
      <c r="D198"/>
      <c r="E198"/>
      <c r="F198"/>
      <c r="G198"/>
      <c r="H198"/>
      <c r="I198"/>
      <c r="J198"/>
      <c r="K198"/>
      <c r="L198"/>
      <c r="M198"/>
      <c r="Q198"/>
    </row>
    <row r="199" spans="2:17" x14ac:dyDescent="0.2">
      <c r="B199"/>
      <c r="C199"/>
      <c r="D199"/>
      <c r="E199"/>
      <c r="F199"/>
      <c r="G199"/>
      <c r="H199"/>
      <c r="I199"/>
      <c r="J199"/>
      <c r="K199"/>
      <c r="L199"/>
      <c r="M199"/>
      <c r="Q199"/>
    </row>
    <row r="200" spans="2:17" x14ac:dyDescent="0.2">
      <c r="B200"/>
      <c r="C200"/>
      <c r="D200"/>
      <c r="E200"/>
      <c r="F200"/>
      <c r="G200"/>
      <c r="H200"/>
      <c r="I200"/>
      <c r="J200"/>
      <c r="K200"/>
      <c r="L200"/>
      <c r="M200"/>
      <c r="Q200"/>
    </row>
    <row r="201" spans="2:17" x14ac:dyDescent="0.2">
      <c r="B201"/>
      <c r="C201"/>
      <c r="D201"/>
      <c r="E201"/>
      <c r="F201"/>
      <c r="G201"/>
      <c r="H201"/>
      <c r="I201"/>
      <c r="J201"/>
      <c r="K201"/>
      <c r="L201"/>
      <c r="M201"/>
      <c r="Q201"/>
    </row>
    <row r="202" spans="2:17" x14ac:dyDescent="0.2">
      <c r="B202"/>
      <c r="C202"/>
      <c r="D202"/>
      <c r="E202"/>
      <c r="F202"/>
      <c r="G202"/>
      <c r="H202"/>
      <c r="I202"/>
      <c r="J202"/>
      <c r="K202"/>
      <c r="L202"/>
      <c r="M202"/>
      <c r="Q202"/>
    </row>
    <row r="203" spans="2:17" x14ac:dyDescent="0.2">
      <c r="B203"/>
      <c r="C203"/>
      <c r="D203"/>
      <c r="E203"/>
      <c r="F203"/>
      <c r="G203"/>
      <c r="H203"/>
      <c r="I203"/>
      <c r="J203"/>
      <c r="K203"/>
      <c r="L203"/>
      <c r="M203"/>
      <c r="Q203"/>
    </row>
    <row r="204" spans="2:17" x14ac:dyDescent="0.2">
      <c r="B204"/>
      <c r="C204"/>
      <c r="D204"/>
      <c r="E204"/>
      <c r="F204"/>
      <c r="G204"/>
      <c r="H204"/>
      <c r="I204"/>
      <c r="J204"/>
      <c r="K204"/>
      <c r="L204"/>
      <c r="M204"/>
      <c r="Q204"/>
    </row>
    <row r="205" spans="2:17" x14ac:dyDescent="0.2">
      <c r="B205"/>
      <c r="C205"/>
      <c r="D205"/>
      <c r="E205"/>
      <c r="F205"/>
      <c r="G205"/>
      <c r="H205"/>
      <c r="I205"/>
      <c r="J205"/>
      <c r="K205"/>
      <c r="L205"/>
      <c r="M205"/>
      <c r="Q205"/>
    </row>
    <row r="206" spans="2:17" x14ac:dyDescent="0.2">
      <c r="B206"/>
      <c r="C206"/>
      <c r="D206"/>
      <c r="E206"/>
      <c r="F206"/>
      <c r="G206"/>
      <c r="H206"/>
      <c r="I206"/>
      <c r="J206"/>
      <c r="K206"/>
      <c r="L206"/>
      <c r="M206"/>
      <c r="Q206"/>
    </row>
    <row r="207" spans="2:17" x14ac:dyDescent="0.2">
      <c r="B207"/>
      <c r="C207"/>
      <c r="D207"/>
      <c r="E207"/>
      <c r="F207"/>
      <c r="G207"/>
      <c r="H207"/>
      <c r="I207"/>
      <c r="J207"/>
      <c r="K207"/>
      <c r="L207"/>
      <c r="M207"/>
      <c r="Q207"/>
    </row>
    <row r="208" spans="2:17" x14ac:dyDescent="0.2">
      <c r="B208"/>
      <c r="C208"/>
      <c r="D208"/>
      <c r="E208"/>
      <c r="F208"/>
      <c r="G208"/>
      <c r="H208"/>
      <c r="I208"/>
      <c r="J208"/>
      <c r="K208"/>
      <c r="L208"/>
      <c r="M208"/>
      <c r="Q208"/>
    </row>
    <row r="209" spans="2:17" x14ac:dyDescent="0.2">
      <c r="B209"/>
      <c r="C209"/>
      <c r="D209"/>
      <c r="E209"/>
      <c r="F209"/>
      <c r="G209"/>
      <c r="H209"/>
      <c r="I209"/>
      <c r="J209"/>
      <c r="K209"/>
      <c r="L209"/>
      <c r="M209"/>
      <c r="Q209"/>
    </row>
    <row r="210" spans="2:17" x14ac:dyDescent="0.2">
      <c r="B210"/>
      <c r="C210"/>
      <c r="D210"/>
      <c r="E210"/>
      <c r="F210"/>
      <c r="G210"/>
      <c r="H210"/>
      <c r="I210"/>
      <c r="J210"/>
      <c r="K210"/>
      <c r="L210"/>
      <c r="M210"/>
      <c r="Q210"/>
    </row>
    <row r="211" spans="2:17" x14ac:dyDescent="0.2">
      <c r="B211"/>
      <c r="C211"/>
      <c r="D211"/>
      <c r="E211"/>
      <c r="F211"/>
      <c r="G211"/>
      <c r="H211"/>
      <c r="I211"/>
      <c r="J211"/>
      <c r="K211"/>
      <c r="L211"/>
      <c r="M211"/>
      <c r="Q211"/>
    </row>
    <row r="212" spans="2:17" x14ac:dyDescent="0.2">
      <c r="B212"/>
      <c r="C212"/>
      <c r="D212"/>
      <c r="E212"/>
      <c r="F212"/>
      <c r="G212"/>
      <c r="H212"/>
      <c r="I212"/>
      <c r="J212"/>
      <c r="K212"/>
      <c r="L212"/>
      <c r="M212"/>
      <c r="Q212"/>
    </row>
    <row r="213" spans="2:17" x14ac:dyDescent="0.2">
      <c r="B213"/>
      <c r="C213"/>
      <c r="D213"/>
      <c r="E213"/>
      <c r="F213"/>
      <c r="G213"/>
      <c r="H213"/>
      <c r="I213"/>
      <c r="J213"/>
      <c r="K213"/>
      <c r="L213"/>
      <c r="M213"/>
      <c r="Q213"/>
    </row>
    <row r="214" spans="2:17" x14ac:dyDescent="0.2">
      <c r="B214"/>
      <c r="C214"/>
      <c r="D214"/>
      <c r="E214"/>
      <c r="F214"/>
      <c r="G214"/>
      <c r="H214"/>
      <c r="I214"/>
      <c r="J214"/>
      <c r="K214"/>
      <c r="L214"/>
      <c r="M214"/>
      <c r="Q214"/>
    </row>
    <row r="215" spans="2:17" x14ac:dyDescent="0.2">
      <c r="B215"/>
      <c r="C215"/>
      <c r="D215"/>
      <c r="E215"/>
      <c r="F215"/>
      <c r="G215"/>
      <c r="H215"/>
      <c r="I215"/>
      <c r="J215"/>
      <c r="K215"/>
      <c r="L215"/>
      <c r="M215"/>
      <c r="Q215"/>
    </row>
    <row r="216" spans="2:17" x14ac:dyDescent="0.2">
      <c r="B216"/>
      <c r="C216"/>
      <c r="D216"/>
      <c r="E216"/>
      <c r="F216"/>
      <c r="G216"/>
      <c r="H216"/>
      <c r="I216"/>
      <c r="J216"/>
      <c r="K216"/>
      <c r="L216"/>
      <c r="M216"/>
      <c r="Q216"/>
    </row>
    <row r="217" spans="2:17" x14ac:dyDescent="0.2">
      <c r="B217"/>
      <c r="C217"/>
      <c r="D217"/>
      <c r="E217"/>
      <c r="F217"/>
      <c r="G217"/>
      <c r="H217"/>
      <c r="I217"/>
      <c r="J217"/>
      <c r="K217"/>
      <c r="L217"/>
      <c r="M217"/>
      <c r="Q217"/>
    </row>
    <row r="218" spans="2:17" x14ac:dyDescent="0.2">
      <c r="B218"/>
      <c r="C218"/>
      <c r="D218"/>
      <c r="E218"/>
      <c r="F218"/>
      <c r="G218"/>
      <c r="H218"/>
      <c r="I218"/>
      <c r="J218"/>
      <c r="K218"/>
      <c r="L218"/>
      <c r="M218"/>
      <c r="Q218"/>
    </row>
    <row r="219" spans="2:17" x14ac:dyDescent="0.2">
      <c r="B219"/>
      <c r="C219"/>
      <c r="D219"/>
      <c r="E219"/>
      <c r="F219"/>
      <c r="G219"/>
      <c r="H219"/>
      <c r="I219"/>
      <c r="J219"/>
      <c r="K219"/>
      <c r="L219"/>
      <c r="M219"/>
      <c r="Q219"/>
    </row>
    <row r="220" spans="2:17" x14ac:dyDescent="0.2">
      <c r="B220"/>
      <c r="C220"/>
      <c r="D220"/>
      <c r="E220"/>
      <c r="F220"/>
      <c r="G220"/>
      <c r="H220"/>
      <c r="I220"/>
      <c r="J220"/>
      <c r="K220"/>
      <c r="L220"/>
      <c r="M220"/>
      <c r="Q220"/>
    </row>
    <row r="221" spans="2:17" x14ac:dyDescent="0.2">
      <c r="B221"/>
      <c r="C221"/>
      <c r="D221"/>
      <c r="E221"/>
      <c r="F221"/>
      <c r="G221"/>
      <c r="H221"/>
      <c r="I221"/>
      <c r="J221"/>
      <c r="K221"/>
      <c r="L221"/>
      <c r="M221"/>
      <c r="Q221"/>
    </row>
    <row r="222" spans="2:17" x14ac:dyDescent="0.2">
      <c r="B222"/>
      <c r="C222"/>
      <c r="D222"/>
      <c r="E222"/>
      <c r="F222"/>
      <c r="G222"/>
      <c r="H222"/>
      <c r="I222"/>
      <c r="J222"/>
      <c r="K222"/>
      <c r="L222"/>
      <c r="M222"/>
      <c r="Q222"/>
    </row>
    <row r="223" spans="2:17" x14ac:dyDescent="0.2">
      <c r="B223"/>
      <c r="C223"/>
      <c r="D223"/>
      <c r="E223"/>
      <c r="F223"/>
      <c r="G223"/>
      <c r="H223"/>
      <c r="I223"/>
      <c r="J223"/>
      <c r="K223"/>
      <c r="L223"/>
      <c r="M223"/>
      <c r="Q223"/>
    </row>
    <row r="224" spans="2:17" x14ac:dyDescent="0.2">
      <c r="B224"/>
      <c r="C224"/>
      <c r="D224"/>
      <c r="E224"/>
      <c r="F224"/>
      <c r="G224"/>
      <c r="H224"/>
      <c r="I224"/>
      <c r="J224"/>
      <c r="K224"/>
      <c r="L224"/>
      <c r="M224"/>
      <c r="Q224"/>
    </row>
    <row r="225" spans="2:17" x14ac:dyDescent="0.2">
      <c r="B225"/>
      <c r="C225"/>
      <c r="D225"/>
      <c r="E225"/>
      <c r="F225"/>
      <c r="G225"/>
      <c r="H225"/>
      <c r="I225"/>
      <c r="J225"/>
      <c r="K225"/>
      <c r="L225"/>
      <c r="M225"/>
      <c r="Q225"/>
    </row>
    <row r="226" spans="2:17" x14ac:dyDescent="0.2">
      <c r="B226"/>
      <c r="C226"/>
      <c r="D226"/>
      <c r="E226"/>
      <c r="F226"/>
      <c r="G226"/>
      <c r="H226"/>
      <c r="I226"/>
      <c r="J226"/>
      <c r="K226"/>
      <c r="L226"/>
      <c r="M226"/>
      <c r="Q226"/>
    </row>
    <row r="227" spans="2:17" x14ac:dyDescent="0.2">
      <c r="B227"/>
      <c r="C227"/>
      <c r="D227"/>
      <c r="E227"/>
      <c r="F227"/>
      <c r="G227"/>
      <c r="H227"/>
      <c r="I227"/>
      <c r="J227"/>
      <c r="K227"/>
      <c r="L227"/>
      <c r="M227"/>
      <c r="Q227"/>
    </row>
    <row r="228" spans="2:17" x14ac:dyDescent="0.2">
      <c r="B228"/>
      <c r="C228"/>
      <c r="D228"/>
      <c r="E228"/>
      <c r="F228"/>
      <c r="G228"/>
      <c r="H228"/>
      <c r="I228"/>
      <c r="J228"/>
      <c r="K228"/>
      <c r="L228"/>
      <c r="M228"/>
      <c r="Q228"/>
    </row>
    <row r="229" spans="2:17" x14ac:dyDescent="0.2">
      <c r="B229"/>
      <c r="C229"/>
      <c r="D229"/>
      <c r="E229"/>
      <c r="F229"/>
      <c r="G229"/>
      <c r="H229"/>
      <c r="I229"/>
      <c r="J229"/>
      <c r="K229"/>
      <c r="L229"/>
      <c r="M229"/>
      <c r="Q229"/>
    </row>
    <row r="230" spans="2:17" x14ac:dyDescent="0.2">
      <c r="B230"/>
      <c r="C230"/>
      <c r="D230"/>
      <c r="E230"/>
      <c r="F230"/>
      <c r="G230"/>
      <c r="H230"/>
      <c r="I230"/>
      <c r="J230"/>
      <c r="K230"/>
      <c r="L230"/>
      <c r="M230"/>
      <c r="Q230"/>
    </row>
    <row r="231" spans="2:17" x14ac:dyDescent="0.2">
      <c r="B231"/>
      <c r="C231"/>
      <c r="D231"/>
      <c r="E231"/>
      <c r="F231"/>
      <c r="G231"/>
      <c r="H231"/>
      <c r="I231"/>
      <c r="J231"/>
      <c r="K231"/>
      <c r="L231"/>
      <c r="M231"/>
      <c r="Q231"/>
    </row>
    <row r="232" spans="2:17" x14ac:dyDescent="0.2">
      <c r="B232"/>
      <c r="C232"/>
      <c r="D232"/>
      <c r="E232"/>
      <c r="F232"/>
      <c r="G232"/>
      <c r="H232"/>
      <c r="I232"/>
      <c r="J232"/>
      <c r="K232"/>
      <c r="L232"/>
      <c r="M232"/>
      <c r="Q232"/>
    </row>
    <row r="233" spans="2:17" x14ac:dyDescent="0.2">
      <c r="B233"/>
      <c r="C233"/>
      <c r="D233"/>
      <c r="E233"/>
      <c r="F233"/>
      <c r="G233"/>
      <c r="H233"/>
      <c r="I233"/>
      <c r="J233"/>
      <c r="K233"/>
      <c r="L233"/>
      <c r="M233"/>
      <c r="Q233"/>
    </row>
    <row r="234" spans="2:17" x14ac:dyDescent="0.2">
      <c r="B234"/>
      <c r="C234"/>
      <c r="D234"/>
      <c r="E234"/>
      <c r="F234"/>
      <c r="G234"/>
      <c r="H234"/>
      <c r="I234"/>
      <c r="J234"/>
      <c r="K234"/>
      <c r="L234"/>
      <c r="M234"/>
      <c r="Q234"/>
    </row>
    <row r="235" spans="2:17" x14ac:dyDescent="0.2">
      <c r="B235"/>
      <c r="C235"/>
      <c r="D235"/>
      <c r="E235"/>
      <c r="F235"/>
      <c r="G235"/>
      <c r="H235"/>
      <c r="I235"/>
      <c r="J235"/>
      <c r="K235"/>
      <c r="L235"/>
      <c r="M235"/>
      <c r="Q235"/>
    </row>
    <row r="236" spans="2:17" x14ac:dyDescent="0.2">
      <c r="B236"/>
      <c r="C236"/>
      <c r="D236"/>
      <c r="E236"/>
      <c r="F236"/>
      <c r="G236"/>
      <c r="H236"/>
      <c r="I236"/>
      <c r="J236"/>
      <c r="K236"/>
      <c r="L236"/>
      <c r="M236"/>
      <c r="Q236"/>
    </row>
    <row r="237" spans="2:17" x14ac:dyDescent="0.2">
      <c r="B237"/>
      <c r="C237"/>
      <c r="D237"/>
      <c r="E237"/>
      <c r="F237"/>
      <c r="G237"/>
      <c r="H237"/>
      <c r="I237"/>
      <c r="J237"/>
      <c r="K237"/>
      <c r="L237"/>
      <c r="M237"/>
      <c r="Q237"/>
    </row>
    <row r="238" spans="2:17" x14ac:dyDescent="0.2">
      <c r="B238"/>
      <c r="C238"/>
      <c r="D238"/>
      <c r="E238"/>
      <c r="F238"/>
      <c r="G238"/>
      <c r="H238"/>
      <c r="I238"/>
      <c r="J238"/>
      <c r="K238"/>
      <c r="L238"/>
      <c r="M238"/>
      <c r="Q238"/>
    </row>
    <row r="239" spans="2:17" x14ac:dyDescent="0.2">
      <c r="B239"/>
      <c r="C239"/>
      <c r="D239"/>
      <c r="E239"/>
      <c r="F239"/>
      <c r="G239"/>
      <c r="H239"/>
      <c r="I239"/>
      <c r="J239"/>
      <c r="K239"/>
      <c r="L239"/>
      <c r="M239"/>
      <c r="Q239"/>
    </row>
    <row r="240" spans="2:17" x14ac:dyDescent="0.2">
      <c r="B240"/>
      <c r="C240"/>
      <c r="D240"/>
      <c r="E240"/>
      <c r="F240"/>
      <c r="G240"/>
      <c r="H240"/>
      <c r="I240"/>
      <c r="J240"/>
      <c r="K240"/>
      <c r="L240"/>
      <c r="M240"/>
      <c r="Q240"/>
    </row>
    <row r="241" spans="2:17" x14ac:dyDescent="0.2">
      <c r="B241"/>
      <c r="C241"/>
      <c r="D241"/>
      <c r="E241"/>
      <c r="F241"/>
      <c r="G241"/>
      <c r="H241"/>
      <c r="I241"/>
      <c r="J241"/>
      <c r="K241"/>
      <c r="L241"/>
      <c r="M241"/>
      <c r="Q241"/>
    </row>
    <row r="242" spans="2:17" x14ac:dyDescent="0.2">
      <c r="B242"/>
      <c r="C242"/>
      <c r="D242"/>
      <c r="E242"/>
      <c r="F242"/>
      <c r="G242"/>
      <c r="H242"/>
      <c r="I242"/>
      <c r="J242"/>
      <c r="K242"/>
      <c r="L242"/>
      <c r="M242"/>
      <c r="Q242"/>
    </row>
    <row r="243" spans="2:17" x14ac:dyDescent="0.2">
      <c r="B243"/>
      <c r="C243"/>
      <c r="D243"/>
      <c r="E243"/>
      <c r="F243"/>
      <c r="G243"/>
      <c r="H243"/>
      <c r="I243"/>
      <c r="J243"/>
      <c r="K243"/>
      <c r="L243"/>
      <c r="M243"/>
      <c r="Q243"/>
    </row>
    <row r="244" spans="2:17" x14ac:dyDescent="0.2">
      <c r="B244"/>
      <c r="C244"/>
      <c r="D244"/>
      <c r="E244"/>
      <c r="F244"/>
      <c r="G244"/>
      <c r="H244"/>
      <c r="I244"/>
      <c r="J244"/>
      <c r="K244"/>
      <c r="L244"/>
      <c r="M244"/>
      <c r="Q244"/>
    </row>
    <row r="245" spans="2:17" x14ac:dyDescent="0.2">
      <c r="B245"/>
      <c r="C245"/>
      <c r="D245"/>
      <c r="E245"/>
      <c r="F245"/>
      <c r="G245"/>
      <c r="H245"/>
      <c r="I245"/>
      <c r="J245"/>
      <c r="K245"/>
      <c r="L245"/>
      <c r="M245"/>
      <c r="Q245"/>
    </row>
    <row r="246" spans="2:17" x14ac:dyDescent="0.2">
      <c r="B246"/>
      <c r="C246"/>
      <c r="D246"/>
      <c r="E246"/>
      <c r="F246"/>
      <c r="G246"/>
      <c r="H246"/>
      <c r="I246"/>
      <c r="J246"/>
      <c r="K246"/>
      <c r="L246"/>
      <c r="M246"/>
      <c r="Q246"/>
    </row>
    <row r="247" spans="2:17" x14ac:dyDescent="0.2">
      <c r="B247"/>
      <c r="C247"/>
      <c r="D247"/>
      <c r="E247"/>
      <c r="F247"/>
      <c r="G247"/>
      <c r="H247"/>
      <c r="I247"/>
      <c r="J247"/>
      <c r="K247"/>
      <c r="L247"/>
      <c r="M247"/>
      <c r="Q247"/>
    </row>
    <row r="248" spans="2:17" x14ac:dyDescent="0.2">
      <c r="B248"/>
      <c r="C248"/>
      <c r="D248"/>
      <c r="E248"/>
      <c r="F248"/>
      <c r="G248"/>
      <c r="H248"/>
      <c r="I248"/>
      <c r="J248"/>
      <c r="K248"/>
      <c r="L248"/>
      <c r="M248"/>
      <c r="Q248"/>
    </row>
    <row r="249" spans="2:17" x14ac:dyDescent="0.2">
      <c r="B249"/>
      <c r="C249"/>
      <c r="D249"/>
      <c r="E249"/>
      <c r="F249"/>
      <c r="G249"/>
      <c r="H249"/>
      <c r="I249"/>
      <c r="J249"/>
      <c r="K249"/>
      <c r="L249"/>
      <c r="M249"/>
      <c r="Q249"/>
    </row>
    <row r="250" spans="2:17" x14ac:dyDescent="0.2">
      <c r="B250"/>
      <c r="C250"/>
      <c r="D250"/>
      <c r="E250"/>
      <c r="F250"/>
      <c r="G250"/>
      <c r="H250"/>
      <c r="I250"/>
      <c r="J250"/>
      <c r="K250"/>
      <c r="L250"/>
      <c r="M250"/>
      <c r="Q250"/>
    </row>
    <row r="251" spans="2:17" x14ac:dyDescent="0.2">
      <c r="B251"/>
      <c r="C251"/>
      <c r="D251"/>
      <c r="E251"/>
      <c r="F251"/>
      <c r="G251"/>
      <c r="H251"/>
      <c r="I251"/>
      <c r="J251"/>
      <c r="K251"/>
      <c r="L251"/>
      <c r="M251"/>
      <c r="Q251"/>
    </row>
    <row r="252" spans="2:17" x14ac:dyDescent="0.2">
      <c r="B252"/>
      <c r="C252"/>
      <c r="D252"/>
      <c r="E252"/>
      <c r="F252"/>
      <c r="G252"/>
      <c r="H252"/>
      <c r="I252"/>
      <c r="J252"/>
      <c r="K252"/>
      <c r="L252"/>
      <c r="M252"/>
      <c r="Q252"/>
    </row>
    <row r="253" spans="2:17" x14ac:dyDescent="0.2">
      <c r="B253"/>
      <c r="C253"/>
      <c r="D253"/>
      <c r="E253"/>
      <c r="F253"/>
      <c r="G253"/>
      <c r="H253"/>
      <c r="I253"/>
      <c r="J253"/>
      <c r="K253"/>
      <c r="L253"/>
      <c r="M253"/>
      <c r="Q253"/>
    </row>
    <row r="254" spans="2:17" x14ac:dyDescent="0.2">
      <c r="B254"/>
      <c r="C254"/>
      <c r="D254"/>
      <c r="E254"/>
      <c r="F254"/>
      <c r="G254"/>
      <c r="H254"/>
      <c r="I254"/>
      <c r="J254"/>
      <c r="K254"/>
      <c r="L254"/>
      <c r="M254"/>
      <c r="Q254"/>
    </row>
    <row r="255" spans="2:17" x14ac:dyDescent="0.2">
      <c r="B255"/>
      <c r="C255"/>
      <c r="D255"/>
      <c r="E255"/>
      <c r="F255"/>
      <c r="G255"/>
      <c r="H255"/>
      <c r="I255"/>
      <c r="J255"/>
      <c r="K255"/>
      <c r="L255"/>
      <c r="M255"/>
      <c r="Q255"/>
    </row>
    <row r="256" spans="2:17" x14ac:dyDescent="0.2">
      <c r="B256"/>
      <c r="C256"/>
      <c r="D256"/>
      <c r="E256"/>
      <c r="F256"/>
      <c r="G256"/>
      <c r="H256"/>
      <c r="I256"/>
      <c r="J256"/>
      <c r="K256"/>
      <c r="L256"/>
      <c r="M256"/>
      <c r="Q256"/>
    </row>
    <row r="257" spans="2:17" x14ac:dyDescent="0.2">
      <c r="B257"/>
      <c r="C257"/>
      <c r="D257"/>
      <c r="E257"/>
      <c r="F257"/>
      <c r="G257"/>
      <c r="H257"/>
      <c r="I257"/>
      <c r="J257"/>
      <c r="K257"/>
      <c r="L257"/>
      <c r="M257"/>
      <c r="Q257"/>
    </row>
    <row r="258" spans="2:17" x14ac:dyDescent="0.2">
      <c r="B258"/>
      <c r="C258"/>
      <c r="D258"/>
      <c r="E258"/>
      <c r="F258"/>
      <c r="G258"/>
      <c r="H258"/>
      <c r="I258"/>
      <c r="J258"/>
      <c r="K258"/>
      <c r="L258"/>
      <c r="M258"/>
      <c r="Q258"/>
    </row>
    <row r="259" spans="2:17" x14ac:dyDescent="0.2">
      <c r="B259"/>
      <c r="C259"/>
      <c r="D259"/>
      <c r="E259"/>
      <c r="F259"/>
      <c r="G259"/>
      <c r="H259"/>
      <c r="I259"/>
      <c r="J259"/>
      <c r="K259"/>
      <c r="L259"/>
      <c r="M259"/>
      <c r="Q259"/>
    </row>
    <row r="260" spans="2:17" x14ac:dyDescent="0.2">
      <c r="B260"/>
      <c r="C260"/>
      <c r="D260"/>
      <c r="E260"/>
      <c r="F260"/>
      <c r="G260"/>
      <c r="H260"/>
      <c r="I260"/>
      <c r="J260"/>
      <c r="K260"/>
      <c r="L260"/>
      <c r="M260"/>
      <c r="Q260"/>
    </row>
    <row r="261" spans="2:17" x14ac:dyDescent="0.2">
      <c r="B261"/>
      <c r="C261"/>
      <c r="D261"/>
      <c r="E261"/>
      <c r="F261"/>
      <c r="G261"/>
      <c r="H261"/>
      <c r="I261"/>
      <c r="J261"/>
      <c r="K261"/>
      <c r="L261"/>
      <c r="M261"/>
      <c r="Q261"/>
    </row>
    <row r="262" spans="2:17" x14ac:dyDescent="0.2">
      <c r="B262"/>
      <c r="C262"/>
      <c r="D262"/>
      <c r="E262"/>
      <c r="F262"/>
      <c r="G262"/>
      <c r="H262"/>
      <c r="I262"/>
      <c r="J262"/>
      <c r="K262"/>
      <c r="L262"/>
      <c r="M262"/>
      <c r="Q262"/>
    </row>
    <row r="263" spans="2:17" x14ac:dyDescent="0.2">
      <c r="B263"/>
      <c r="C263"/>
      <c r="D263"/>
      <c r="E263"/>
      <c r="F263"/>
      <c r="G263"/>
      <c r="H263"/>
      <c r="I263"/>
      <c r="J263"/>
      <c r="K263"/>
      <c r="L263"/>
      <c r="M263"/>
      <c r="Q263"/>
    </row>
    <row r="264" spans="2:17" x14ac:dyDescent="0.2">
      <c r="B264"/>
      <c r="C264"/>
      <c r="D264"/>
      <c r="E264"/>
      <c r="F264"/>
      <c r="G264"/>
      <c r="H264"/>
      <c r="I264"/>
      <c r="J264"/>
      <c r="K264"/>
      <c r="L264"/>
      <c r="M264"/>
      <c r="Q264"/>
    </row>
    <row r="265" spans="2:17" x14ac:dyDescent="0.2">
      <c r="B265"/>
      <c r="C265"/>
      <c r="D265"/>
      <c r="E265"/>
      <c r="F265"/>
      <c r="G265"/>
      <c r="H265"/>
      <c r="I265"/>
      <c r="J265"/>
      <c r="K265"/>
      <c r="L265"/>
      <c r="M265"/>
      <c r="Q265"/>
    </row>
    <row r="266" spans="2:17" x14ac:dyDescent="0.2">
      <c r="B266"/>
      <c r="C266"/>
      <c r="D266"/>
      <c r="E266"/>
      <c r="F266"/>
      <c r="G266"/>
      <c r="H266"/>
      <c r="I266"/>
      <c r="J266"/>
      <c r="K266"/>
      <c r="L266"/>
      <c r="M266"/>
      <c r="Q266"/>
    </row>
    <row r="267" spans="2:17" x14ac:dyDescent="0.2">
      <c r="B267"/>
      <c r="C267"/>
      <c r="D267"/>
      <c r="E267"/>
      <c r="F267"/>
      <c r="G267"/>
      <c r="H267"/>
      <c r="I267"/>
      <c r="J267"/>
      <c r="K267"/>
      <c r="L267"/>
      <c r="M267"/>
      <c r="Q267"/>
    </row>
    <row r="268" spans="2:17" x14ac:dyDescent="0.2">
      <c r="B268"/>
      <c r="C268"/>
      <c r="D268"/>
      <c r="E268"/>
      <c r="F268"/>
      <c r="G268"/>
      <c r="H268"/>
      <c r="I268"/>
      <c r="J268"/>
      <c r="K268"/>
      <c r="L268"/>
      <c r="M268"/>
      <c r="Q268"/>
    </row>
    <row r="269" spans="2:17" x14ac:dyDescent="0.2">
      <c r="B269"/>
      <c r="C269"/>
      <c r="D269"/>
      <c r="E269"/>
      <c r="F269"/>
      <c r="G269"/>
      <c r="H269"/>
      <c r="I269"/>
      <c r="J269"/>
      <c r="K269"/>
      <c r="L269"/>
      <c r="M269"/>
      <c r="Q269"/>
    </row>
    <row r="270" spans="2:17" x14ac:dyDescent="0.2">
      <c r="B270"/>
      <c r="C270"/>
      <c r="D270"/>
      <c r="E270"/>
      <c r="F270"/>
      <c r="G270"/>
      <c r="H270"/>
      <c r="I270"/>
      <c r="J270"/>
      <c r="K270"/>
      <c r="L270"/>
      <c r="M270"/>
      <c r="Q270"/>
    </row>
    <row r="271" spans="2:17" x14ac:dyDescent="0.2">
      <c r="B271"/>
      <c r="C271"/>
      <c r="D271"/>
      <c r="E271"/>
      <c r="F271"/>
      <c r="G271"/>
      <c r="H271"/>
      <c r="I271"/>
      <c r="J271"/>
      <c r="K271"/>
      <c r="L271"/>
      <c r="M271"/>
      <c r="Q271"/>
    </row>
    <row r="272" spans="2:17" x14ac:dyDescent="0.2">
      <c r="B272"/>
      <c r="C272"/>
      <c r="D272"/>
      <c r="E272"/>
      <c r="F272"/>
      <c r="G272"/>
      <c r="H272"/>
      <c r="I272"/>
      <c r="J272"/>
      <c r="K272"/>
      <c r="L272"/>
      <c r="M272"/>
      <c r="Q272"/>
    </row>
    <row r="273" spans="2:17" x14ac:dyDescent="0.2">
      <c r="B273"/>
      <c r="C273"/>
      <c r="D273"/>
      <c r="E273"/>
      <c r="F273"/>
      <c r="G273"/>
      <c r="H273"/>
      <c r="I273"/>
      <c r="J273"/>
      <c r="K273"/>
      <c r="L273"/>
      <c r="M273"/>
      <c r="Q273"/>
    </row>
    <row r="274" spans="2:17" x14ac:dyDescent="0.2">
      <c r="B274"/>
      <c r="C274"/>
      <c r="D274"/>
      <c r="E274"/>
      <c r="F274"/>
      <c r="G274"/>
      <c r="H274"/>
      <c r="I274"/>
      <c r="J274"/>
      <c r="K274"/>
      <c r="L274"/>
      <c r="M274"/>
      <c r="Q274"/>
    </row>
    <row r="275" spans="2:17" x14ac:dyDescent="0.2">
      <c r="B275"/>
      <c r="C275"/>
      <c r="D275"/>
      <c r="E275"/>
      <c r="F275"/>
      <c r="G275"/>
      <c r="H275"/>
      <c r="I275"/>
      <c r="J275"/>
      <c r="K275"/>
      <c r="L275"/>
      <c r="M275"/>
      <c r="Q275"/>
    </row>
    <row r="276" spans="2:17" x14ac:dyDescent="0.2">
      <c r="B276"/>
      <c r="C276"/>
      <c r="D276"/>
      <c r="E276"/>
      <c r="F276"/>
      <c r="G276"/>
      <c r="H276"/>
      <c r="I276"/>
      <c r="J276"/>
      <c r="K276"/>
      <c r="L276"/>
      <c r="M276"/>
      <c r="Q276"/>
    </row>
    <row r="277" spans="2:17" x14ac:dyDescent="0.2">
      <c r="B277"/>
      <c r="C277"/>
      <c r="D277"/>
      <c r="E277"/>
      <c r="F277"/>
      <c r="G277"/>
      <c r="H277"/>
      <c r="I277"/>
      <c r="J277"/>
      <c r="K277"/>
      <c r="L277"/>
      <c r="M277"/>
      <c r="Q277"/>
    </row>
    <row r="278" spans="2:17" x14ac:dyDescent="0.2">
      <c r="B278"/>
      <c r="C278"/>
      <c r="D278"/>
      <c r="E278"/>
      <c r="F278"/>
      <c r="G278"/>
      <c r="H278"/>
      <c r="I278"/>
      <c r="J278"/>
      <c r="K278"/>
      <c r="L278"/>
      <c r="M278"/>
      <c r="Q278"/>
    </row>
    <row r="279" spans="2:17" x14ac:dyDescent="0.2">
      <c r="B279"/>
      <c r="C279"/>
      <c r="D279"/>
      <c r="E279"/>
      <c r="F279"/>
      <c r="G279"/>
      <c r="H279"/>
      <c r="I279"/>
      <c r="J279"/>
      <c r="K279"/>
      <c r="L279"/>
      <c r="M279"/>
      <c r="Q279"/>
    </row>
    <row r="280" spans="2:17" x14ac:dyDescent="0.2">
      <c r="B280"/>
      <c r="C280"/>
      <c r="D280"/>
      <c r="E280"/>
      <c r="F280"/>
      <c r="G280"/>
      <c r="H280"/>
      <c r="I280"/>
      <c r="J280"/>
      <c r="K280"/>
      <c r="L280"/>
      <c r="M280"/>
      <c r="Q280"/>
    </row>
    <row r="281" spans="2:17" x14ac:dyDescent="0.2">
      <c r="B281"/>
      <c r="C281"/>
      <c r="D281"/>
      <c r="E281"/>
      <c r="F281"/>
      <c r="G281"/>
      <c r="H281"/>
      <c r="I281"/>
      <c r="J281"/>
      <c r="K281"/>
      <c r="L281"/>
      <c r="M281"/>
      <c r="Q281"/>
    </row>
    <row r="282" spans="2:17" x14ac:dyDescent="0.2">
      <c r="B282"/>
      <c r="C282"/>
      <c r="D282"/>
      <c r="E282"/>
      <c r="F282"/>
      <c r="G282"/>
      <c r="H282"/>
      <c r="I282"/>
      <c r="J282"/>
      <c r="K282"/>
      <c r="L282"/>
      <c r="M282"/>
      <c r="Q282"/>
    </row>
    <row r="283" spans="2:17" x14ac:dyDescent="0.2">
      <c r="B283"/>
      <c r="C283"/>
      <c r="D283"/>
      <c r="E283"/>
      <c r="F283"/>
      <c r="G283"/>
      <c r="H283"/>
      <c r="I283"/>
      <c r="J283"/>
      <c r="K283"/>
      <c r="L283"/>
      <c r="M283"/>
      <c r="Q283"/>
    </row>
    <row r="284" spans="2:17" x14ac:dyDescent="0.2">
      <c r="B284"/>
      <c r="C284"/>
      <c r="D284"/>
      <c r="E284"/>
      <c r="F284"/>
      <c r="G284"/>
      <c r="H284"/>
      <c r="I284"/>
      <c r="J284"/>
      <c r="K284"/>
      <c r="L284"/>
      <c r="M284"/>
      <c r="Q284"/>
    </row>
    <row r="285" spans="2:17" x14ac:dyDescent="0.2">
      <c r="B285"/>
      <c r="C285"/>
      <c r="D285"/>
      <c r="E285"/>
      <c r="F285"/>
      <c r="G285"/>
      <c r="H285"/>
      <c r="I285"/>
      <c r="J285"/>
      <c r="K285"/>
      <c r="L285"/>
      <c r="M285"/>
      <c r="Q285"/>
    </row>
    <row r="286" spans="2:17" x14ac:dyDescent="0.2">
      <c r="B286"/>
      <c r="C286"/>
      <c r="D286"/>
      <c r="E286"/>
      <c r="F286"/>
      <c r="G286"/>
      <c r="H286"/>
      <c r="I286"/>
      <c r="J286"/>
      <c r="K286"/>
      <c r="L286"/>
      <c r="M286"/>
      <c r="Q286"/>
    </row>
    <row r="287" spans="2:17" x14ac:dyDescent="0.2">
      <c r="B287"/>
      <c r="C287"/>
      <c r="D287"/>
      <c r="E287"/>
      <c r="F287"/>
      <c r="G287"/>
      <c r="H287"/>
      <c r="I287"/>
      <c r="J287"/>
      <c r="K287"/>
      <c r="L287"/>
      <c r="M287"/>
      <c r="Q287"/>
    </row>
    <row r="288" spans="2:17" x14ac:dyDescent="0.2">
      <c r="B288"/>
      <c r="C288"/>
      <c r="D288"/>
      <c r="E288"/>
      <c r="F288"/>
      <c r="G288"/>
      <c r="H288"/>
      <c r="I288"/>
      <c r="J288"/>
      <c r="K288"/>
      <c r="L288"/>
      <c r="M288"/>
      <c r="Q288"/>
    </row>
    <row r="289" spans="2:17" x14ac:dyDescent="0.2">
      <c r="B289"/>
      <c r="C289"/>
      <c r="D289"/>
      <c r="E289"/>
      <c r="F289"/>
      <c r="G289"/>
      <c r="H289"/>
      <c r="I289"/>
      <c r="J289"/>
      <c r="K289"/>
      <c r="L289"/>
      <c r="M289"/>
      <c r="Q289"/>
    </row>
    <row r="290" spans="2:17" x14ac:dyDescent="0.2">
      <c r="B290"/>
      <c r="C290"/>
      <c r="D290"/>
      <c r="E290"/>
      <c r="F290"/>
      <c r="G290"/>
      <c r="H290"/>
      <c r="I290"/>
      <c r="J290"/>
      <c r="K290"/>
      <c r="L290"/>
      <c r="M290"/>
      <c r="Q290"/>
    </row>
    <row r="291" spans="2:17" x14ac:dyDescent="0.2">
      <c r="B291"/>
      <c r="C291"/>
      <c r="D291"/>
      <c r="E291"/>
      <c r="F291"/>
      <c r="G291"/>
      <c r="H291"/>
      <c r="I291"/>
      <c r="J291"/>
      <c r="K291"/>
      <c r="L291"/>
      <c r="M291"/>
      <c r="Q291"/>
    </row>
    <row r="292" spans="2:17" x14ac:dyDescent="0.2">
      <c r="B292"/>
      <c r="C292"/>
      <c r="D292"/>
      <c r="E292"/>
      <c r="F292"/>
      <c r="G292"/>
      <c r="H292"/>
      <c r="I292"/>
      <c r="J292"/>
      <c r="K292"/>
      <c r="L292"/>
      <c r="M292"/>
      <c r="Q292"/>
    </row>
    <row r="293" spans="2:17" x14ac:dyDescent="0.2">
      <c r="B293"/>
      <c r="C293"/>
      <c r="D293"/>
      <c r="E293"/>
      <c r="F293"/>
      <c r="G293"/>
      <c r="H293"/>
      <c r="I293"/>
      <c r="J293"/>
      <c r="K293"/>
      <c r="L293"/>
      <c r="M293"/>
      <c r="Q293"/>
    </row>
    <row r="294" spans="2:17" x14ac:dyDescent="0.2">
      <c r="B294"/>
      <c r="C294"/>
      <c r="D294"/>
      <c r="E294"/>
      <c r="F294"/>
      <c r="G294"/>
      <c r="H294"/>
      <c r="I294"/>
      <c r="J294"/>
      <c r="K294"/>
      <c r="L294"/>
      <c r="M294"/>
      <c r="Q294"/>
    </row>
    <row r="295" spans="2:17" x14ac:dyDescent="0.2">
      <c r="B295"/>
      <c r="C295"/>
      <c r="D295"/>
      <c r="E295"/>
      <c r="F295"/>
      <c r="G295"/>
      <c r="H295"/>
      <c r="I295"/>
      <c r="J295"/>
      <c r="K295"/>
      <c r="L295"/>
      <c r="M295"/>
      <c r="Q295"/>
    </row>
    <row r="296" spans="2:17" x14ac:dyDescent="0.2">
      <c r="B296"/>
      <c r="C296"/>
      <c r="D296"/>
      <c r="E296"/>
      <c r="F296"/>
      <c r="G296"/>
      <c r="H296"/>
      <c r="I296"/>
      <c r="J296"/>
      <c r="K296"/>
      <c r="L296"/>
      <c r="M296"/>
      <c r="Q296"/>
    </row>
    <row r="297" spans="2:17" x14ac:dyDescent="0.2">
      <c r="B297"/>
      <c r="C297"/>
      <c r="D297"/>
      <c r="E297"/>
      <c r="F297"/>
      <c r="G297"/>
      <c r="H297"/>
      <c r="I297"/>
      <c r="J297"/>
      <c r="K297"/>
      <c r="L297"/>
      <c r="M297"/>
      <c r="Q297"/>
    </row>
    <row r="298" spans="2:17" x14ac:dyDescent="0.2">
      <c r="B298"/>
      <c r="C298"/>
      <c r="D298"/>
      <c r="E298"/>
      <c r="F298"/>
      <c r="G298"/>
      <c r="H298"/>
      <c r="I298"/>
      <c r="J298"/>
      <c r="K298"/>
      <c r="L298"/>
      <c r="M298"/>
      <c r="Q298"/>
    </row>
    <row r="299" spans="2:17" x14ac:dyDescent="0.2">
      <c r="B299"/>
      <c r="C299"/>
      <c r="D299"/>
      <c r="E299"/>
      <c r="F299"/>
      <c r="G299"/>
      <c r="H299"/>
      <c r="I299"/>
      <c r="J299"/>
      <c r="K299"/>
      <c r="L299"/>
      <c r="M299"/>
      <c r="Q299"/>
    </row>
    <row r="300" spans="2:17" x14ac:dyDescent="0.2">
      <c r="B300"/>
      <c r="C300"/>
      <c r="D300"/>
      <c r="E300"/>
      <c r="F300"/>
      <c r="G300"/>
      <c r="H300"/>
      <c r="I300"/>
      <c r="J300"/>
      <c r="K300"/>
      <c r="L300"/>
      <c r="M300"/>
      <c r="Q300"/>
    </row>
    <row r="301" spans="2:17" x14ac:dyDescent="0.2">
      <c r="B301"/>
      <c r="C301"/>
      <c r="D301"/>
      <c r="E301"/>
      <c r="F301"/>
      <c r="G301"/>
      <c r="H301"/>
      <c r="I301"/>
      <c r="J301"/>
      <c r="K301"/>
      <c r="L301"/>
      <c r="M301"/>
      <c r="Q301"/>
    </row>
    <row r="302" spans="2:17" x14ac:dyDescent="0.2">
      <c r="B302"/>
      <c r="C302"/>
      <c r="D302"/>
      <c r="E302"/>
      <c r="F302"/>
      <c r="G302"/>
      <c r="H302"/>
      <c r="I302"/>
      <c r="J302"/>
      <c r="K302"/>
      <c r="L302"/>
      <c r="M302"/>
      <c r="Q302"/>
    </row>
    <row r="303" spans="2:17" x14ac:dyDescent="0.2">
      <c r="B303"/>
      <c r="C303"/>
      <c r="D303"/>
      <c r="E303"/>
      <c r="F303"/>
      <c r="G303"/>
      <c r="H303"/>
      <c r="I303"/>
      <c r="J303"/>
      <c r="K303"/>
      <c r="L303"/>
      <c r="M303"/>
      <c r="Q303"/>
    </row>
    <row r="304" spans="2:17" x14ac:dyDescent="0.2">
      <c r="B304"/>
      <c r="C304"/>
      <c r="D304"/>
      <c r="E304"/>
      <c r="F304"/>
      <c r="G304"/>
      <c r="H304"/>
      <c r="I304"/>
      <c r="J304"/>
      <c r="K304"/>
      <c r="L304"/>
      <c r="M304"/>
      <c r="Q304"/>
    </row>
    <row r="305" spans="2:17" x14ac:dyDescent="0.2">
      <c r="B305"/>
      <c r="C305"/>
      <c r="D305"/>
      <c r="E305"/>
      <c r="F305"/>
      <c r="G305"/>
      <c r="H305"/>
      <c r="I305"/>
      <c r="J305"/>
      <c r="K305"/>
      <c r="L305"/>
      <c r="M305"/>
      <c r="Q305"/>
    </row>
    <row r="306" spans="2:17" x14ac:dyDescent="0.2">
      <c r="B306"/>
      <c r="C306"/>
      <c r="D306"/>
      <c r="E306"/>
      <c r="F306"/>
      <c r="G306"/>
      <c r="H306"/>
      <c r="I306"/>
      <c r="J306"/>
      <c r="K306"/>
      <c r="L306"/>
      <c r="M306"/>
      <c r="Q306"/>
    </row>
    <row r="307" spans="2:17" x14ac:dyDescent="0.2">
      <c r="B307"/>
      <c r="C307"/>
      <c r="D307"/>
      <c r="E307"/>
      <c r="F307"/>
      <c r="G307"/>
      <c r="H307"/>
      <c r="I307"/>
      <c r="J307"/>
      <c r="K307"/>
      <c r="L307"/>
      <c r="M307"/>
      <c r="Q307"/>
    </row>
    <row r="308" spans="2:17" x14ac:dyDescent="0.2">
      <c r="B308"/>
      <c r="C308"/>
      <c r="D308"/>
      <c r="E308"/>
      <c r="F308"/>
      <c r="G308"/>
      <c r="H308"/>
      <c r="I308"/>
      <c r="J308"/>
      <c r="K308"/>
      <c r="L308"/>
      <c r="M308"/>
      <c r="Q308"/>
    </row>
    <row r="309" spans="2:17" x14ac:dyDescent="0.2">
      <c r="B309"/>
      <c r="C309"/>
      <c r="D309"/>
      <c r="E309"/>
      <c r="F309"/>
      <c r="G309"/>
      <c r="H309"/>
      <c r="I309"/>
      <c r="J309"/>
      <c r="K309"/>
      <c r="L309"/>
      <c r="M309"/>
      <c r="Q309"/>
    </row>
    <row r="310" spans="2:17" x14ac:dyDescent="0.2">
      <c r="B310"/>
      <c r="C310"/>
      <c r="D310"/>
      <c r="E310"/>
      <c r="F310"/>
      <c r="G310"/>
      <c r="H310"/>
      <c r="I310"/>
      <c r="J310"/>
      <c r="K310"/>
      <c r="L310"/>
      <c r="M310"/>
      <c r="Q310"/>
    </row>
    <row r="311" spans="2:17" x14ac:dyDescent="0.2">
      <c r="B311"/>
      <c r="C311"/>
      <c r="D311"/>
      <c r="E311"/>
      <c r="F311"/>
      <c r="G311"/>
      <c r="H311"/>
      <c r="I311"/>
      <c r="J311"/>
      <c r="K311"/>
      <c r="L311"/>
      <c r="M311"/>
      <c r="Q311"/>
    </row>
    <row r="312" spans="2:17" x14ac:dyDescent="0.2">
      <c r="B312"/>
      <c r="C312"/>
      <c r="D312"/>
      <c r="E312"/>
      <c r="F312"/>
      <c r="G312"/>
      <c r="H312"/>
      <c r="I312"/>
      <c r="J312"/>
      <c r="K312"/>
      <c r="L312"/>
      <c r="M312"/>
      <c r="Q312"/>
    </row>
    <row r="313" spans="2:17" x14ac:dyDescent="0.2">
      <c r="B313"/>
      <c r="C313"/>
      <c r="D313"/>
      <c r="E313"/>
      <c r="F313"/>
      <c r="G313"/>
      <c r="H313"/>
      <c r="I313"/>
      <c r="J313"/>
      <c r="K313"/>
      <c r="L313"/>
      <c r="M313"/>
      <c r="Q313"/>
    </row>
    <row r="314" spans="2:17" x14ac:dyDescent="0.2">
      <c r="B314"/>
      <c r="C314"/>
      <c r="D314"/>
      <c r="E314"/>
      <c r="F314"/>
      <c r="G314"/>
      <c r="H314"/>
      <c r="I314"/>
      <c r="J314"/>
      <c r="K314"/>
      <c r="L314"/>
      <c r="M314"/>
      <c r="Q314"/>
    </row>
    <row r="315" spans="2:17" x14ac:dyDescent="0.2">
      <c r="B315"/>
      <c r="C315"/>
      <c r="D315"/>
      <c r="E315"/>
      <c r="F315"/>
      <c r="G315"/>
      <c r="H315"/>
      <c r="I315"/>
      <c r="J315"/>
      <c r="K315"/>
      <c r="L315"/>
      <c r="M315"/>
      <c r="Q315"/>
    </row>
    <row r="316" spans="2:17" x14ac:dyDescent="0.2">
      <c r="B316"/>
      <c r="C316"/>
      <c r="D316"/>
      <c r="E316"/>
      <c r="F316"/>
      <c r="G316"/>
      <c r="H316"/>
      <c r="I316"/>
      <c r="J316"/>
      <c r="K316"/>
      <c r="L316"/>
      <c r="M316"/>
      <c r="Q316"/>
    </row>
    <row r="317" spans="2:17" x14ac:dyDescent="0.2">
      <c r="B317"/>
      <c r="C317"/>
      <c r="D317"/>
      <c r="E317"/>
      <c r="F317"/>
      <c r="G317"/>
      <c r="H317"/>
      <c r="I317"/>
      <c r="J317"/>
      <c r="K317"/>
      <c r="L317"/>
      <c r="M317"/>
      <c r="Q317"/>
    </row>
    <row r="318" spans="2:17" x14ac:dyDescent="0.2">
      <c r="B318"/>
      <c r="C318"/>
      <c r="D318"/>
      <c r="E318"/>
      <c r="F318"/>
      <c r="G318"/>
      <c r="H318"/>
      <c r="I318"/>
      <c r="J318"/>
      <c r="K318"/>
      <c r="L318"/>
      <c r="M318"/>
      <c r="Q318"/>
    </row>
    <row r="319" spans="2:17" x14ac:dyDescent="0.2">
      <c r="B319"/>
      <c r="C319"/>
      <c r="D319"/>
      <c r="E319"/>
      <c r="F319"/>
      <c r="G319"/>
      <c r="H319"/>
      <c r="I319"/>
      <c r="J319"/>
      <c r="K319"/>
      <c r="L319"/>
      <c r="M319"/>
      <c r="Q319"/>
    </row>
    <row r="320" spans="2:17" x14ac:dyDescent="0.2">
      <c r="B320"/>
      <c r="C320"/>
      <c r="D320"/>
      <c r="E320"/>
      <c r="F320"/>
      <c r="G320"/>
      <c r="H320"/>
      <c r="I320"/>
      <c r="J320"/>
      <c r="K320"/>
      <c r="L320"/>
      <c r="M320"/>
      <c r="Q320"/>
    </row>
    <row r="321" spans="2:17" x14ac:dyDescent="0.2">
      <c r="B321"/>
      <c r="C321"/>
      <c r="D321"/>
      <c r="E321"/>
      <c r="F321"/>
      <c r="G321"/>
      <c r="H321"/>
      <c r="I321"/>
      <c r="J321"/>
      <c r="K321"/>
      <c r="L321"/>
      <c r="M321"/>
      <c r="Q321"/>
    </row>
    <row r="322" spans="2:17" x14ac:dyDescent="0.2">
      <c r="B322"/>
      <c r="C322"/>
      <c r="D322"/>
      <c r="E322"/>
      <c r="F322"/>
      <c r="G322"/>
      <c r="H322"/>
      <c r="I322"/>
      <c r="J322"/>
      <c r="K322"/>
      <c r="L322"/>
      <c r="M322"/>
      <c r="Q322"/>
    </row>
    <row r="323" spans="2:17" x14ac:dyDescent="0.2">
      <c r="B323"/>
      <c r="C323"/>
      <c r="D323"/>
      <c r="E323"/>
      <c r="F323"/>
      <c r="G323"/>
      <c r="H323"/>
      <c r="I323"/>
      <c r="J323"/>
      <c r="K323"/>
      <c r="L323"/>
      <c r="M323"/>
      <c r="Q323"/>
    </row>
    <row r="324" spans="2:17" x14ac:dyDescent="0.2">
      <c r="B324"/>
      <c r="C324"/>
      <c r="D324"/>
      <c r="E324"/>
      <c r="F324"/>
      <c r="G324"/>
      <c r="H324"/>
      <c r="I324"/>
      <c r="J324"/>
      <c r="K324"/>
      <c r="L324"/>
      <c r="M324"/>
      <c r="Q324"/>
    </row>
    <row r="325" spans="2:17" x14ac:dyDescent="0.2">
      <c r="B325"/>
      <c r="C325"/>
      <c r="D325"/>
      <c r="E325"/>
      <c r="F325"/>
      <c r="G325"/>
      <c r="H325"/>
      <c r="I325"/>
      <c r="J325"/>
      <c r="K325"/>
      <c r="L325"/>
      <c r="M325"/>
      <c r="Q325"/>
    </row>
    <row r="326" spans="2:17" x14ac:dyDescent="0.2">
      <c r="B326"/>
      <c r="C326"/>
      <c r="D326"/>
      <c r="E326"/>
      <c r="F326"/>
      <c r="G326"/>
      <c r="H326"/>
      <c r="I326"/>
      <c r="J326"/>
      <c r="K326"/>
      <c r="L326"/>
      <c r="M326"/>
      <c r="Q326"/>
    </row>
    <row r="327" spans="2:17" x14ac:dyDescent="0.2">
      <c r="B327"/>
      <c r="C327"/>
      <c r="D327"/>
      <c r="E327"/>
      <c r="F327"/>
      <c r="G327"/>
      <c r="H327"/>
      <c r="I327"/>
      <c r="J327"/>
      <c r="K327"/>
      <c r="L327"/>
      <c r="M327"/>
      <c r="Q327"/>
    </row>
    <row r="328" spans="2:17" x14ac:dyDescent="0.2">
      <c r="B328"/>
      <c r="C328"/>
      <c r="D328"/>
      <c r="E328"/>
      <c r="F328"/>
      <c r="G328"/>
      <c r="H328"/>
      <c r="I328"/>
      <c r="J328"/>
      <c r="K328"/>
      <c r="L328"/>
      <c r="M328"/>
      <c r="Q328"/>
    </row>
    <row r="329" spans="2:17" x14ac:dyDescent="0.2">
      <c r="B329"/>
      <c r="C329"/>
      <c r="D329"/>
      <c r="E329"/>
      <c r="F329"/>
      <c r="G329"/>
      <c r="H329"/>
      <c r="I329"/>
      <c r="J329"/>
      <c r="K329"/>
      <c r="L329"/>
      <c r="M329"/>
      <c r="Q329"/>
    </row>
    <row r="330" spans="2:17" x14ac:dyDescent="0.2">
      <c r="B330"/>
      <c r="C330"/>
      <c r="D330"/>
      <c r="E330"/>
      <c r="F330"/>
      <c r="G330"/>
      <c r="H330"/>
      <c r="I330"/>
      <c r="J330"/>
      <c r="K330"/>
      <c r="L330"/>
      <c r="M330"/>
      <c r="Q330"/>
    </row>
    <row r="331" spans="2:17" x14ac:dyDescent="0.2">
      <c r="B331"/>
      <c r="C331"/>
      <c r="D331"/>
      <c r="E331"/>
      <c r="F331"/>
      <c r="G331"/>
      <c r="H331"/>
      <c r="I331"/>
      <c r="J331"/>
      <c r="K331"/>
      <c r="L331"/>
      <c r="M331"/>
      <c r="Q331"/>
    </row>
    <row r="332" spans="2:17" x14ac:dyDescent="0.2">
      <c r="B332"/>
      <c r="C332"/>
      <c r="D332"/>
      <c r="E332"/>
      <c r="F332"/>
      <c r="G332"/>
      <c r="H332"/>
      <c r="I332"/>
      <c r="J332"/>
      <c r="K332"/>
      <c r="L332"/>
      <c r="M332"/>
      <c r="Q332"/>
    </row>
    <row r="333" spans="2:17" x14ac:dyDescent="0.2">
      <c r="B333"/>
      <c r="C333"/>
      <c r="D333"/>
      <c r="E333"/>
      <c r="F333"/>
      <c r="G333"/>
      <c r="H333"/>
      <c r="I333"/>
      <c r="J333"/>
      <c r="K333"/>
      <c r="L333"/>
      <c r="M333"/>
      <c r="Q333"/>
    </row>
    <row r="334" spans="2:17" x14ac:dyDescent="0.2">
      <c r="B334"/>
      <c r="C334"/>
      <c r="D334"/>
      <c r="E334"/>
      <c r="F334"/>
      <c r="G334"/>
      <c r="H334"/>
      <c r="I334"/>
      <c r="J334"/>
      <c r="K334"/>
      <c r="L334"/>
      <c r="M334"/>
      <c r="Q334"/>
    </row>
    <row r="335" spans="2:17" x14ac:dyDescent="0.2">
      <c r="B335"/>
      <c r="C335"/>
      <c r="D335"/>
      <c r="E335"/>
      <c r="F335"/>
      <c r="G335"/>
      <c r="H335"/>
      <c r="I335"/>
      <c r="J335"/>
      <c r="K335"/>
      <c r="L335"/>
      <c r="M335"/>
      <c r="Q335"/>
    </row>
    <row r="336" spans="2:17" x14ac:dyDescent="0.2">
      <c r="B336"/>
      <c r="C336"/>
      <c r="D336"/>
      <c r="E336"/>
      <c r="F336"/>
      <c r="G336"/>
      <c r="H336"/>
      <c r="I336"/>
      <c r="J336"/>
      <c r="K336"/>
      <c r="L336"/>
      <c r="M336"/>
      <c r="Q336"/>
    </row>
    <row r="337" spans="2:17" x14ac:dyDescent="0.2">
      <c r="B337"/>
      <c r="C337"/>
      <c r="D337"/>
      <c r="E337"/>
      <c r="F337"/>
      <c r="G337"/>
      <c r="H337"/>
      <c r="I337"/>
      <c r="J337"/>
      <c r="K337"/>
      <c r="L337"/>
      <c r="M337"/>
      <c r="Q337"/>
    </row>
    <row r="338" spans="2:17" x14ac:dyDescent="0.2">
      <c r="B338"/>
      <c r="C338"/>
      <c r="D338"/>
      <c r="E338"/>
      <c r="F338"/>
      <c r="G338"/>
      <c r="H338"/>
      <c r="I338"/>
      <c r="J338"/>
      <c r="K338"/>
      <c r="L338"/>
      <c r="M338"/>
      <c r="Q338"/>
    </row>
    <row r="339" spans="2:17" x14ac:dyDescent="0.2">
      <c r="B339"/>
      <c r="C339"/>
      <c r="D339"/>
      <c r="E339"/>
      <c r="F339"/>
      <c r="G339"/>
      <c r="H339"/>
      <c r="I339"/>
      <c r="J339"/>
      <c r="K339"/>
      <c r="L339"/>
      <c r="M339"/>
      <c r="Q339"/>
    </row>
    <row r="340" spans="2:17" x14ac:dyDescent="0.2">
      <c r="B340"/>
      <c r="C340"/>
      <c r="D340"/>
      <c r="E340"/>
      <c r="F340"/>
      <c r="G340"/>
      <c r="H340"/>
      <c r="I340"/>
      <c r="J340"/>
      <c r="K340"/>
      <c r="L340"/>
      <c r="M340"/>
      <c r="Q340"/>
    </row>
    <row r="341" spans="2:17" x14ac:dyDescent="0.2">
      <c r="B341"/>
      <c r="C341"/>
      <c r="D341"/>
      <c r="E341"/>
      <c r="F341"/>
      <c r="G341"/>
      <c r="H341"/>
      <c r="I341"/>
      <c r="J341"/>
      <c r="K341"/>
      <c r="L341"/>
      <c r="M341"/>
      <c r="Q341"/>
    </row>
    <row r="342" spans="2:17" x14ac:dyDescent="0.2">
      <c r="B342"/>
      <c r="C342"/>
      <c r="D342"/>
      <c r="E342"/>
      <c r="F342"/>
      <c r="G342"/>
      <c r="H342"/>
      <c r="I342"/>
      <c r="J342"/>
      <c r="K342"/>
      <c r="L342"/>
      <c r="M342"/>
      <c r="Q342"/>
    </row>
    <row r="343" spans="2:17" x14ac:dyDescent="0.2">
      <c r="B343"/>
      <c r="C343"/>
      <c r="D343"/>
      <c r="E343"/>
      <c r="F343"/>
      <c r="G343"/>
      <c r="H343"/>
      <c r="I343"/>
      <c r="J343"/>
      <c r="K343"/>
      <c r="L343"/>
      <c r="M343"/>
      <c r="Q343"/>
    </row>
    <row r="344" spans="2:17" x14ac:dyDescent="0.2">
      <c r="B344"/>
      <c r="C344"/>
      <c r="D344"/>
      <c r="E344"/>
      <c r="F344"/>
      <c r="G344"/>
      <c r="H344"/>
      <c r="I344"/>
      <c r="J344"/>
      <c r="K344"/>
      <c r="L344"/>
      <c r="M344"/>
      <c r="Q344"/>
    </row>
    <row r="345" spans="2:17" x14ac:dyDescent="0.2">
      <c r="B345"/>
      <c r="C345"/>
      <c r="D345"/>
      <c r="E345"/>
      <c r="F345"/>
      <c r="G345"/>
      <c r="H345"/>
      <c r="I345"/>
      <c r="J345"/>
      <c r="K345"/>
      <c r="L345"/>
      <c r="M345"/>
      <c r="Q345"/>
    </row>
    <row r="346" spans="2:17" x14ac:dyDescent="0.2">
      <c r="B346"/>
      <c r="C346"/>
      <c r="D346"/>
      <c r="E346"/>
      <c r="F346"/>
      <c r="G346"/>
      <c r="H346"/>
      <c r="I346"/>
      <c r="J346"/>
      <c r="K346"/>
      <c r="L346"/>
      <c r="M346"/>
      <c r="Q346"/>
    </row>
    <row r="347" spans="2:17" x14ac:dyDescent="0.2">
      <c r="B347"/>
      <c r="C347"/>
      <c r="D347"/>
      <c r="E347"/>
      <c r="F347"/>
      <c r="G347"/>
      <c r="H347"/>
      <c r="I347"/>
      <c r="J347"/>
      <c r="K347"/>
      <c r="L347"/>
      <c r="M347"/>
      <c r="Q347"/>
    </row>
    <row r="348" spans="2:17" x14ac:dyDescent="0.2">
      <c r="B348"/>
      <c r="C348"/>
      <c r="D348"/>
      <c r="E348"/>
      <c r="F348"/>
      <c r="G348"/>
      <c r="H348"/>
      <c r="I348"/>
      <c r="J348"/>
      <c r="K348"/>
      <c r="L348"/>
      <c r="M348"/>
      <c r="Q348"/>
    </row>
    <row r="349" spans="2:17" x14ac:dyDescent="0.2">
      <c r="B349"/>
      <c r="C349"/>
      <c r="D349"/>
      <c r="E349"/>
      <c r="F349"/>
      <c r="G349"/>
      <c r="H349"/>
      <c r="I349"/>
      <c r="J349"/>
      <c r="K349"/>
      <c r="L349"/>
      <c r="M349"/>
      <c r="Q349"/>
    </row>
    <row r="350" spans="2:17" x14ac:dyDescent="0.2">
      <c r="B350"/>
      <c r="C350"/>
      <c r="D350"/>
      <c r="E350"/>
      <c r="F350"/>
      <c r="G350"/>
      <c r="H350"/>
      <c r="I350"/>
      <c r="J350"/>
      <c r="K350"/>
      <c r="L350"/>
      <c r="M350"/>
      <c r="Q350"/>
    </row>
    <row r="351" spans="2:17" x14ac:dyDescent="0.2">
      <c r="B351"/>
      <c r="C351"/>
      <c r="D351"/>
      <c r="E351"/>
      <c r="F351"/>
      <c r="G351"/>
      <c r="H351"/>
      <c r="I351"/>
      <c r="J351"/>
      <c r="K351"/>
      <c r="L351"/>
      <c r="M351"/>
      <c r="Q351"/>
    </row>
    <row r="352" spans="2:17" x14ac:dyDescent="0.2">
      <c r="B352"/>
      <c r="C352"/>
      <c r="D352"/>
      <c r="E352"/>
      <c r="F352"/>
      <c r="G352"/>
      <c r="H352"/>
      <c r="I352"/>
      <c r="J352"/>
      <c r="K352"/>
      <c r="L352"/>
      <c r="M352"/>
      <c r="Q352"/>
    </row>
    <row r="353" spans="2:17" x14ac:dyDescent="0.2">
      <c r="B353"/>
      <c r="C353"/>
      <c r="D353"/>
      <c r="E353"/>
      <c r="F353"/>
      <c r="G353"/>
      <c r="H353"/>
      <c r="I353"/>
      <c r="J353"/>
      <c r="K353"/>
      <c r="L353"/>
      <c r="M353"/>
      <c r="Q353"/>
    </row>
    <row r="354" spans="2:17" x14ac:dyDescent="0.2">
      <c r="B354"/>
      <c r="C354"/>
      <c r="D354"/>
      <c r="E354"/>
      <c r="F354"/>
      <c r="G354"/>
      <c r="H354"/>
      <c r="I354"/>
      <c r="J354"/>
      <c r="K354"/>
      <c r="L354"/>
      <c r="M354"/>
      <c r="Q354"/>
    </row>
    <row r="355" spans="2:17" x14ac:dyDescent="0.2">
      <c r="B355"/>
      <c r="C355"/>
      <c r="D355"/>
      <c r="E355"/>
      <c r="F355"/>
      <c r="G355"/>
      <c r="H355"/>
      <c r="I355"/>
      <c r="J355"/>
      <c r="K355"/>
      <c r="L355"/>
      <c r="M355"/>
      <c r="Q355"/>
    </row>
    <row r="356" spans="2:17" x14ac:dyDescent="0.2">
      <c r="B356"/>
      <c r="C356"/>
      <c r="D356"/>
      <c r="E356"/>
      <c r="F356"/>
      <c r="G356"/>
      <c r="H356"/>
      <c r="I356"/>
      <c r="J356"/>
      <c r="K356"/>
      <c r="L356"/>
      <c r="M356"/>
      <c r="Q356"/>
    </row>
    <row r="357" spans="2:17" x14ac:dyDescent="0.2">
      <c r="B357"/>
      <c r="C357"/>
      <c r="D357"/>
      <c r="E357"/>
      <c r="F357"/>
      <c r="G357"/>
      <c r="H357"/>
      <c r="I357"/>
      <c r="J357"/>
      <c r="K357"/>
      <c r="L357"/>
      <c r="M357"/>
      <c r="Q357"/>
    </row>
    <row r="358" spans="2:17" x14ac:dyDescent="0.2">
      <c r="B358"/>
      <c r="C358"/>
      <c r="D358"/>
      <c r="E358"/>
      <c r="F358"/>
      <c r="G358"/>
      <c r="H358"/>
      <c r="I358"/>
      <c r="J358"/>
      <c r="K358"/>
      <c r="L358"/>
      <c r="M358"/>
      <c r="Q358"/>
    </row>
    <row r="359" spans="2:17" x14ac:dyDescent="0.2">
      <c r="B359"/>
      <c r="C359"/>
      <c r="D359"/>
      <c r="E359"/>
      <c r="F359"/>
      <c r="G359"/>
      <c r="H359"/>
      <c r="I359"/>
      <c r="J359"/>
      <c r="K359"/>
      <c r="L359"/>
      <c r="M359"/>
      <c r="Q359"/>
    </row>
    <row r="360" spans="2:17" x14ac:dyDescent="0.2">
      <c r="B360"/>
      <c r="C360"/>
      <c r="D360"/>
      <c r="E360"/>
      <c r="F360"/>
      <c r="G360"/>
      <c r="H360"/>
      <c r="I360"/>
      <c r="J360"/>
      <c r="K360"/>
      <c r="L360"/>
      <c r="M360"/>
      <c r="Q360"/>
    </row>
    <row r="361" spans="2:17" x14ac:dyDescent="0.2">
      <c r="B361"/>
      <c r="C361"/>
      <c r="D361"/>
      <c r="E361"/>
      <c r="F361"/>
      <c r="G361"/>
      <c r="H361"/>
      <c r="I361"/>
      <c r="J361"/>
      <c r="K361"/>
      <c r="L361"/>
      <c r="M361"/>
      <c r="Q361"/>
    </row>
    <row r="362" spans="2:17" x14ac:dyDescent="0.2">
      <c r="B362"/>
      <c r="C362"/>
      <c r="D362"/>
      <c r="E362"/>
      <c r="F362"/>
      <c r="G362"/>
      <c r="H362"/>
      <c r="I362"/>
      <c r="J362"/>
      <c r="K362"/>
      <c r="L362"/>
      <c r="M362"/>
      <c r="Q362"/>
    </row>
    <row r="363" spans="2:17" x14ac:dyDescent="0.2">
      <c r="B363"/>
      <c r="C363"/>
      <c r="D363"/>
      <c r="E363"/>
      <c r="F363"/>
      <c r="G363"/>
      <c r="H363"/>
      <c r="I363"/>
      <c r="J363"/>
      <c r="K363"/>
      <c r="L363"/>
      <c r="M363"/>
      <c r="Q363"/>
    </row>
    <row r="364" spans="2:17" x14ac:dyDescent="0.2">
      <c r="B364"/>
      <c r="C364"/>
      <c r="D364"/>
      <c r="E364"/>
      <c r="F364"/>
      <c r="G364"/>
      <c r="H364"/>
      <c r="I364"/>
      <c r="J364"/>
      <c r="K364"/>
      <c r="L364"/>
      <c r="M364"/>
      <c r="Q364"/>
    </row>
    <row r="365" spans="2:17" x14ac:dyDescent="0.2">
      <c r="B365"/>
      <c r="C365"/>
      <c r="D365"/>
      <c r="E365"/>
      <c r="F365"/>
      <c r="G365"/>
      <c r="H365"/>
      <c r="I365"/>
      <c r="J365"/>
      <c r="K365"/>
      <c r="L365"/>
      <c r="M365"/>
      <c r="Q365"/>
    </row>
    <row r="366" spans="2:17" x14ac:dyDescent="0.2">
      <c r="B366"/>
      <c r="C366"/>
      <c r="D366"/>
      <c r="E366"/>
      <c r="F366"/>
      <c r="G366"/>
      <c r="H366"/>
      <c r="I366"/>
      <c r="J366"/>
      <c r="K366"/>
      <c r="L366"/>
      <c r="M366"/>
      <c r="Q366"/>
    </row>
    <row r="367" spans="2:17" x14ac:dyDescent="0.2">
      <c r="B367"/>
      <c r="C367"/>
      <c r="D367"/>
      <c r="E367"/>
      <c r="F367"/>
      <c r="G367"/>
      <c r="H367"/>
      <c r="I367"/>
      <c r="J367"/>
      <c r="K367"/>
      <c r="L367"/>
      <c r="M367"/>
      <c r="Q367"/>
    </row>
    <row r="368" spans="2:17" x14ac:dyDescent="0.2">
      <c r="B368"/>
      <c r="C368"/>
      <c r="D368"/>
      <c r="E368"/>
      <c r="F368"/>
      <c r="G368"/>
      <c r="H368"/>
      <c r="I368"/>
      <c r="J368"/>
      <c r="K368"/>
      <c r="L368"/>
      <c r="M368"/>
      <c r="Q368"/>
    </row>
    <row r="369" spans="2:17" x14ac:dyDescent="0.2">
      <c r="B369"/>
      <c r="C369"/>
      <c r="D369"/>
      <c r="E369"/>
      <c r="F369"/>
      <c r="G369"/>
      <c r="H369"/>
      <c r="I369"/>
      <c r="J369"/>
      <c r="K369"/>
      <c r="L369"/>
      <c r="M369"/>
      <c r="Q369"/>
    </row>
    <row r="370" spans="2:17" x14ac:dyDescent="0.2">
      <c r="B370"/>
      <c r="C370"/>
      <c r="D370"/>
      <c r="E370"/>
      <c r="F370"/>
      <c r="G370"/>
      <c r="H370"/>
      <c r="I370"/>
      <c r="J370"/>
      <c r="K370"/>
      <c r="L370"/>
      <c r="M370"/>
      <c r="Q370"/>
    </row>
    <row r="371" spans="2:17" x14ac:dyDescent="0.2">
      <c r="B371"/>
      <c r="C371"/>
      <c r="D371"/>
      <c r="E371"/>
      <c r="F371"/>
      <c r="G371"/>
      <c r="H371"/>
      <c r="I371"/>
      <c r="J371"/>
      <c r="K371"/>
      <c r="L371"/>
      <c r="M371"/>
      <c r="Q371"/>
    </row>
    <row r="372" spans="2:17" x14ac:dyDescent="0.2">
      <c r="B372"/>
      <c r="C372"/>
      <c r="D372"/>
      <c r="E372"/>
      <c r="F372"/>
      <c r="G372"/>
      <c r="H372"/>
      <c r="I372"/>
      <c r="J372"/>
      <c r="K372"/>
      <c r="L372"/>
      <c r="M372"/>
      <c r="Q372"/>
    </row>
    <row r="373" spans="2:17" x14ac:dyDescent="0.2">
      <c r="B373"/>
      <c r="C373"/>
      <c r="D373"/>
      <c r="E373"/>
      <c r="F373"/>
      <c r="G373"/>
      <c r="H373"/>
      <c r="I373"/>
      <c r="J373"/>
      <c r="K373"/>
      <c r="L373"/>
      <c r="M373"/>
      <c r="Q373"/>
    </row>
    <row r="374" spans="2:17" x14ac:dyDescent="0.2">
      <c r="B374"/>
      <c r="C374"/>
      <c r="D374"/>
      <c r="E374"/>
      <c r="F374"/>
      <c r="G374"/>
      <c r="H374"/>
      <c r="I374"/>
      <c r="J374"/>
      <c r="K374"/>
      <c r="L374"/>
      <c r="M374"/>
      <c r="Q374"/>
    </row>
    <row r="375" spans="2:17" x14ac:dyDescent="0.2">
      <c r="B375"/>
      <c r="C375"/>
      <c r="D375"/>
      <c r="E375"/>
      <c r="F375"/>
      <c r="G375"/>
      <c r="H375"/>
      <c r="I375"/>
      <c r="J375"/>
      <c r="K375"/>
      <c r="L375"/>
      <c r="M375"/>
      <c r="Q375"/>
    </row>
    <row r="376" spans="2:17" x14ac:dyDescent="0.2">
      <c r="B376"/>
      <c r="C376"/>
      <c r="D376"/>
      <c r="E376"/>
      <c r="F376"/>
      <c r="G376"/>
      <c r="H376"/>
      <c r="I376"/>
      <c r="J376"/>
      <c r="K376"/>
      <c r="L376"/>
      <c r="M376"/>
      <c r="Q376"/>
    </row>
    <row r="377" spans="2:17" x14ac:dyDescent="0.2">
      <c r="B377"/>
      <c r="C377"/>
      <c r="D377"/>
      <c r="E377"/>
      <c r="F377"/>
      <c r="G377"/>
      <c r="H377"/>
      <c r="I377"/>
      <c r="J377"/>
      <c r="K377"/>
      <c r="L377"/>
      <c r="M377"/>
      <c r="Q377"/>
    </row>
    <row r="378" spans="2:17" x14ac:dyDescent="0.2">
      <c r="B378"/>
      <c r="C378"/>
      <c r="D378"/>
      <c r="E378"/>
      <c r="F378"/>
      <c r="G378"/>
      <c r="H378"/>
      <c r="I378"/>
      <c r="J378"/>
      <c r="K378"/>
      <c r="L378"/>
      <c r="M378"/>
      <c r="Q378"/>
    </row>
    <row r="379" spans="2:17" x14ac:dyDescent="0.2">
      <c r="B379"/>
      <c r="C379"/>
      <c r="D379"/>
      <c r="E379"/>
      <c r="F379"/>
      <c r="G379"/>
      <c r="H379"/>
      <c r="I379"/>
      <c r="J379"/>
      <c r="K379"/>
      <c r="L379"/>
      <c r="M379"/>
      <c r="Q379"/>
    </row>
    <row r="380" spans="2:17" x14ac:dyDescent="0.2">
      <c r="B380"/>
      <c r="C380"/>
      <c r="D380"/>
      <c r="E380"/>
      <c r="F380"/>
      <c r="G380"/>
      <c r="H380"/>
      <c r="I380"/>
      <c r="J380"/>
      <c r="K380"/>
      <c r="L380"/>
      <c r="M380"/>
      <c r="Q380"/>
    </row>
    <row r="381" spans="2:17" x14ac:dyDescent="0.2">
      <c r="B381"/>
      <c r="C381"/>
      <c r="D381"/>
      <c r="E381"/>
      <c r="F381"/>
      <c r="G381"/>
      <c r="H381"/>
      <c r="I381"/>
      <c r="J381"/>
      <c r="K381"/>
      <c r="L381"/>
      <c r="M381"/>
      <c r="Q381"/>
    </row>
    <row r="382" spans="2:17" x14ac:dyDescent="0.2">
      <c r="B382"/>
      <c r="C382"/>
      <c r="D382"/>
      <c r="E382"/>
      <c r="F382"/>
      <c r="G382"/>
      <c r="H382"/>
      <c r="I382"/>
      <c r="J382"/>
      <c r="K382"/>
      <c r="L382"/>
      <c r="M382"/>
      <c r="Q382"/>
    </row>
    <row r="383" spans="2:17" x14ac:dyDescent="0.2">
      <c r="B383"/>
      <c r="C383"/>
      <c r="D383"/>
      <c r="E383"/>
      <c r="F383"/>
      <c r="G383"/>
      <c r="H383"/>
      <c r="I383"/>
      <c r="J383"/>
      <c r="K383"/>
      <c r="L383"/>
      <c r="M383"/>
      <c r="Q383"/>
    </row>
    <row r="384" spans="2:17" x14ac:dyDescent="0.2">
      <c r="B384"/>
      <c r="C384"/>
      <c r="D384"/>
      <c r="E384"/>
      <c r="F384"/>
      <c r="G384"/>
      <c r="H384"/>
      <c r="I384"/>
      <c r="J384"/>
      <c r="K384"/>
      <c r="L384"/>
      <c r="M384"/>
      <c r="Q384"/>
    </row>
    <row r="385" spans="2:17" x14ac:dyDescent="0.2">
      <c r="B385"/>
      <c r="C385"/>
      <c r="D385"/>
      <c r="E385"/>
      <c r="F385"/>
      <c r="G385"/>
      <c r="H385"/>
      <c r="I385"/>
      <c r="J385"/>
      <c r="K385"/>
      <c r="L385"/>
      <c r="M385"/>
      <c r="Q385"/>
    </row>
    <row r="386" spans="2:17" x14ac:dyDescent="0.2">
      <c r="B386"/>
      <c r="C386"/>
      <c r="D386"/>
      <c r="E386"/>
      <c r="F386"/>
      <c r="G386"/>
      <c r="H386"/>
      <c r="I386"/>
      <c r="J386"/>
      <c r="K386"/>
      <c r="L386"/>
      <c r="M386"/>
      <c r="Q386"/>
    </row>
    <row r="387" spans="2:17" x14ac:dyDescent="0.2">
      <c r="B387"/>
      <c r="C387"/>
      <c r="D387"/>
      <c r="E387"/>
      <c r="F387"/>
      <c r="G387"/>
      <c r="H387"/>
      <c r="I387"/>
      <c r="J387"/>
      <c r="K387"/>
      <c r="L387"/>
      <c r="M387"/>
      <c r="Q387"/>
    </row>
    <row r="388" spans="2:17" x14ac:dyDescent="0.2">
      <c r="B388"/>
      <c r="C388"/>
      <c r="D388"/>
      <c r="E388"/>
      <c r="F388"/>
      <c r="G388"/>
      <c r="H388"/>
      <c r="I388"/>
      <c r="J388"/>
      <c r="K388"/>
      <c r="L388"/>
      <c r="M388"/>
      <c r="Q388"/>
    </row>
    <row r="389" spans="2:17" x14ac:dyDescent="0.2">
      <c r="B389"/>
      <c r="C389"/>
      <c r="D389"/>
      <c r="E389"/>
      <c r="F389"/>
      <c r="G389"/>
      <c r="H389"/>
      <c r="I389"/>
      <c r="J389"/>
      <c r="K389"/>
      <c r="L389"/>
      <c r="M389"/>
      <c r="Q389"/>
    </row>
    <row r="390" spans="2:17" x14ac:dyDescent="0.2">
      <c r="B390"/>
      <c r="C390"/>
      <c r="D390"/>
      <c r="E390"/>
      <c r="F390"/>
      <c r="G390"/>
      <c r="H390"/>
      <c r="I390"/>
      <c r="J390"/>
      <c r="K390"/>
      <c r="L390"/>
      <c r="M390"/>
      <c r="Q390"/>
    </row>
    <row r="391" spans="2:17" x14ac:dyDescent="0.2">
      <c r="B391"/>
      <c r="C391"/>
      <c r="D391"/>
      <c r="E391"/>
      <c r="F391"/>
      <c r="G391"/>
      <c r="H391"/>
      <c r="I391"/>
      <c r="J391"/>
      <c r="K391"/>
      <c r="L391"/>
      <c r="M391"/>
      <c r="Q391"/>
    </row>
    <row r="392" spans="2:17" x14ac:dyDescent="0.2">
      <c r="B392"/>
      <c r="C392"/>
      <c r="D392"/>
      <c r="E392"/>
      <c r="F392"/>
      <c r="G392"/>
      <c r="H392"/>
      <c r="I392"/>
      <c r="J392"/>
      <c r="K392"/>
      <c r="L392"/>
      <c r="M392"/>
      <c r="Q392"/>
    </row>
    <row r="393" spans="2:17" x14ac:dyDescent="0.2">
      <c r="B393"/>
      <c r="C393"/>
      <c r="D393"/>
      <c r="E393"/>
      <c r="F393"/>
      <c r="G393"/>
      <c r="H393"/>
      <c r="I393"/>
      <c r="J393"/>
      <c r="K393"/>
      <c r="L393"/>
      <c r="M393"/>
      <c r="Q393"/>
    </row>
    <row r="394" spans="2:17" x14ac:dyDescent="0.2">
      <c r="B394"/>
      <c r="C394"/>
      <c r="D394"/>
      <c r="E394"/>
      <c r="F394"/>
      <c r="G394"/>
      <c r="H394"/>
      <c r="I394"/>
      <c r="J394"/>
      <c r="K394"/>
      <c r="L394"/>
      <c r="M394"/>
      <c r="Q394"/>
    </row>
    <row r="395" spans="2:17" x14ac:dyDescent="0.2">
      <c r="B395"/>
      <c r="C395"/>
      <c r="D395"/>
      <c r="E395"/>
      <c r="F395"/>
      <c r="G395"/>
      <c r="H395"/>
      <c r="I395"/>
      <c r="J395"/>
      <c r="K395"/>
      <c r="L395"/>
      <c r="M395"/>
      <c r="Q395"/>
    </row>
    <row r="396" spans="2:17" x14ac:dyDescent="0.2">
      <c r="B396"/>
      <c r="C396"/>
      <c r="D396"/>
      <c r="E396"/>
      <c r="F396"/>
      <c r="G396"/>
      <c r="H396"/>
      <c r="I396"/>
      <c r="J396"/>
      <c r="K396"/>
      <c r="L396"/>
      <c r="M396"/>
      <c r="Q396"/>
    </row>
    <row r="397" spans="2:17" x14ac:dyDescent="0.2">
      <c r="B397"/>
      <c r="C397"/>
      <c r="D397"/>
      <c r="E397"/>
      <c r="F397"/>
      <c r="G397"/>
      <c r="H397"/>
      <c r="I397"/>
      <c r="J397"/>
      <c r="K397"/>
      <c r="L397"/>
      <c r="M397"/>
      <c r="Q397"/>
    </row>
    <row r="398" spans="2:17" x14ac:dyDescent="0.2">
      <c r="B398"/>
      <c r="C398"/>
      <c r="D398"/>
      <c r="E398"/>
      <c r="F398"/>
      <c r="G398"/>
      <c r="H398"/>
      <c r="I398"/>
      <c r="J398"/>
      <c r="K398"/>
      <c r="L398"/>
      <c r="M398"/>
      <c r="Q398"/>
    </row>
    <row r="399" spans="2:17" x14ac:dyDescent="0.2">
      <c r="B399"/>
      <c r="C399"/>
      <c r="D399"/>
      <c r="E399"/>
      <c r="F399"/>
      <c r="G399"/>
      <c r="H399"/>
      <c r="I399"/>
      <c r="J399"/>
      <c r="K399"/>
      <c r="L399"/>
      <c r="M399"/>
      <c r="Q399"/>
    </row>
    <row r="400" spans="2:17" x14ac:dyDescent="0.2">
      <c r="B400"/>
      <c r="C400"/>
      <c r="D400"/>
      <c r="E400"/>
      <c r="F400"/>
      <c r="G400"/>
      <c r="H400"/>
      <c r="I400"/>
      <c r="J400"/>
      <c r="K400"/>
      <c r="L400"/>
      <c r="M400"/>
      <c r="Q400"/>
    </row>
    <row r="401" spans="2:17" x14ac:dyDescent="0.2">
      <c r="B401"/>
      <c r="C401"/>
      <c r="D401"/>
      <c r="E401"/>
      <c r="F401"/>
      <c r="G401"/>
      <c r="H401"/>
      <c r="I401"/>
      <c r="J401"/>
      <c r="K401"/>
      <c r="L401"/>
      <c r="M401"/>
      <c r="Q401"/>
    </row>
    <row r="402" spans="2:17" x14ac:dyDescent="0.2">
      <c r="B402"/>
      <c r="C402"/>
      <c r="D402"/>
      <c r="E402"/>
      <c r="F402"/>
      <c r="G402"/>
      <c r="H402"/>
      <c r="I402"/>
      <c r="J402"/>
      <c r="K402"/>
      <c r="L402"/>
      <c r="M402"/>
      <c r="Q402"/>
    </row>
    <row r="403" spans="2:17" x14ac:dyDescent="0.2">
      <c r="B403"/>
      <c r="C403"/>
      <c r="D403"/>
      <c r="E403"/>
      <c r="F403"/>
      <c r="G403"/>
      <c r="H403"/>
      <c r="I403"/>
      <c r="J403"/>
      <c r="K403"/>
      <c r="L403"/>
      <c r="M403"/>
      <c r="Q403"/>
    </row>
    <row r="404" spans="2:17" x14ac:dyDescent="0.2">
      <c r="B404"/>
      <c r="C404"/>
      <c r="D404"/>
      <c r="E404"/>
      <c r="F404"/>
      <c r="G404"/>
      <c r="H404"/>
      <c r="I404"/>
      <c r="J404"/>
      <c r="K404"/>
      <c r="L404"/>
      <c r="M404"/>
      <c r="Q404"/>
    </row>
    <row r="405" spans="2:17" x14ac:dyDescent="0.2">
      <c r="B405"/>
      <c r="C405"/>
      <c r="D405"/>
      <c r="E405"/>
      <c r="F405"/>
      <c r="G405"/>
      <c r="H405"/>
      <c r="I405"/>
      <c r="J405"/>
      <c r="K405"/>
      <c r="L405"/>
      <c r="M405"/>
      <c r="Q405"/>
    </row>
    <row r="406" spans="2:17" x14ac:dyDescent="0.2">
      <c r="B406"/>
      <c r="C406"/>
      <c r="D406"/>
      <c r="E406"/>
      <c r="F406"/>
      <c r="G406"/>
      <c r="H406"/>
      <c r="I406"/>
      <c r="J406"/>
      <c r="K406"/>
      <c r="L406"/>
      <c r="M406"/>
      <c r="Q406"/>
    </row>
    <row r="407" spans="2:17" x14ac:dyDescent="0.2">
      <c r="B407"/>
      <c r="C407"/>
      <c r="D407"/>
      <c r="E407"/>
      <c r="F407"/>
      <c r="G407"/>
      <c r="H407"/>
      <c r="I407"/>
      <c r="J407"/>
      <c r="K407"/>
      <c r="L407"/>
      <c r="M407"/>
      <c r="Q407"/>
    </row>
    <row r="408" spans="2:17" x14ac:dyDescent="0.2">
      <c r="B408"/>
      <c r="C408"/>
      <c r="D408"/>
      <c r="E408"/>
      <c r="F408"/>
      <c r="G408"/>
      <c r="H408"/>
      <c r="I408"/>
      <c r="J408"/>
      <c r="K408"/>
      <c r="L408"/>
      <c r="M408"/>
      <c r="Q408"/>
    </row>
    <row r="409" spans="2:17" x14ac:dyDescent="0.2">
      <c r="B409"/>
      <c r="C409"/>
      <c r="D409"/>
      <c r="E409"/>
      <c r="F409"/>
      <c r="G409"/>
      <c r="H409"/>
      <c r="I409"/>
      <c r="J409"/>
      <c r="K409"/>
      <c r="L409"/>
      <c r="M409"/>
      <c r="Q409"/>
    </row>
    <row r="410" spans="2:17" x14ac:dyDescent="0.2">
      <c r="B410"/>
      <c r="C410"/>
      <c r="D410"/>
      <c r="E410"/>
      <c r="F410"/>
      <c r="G410"/>
      <c r="H410"/>
      <c r="I410"/>
      <c r="J410"/>
      <c r="K410"/>
      <c r="L410"/>
      <c r="M410"/>
      <c r="Q410"/>
    </row>
    <row r="411" spans="2:17" x14ac:dyDescent="0.2">
      <c r="B411"/>
      <c r="C411"/>
      <c r="D411"/>
      <c r="E411"/>
      <c r="F411"/>
      <c r="G411"/>
      <c r="H411"/>
      <c r="I411"/>
      <c r="J411"/>
      <c r="K411"/>
      <c r="L411"/>
      <c r="M411"/>
      <c r="Q411"/>
    </row>
    <row r="412" spans="2:17" x14ac:dyDescent="0.2">
      <c r="B412"/>
      <c r="C412"/>
      <c r="D412"/>
      <c r="E412"/>
      <c r="F412"/>
      <c r="G412"/>
      <c r="H412"/>
      <c r="I412"/>
      <c r="J412"/>
      <c r="K412"/>
      <c r="L412"/>
      <c r="M412"/>
      <c r="Q412"/>
    </row>
    <row r="413" spans="2:17" x14ac:dyDescent="0.2">
      <c r="B413"/>
      <c r="C413"/>
      <c r="D413"/>
      <c r="E413"/>
      <c r="F413"/>
      <c r="G413"/>
      <c r="H413"/>
      <c r="I413"/>
      <c r="J413"/>
      <c r="K413"/>
      <c r="L413"/>
      <c r="M413"/>
      <c r="Q413"/>
    </row>
    <row r="414" spans="2:17" x14ac:dyDescent="0.2">
      <c r="B414"/>
      <c r="C414"/>
      <c r="D414"/>
      <c r="E414"/>
      <c r="F414"/>
      <c r="G414"/>
      <c r="H414"/>
      <c r="I414"/>
      <c r="J414"/>
      <c r="K414"/>
      <c r="L414"/>
      <c r="M414"/>
      <c r="Q414"/>
    </row>
    <row r="415" spans="2:17" x14ac:dyDescent="0.2">
      <c r="B415"/>
      <c r="C415"/>
      <c r="D415"/>
      <c r="E415"/>
      <c r="F415"/>
      <c r="G415"/>
      <c r="H415"/>
      <c r="I415"/>
      <c r="J415"/>
      <c r="K415"/>
      <c r="L415"/>
      <c r="M415"/>
      <c r="Q415"/>
    </row>
    <row r="416" spans="2:17" x14ac:dyDescent="0.2">
      <c r="B416"/>
      <c r="C416"/>
      <c r="D416"/>
      <c r="E416"/>
      <c r="F416"/>
      <c r="G416"/>
      <c r="H416"/>
      <c r="I416"/>
      <c r="J416"/>
      <c r="K416"/>
      <c r="L416"/>
      <c r="M416"/>
      <c r="Q416"/>
    </row>
    <row r="417" spans="2:17" x14ac:dyDescent="0.2">
      <c r="B417"/>
      <c r="C417"/>
      <c r="D417"/>
      <c r="E417"/>
      <c r="F417"/>
      <c r="G417"/>
      <c r="H417"/>
      <c r="I417"/>
      <c r="J417"/>
      <c r="K417"/>
      <c r="L417"/>
      <c r="M417"/>
      <c r="Q417"/>
    </row>
    <row r="418" spans="2:17" x14ac:dyDescent="0.2">
      <c r="B418"/>
      <c r="C418"/>
      <c r="D418"/>
      <c r="E418"/>
      <c r="F418"/>
      <c r="G418"/>
      <c r="H418"/>
      <c r="I418"/>
      <c r="J418"/>
      <c r="K418"/>
      <c r="L418"/>
      <c r="M418"/>
      <c r="Q418"/>
    </row>
    <row r="419" spans="2:17" x14ac:dyDescent="0.2">
      <c r="B419"/>
      <c r="C419"/>
      <c r="D419"/>
      <c r="E419"/>
      <c r="F419"/>
      <c r="G419"/>
      <c r="H419"/>
      <c r="I419"/>
      <c r="J419"/>
      <c r="K419"/>
      <c r="L419"/>
      <c r="M419"/>
      <c r="Q419"/>
    </row>
    <row r="420" spans="2:17" x14ac:dyDescent="0.2">
      <c r="B420"/>
      <c r="C420"/>
      <c r="D420"/>
      <c r="E420"/>
      <c r="F420"/>
      <c r="G420"/>
      <c r="H420"/>
      <c r="I420"/>
      <c r="J420"/>
      <c r="K420"/>
      <c r="L420"/>
      <c r="M420"/>
      <c r="Q420"/>
    </row>
    <row r="421" spans="2:17" x14ac:dyDescent="0.2">
      <c r="B421"/>
      <c r="C421"/>
      <c r="D421"/>
      <c r="E421"/>
      <c r="F421"/>
      <c r="G421"/>
      <c r="H421"/>
      <c r="I421"/>
      <c r="J421"/>
      <c r="K421"/>
      <c r="L421"/>
      <c r="M421"/>
      <c r="Q421"/>
    </row>
    <row r="422" spans="2:17" x14ac:dyDescent="0.2">
      <c r="B422"/>
      <c r="C422"/>
      <c r="D422"/>
      <c r="E422"/>
      <c r="F422"/>
      <c r="G422"/>
      <c r="H422"/>
      <c r="I422"/>
      <c r="J422"/>
      <c r="K422"/>
      <c r="L422"/>
      <c r="M422"/>
      <c r="Q422"/>
    </row>
    <row r="423" spans="2:17" x14ac:dyDescent="0.2">
      <c r="B423"/>
      <c r="C423"/>
      <c r="D423"/>
      <c r="E423"/>
      <c r="F423"/>
      <c r="G423"/>
      <c r="H423"/>
      <c r="I423"/>
      <c r="J423"/>
      <c r="K423"/>
      <c r="L423"/>
      <c r="M423"/>
      <c r="Q423"/>
    </row>
    <row r="424" spans="2:17" x14ac:dyDescent="0.2">
      <c r="B424"/>
      <c r="C424"/>
      <c r="D424"/>
      <c r="E424"/>
      <c r="F424"/>
      <c r="G424"/>
      <c r="H424"/>
      <c r="I424"/>
      <c r="J424"/>
      <c r="K424"/>
      <c r="L424"/>
      <c r="M424"/>
      <c r="Q424"/>
    </row>
    <row r="425" spans="2:17" x14ac:dyDescent="0.2">
      <c r="B425"/>
      <c r="C425"/>
      <c r="D425"/>
      <c r="E425"/>
      <c r="F425"/>
      <c r="G425"/>
      <c r="H425"/>
      <c r="I425"/>
      <c r="J425"/>
      <c r="K425"/>
      <c r="L425"/>
      <c r="M425"/>
      <c r="Q425"/>
    </row>
    <row r="426" spans="2:17" x14ac:dyDescent="0.2">
      <c r="B426"/>
      <c r="C426"/>
      <c r="D426"/>
      <c r="E426"/>
      <c r="F426"/>
      <c r="G426"/>
      <c r="H426"/>
      <c r="I426"/>
      <c r="J426"/>
      <c r="K426"/>
      <c r="L426"/>
      <c r="M426"/>
      <c r="Q426"/>
    </row>
    <row r="427" spans="2:17" x14ac:dyDescent="0.2">
      <c r="B427"/>
      <c r="C427"/>
      <c r="D427"/>
      <c r="E427"/>
      <c r="F427"/>
      <c r="G427"/>
      <c r="H427"/>
      <c r="I427"/>
      <c r="J427"/>
      <c r="K427"/>
      <c r="L427"/>
      <c r="M427"/>
      <c r="Q427"/>
    </row>
    <row r="428" spans="2:17" x14ac:dyDescent="0.2">
      <c r="B428"/>
      <c r="C428"/>
      <c r="D428"/>
      <c r="E428"/>
      <c r="F428"/>
      <c r="G428"/>
      <c r="H428"/>
      <c r="I428"/>
      <c r="J428"/>
      <c r="K428"/>
      <c r="L428"/>
      <c r="M428"/>
      <c r="Q428"/>
    </row>
    <row r="429" spans="2:17" x14ac:dyDescent="0.2">
      <c r="B429"/>
      <c r="C429"/>
      <c r="D429"/>
      <c r="E429"/>
      <c r="F429"/>
      <c r="G429"/>
      <c r="H429"/>
      <c r="I429"/>
      <c r="J429"/>
      <c r="K429"/>
      <c r="L429"/>
      <c r="M429"/>
      <c r="Q429"/>
    </row>
    <row r="430" spans="2:17" x14ac:dyDescent="0.2">
      <c r="B430"/>
      <c r="C430"/>
      <c r="D430"/>
      <c r="E430"/>
      <c r="F430"/>
      <c r="G430"/>
      <c r="H430"/>
      <c r="I430"/>
      <c r="J430"/>
      <c r="K430"/>
      <c r="L430"/>
      <c r="M430"/>
      <c r="Q430"/>
    </row>
    <row r="431" spans="2:17" x14ac:dyDescent="0.2">
      <c r="B431"/>
      <c r="C431"/>
      <c r="D431"/>
      <c r="E431"/>
      <c r="F431"/>
      <c r="G431"/>
      <c r="H431"/>
      <c r="I431"/>
      <c r="J431"/>
      <c r="K431"/>
      <c r="L431"/>
      <c r="M431"/>
      <c r="Q431"/>
    </row>
    <row r="432" spans="2:17" x14ac:dyDescent="0.2">
      <c r="B432"/>
      <c r="C432"/>
      <c r="D432"/>
      <c r="E432"/>
      <c r="F432"/>
      <c r="G432"/>
      <c r="H432"/>
      <c r="I432"/>
      <c r="J432"/>
      <c r="K432"/>
      <c r="L432"/>
      <c r="M432"/>
      <c r="Q432"/>
    </row>
    <row r="433" spans="2:17" x14ac:dyDescent="0.2">
      <c r="B433"/>
      <c r="C433"/>
      <c r="D433"/>
      <c r="E433"/>
      <c r="F433"/>
      <c r="G433"/>
      <c r="H433"/>
      <c r="I433"/>
      <c r="J433"/>
      <c r="K433"/>
      <c r="L433"/>
      <c r="M433"/>
      <c r="Q433"/>
    </row>
    <row r="434" spans="2:17" x14ac:dyDescent="0.2">
      <c r="B434"/>
      <c r="C434"/>
      <c r="D434"/>
      <c r="E434"/>
      <c r="F434"/>
      <c r="G434"/>
      <c r="H434"/>
      <c r="I434"/>
      <c r="J434"/>
      <c r="K434"/>
      <c r="L434"/>
      <c r="M434"/>
      <c r="Q434"/>
    </row>
    <row r="435" spans="2:17" x14ac:dyDescent="0.2">
      <c r="B435"/>
      <c r="C435"/>
      <c r="D435"/>
      <c r="E435"/>
      <c r="F435"/>
      <c r="G435"/>
      <c r="H435"/>
      <c r="I435"/>
      <c r="J435"/>
      <c r="K435"/>
      <c r="L435"/>
      <c r="M435"/>
      <c r="Q435"/>
    </row>
    <row r="436" spans="2:17" x14ac:dyDescent="0.2">
      <c r="B436"/>
      <c r="C436"/>
      <c r="D436"/>
      <c r="E436"/>
      <c r="F436"/>
      <c r="G436"/>
      <c r="H436"/>
      <c r="I436"/>
      <c r="J436"/>
      <c r="K436"/>
      <c r="L436"/>
      <c r="M436"/>
      <c r="Q436"/>
    </row>
    <row r="437" spans="2:17" x14ac:dyDescent="0.2">
      <c r="B437"/>
      <c r="C437"/>
      <c r="D437"/>
      <c r="E437"/>
      <c r="F437"/>
      <c r="G437"/>
      <c r="H437"/>
      <c r="I437"/>
      <c r="J437"/>
      <c r="K437"/>
      <c r="L437"/>
      <c r="M437"/>
      <c r="Q437"/>
    </row>
    <row r="438" spans="2:17" x14ac:dyDescent="0.2">
      <c r="B438"/>
      <c r="C438"/>
      <c r="D438"/>
      <c r="E438"/>
      <c r="F438"/>
      <c r="G438"/>
      <c r="H438"/>
      <c r="I438"/>
      <c r="J438"/>
      <c r="K438"/>
      <c r="L438"/>
      <c r="M438"/>
      <c r="Q438"/>
    </row>
    <row r="439" spans="2:17" x14ac:dyDescent="0.2">
      <c r="B439"/>
      <c r="C439"/>
      <c r="D439"/>
      <c r="E439"/>
      <c r="F439"/>
      <c r="G439"/>
      <c r="H439"/>
      <c r="I439"/>
      <c r="J439"/>
      <c r="K439"/>
      <c r="L439"/>
      <c r="M439"/>
      <c r="Q439"/>
    </row>
    <row r="440" spans="2:17" x14ac:dyDescent="0.2">
      <c r="B440"/>
      <c r="C440"/>
      <c r="D440"/>
      <c r="E440"/>
      <c r="F440"/>
      <c r="G440"/>
      <c r="H440"/>
      <c r="I440"/>
      <c r="J440"/>
      <c r="K440"/>
      <c r="L440"/>
      <c r="M440"/>
      <c r="Q440"/>
    </row>
    <row r="441" spans="2:17" x14ac:dyDescent="0.2">
      <c r="B441"/>
      <c r="C441"/>
      <c r="D441"/>
      <c r="E441"/>
      <c r="F441"/>
      <c r="G441"/>
      <c r="H441"/>
      <c r="I441"/>
      <c r="J441"/>
      <c r="K441"/>
      <c r="L441"/>
      <c r="M441"/>
      <c r="Q441"/>
    </row>
    <row r="442" spans="2:17" x14ac:dyDescent="0.2">
      <c r="B442"/>
      <c r="C442"/>
      <c r="D442"/>
      <c r="E442"/>
      <c r="F442"/>
      <c r="G442"/>
      <c r="H442"/>
      <c r="I442"/>
      <c r="J442"/>
      <c r="K442"/>
      <c r="L442"/>
      <c r="M442"/>
      <c r="Q442"/>
    </row>
    <row r="443" spans="2:17" x14ac:dyDescent="0.2">
      <c r="B443"/>
      <c r="C443"/>
      <c r="D443"/>
      <c r="E443"/>
      <c r="F443"/>
      <c r="G443"/>
      <c r="H443"/>
      <c r="I443"/>
      <c r="J443"/>
      <c r="K443"/>
      <c r="L443"/>
      <c r="M443"/>
      <c r="Q443"/>
    </row>
    <row r="444" spans="2:17" x14ac:dyDescent="0.2">
      <c r="B444"/>
      <c r="C444"/>
      <c r="D444"/>
      <c r="E444"/>
      <c r="F444"/>
      <c r="G444"/>
      <c r="H444"/>
      <c r="I444"/>
      <c r="J444"/>
      <c r="K444"/>
      <c r="L444"/>
      <c r="M444"/>
      <c r="Q444"/>
    </row>
    <row r="445" spans="2:17" x14ac:dyDescent="0.2">
      <c r="B445"/>
      <c r="C445"/>
      <c r="D445"/>
      <c r="E445"/>
      <c r="F445"/>
      <c r="G445"/>
      <c r="H445"/>
      <c r="I445"/>
      <c r="J445"/>
      <c r="K445"/>
      <c r="L445"/>
      <c r="M445"/>
      <c r="Q445"/>
    </row>
    <row r="446" spans="2:17" x14ac:dyDescent="0.2">
      <c r="B446"/>
      <c r="C446"/>
      <c r="D446"/>
      <c r="E446"/>
      <c r="F446"/>
      <c r="G446"/>
      <c r="H446"/>
      <c r="I446"/>
      <c r="J446"/>
      <c r="K446"/>
      <c r="L446"/>
      <c r="M446"/>
      <c r="Q446"/>
    </row>
    <row r="447" spans="2:17" x14ac:dyDescent="0.2">
      <c r="B447"/>
      <c r="C447"/>
      <c r="D447"/>
      <c r="E447"/>
      <c r="F447"/>
      <c r="G447"/>
      <c r="H447"/>
      <c r="I447"/>
      <c r="J447"/>
      <c r="K447"/>
      <c r="L447"/>
      <c r="M447"/>
      <c r="Q447"/>
    </row>
    <row r="448" spans="2:17" x14ac:dyDescent="0.2">
      <c r="B448"/>
      <c r="C448"/>
      <c r="D448"/>
      <c r="E448"/>
      <c r="F448"/>
      <c r="G448"/>
      <c r="H448"/>
      <c r="I448"/>
      <c r="J448"/>
      <c r="K448"/>
      <c r="L448"/>
      <c r="M448"/>
      <c r="Q448"/>
    </row>
    <row r="449" spans="2:17" x14ac:dyDescent="0.2">
      <c r="B449"/>
      <c r="C449"/>
      <c r="D449"/>
      <c r="E449"/>
      <c r="F449"/>
      <c r="G449"/>
      <c r="H449"/>
      <c r="I449"/>
      <c r="J449"/>
      <c r="K449"/>
      <c r="L449"/>
      <c r="M449"/>
      <c r="Q449"/>
    </row>
    <row r="450" spans="2:17" x14ac:dyDescent="0.2">
      <c r="B450"/>
      <c r="C450"/>
      <c r="D450"/>
      <c r="E450"/>
      <c r="F450"/>
      <c r="G450"/>
      <c r="H450"/>
      <c r="I450"/>
      <c r="J450"/>
      <c r="K450"/>
      <c r="L450"/>
      <c r="M450"/>
      <c r="Q450"/>
    </row>
    <row r="451" spans="2:17" x14ac:dyDescent="0.2">
      <c r="B451"/>
      <c r="C451"/>
      <c r="D451"/>
      <c r="E451"/>
      <c r="F451"/>
      <c r="G451"/>
      <c r="H451"/>
      <c r="I451"/>
      <c r="J451"/>
      <c r="K451"/>
      <c r="L451"/>
      <c r="M451"/>
      <c r="Q451"/>
    </row>
    <row r="452" spans="2:17" x14ac:dyDescent="0.2">
      <c r="B452"/>
      <c r="C452"/>
      <c r="D452"/>
      <c r="E452"/>
      <c r="F452"/>
      <c r="G452"/>
      <c r="H452"/>
      <c r="I452"/>
      <c r="J452"/>
      <c r="K452"/>
      <c r="L452"/>
      <c r="M452"/>
      <c r="Q452"/>
    </row>
    <row r="453" spans="2:17" x14ac:dyDescent="0.2">
      <c r="B453"/>
      <c r="C453"/>
      <c r="D453"/>
      <c r="E453"/>
      <c r="F453"/>
      <c r="G453"/>
      <c r="H453"/>
      <c r="I453"/>
      <c r="J453"/>
      <c r="K453"/>
      <c r="L453"/>
      <c r="M453"/>
      <c r="Q453"/>
    </row>
    <row r="454" spans="2:17" x14ac:dyDescent="0.2">
      <c r="B454"/>
      <c r="C454"/>
      <c r="D454"/>
      <c r="E454"/>
      <c r="F454"/>
      <c r="G454"/>
      <c r="H454"/>
      <c r="I454"/>
      <c r="J454"/>
      <c r="K454"/>
      <c r="L454"/>
      <c r="M454"/>
      <c r="Q454"/>
    </row>
    <row r="455" spans="2:17" x14ac:dyDescent="0.2">
      <c r="B455"/>
      <c r="C455"/>
      <c r="D455"/>
      <c r="E455"/>
      <c r="F455"/>
      <c r="G455"/>
      <c r="H455"/>
      <c r="I455"/>
      <c r="J455"/>
      <c r="K455"/>
      <c r="L455"/>
      <c r="M455"/>
      <c r="Q455"/>
    </row>
    <row r="456" spans="2:17" x14ac:dyDescent="0.2">
      <c r="B456"/>
      <c r="C456"/>
      <c r="D456"/>
      <c r="E456"/>
      <c r="F456"/>
      <c r="G456"/>
      <c r="H456"/>
      <c r="I456"/>
      <c r="J456"/>
      <c r="K456"/>
      <c r="L456"/>
      <c r="M456"/>
      <c r="Q456"/>
    </row>
    <row r="457" spans="2:17" x14ac:dyDescent="0.2">
      <c r="B457"/>
      <c r="C457"/>
      <c r="D457"/>
      <c r="E457"/>
      <c r="F457"/>
      <c r="G457"/>
      <c r="H457"/>
      <c r="I457"/>
      <c r="J457"/>
      <c r="K457"/>
      <c r="L457"/>
      <c r="M457"/>
      <c r="Q457"/>
    </row>
    <row r="458" spans="2:17" x14ac:dyDescent="0.2">
      <c r="B458"/>
      <c r="C458"/>
      <c r="D458"/>
      <c r="E458"/>
      <c r="F458"/>
      <c r="G458"/>
      <c r="H458"/>
      <c r="I458"/>
      <c r="J458"/>
      <c r="K458"/>
      <c r="L458"/>
      <c r="M458"/>
      <c r="Q458"/>
    </row>
    <row r="459" spans="2:17" x14ac:dyDescent="0.2">
      <c r="B459"/>
      <c r="C459"/>
      <c r="D459"/>
      <c r="E459"/>
      <c r="F459"/>
      <c r="G459"/>
      <c r="H459"/>
      <c r="I459"/>
      <c r="J459"/>
      <c r="K459"/>
      <c r="L459"/>
      <c r="M459"/>
      <c r="Q459"/>
    </row>
    <row r="460" spans="2:17" x14ac:dyDescent="0.2">
      <c r="B460"/>
      <c r="C460"/>
      <c r="D460"/>
      <c r="E460"/>
      <c r="F460"/>
      <c r="G460"/>
      <c r="H460"/>
      <c r="I460"/>
      <c r="J460"/>
      <c r="K460"/>
      <c r="L460"/>
      <c r="M460"/>
      <c r="Q460"/>
    </row>
    <row r="461" spans="2:17" x14ac:dyDescent="0.2">
      <c r="B461"/>
      <c r="C461"/>
      <c r="D461"/>
      <c r="E461"/>
      <c r="F461"/>
      <c r="G461"/>
      <c r="H461"/>
      <c r="I461"/>
      <c r="J461"/>
      <c r="K461"/>
      <c r="L461"/>
      <c r="M461"/>
      <c r="Q461"/>
    </row>
    <row r="462" spans="2:17" x14ac:dyDescent="0.2">
      <c r="B462"/>
      <c r="C462"/>
      <c r="D462"/>
      <c r="E462"/>
      <c r="F462"/>
      <c r="G462"/>
      <c r="H462"/>
      <c r="I462"/>
      <c r="J462"/>
      <c r="K462"/>
      <c r="L462"/>
      <c r="M462"/>
      <c r="Q462"/>
    </row>
    <row r="463" spans="2:17" x14ac:dyDescent="0.2">
      <c r="B463"/>
      <c r="C463"/>
      <c r="D463"/>
      <c r="E463"/>
      <c r="F463"/>
      <c r="G463"/>
      <c r="H463"/>
      <c r="I463"/>
      <c r="J463"/>
      <c r="K463"/>
      <c r="L463"/>
      <c r="M463"/>
      <c r="Q463"/>
    </row>
    <row r="464" spans="2:17" x14ac:dyDescent="0.2">
      <c r="B464"/>
      <c r="C464"/>
      <c r="D464"/>
      <c r="E464"/>
      <c r="F464"/>
      <c r="G464"/>
      <c r="H464"/>
      <c r="I464"/>
      <c r="J464"/>
      <c r="K464"/>
      <c r="L464"/>
      <c r="M464"/>
      <c r="Q464"/>
    </row>
    <row r="465" spans="2:17" x14ac:dyDescent="0.2">
      <c r="B465"/>
      <c r="C465"/>
      <c r="D465"/>
      <c r="E465"/>
      <c r="F465"/>
      <c r="G465"/>
      <c r="H465"/>
      <c r="I465"/>
      <c r="J465"/>
      <c r="K465"/>
      <c r="L465"/>
      <c r="M465"/>
      <c r="Q465"/>
    </row>
    <row r="466" spans="2:17" x14ac:dyDescent="0.2">
      <c r="B466"/>
      <c r="C466"/>
      <c r="D466"/>
      <c r="E466"/>
      <c r="F466"/>
      <c r="G466"/>
      <c r="H466"/>
      <c r="I466"/>
      <c r="J466"/>
      <c r="K466"/>
      <c r="L466"/>
      <c r="M466"/>
      <c r="Q466"/>
    </row>
    <row r="467" spans="2:17" x14ac:dyDescent="0.2">
      <c r="B467"/>
      <c r="C467"/>
      <c r="D467"/>
      <c r="E467"/>
      <c r="F467"/>
      <c r="G467"/>
      <c r="H467"/>
      <c r="I467"/>
      <c r="J467"/>
      <c r="K467"/>
      <c r="L467"/>
      <c r="M467"/>
      <c r="Q467"/>
    </row>
    <row r="468" spans="2:17" x14ac:dyDescent="0.2">
      <c r="B468"/>
      <c r="C468"/>
      <c r="D468"/>
      <c r="E468"/>
      <c r="F468"/>
      <c r="G468"/>
      <c r="H468"/>
      <c r="I468"/>
      <c r="J468"/>
      <c r="K468"/>
      <c r="L468"/>
      <c r="M468"/>
      <c r="Q468"/>
    </row>
    <row r="469" spans="2:17" x14ac:dyDescent="0.2">
      <c r="B469"/>
      <c r="C469"/>
      <c r="D469"/>
      <c r="E469"/>
      <c r="F469"/>
      <c r="G469"/>
      <c r="H469"/>
      <c r="I469"/>
      <c r="J469"/>
      <c r="K469"/>
      <c r="L469"/>
      <c r="M469"/>
      <c r="Q469"/>
    </row>
    <row r="470" spans="2:17" x14ac:dyDescent="0.2">
      <c r="B470"/>
      <c r="C470"/>
      <c r="D470"/>
      <c r="E470"/>
      <c r="F470"/>
      <c r="G470"/>
      <c r="H470"/>
      <c r="I470"/>
      <c r="J470"/>
      <c r="K470"/>
      <c r="L470"/>
      <c r="M470"/>
      <c r="Q470"/>
    </row>
    <row r="471" spans="2:17" x14ac:dyDescent="0.2">
      <c r="B471"/>
      <c r="C471"/>
      <c r="D471"/>
      <c r="E471"/>
      <c r="F471"/>
      <c r="G471"/>
      <c r="H471"/>
      <c r="I471"/>
      <c r="J471"/>
      <c r="K471"/>
      <c r="L471"/>
      <c r="M471"/>
      <c r="Q471"/>
    </row>
    <row r="472" spans="2:17" x14ac:dyDescent="0.2">
      <c r="B472"/>
      <c r="C472"/>
      <c r="D472"/>
      <c r="E472"/>
      <c r="F472"/>
      <c r="G472"/>
      <c r="H472"/>
      <c r="I472"/>
      <c r="J472"/>
      <c r="K472"/>
      <c r="L472"/>
      <c r="M472"/>
      <c r="Q472"/>
    </row>
    <row r="473" spans="2:17" x14ac:dyDescent="0.2">
      <c r="B473"/>
      <c r="C473"/>
      <c r="D473"/>
      <c r="E473"/>
      <c r="F473"/>
      <c r="G473"/>
      <c r="H473"/>
      <c r="I473"/>
      <c r="J473"/>
      <c r="K473"/>
      <c r="L473"/>
      <c r="M473"/>
      <c r="Q473"/>
    </row>
    <row r="474" spans="2:17" x14ac:dyDescent="0.2">
      <c r="B474"/>
      <c r="C474"/>
      <c r="D474"/>
      <c r="E474"/>
      <c r="F474"/>
      <c r="G474"/>
      <c r="H474"/>
      <c r="I474"/>
      <c r="J474"/>
      <c r="K474"/>
      <c r="L474"/>
      <c r="M474"/>
      <c r="Q474"/>
    </row>
    <row r="475" spans="2:17" x14ac:dyDescent="0.2">
      <c r="B475"/>
      <c r="C475"/>
      <c r="D475"/>
      <c r="E475"/>
      <c r="F475"/>
      <c r="G475"/>
      <c r="H475"/>
      <c r="I475"/>
      <c r="J475"/>
      <c r="K475"/>
      <c r="L475"/>
      <c r="M475"/>
      <c r="Q475"/>
    </row>
    <row r="476" spans="2:17" x14ac:dyDescent="0.2">
      <c r="B476"/>
      <c r="C476"/>
      <c r="D476"/>
      <c r="E476"/>
      <c r="F476"/>
      <c r="G476"/>
      <c r="H476"/>
      <c r="I476"/>
      <c r="J476"/>
      <c r="K476"/>
      <c r="L476"/>
      <c r="M476"/>
      <c r="Q476"/>
    </row>
    <row r="477" spans="2:17" x14ac:dyDescent="0.2">
      <c r="B477"/>
      <c r="C477"/>
      <c r="D477"/>
      <c r="E477"/>
      <c r="F477"/>
      <c r="G477"/>
      <c r="H477"/>
      <c r="I477"/>
      <c r="J477"/>
      <c r="K477"/>
      <c r="L477"/>
      <c r="M477"/>
      <c r="Q477"/>
    </row>
    <row r="478" spans="2:17" x14ac:dyDescent="0.2">
      <c r="B478"/>
      <c r="C478"/>
      <c r="D478"/>
      <c r="E478"/>
      <c r="F478"/>
      <c r="G478"/>
      <c r="H478"/>
      <c r="I478"/>
      <c r="J478"/>
      <c r="K478"/>
      <c r="L478"/>
      <c r="M478"/>
      <c r="Q478"/>
    </row>
    <row r="479" spans="2:17" x14ac:dyDescent="0.2">
      <c r="B479"/>
      <c r="C479"/>
      <c r="D479"/>
      <c r="E479"/>
      <c r="F479"/>
      <c r="G479"/>
      <c r="H479"/>
      <c r="I479"/>
      <c r="J479"/>
      <c r="K479"/>
      <c r="L479"/>
      <c r="M479"/>
      <c r="Q479"/>
    </row>
    <row r="480" spans="2:17" x14ac:dyDescent="0.2">
      <c r="B480"/>
      <c r="C480"/>
      <c r="D480"/>
      <c r="E480"/>
      <c r="F480"/>
      <c r="G480"/>
      <c r="H480"/>
      <c r="I480"/>
      <c r="J480"/>
      <c r="K480"/>
      <c r="L480"/>
      <c r="M480"/>
      <c r="Q480"/>
    </row>
    <row r="481" spans="2:17" x14ac:dyDescent="0.2">
      <c r="B481"/>
      <c r="C481"/>
      <c r="D481"/>
      <c r="E481"/>
      <c r="F481"/>
      <c r="G481"/>
      <c r="H481"/>
      <c r="I481"/>
      <c r="J481"/>
      <c r="K481"/>
      <c r="L481"/>
      <c r="M481"/>
      <c r="Q481"/>
    </row>
    <row r="482" spans="2:17" x14ac:dyDescent="0.2">
      <c r="B482"/>
      <c r="C482"/>
      <c r="D482"/>
      <c r="E482"/>
      <c r="F482"/>
      <c r="G482"/>
      <c r="H482"/>
      <c r="I482"/>
      <c r="J482"/>
      <c r="K482"/>
      <c r="L482"/>
      <c r="M482"/>
      <c r="Q482"/>
    </row>
    <row r="483" spans="2:17" x14ac:dyDescent="0.2">
      <c r="B483"/>
      <c r="C483"/>
      <c r="D483"/>
      <c r="E483"/>
      <c r="F483"/>
      <c r="G483"/>
      <c r="H483"/>
      <c r="I483"/>
      <c r="J483"/>
      <c r="K483"/>
      <c r="L483"/>
      <c r="M483"/>
      <c r="Q483"/>
    </row>
    <row r="484" spans="2:17" x14ac:dyDescent="0.2">
      <c r="B484"/>
      <c r="C484"/>
      <c r="D484"/>
      <c r="E484"/>
      <c r="F484"/>
      <c r="G484"/>
      <c r="H484"/>
      <c r="I484"/>
      <c r="J484"/>
      <c r="K484"/>
      <c r="L484"/>
      <c r="M484"/>
      <c r="Q484"/>
    </row>
    <row r="485" spans="2:17" x14ac:dyDescent="0.2">
      <c r="B485"/>
      <c r="C485"/>
      <c r="D485"/>
      <c r="E485"/>
      <c r="F485"/>
      <c r="G485"/>
      <c r="H485"/>
      <c r="I485"/>
      <c r="J485"/>
      <c r="K485"/>
      <c r="L485"/>
      <c r="M485"/>
      <c r="Q485"/>
    </row>
    <row r="486" spans="2:17" x14ac:dyDescent="0.2">
      <c r="B486"/>
      <c r="C486"/>
      <c r="D486"/>
      <c r="E486"/>
      <c r="F486"/>
      <c r="G486"/>
      <c r="H486"/>
      <c r="I486"/>
      <c r="J486"/>
      <c r="K486"/>
      <c r="L486"/>
      <c r="M486"/>
      <c r="Q486"/>
    </row>
    <row r="487" spans="2:17" x14ac:dyDescent="0.2">
      <c r="B487"/>
      <c r="C487"/>
      <c r="D487"/>
      <c r="E487"/>
      <c r="F487"/>
      <c r="G487"/>
      <c r="H487"/>
      <c r="I487"/>
      <c r="J487"/>
      <c r="K487"/>
      <c r="L487"/>
      <c r="M487"/>
      <c r="Q487"/>
    </row>
    <row r="488" spans="2:17" x14ac:dyDescent="0.2">
      <c r="B488"/>
      <c r="C488"/>
      <c r="D488"/>
      <c r="E488"/>
      <c r="F488"/>
      <c r="G488"/>
      <c r="H488"/>
      <c r="I488"/>
      <c r="J488"/>
      <c r="K488"/>
      <c r="L488"/>
      <c r="M488"/>
      <c r="Q488"/>
    </row>
    <row r="489" spans="2:17" x14ac:dyDescent="0.2">
      <c r="B489"/>
      <c r="C489"/>
      <c r="D489"/>
      <c r="E489"/>
      <c r="F489"/>
      <c r="G489"/>
      <c r="H489"/>
      <c r="I489"/>
      <c r="J489"/>
      <c r="K489"/>
      <c r="L489"/>
      <c r="M489"/>
      <c r="Q489"/>
    </row>
    <row r="490" spans="2:17" x14ac:dyDescent="0.2">
      <c r="B490"/>
      <c r="C490"/>
      <c r="D490"/>
      <c r="E490"/>
      <c r="F490"/>
      <c r="G490"/>
      <c r="H490"/>
      <c r="I490"/>
      <c r="J490"/>
      <c r="K490"/>
      <c r="L490"/>
      <c r="M490"/>
      <c r="Q490"/>
    </row>
    <row r="491" spans="2:17" x14ac:dyDescent="0.2">
      <c r="B491"/>
      <c r="C491"/>
      <c r="D491"/>
      <c r="E491"/>
      <c r="F491"/>
      <c r="G491"/>
      <c r="H491"/>
      <c r="I491"/>
      <c r="J491"/>
      <c r="K491"/>
      <c r="L491"/>
      <c r="M491"/>
      <c r="Q491"/>
    </row>
    <row r="492" spans="2:17" x14ac:dyDescent="0.2">
      <c r="B492"/>
      <c r="C492"/>
      <c r="D492"/>
      <c r="E492"/>
      <c r="F492"/>
      <c r="G492"/>
      <c r="H492"/>
      <c r="I492"/>
      <c r="J492"/>
      <c r="K492"/>
      <c r="L492"/>
      <c r="M492"/>
      <c r="Q492"/>
    </row>
    <row r="493" spans="2:17" x14ac:dyDescent="0.2">
      <c r="B493"/>
      <c r="C493"/>
      <c r="D493"/>
      <c r="E493"/>
      <c r="F493"/>
      <c r="G493"/>
      <c r="H493"/>
      <c r="I493"/>
      <c r="J493"/>
      <c r="K493"/>
      <c r="L493"/>
      <c r="M493"/>
      <c r="Q493"/>
    </row>
    <row r="494" spans="2:17" x14ac:dyDescent="0.2">
      <c r="B494"/>
      <c r="C494"/>
      <c r="D494"/>
      <c r="E494"/>
      <c r="F494"/>
      <c r="G494"/>
      <c r="H494"/>
      <c r="I494"/>
      <c r="J494"/>
      <c r="K494"/>
      <c r="L494"/>
      <c r="M494"/>
      <c r="Q494"/>
    </row>
    <row r="495" spans="2:17" x14ac:dyDescent="0.2">
      <c r="B495"/>
      <c r="C495"/>
      <c r="D495"/>
      <c r="E495"/>
      <c r="F495"/>
      <c r="G495"/>
      <c r="H495"/>
      <c r="I495"/>
      <c r="J495"/>
      <c r="K495"/>
      <c r="L495"/>
      <c r="M495"/>
      <c r="Q495"/>
    </row>
    <row r="496" spans="2:17" x14ac:dyDescent="0.2">
      <c r="B496"/>
      <c r="C496"/>
      <c r="D496"/>
      <c r="E496"/>
      <c r="F496"/>
      <c r="G496"/>
      <c r="H496"/>
      <c r="I496"/>
      <c r="J496"/>
      <c r="K496"/>
      <c r="L496"/>
      <c r="M496"/>
      <c r="Q496"/>
    </row>
    <row r="497" spans="2:17" x14ac:dyDescent="0.2">
      <c r="B497"/>
      <c r="C497"/>
      <c r="D497"/>
      <c r="E497"/>
      <c r="F497"/>
      <c r="G497"/>
      <c r="H497"/>
      <c r="I497"/>
      <c r="J497"/>
      <c r="K497"/>
      <c r="L497"/>
      <c r="M497"/>
      <c r="Q497"/>
    </row>
    <row r="498" spans="2:17" x14ac:dyDescent="0.2">
      <c r="B498"/>
      <c r="C498"/>
      <c r="D498"/>
      <c r="E498"/>
      <c r="F498"/>
      <c r="G498"/>
      <c r="H498"/>
      <c r="I498"/>
      <c r="J498"/>
      <c r="K498"/>
      <c r="L498"/>
      <c r="M498"/>
      <c r="Q498"/>
    </row>
    <row r="499" spans="2:17" x14ac:dyDescent="0.2">
      <c r="B499"/>
      <c r="C499"/>
      <c r="D499"/>
      <c r="E499"/>
      <c r="F499"/>
      <c r="G499"/>
      <c r="H499"/>
      <c r="I499"/>
      <c r="J499"/>
      <c r="K499"/>
      <c r="L499"/>
      <c r="M499"/>
      <c r="Q499"/>
    </row>
    <row r="500" spans="2:17" x14ac:dyDescent="0.2">
      <c r="B500"/>
      <c r="C500"/>
      <c r="D500"/>
      <c r="E500"/>
      <c r="F500"/>
      <c r="G500"/>
      <c r="H500"/>
      <c r="I500"/>
      <c r="J500"/>
      <c r="K500"/>
      <c r="L500"/>
      <c r="M500"/>
      <c r="Q500"/>
    </row>
    <row r="501" spans="2:17" x14ac:dyDescent="0.2">
      <c r="B501"/>
      <c r="C501"/>
      <c r="D501"/>
      <c r="E501"/>
      <c r="F501"/>
      <c r="G501"/>
      <c r="H501"/>
      <c r="I501"/>
      <c r="J501"/>
      <c r="K501"/>
      <c r="L501"/>
      <c r="M501"/>
      <c r="Q501"/>
    </row>
    <row r="502" spans="2:17" x14ac:dyDescent="0.2">
      <c r="B502"/>
      <c r="C502"/>
      <c r="D502"/>
      <c r="E502"/>
      <c r="F502"/>
      <c r="G502"/>
      <c r="H502"/>
      <c r="I502"/>
      <c r="J502"/>
      <c r="K502"/>
      <c r="L502"/>
      <c r="M502"/>
      <c r="Q502"/>
    </row>
    <row r="503" spans="2:17" x14ac:dyDescent="0.2">
      <c r="B503"/>
      <c r="C503"/>
      <c r="D503"/>
      <c r="E503"/>
      <c r="F503"/>
      <c r="G503"/>
      <c r="H503"/>
      <c r="I503"/>
      <c r="J503"/>
      <c r="K503"/>
      <c r="L503"/>
      <c r="M503"/>
      <c r="Q503"/>
    </row>
    <row r="504" spans="2:17" x14ac:dyDescent="0.2">
      <c r="B504"/>
      <c r="C504"/>
      <c r="D504"/>
      <c r="E504"/>
      <c r="F504"/>
      <c r="G504"/>
      <c r="H504"/>
      <c r="I504"/>
      <c r="J504"/>
      <c r="K504"/>
      <c r="L504"/>
      <c r="M504"/>
      <c r="Q504"/>
    </row>
    <row r="505" spans="2:17" x14ac:dyDescent="0.2">
      <c r="B505"/>
      <c r="C505"/>
      <c r="D505"/>
      <c r="E505"/>
      <c r="F505"/>
      <c r="G505"/>
      <c r="H505"/>
      <c r="I505"/>
      <c r="J505"/>
      <c r="K505"/>
      <c r="L505"/>
      <c r="M505"/>
      <c r="Q505"/>
    </row>
    <row r="506" spans="2:17" x14ac:dyDescent="0.2">
      <c r="B506"/>
      <c r="C506"/>
      <c r="D506"/>
      <c r="E506"/>
      <c r="F506"/>
      <c r="G506"/>
      <c r="H506"/>
      <c r="I506"/>
      <c r="J506"/>
      <c r="K506"/>
      <c r="L506"/>
      <c r="M506"/>
      <c r="Q506"/>
    </row>
    <row r="507" spans="2:17" x14ac:dyDescent="0.2">
      <c r="B507"/>
      <c r="C507"/>
      <c r="D507"/>
      <c r="E507"/>
      <c r="F507"/>
      <c r="G507"/>
      <c r="H507"/>
      <c r="I507"/>
      <c r="J507"/>
      <c r="K507"/>
      <c r="L507"/>
      <c r="M507"/>
      <c r="Q507"/>
    </row>
    <row r="508" spans="2:17" x14ac:dyDescent="0.2">
      <c r="B508"/>
      <c r="C508"/>
      <c r="D508"/>
      <c r="E508"/>
      <c r="F508"/>
      <c r="G508"/>
      <c r="H508"/>
      <c r="I508"/>
      <c r="J508"/>
      <c r="K508"/>
      <c r="L508"/>
      <c r="M508"/>
      <c r="Q508"/>
    </row>
    <row r="509" spans="2:17" x14ac:dyDescent="0.2">
      <c r="B509"/>
      <c r="C509"/>
      <c r="D509"/>
      <c r="E509"/>
      <c r="F509"/>
      <c r="G509"/>
      <c r="H509"/>
      <c r="I509"/>
      <c r="J509"/>
      <c r="K509"/>
      <c r="L509"/>
      <c r="M509"/>
      <c r="Q509"/>
    </row>
    <row r="510" spans="2:17" x14ac:dyDescent="0.2">
      <c r="B510"/>
      <c r="C510"/>
      <c r="D510"/>
      <c r="E510"/>
      <c r="F510"/>
      <c r="G510"/>
      <c r="H510"/>
      <c r="I510"/>
      <c r="J510"/>
      <c r="K510"/>
      <c r="L510"/>
      <c r="M510"/>
      <c r="Q510"/>
    </row>
    <row r="511" spans="2:17" x14ac:dyDescent="0.2">
      <c r="B511"/>
      <c r="C511"/>
      <c r="D511"/>
      <c r="E511"/>
      <c r="F511"/>
      <c r="G511"/>
      <c r="H511"/>
      <c r="I511"/>
      <c r="J511"/>
      <c r="K511"/>
      <c r="L511"/>
      <c r="M511"/>
      <c r="Q511"/>
    </row>
    <row r="512" spans="2:17" x14ac:dyDescent="0.2">
      <c r="B512"/>
      <c r="C512"/>
      <c r="D512"/>
      <c r="E512"/>
      <c r="F512"/>
      <c r="G512"/>
      <c r="H512"/>
      <c r="I512"/>
      <c r="J512"/>
      <c r="K512"/>
      <c r="L512"/>
      <c r="M512"/>
      <c r="Q512"/>
    </row>
    <row r="513" spans="2:17" x14ac:dyDescent="0.2">
      <c r="B513"/>
      <c r="C513"/>
      <c r="D513"/>
      <c r="E513"/>
      <c r="F513"/>
      <c r="G513"/>
      <c r="H513"/>
      <c r="I513"/>
      <c r="J513"/>
      <c r="K513"/>
      <c r="L513"/>
      <c r="M513"/>
      <c r="Q513"/>
    </row>
    <row r="514" spans="2:17" x14ac:dyDescent="0.2">
      <c r="B514"/>
      <c r="C514"/>
      <c r="D514"/>
      <c r="E514"/>
      <c r="F514"/>
      <c r="G514"/>
      <c r="H514"/>
      <c r="I514"/>
      <c r="J514"/>
      <c r="K514"/>
      <c r="L514"/>
      <c r="M514"/>
      <c r="Q514"/>
    </row>
    <row r="515" spans="2:17" x14ac:dyDescent="0.2">
      <c r="B515"/>
      <c r="C515"/>
      <c r="D515"/>
      <c r="E515"/>
      <c r="F515"/>
      <c r="G515"/>
      <c r="H515"/>
      <c r="I515"/>
      <c r="J515"/>
      <c r="K515"/>
      <c r="L515"/>
      <c r="M515"/>
      <c r="Q515"/>
    </row>
    <row r="516" spans="2:17" x14ac:dyDescent="0.2">
      <c r="B516"/>
      <c r="C516"/>
      <c r="D516"/>
      <c r="E516"/>
      <c r="F516"/>
      <c r="G516"/>
      <c r="H516"/>
      <c r="I516"/>
      <c r="J516"/>
      <c r="K516"/>
      <c r="L516"/>
      <c r="M516"/>
      <c r="Q516"/>
    </row>
    <row r="517" spans="2:17" x14ac:dyDescent="0.2">
      <c r="B517"/>
      <c r="C517"/>
      <c r="D517"/>
      <c r="E517"/>
      <c r="F517"/>
      <c r="G517"/>
      <c r="H517"/>
      <c r="I517"/>
      <c r="J517"/>
      <c r="K517"/>
      <c r="L517"/>
      <c r="M517"/>
      <c r="Q517"/>
    </row>
    <row r="518" spans="2:17" x14ac:dyDescent="0.2">
      <c r="B518"/>
      <c r="C518"/>
      <c r="D518"/>
      <c r="E518"/>
      <c r="F518"/>
      <c r="G518"/>
      <c r="H518"/>
      <c r="I518"/>
      <c r="J518"/>
      <c r="K518"/>
      <c r="L518"/>
      <c r="M518"/>
      <c r="Q518"/>
    </row>
    <row r="519" spans="2:17" x14ac:dyDescent="0.2">
      <c r="B519"/>
      <c r="C519"/>
      <c r="D519"/>
      <c r="E519"/>
      <c r="F519"/>
      <c r="G519"/>
      <c r="H519"/>
      <c r="I519"/>
      <c r="J519"/>
      <c r="K519"/>
      <c r="L519"/>
      <c r="M519"/>
      <c r="Q519"/>
    </row>
    <row r="520" spans="2:17" x14ac:dyDescent="0.2">
      <c r="B520"/>
      <c r="C520"/>
      <c r="D520"/>
      <c r="E520"/>
      <c r="F520"/>
      <c r="G520"/>
      <c r="H520"/>
      <c r="I520"/>
      <c r="J520"/>
      <c r="K520"/>
      <c r="L520"/>
      <c r="M520"/>
      <c r="Q520"/>
    </row>
    <row r="521" spans="2:17" x14ac:dyDescent="0.2">
      <c r="B521"/>
      <c r="C521"/>
      <c r="D521"/>
      <c r="E521"/>
      <c r="F521"/>
      <c r="G521"/>
      <c r="H521"/>
      <c r="I521"/>
      <c r="J521"/>
      <c r="K521"/>
      <c r="L521"/>
      <c r="M521"/>
      <c r="Q521"/>
    </row>
    <row r="522" spans="2:17" x14ac:dyDescent="0.2">
      <c r="B522"/>
      <c r="C522"/>
      <c r="D522"/>
      <c r="E522"/>
      <c r="F522"/>
      <c r="G522"/>
      <c r="H522"/>
      <c r="I522"/>
      <c r="J522"/>
      <c r="K522"/>
      <c r="L522"/>
      <c r="M522"/>
      <c r="Q522"/>
    </row>
    <row r="523" spans="2:17" x14ac:dyDescent="0.2">
      <c r="B523"/>
      <c r="C523"/>
      <c r="D523"/>
      <c r="E523"/>
      <c r="F523"/>
      <c r="G523"/>
      <c r="H523"/>
      <c r="I523"/>
      <c r="J523"/>
      <c r="K523"/>
      <c r="L523"/>
      <c r="M523"/>
      <c r="Q523"/>
    </row>
    <row r="524" spans="2:17" x14ac:dyDescent="0.2">
      <c r="B524"/>
      <c r="C524"/>
      <c r="D524"/>
      <c r="E524"/>
      <c r="F524"/>
      <c r="G524"/>
      <c r="H524"/>
      <c r="I524"/>
      <c r="J524"/>
      <c r="K524"/>
      <c r="L524"/>
      <c r="M524"/>
      <c r="Q524"/>
    </row>
    <row r="525" spans="2:17" x14ac:dyDescent="0.2">
      <c r="B525"/>
      <c r="C525"/>
      <c r="D525"/>
      <c r="E525"/>
      <c r="F525"/>
      <c r="G525"/>
      <c r="H525"/>
      <c r="I525"/>
      <c r="J525"/>
      <c r="K525"/>
      <c r="L525"/>
      <c r="M525"/>
      <c r="Q525"/>
    </row>
    <row r="526" spans="2:17" x14ac:dyDescent="0.2">
      <c r="B526"/>
      <c r="C526"/>
      <c r="D526"/>
      <c r="E526"/>
      <c r="F526"/>
      <c r="G526"/>
      <c r="H526"/>
      <c r="I526"/>
      <c r="J526"/>
      <c r="K526"/>
      <c r="L526"/>
      <c r="M526"/>
      <c r="Q526"/>
    </row>
    <row r="527" spans="2:17" x14ac:dyDescent="0.2">
      <c r="B527"/>
      <c r="C527"/>
      <c r="D527"/>
      <c r="E527"/>
      <c r="F527"/>
      <c r="G527"/>
      <c r="H527"/>
      <c r="I527"/>
      <c r="J527"/>
      <c r="K527"/>
      <c r="L527"/>
      <c r="M527"/>
      <c r="Q527"/>
    </row>
    <row r="528" spans="2:17" x14ac:dyDescent="0.2">
      <c r="B528"/>
      <c r="C528"/>
      <c r="D528"/>
      <c r="E528"/>
      <c r="F528"/>
      <c r="G528"/>
      <c r="H528"/>
      <c r="I528"/>
      <c r="J528"/>
      <c r="K528"/>
      <c r="L528"/>
      <c r="M528"/>
      <c r="Q528"/>
    </row>
    <row r="529" spans="2:17" x14ac:dyDescent="0.2">
      <c r="B529"/>
      <c r="C529"/>
      <c r="D529"/>
      <c r="E529"/>
      <c r="F529"/>
      <c r="G529"/>
      <c r="H529"/>
      <c r="I529"/>
      <c r="J529"/>
      <c r="K529"/>
      <c r="L529"/>
      <c r="M529"/>
      <c r="Q529"/>
    </row>
    <row r="530" spans="2:17" x14ac:dyDescent="0.2">
      <c r="B530"/>
      <c r="C530"/>
      <c r="D530"/>
      <c r="E530"/>
      <c r="F530"/>
      <c r="G530"/>
      <c r="H530"/>
      <c r="I530"/>
      <c r="J530"/>
      <c r="K530"/>
      <c r="L530"/>
      <c r="M530"/>
      <c r="Q530"/>
    </row>
    <row r="531" spans="2:17" x14ac:dyDescent="0.2">
      <c r="B531"/>
      <c r="C531"/>
      <c r="D531"/>
      <c r="E531"/>
      <c r="F531"/>
      <c r="G531"/>
      <c r="H531"/>
      <c r="I531"/>
      <c r="J531"/>
      <c r="K531"/>
      <c r="L531"/>
      <c r="M531"/>
      <c r="Q531"/>
    </row>
    <row r="532" spans="2:17" x14ac:dyDescent="0.2">
      <c r="B532"/>
      <c r="C532"/>
      <c r="D532"/>
      <c r="E532"/>
      <c r="F532"/>
      <c r="G532"/>
      <c r="H532"/>
      <c r="I532"/>
      <c r="J532"/>
      <c r="K532"/>
      <c r="L532"/>
      <c r="M532"/>
      <c r="Q532"/>
    </row>
    <row r="533" spans="2:17" x14ac:dyDescent="0.2">
      <c r="B533"/>
      <c r="C533"/>
      <c r="D533"/>
      <c r="E533"/>
      <c r="F533"/>
      <c r="G533"/>
      <c r="H533"/>
      <c r="I533"/>
      <c r="J533"/>
      <c r="K533"/>
      <c r="L533"/>
      <c r="M533"/>
      <c r="Q533"/>
    </row>
    <row r="534" spans="2:17" x14ac:dyDescent="0.2">
      <c r="B534"/>
      <c r="C534"/>
      <c r="D534"/>
      <c r="E534"/>
      <c r="F534"/>
      <c r="G534"/>
      <c r="H534"/>
      <c r="I534"/>
      <c r="J534"/>
      <c r="K534"/>
      <c r="L534"/>
      <c r="M534"/>
      <c r="Q534"/>
    </row>
    <row r="535" spans="2:17" x14ac:dyDescent="0.2">
      <c r="B535"/>
      <c r="C535"/>
      <c r="D535"/>
      <c r="E535"/>
      <c r="F535"/>
      <c r="G535"/>
      <c r="H535"/>
      <c r="I535"/>
      <c r="J535"/>
      <c r="K535"/>
      <c r="L535"/>
      <c r="M535"/>
      <c r="Q535"/>
    </row>
    <row r="536" spans="2:17" x14ac:dyDescent="0.2">
      <c r="B536"/>
      <c r="C536"/>
      <c r="D536"/>
      <c r="E536"/>
      <c r="F536"/>
      <c r="G536"/>
      <c r="H536"/>
      <c r="I536"/>
      <c r="J536"/>
      <c r="K536"/>
      <c r="L536"/>
      <c r="M536"/>
      <c r="Q536"/>
    </row>
    <row r="537" spans="2:17" x14ac:dyDescent="0.2">
      <c r="B537"/>
      <c r="C537"/>
      <c r="D537"/>
      <c r="E537"/>
      <c r="F537"/>
      <c r="G537"/>
      <c r="H537"/>
      <c r="I537"/>
      <c r="J537"/>
      <c r="K537"/>
      <c r="L537"/>
      <c r="M537"/>
      <c r="Q537"/>
    </row>
    <row r="538" spans="2:17" x14ac:dyDescent="0.2">
      <c r="B538"/>
      <c r="C538"/>
      <c r="D538"/>
      <c r="E538"/>
      <c r="F538"/>
      <c r="G538"/>
      <c r="H538"/>
      <c r="I538"/>
      <c r="J538"/>
      <c r="K538"/>
      <c r="L538"/>
      <c r="M538"/>
      <c r="Q538"/>
    </row>
    <row r="539" spans="2:17" x14ac:dyDescent="0.2">
      <c r="B539"/>
      <c r="C539"/>
      <c r="D539"/>
      <c r="E539"/>
      <c r="F539"/>
      <c r="G539"/>
      <c r="H539"/>
      <c r="I539"/>
      <c r="J539"/>
      <c r="K539"/>
      <c r="L539"/>
      <c r="M539"/>
      <c r="Q539"/>
    </row>
    <row r="540" spans="2:17" x14ac:dyDescent="0.2">
      <c r="B540"/>
      <c r="C540"/>
      <c r="D540"/>
      <c r="E540"/>
      <c r="F540"/>
      <c r="G540"/>
      <c r="H540"/>
      <c r="I540"/>
      <c r="J540"/>
      <c r="K540"/>
      <c r="L540"/>
      <c r="M540"/>
      <c r="Q540"/>
    </row>
    <row r="541" spans="2:17" x14ac:dyDescent="0.2">
      <c r="B541"/>
      <c r="C541"/>
      <c r="D541"/>
      <c r="E541"/>
      <c r="F541"/>
      <c r="G541"/>
      <c r="H541"/>
      <c r="I541"/>
      <c r="J541"/>
      <c r="K541"/>
      <c r="L541"/>
      <c r="M541"/>
      <c r="Q541"/>
    </row>
    <row r="542" spans="2:17" x14ac:dyDescent="0.2">
      <c r="B542"/>
      <c r="C542"/>
      <c r="D542"/>
      <c r="E542"/>
      <c r="F542"/>
      <c r="G542"/>
      <c r="H542"/>
      <c r="I542"/>
      <c r="J542"/>
      <c r="K542"/>
      <c r="L542"/>
      <c r="M542"/>
      <c r="Q542"/>
    </row>
    <row r="543" spans="2:17" x14ac:dyDescent="0.2">
      <c r="B543"/>
      <c r="C543"/>
      <c r="D543"/>
      <c r="E543"/>
      <c r="F543"/>
      <c r="G543"/>
      <c r="H543"/>
      <c r="I543"/>
      <c r="J543"/>
      <c r="K543"/>
      <c r="L543"/>
      <c r="M543"/>
      <c r="Q543"/>
    </row>
    <row r="544" spans="2:17" x14ac:dyDescent="0.2">
      <c r="B544"/>
      <c r="C544"/>
      <c r="D544"/>
      <c r="E544"/>
      <c r="F544"/>
      <c r="G544"/>
      <c r="H544"/>
      <c r="I544"/>
      <c r="J544"/>
      <c r="K544"/>
      <c r="L544"/>
      <c r="M544"/>
      <c r="Q544"/>
    </row>
    <row r="545" spans="2:17" x14ac:dyDescent="0.2">
      <c r="B545"/>
      <c r="C545"/>
      <c r="D545"/>
      <c r="E545"/>
      <c r="F545"/>
      <c r="G545"/>
      <c r="H545"/>
      <c r="I545"/>
      <c r="J545"/>
      <c r="K545"/>
      <c r="L545"/>
      <c r="M545"/>
      <c r="Q545"/>
    </row>
    <row r="546" spans="2:17" x14ac:dyDescent="0.2">
      <c r="B546"/>
      <c r="C546"/>
      <c r="D546"/>
      <c r="E546"/>
      <c r="F546"/>
      <c r="G546"/>
      <c r="H546"/>
      <c r="I546"/>
      <c r="J546"/>
      <c r="K546"/>
      <c r="L546"/>
      <c r="M546"/>
      <c r="Q546"/>
    </row>
    <row r="547" spans="2:17" x14ac:dyDescent="0.2">
      <c r="B547"/>
      <c r="C547"/>
      <c r="D547"/>
      <c r="E547"/>
      <c r="F547"/>
      <c r="G547"/>
      <c r="H547"/>
      <c r="I547"/>
      <c r="J547"/>
      <c r="K547"/>
      <c r="L547"/>
      <c r="M547"/>
      <c r="Q547"/>
    </row>
    <row r="548" spans="2:17" x14ac:dyDescent="0.2">
      <c r="B548"/>
      <c r="C548"/>
      <c r="D548"/>
      <c r="E548"/>
      <c r="F548"/>
      <c r="G548"/>
      <c r="H548"/>
      <c r="I548"/>
      <c r="J548"/>
      <c r="K548"/>
      <c r="L548"/>
      <c r="M548"/>
      <c r="Q548"/>
    </row>
    <row r="549" spans="2:17" x14ac:dyDescent="0.2">
      <c r="B549"/>
      <c r="C549"/>
      <c r="D549"/>
      <c r="E549"/>
      <c r="F549"/>
      <c r="G549"/>
      <c r="H549"/>
      <c r="I549"/>
      <c r="J549"/>
      <c r="K549"/>
      <c r="L549"/>
      <c r="M549"/>
      <c r="Q549"/>
    </row>
    <row r="550" spans="2:17" x14ac:dyDescent="0.2">
      <c r="B550"/>
      <c r="C550"/>
      <c r="D550"/>
      <c r="E550"/>
      <c r="F550"/>
      <c r="G550"/>
      <c r="H550"/>
      <c r="I550"/>
      <c r="J550"/>
      <c r="K550"/>
      <c r="L550"/>
      <c r="M550"/>
      <c r="Q550"/>
    </row>
    <row r="551" spans="2:17" x14ac:dyDescent="0.2">
      <c r="B551"/>
      <c r="C551"/>
      <c r="D551"/>
      <c r="E551"/>
      <c r="F551"/>
      <c r="G551"/>
      <c r="H551"/>
      <c r="I551"/>
      <c r="J551"/>
      <c r="K551"/>
      <c r="L551"/>
      <c r="M551"/>
      <c r="Q551"/>
    </row>
    <row r="552" spans="2:17" x14ac:dyDescent="0.2">
      <c r="B552"/>
      <c r="C552"/>
      <c r="D552"/>
      <c r="E552"/>
      <c r="F552"/>
      <c r="G552"/>
      <c r="H552"/>
      <c r="I552"/>
      <c r="J552"/>
      <c r="K552"/>
      <c r="L552"/>
      <c r="M552"/>
      <c r="Q552"/>
    </row>
    <row r="553" spans="2:17" x14ac:dyDescent="0.2">
      <c r="B553"/>
      <c r="C553"/>
      <c r="D553"/>
      <c r="E553"/>
      <c r="F553"/>
      <c r="G553"/>
      <c r="H553"/>
      <c r="I553"/>
      <c r="J553"/>
      <c r="K553"/>
      <c r="L553"/>
      <c r="M553"/>
      <c r="Q553"/>
    </row>
    <row r="554" spans="2:17" x14ac:dyDescent="0.2">
      <c r="B554"/>
      <c r="C554"/>
      <c r="D554"/>
      <c r="E554"/>
      <c r="F554"/>
      <c r="G554"/>
      <c r="H554"/>
      <c r="I554"/>
      <c r="J554"/>
      <c r="K554"/>
      <c r="L554"/>
      <c r="M554"/>
      <c r="Q554"/>
    </row>
    <row r="555" spans="2:17" x14ac:dyDescent="0.2">
      <c r="B555"/>
      <c r="C555"/>
      <c r="D555"/>
      <c r="E555"/>
      <c r="F555"/>
      <c r="G555"/>
      <c r="H555"/>
      <c r="I555"/>
      <c r="J555"/>
      <c r="K555"/>
      <c r="L555"/>
      <c r="M555"/>
      <c r="Q555"/>
    </row>
    <row r="556" spans="2:17" x14ac:dyDescent="0.2">
      <c r="B556"/>
      <c r="C556"/>
      <c r="D556"/>
      <c r="E556"/>
      <c r="F556"/>
      <c r="G556"/>
      <c r="H556"/>
      <c r="I556"/>
      <c r="J556"/>
      <c r="K556"/>
      <c r="L556"/>
      <c r="M556"/>
      <c r="Q556"/>
    </row>
    <row r="557" spans="2:17" x14ac:dyDescent="0.2">
      <c r="B557"/>
      <c r="C557"/>
      <c r="D557"/>
      <c r="E557"/>
      <c r="F557"/>
      <c r="G557"/>
      <c r="H557"/>
      <c r="I557"/>
      <c r="J557"/>
      <c r="K557"/>
      <c r="L557"/>
      <c r="M557"/>
      <c r="Q557"/>
    </row>
    <row r="558" spans="2:17" x14ac:dyDescent="0.2">
      <c r="B558"/>
      <c r="C558"/>
      <c r="D558"/>
      <c r="E558"/>
      <c r="F558"/>
      <c r="G558"/>
      <c r="H558"/>
      <c r="I558"/>
      <c r="J558"/>
      <c r="K558"/>
      <c r="L558"/>
      <c r="M558"/>
      <c r="Q558"/>
    </row>
    <row r="559" spans="2:17" x14ac:dyDescent="0.2">
      <c r="B559"/>
      <c r="C559"/>
      <c r="D559"/>
      <c r="E559"/>
      <c r="F559"/>
      <c r="G559"/>
      <c r="H559"/>
      <c r="I559"/>
      <c r="J559"/>
      <c r="K559"/>
      <c r="L559"/>
      <c r="M559"/>
      <c r="Q559"/>
    </row>
    <row r="560" spans="2:17" x14ac:dyDescent="0.2">
      <c r="B560"/>
      <c r="C560"/>
      <c r="D560"/>
      <c r="E560"/>
      <c r="F560"/>
      <c r="G560"/>
      <c r="H560"/>
      <c r="I560"/>
      <c r="J560"/>
      <c r="K560"/>
      <c r="L560"/>
      <c r="M560"/>
      <c r="Q560"/>
    </row>
    <row r="561" spans="2:17" x14ac:dyDescent="0.2">
      <c r="B561"/>
      <c r="C561"/>
      <c r="D561"/>
      <c r="E561"/>
      <c r="F561"/>
      <c r="G561"/>
      <c r="H561"/>
      <c r="I561"/>
      <c r="J561"/>
      <c r="K561"/>
      <c r="L561"/>
      <c r="M561"/>
      <c r="Q561"/>
    </row>
    <row r="562" spans="2:17" x14ac:dyDescent="0.2">
      <c r="B562"/>
      <c r="C562"/>
      <c r="D562"/>
      <c r="E562"/>
      <c r="F562"/>
      <c r="G562"/>
      <c r="H562"/>
      <c r="I562"/>
      <c r="J562"/>
      <c r="K562"/>
      <c r="L562"/>
      <c r="M562"/>
      <c r="Q562"/>
    </row>
    <row r="563" spans="2:17" x14ac:dyDescent="0.2">
      <c r="B563"/>
      <c r="C563"/>
      <c r="D563"/>
      <c r="E563"/>
      <c r="F563"/>
      <c r="G563"/>
      <c r="H563"/>
      <c r="I563"/>
      <c r="J563"/>
      <c r="K563"/>
      <c r="L563"/>
      <c r="M563"/>
      <c r="Q563"/>
    </row>
    <row r="564" spans="2:17" x14ac:dyDescent="0.2">
      <c r="B564"/>
      <c r="C564"/>
      <c r="D564"/>
      <c r="E564"/>
      <c r="F564"/>
      <c r="G564"/>
      <c r="H564"/>
      <c r="I564"/>
      <c r="J564"/>
      <c r="K564"/>
      <c r="L564"/>
      <c r="M564"/>
      <c r="Q564"/>
    </row>
    <row r="565" spans="2:17" x14ac:dyDescent="0.2">
      <c r="B565"/>
      <c r="C565"/>
      <c r="D565"/>
      <c r="E565"/>
      <c r="F565"/>
      <c r="G565"/>
      <c r="H565"/>
      <c r="I565"/>
      <c r="J565"/>
      <c r="K565"/>
      <c r="L565"/>
      <c r="M565"/>
      <c r="Q565"/>
    </row>
    <row r="566" spans="2:17" x14ac:dyDescent="0.2">
      <c r="B566"/>
      <c r="C566"/>
      <c r="D566"/>
      <c r="E566"/>
      <c r="F566"/>
      <c r="G566"/>
      <c r="H566"/>
      <c r="I566"/>
      <c r="J566"/>
      <c r="K566"/>
      <c r="L566"/>
      <c r="M566"/>
      <c r="Q566"/>
    </row>
    <row r="567" spans="2:17" x14ac:dyDescent="0.2">
      <c r="B567"/>
      <c r="C567"/>
      <c r="D567"/>
      <c r="E567"/>
      <c r="F567"/>
      <c r="G567"/>
      <c r="H567"/>
      <c r="I567"/>
      <c r="J567"/>
      <c r="K567"/>
      <c r="L567"/>
      <c r="M567"/>
      <c r="Q567"/>
    </row>
    <row r="568" spans="2:17" x14ac:dyDescent="0.2">
      <c r="B568"/>
      <c r="C568"/>
      <c r="D568"/>
      <c r="E568"/>
      <c r="F568"/>
      <c r="G568"/>
      <c r="H568"/>
      <c r="I568"/>
      <c r="J568"/>
      <c r="K568"/>
      <c r="L568"/>
      <c r="M568"/>
      <c r="Q568"/>
    </row>
    <row r="569" spans="2:17" x14ac:dyDescent="0.2">
      <c r="B569"/>
      <c r="C569"/>
      <c r="D569"/>
      <c r="E569"/>
      <c r="F569"/>
      <c r="G569"/>
      <c r="H569"/>
      <c r="I569"/>
      <c r="J569"/>
      <c r="K569"/>
      <c r="L569"/>
      <c r="M569"/>
      <c r="Q569"/>
    </row>
    <row r="570" spans="2:17" x14ac:dyDescent="0.2">
      <c r="B570"/>
      <c r="C570"/>
      <c r="D570"/>
      <c r="E570"/>
      <c r="F570"/>
      <c r="G570"/>
      <c r="H570"/>
      <c r="I570"/>
      <c r="J570"/>
      <c r="K570"/>
      <c r="L570"/>
      <c r="M570"/>
      <c r="Q570"/>
    </row>
    <row r="571" spans="2:17" x14ac:dyDescent="0.2">
      <c r="B571"/>
      <c r="C571"/>
      <c r="D571"/>
      <c r="E571"/>
      <c r="F571"/>
      <c r="G571"/>
      <c r="H571"/>
      <c r="I571"/>
      <c r="J571"/>
      <c r="K571"/>
      <c r="L571"/>
      <c r="M571"/>
      <c r="Q571"/>
    </row>
    <row r="572" spans="2:17" x14ac:dyDescent="0.2">
      <c r="B572"/>
      <c r="C572"/>
      <c r="D572"/>
      <c r="E572"/>
      <c r="F572"/>
      <c r="G572"/>
      <c r="H572"/>
      <c r="I572"/>
      <c r="J572"/>
      <c r="K572"/>
      <c r="L572"/>
      <c r="M572"/>
      <c r="Q572"/>
    </row>
    <row r="573" spans="2:17" x14ac:dyDescent="0.2">
      <c r="B573"/>
      <c r="C573"/>
      <c r="D573"/>
      <c r="E573"/>
      <c r="F573"/>
      <c r="G573"/>
      <c r="H573"/>
      <c r="I573"/>
      <c r="J573"/>
      <c r="K573"/>
      <c r="L573"/>
      <c r="M573"/>
      <c r="Q573"/>
    </row>
    <row r="574" spans="2:17" x14ac:dyDescent="0.2">
      <c r="B574"/>
      <c r="C574"/>
      <c r="D574"/>
      <c r="E574"/>
      <c r="F574"/>
      <c r="G574"/>
      <c r="H574"/>
      <c r="I574"/>
      <c r="J574"/>
      <c r="K574"/>
      <c r="L574"/>
      <c r="M574"/>
      <c r="Q574"/>
    </row>
    <row r="575" spans="2:17" x14ac:dyDescent="0.2">
      <c r="B575"/>
      <c r="C575"/>
      <c r="D575"/>
      <c r="E575"/>
      <c r="F575"/>
      <c r="G575"/>
      <c r="H575"/>
      <c r="I575"/>
      <c r="J575"/>
      <c r="K575"/>
      <c r="L575"/>
      <c r="M575"/>
      <c r="Q575"/>
    </row>
    <row r="576" spans="2:17" x14ac:dyDescent="0.2">
      <c r="B576"/>
      <c r="C576"/>
      <c r="D576"/>
      <c r="E576"/>
      <c r="F576"/>
      <c r="G576"/>
      <c r="H576"/>
      <c r="I576"/>
      <c r="J576"/>
      <c r="K576"/>
      <c r="L576"/>
      <c r="M576"/>
      <c r="Q576"/>
    </row>
    <row r="577" spans="2:17" x14ac:dyDescent="0.2">
      <c r="B577"/>
      <c r="C577"/>
      <c r="D577"/>
      <c r="E577"/>
      <c r="F577"/>
      <c r="G577"/>
      <c r="H577"/>
      <c r="I577"/>
      <c r="J577"/>
      <c r="K577"/>
      <c r="L577"/>
      <c r="M577"/>
      <c r="Q577"/>
    </row>
    <row r="578" spans="2:17" x14ac:dyDescent="0.2">
      <c r="B578"/>
      <c r="C578"/>
      <c r="D578"/>
      <c r="E578"/>
      <c r="F578"/>
      <c r="G578"/>
      <c r="H578"/>
      <c r="I578"/>
      <c r="J578"/>
      <c r="K578"/>
      <c r="L578"/>
      <c r="M578"/>
      <c r="Q578"/>
    </row>
    <row r="579" spans="2:17" x14ac:dyDescent="0.2">
      <c r="B579"/>
      <c r="C579"/>
      <c r="D579"/>
      <c r="E579"/>
      <c r="F579"/>
      <c r="G579"/>
      <c r="H579"/>
      <c r="I579"/>
      <c r="J579"/>
      <c r="K579"/>
      <c r="L579"/>
      <c r="M579"/>
      <c r="Q579"/>
    </row>
    <row r="580" spans="2:17" x14ac:dyDescent="0.2">
      <c r="B580"/>
      <c r="C580"/>
      <c r="D580"/>
      <c r="E580"/>
      <c r="F580"/>
      <c r="G580"/>
      <c r="H580"/>
      <c r="I580"/>
      <c r="J580"/>
      <c r="K580"/>
      <c r="L580"/>
      <c r="M580"/>
      <c r="Q580"/>
    </row>
    <row r="581" spans="2:17" x14ac:dyDescent="0.2">
      <c r="B581"/>
      <c r="C581"/>
      <c r="D581"/>
      <c r="E581"/>
      <c r="F581"/>
      <c r="G581"/>
      <c r="H581"/>
      <c r="I581"/>
      <c r="J581"/>
      <c r="K581"/>
      <c r="L581"/>
      <c r="M581"/>
      <c r="Q581"/>
    </row>
    <row r="582" spans="2:17" x14ac:dyDescent="0.2">
      <c r="B582"/>
      <c r="C582"/>
      <c r="D582"/>
      <c r="E582"/>
      <c r="F582"/>
      <c r="G582"/>
      <c r="H582"/>
      <c r="I582"/>
      <c r="J582"/>
      <c r="K582"/>
      <c r="L582"/>
      <c r="M582"/>
      <c r="Q582"/>
    </row>
    <row r="583" spans="2:17" x14ac:dyDescent="0.2">
      <c r="B583"/>
      <c r="C583"/>
      <c r="D583"/>
      <c r="E583"/>
      <c r="F583"/>
      <c r="G583"/>
      <c r="H583"/>
      <c r="I583"/>
      <c r="J583"/>
      <c r="K583"/>
      <c r="L583"/>
      <c r="M583"/>
      <c r="Q583"/>
    </row>
    <row r="584" spans="2:17" x14ac:dyDescent="0.2">
      <c r="B584"/>
      <c r="C584"/>
      <c r="D584"/>
      <c r="E584"/>
      <c r="F584"/>
      <c r="G584"/>
      <c r="H584"/>
      <c r="I584"/>
      <c r="J584"/>
      <c r="K584"/>
      <c r="L584"/>
      <c r="M584"/>
      <c r="Q584"/>
    </row>
    <row r="585" spans="2:17" x14ac:dyDescent="0.2">
      <c r="B585"/>
      <c r="C585"/>
      <c r="D585"/>
      <c r="E585"/>
      <c r="F585"/>
      <c r="G585"/>
      <c r="H585"/>
      <c r="I585"/>
      <c r="J585"/>
      <c r="K585"/>
      <c r="L585"/>
      <c r="M585"/>
      <c r="Q585"/>
    </row>
    <row r="586" spans="2:17" x14ac:dyDescent="0.2">
      <c r="B586"/>
      <c r="C586"/>
      <c r="D586"/>
      <c r="E586"/>
      <c r="F586"/>
      <c r="G586"/>
      <c r="H586"/>
      <c r="I586"/>
      <c r="J586"/>
      <c r="K586"/>
      <c r="L586"/>
      <c r="M586"/>
      <c r="Q586"/>
    </row>
    <row r="587" spans="2:17" x14ac:dyDescent="0.2">
      <c r="B587"/>
      <c r="C587"/>
      <c r="D587"/>
      <c r="E587"/>
      <c r="F587"/>
      <c r="G587"/>
      <c r="H587"/>
      <c r="I587"/>
      <c r="J587"/>
      <c r="K587"/>
      <c r="L587"/>
      <c r="M587"/>
      <c r="Q587"/>
    </row>
    <row r="588" spans="2:17" x14ac:dyDescent="0.2">
      <c r="B588"/>
      <c r="C588"/>
      <c r="D588"/>
      <c r="E588"/>
      <c r="F588"/>
      <c r="G588"/>
      <c r="H588"/>
      <c r="I588"/>
      <c r="J588"/>
      <c r="K588"/>
      <c r="L588"/>
      <c r="M588"/>
      <c r="Q588"/>
    </row>
    <row r="589" spans="2:17" x14ac:dyDescent="0.2">
      <c r="B589"/>
      <c r="C589"/>
      <c r="D589"/>
      <c r="E589"/>
      <c r="F589"/>
      <c r="G589"/>
      <c r="H589"/>
      <c r="I589"/>
      <c r="J589"/>
      <c r="K589"/>
      <c r="L589"/>
      <c r="M589"/>
      <c r="Q589"/>
    </row>
    <row r="590" spans="2:17" x14ac:dyDescent="0.2">
      <c r="B590"/>
      <c r="C590"/>
      <c r="D590"/>
      <c r="E590"/>
      <c r="F590"/>
      <c r="G590"/>
      <c r="H590"/>
      <c r="I590"/>
      <c r="J590"/>
      <c r="K590"/>
      <c r="L590"/>
      <c r="M590"/>
      <c r="Q590"/>
    </row>
    <row r="591" spans="2:17" x14ac:dyDescent="0.2">
      <c r="B591"/>
      <c r="C591"/>
      <c r="D591"/>
      <c r="E591"/>
      <c r="F591"/>
      <c r="G591"/>
      <c r="H591"/>
      <c r="I591"/>
      <c r="J591"/>
      <c r="K591"/>
      <c r="L591"/>
      <c r="M591"/>
      <c r="Q591"/>
    </row>
    <row r="592" spans="2:17" x14ac:dyDescent="0.2">
      <c r="B592"/>
      <c r="C592"/>
      <c r="D592"/>
      <c r="E592"/>
      <c r="F592"/>
      <c r="G592"/>
      <c r="H592"/>
      <c r="I592"/>
      <c r="J592"/>
      <c r="K592"/>
      <c r="L592"/>
      <c r="M592"/>
      <c r="Q592"/>
    </row>
    <row r="593" spans="2:17" x14ac:dyDescent="0.2">
      <c r="B593"/>
      <c r="C593"/>
      <c r="D593"/>
      <c r="E593"/>
      <c r="F593"/>
      <c r="G593"/>
      <c r="H593"/>
      <c r="I593"/>
      <c r="J593"/>
      <c r="K593"/>
      <c r="L593"/>
      <c r="M593"/>
      <c r="Q593"/>
    </row>
    <row r="594" spans="2:17" x14ac:dyDescent="0.2">
      <c r="B594"/>
      <c r="C594"/>
      <c r="D594"/>
      <c r="E594"/>
      <c r="F594"/>
      <c r="G594"/>
      <c r="H594"/>
      <c r="I594"/>
      <c r="J594"/>
      <c r="K594"/>
      <c r="L594"/>
      <c r="M594"/>
      <c r="Q594"/>
    </row>
    <row r="595" spans="2:17" x14ac:dyDescent="0.2">
      <c r="B595"/>
      <c r="C595"/>
      <c r="D595"/>
      <c r="E595"/>
      <c r="F595"/>
      <c r="G595"/>
      <c r="H595"/>
      <c r="I595"/>
      <c r="J595"/>
      <c r="K595"/>
      <c r="L595"/>
      <c r="M595"/>
      <c r="Q595"/>
    </row>
    <row r="596" spans="2:17" x14ac:dyDescent="0.2">
      <c r="B596"/>
      <c r="C596"/>
      <c r="D596"/>
      <c r="E596"/>
      <c r="F596"/>
      <c r="G596"/>
      <c r="H596"/>
      <c r="I596"/>
      <c r="J596"/>
      <c r="K596"/>
      <c r="L596"/>
      <c r="M596"/>
      <c r="Q596"/>
    </row>
    <row r="597" spans="2:17" x14ac:dyDescent="0.2">
      <c r="B597"/>
      <c r="C597"/>
      <c r="D597"/>
      <c r="E597"/>
      <c r="F597"/>
      <c r="G597"/>
      <c r="H597"/>
      <c r="I597"/>
      <c r="J597"/>
      <c r="K597"/>
      <c r="L597"/>
      <c r="M597"/>
      <c r="Q597"/>
    </row>
    <row r="598" spans="2:17" x14ac:dyDescent="0.2">
      <c r="B598"/>
      <c r="C598"/>
      <c r="D598"/>
      <c r="E598"/>
      <c r="F598"/>
      <c r="G598"/>
      <c r="H598"/>
      <c r="I598"/>
      <c r="J598"/>
      <c r="K598"/>
      <c r="L598"/>
      <c r="M598"/>
      <c r="Q598"/>
    </row>
    <row r="599" spans="2:17" x14ac:dyDescent="0.2">
      <c r="B599"/>
      <c r="C599"/>
      <c r="D599"/>
      <c r="E599"/>
      <c r="F599"/>
      <c r="G599"/>
      <c r="H599"/>
      <c r="I599"/>
      <c r="J599"/>
      <c r="K599"/>
      <c r="L599"/>
      <c r="M599"/>
      <c r="Q599"/>
    </row>
    <row r="600" spans="2:17" x14ac:dyDescent="0.2">
      <c r="B600"/>
      <c r="C600"/>
      <c r="D600"/>
      <c r="E600"/>
      <c r="F600"/>
      <c r="G600"/>
      <c r="H600"/>
      <c r="I600"/>
      <c r="J600"/>
      <c r="K600"/>
      <c r="L600"/>
      <c r="M600"/>
      <c r="Q600"/>
    </row>
    <row r="601" spans="2:17" x14ac:dyDescent="0.2">
      <c r="B601"/>
      <c r="C601"/>
      <c r="D601"/>
      <c r="E601"/>
      <c r="F601"/>
      <c r="G601"/>
      <c r="H601"/>
      <c r="I601"/>
      <c r="J601"/>
      <c r="K601"/>
      <c r="L601"/>
      <c r="M601"/>
      <c r="Q601"/>
    </row>
    <row r="602" spans="2:17" x14ac:dyDescent="0.2">
      <c r="B602"/>
      <c r="C602"/>
      <c r="D602"/>
      <c r="E602"/>
      <c r="F602"/>
      <c r="G602"/>
      <c r="H602"/>
      <c r="I602"/>
      <c r="J602"/>
      <c r="K602"/>
      <c r="L602"/>
      <c r="M602"/>
      <c r="Q602"/>
    </row>
    <row r="603" spans="2:17" x14ac:dyDescent="0.2">
      <c r="B603"/>
      <c r="C603"/>
      <c r="D603"/>
      <c r="E603"/>
      <c r="F603"/>
      <c r="G603"/>
      <c r="H603"/>
      <c r="I603"/>
      <c r="J603"/>
      <c r="K603"/>
      <c r="L603"/>
      <c r="M603"/>
      <c r="Q603"/>
    </row>
    <row r="604" spans="2:17" x14ac:dyDescent="0.2">
      <c r="B604"/>
      <c r="C604"/>
      <c r="D604"/>
      <c r="E604"/>
      <c r="F604"/>
      <c r="G604"/>
      <c r="H604"/>
      <c r="I604"/>
      <c r="J604"/>
      <c r="K604"/>
      <c r="L604"/>
      <c r="M604"/>
      <c r="Q604"/>
    </row>
    <row r="605" spans="2:17" x14ac:dyDescent="0.2">
      <c r="B605"/>
      <c r="C605"/>
      <c r="D605"/>
      <c r="E605"/>
      <c r="F605"/>
      <c r="G605"/>
      <c r="H605"/>
      <c r="I605"/>
      <c r="J605"/>
      <c r="K605"/>
      <c r="L605"/>
      <c r="M605"/>
      <c r="Q605"/>
    </row>
    <row r="606" spans="2:17" x14ac:dyDescent="0.2">
      <c r="B606"/>
      <c r="C606"/>
      <c r="D606"/>
      <c r="E606"/>
      <c r="F606"/>
      <c r="G606"/>
      <c r="H606"/>
      <c r="I606"/>
      <c r="J606"/>
      <c r="K606"/>
      <c r="L606"/>
      <c r="M606"/>
      <c r="Q606"/>
    </row>
    <row r="607" spans="2:17" x14ac:dyDescent="0.2">
      <c r="B607"/>
      <c r="C607"/>
      <c r="D607"/>
      <c r="E607"/>
      <c r="F607"/>
      <c r="G607"/>
      <c r="H607"/>
      <c r="I607"/>
      <c r="J607"/>
      <c r="K607"/>
      <c r="L607"/>
      <c r="M607"/>
      <c r="Q607"/>
    </row>
    <row r="608" spans="2:17" x14ac:dyDescent="0.2">
      <c r="B608"/>
      <c r="C608"/>
      <c r="D608"/>
      <c r="E608"/>
      <c r="F608"/>
      <c r="G608"/>
      <c r="H608"/>
      <c r="I608"/>
      <c r="J608"/>
      <c r="K608"/>
      <c r="L608"/>
      <c r="M608"/>
      <c r="Q608"/>
    </row>
    <row r="609" spans="2:17" x14ac:dyDescent="0.2">
      <c r="B609"/>
      <c r="C609"/>
      <c r="D609"/>
      <c r="E609"/>
      <c r="F609"/>
      <c r="G609"/>
      <c r="H609"/>
      <c r="I609"/>
      <c r="J609"/>
      <c r="K609"/>
      <c r="L609"/>
      <c r="M609"/>
      <c r="Q609"/>
    </row>
    <row r="610" spans="2:17" x14ac:dyDescent="0.2">
      <c r="B610"/>
      <c r="C610"/>
      <c r="D610"/>
      <c r="E610"/>
      <c r="F610"/>
      <c r="G610"/>
      <c r="H610"/>
      <c r="I610"/>
      <c r="J610"/>
      <c r="K610"/>
      <c r="L610"/>
      <c r="M610"/>
      <c r="Q610"/>
    </row>
    <row r="611" spans="2:17" x14ac:dyDescent="0.2">
      <c r="B611"/>
      <c r="C611"/>
      <c r="D611"/>
      <c r="E611"/>
      <c r="F611"/>
      <c r="G611"/>
      <c r="H611"/>
      <c r="I611"/>
      <c r="J611"/>
      <c r="K611"/>
      <c r="L611"/>
      <c r="M611"/>
      <c r="Q611"/>
    </row>
    <row r="612" spans="2:17" x14ac:dyDescent="0.2">
      <c r="B612"/>
      <c r="C612"/>
      <c r="D612"/>
      <c r="E612"/>
      <c r="F612"/>
      <c r="G612"/>
      <c r="H612"/>
      <c r="I612"/>
      <c r="J612"/>
      <c r="K612"/>
      <c r="L612"/>
      <c r="M612"/>
      <c r="Q612"/>
    </row>
    <row r="613" spans="2:17" x14ac:dyDescent="0.2">
      <c r="B613"/>
      <c r="C613"/>
      <c r="D613"/>
      <c r="E613"/>
      <c r="F613"/>
      <c r="G613"/>
      <c r="H613"/>
      <c r="I613"/>
      <c r="J613"/>
      <c r="K613"/>
      <c r="L613"/>
      <c r="M613"/>
      <c r="Q613"/>
    </row>
    <row r="614" spans="2:17" x14ac:dyDescent="0.2">
      <c r="B614"/>
      <c r="C614"/>
      <c r="D614"/>
      <c r="E614"/>
      <c r="F614"/>
      <c r="G614"/>
      <c r="H614"/>
      <c r="I614"/>
      <c r="J614"/>
      <c r="K614"/>
      <c r="L614"/>
      <c r="M614"/>
      <c r="Q614"/>
    </row>
    <row r="615" spans="2:17" x14ac:dyDescent="0.2">
      <c r="B615"/>
      <c r="C615"/>
      <c r="D615"/>
      <c r="E615"/>
      <c r="F615"/>
      <c r="G615"/>
      <c r="H615"/>
      <c r="I615"/>
      <c r="J615"/>
      <c r="K615"/>
      <c r="L615"/>
      <c r="M615"/>
      <c r="Q615"/>
    </row>
    <row r="616" spans="2:17" x14ac:dyDescent="0.2">
      <c r="B616"/>
      <c r="C616"/>
      <c r="D616"/>
      <c r="E616"/>
      <c r="F616"/>
      <c r="G616"/>
      <c r="H616"/>
      <c r="I616"/>
      <c r="J616"/>
      <c r="K616"/>
      <c r="L616"/>
      <c r="M616"/>
      <c r="Q616"/>
    </row>
    <row r="617" spans="2:17" x14ac:dyDescent="0.2">
      <c r="B617"/>
      <c r="C617"/>
      <c r="D617"/>
      <c r="E617"/>
      <c r="F617"/>
      <c r="G617"/>
      <c r="H617"/>
      <c r="I617"/>
      <c r="J617"/>
      <c r="K617"/>
      <c r="L617"/>
      <c r="M617"/>
      <c r="Q617"/>
    </row>
    <row r="618" spans="2:17" x14ac:dyDescent="0.2">
      <c r="B618"/>
      <c r="C618"/>
      <c r="D618"/>
      <c r="E618"/>
      <c r="F618"/>
      <c r="G618"/>
      <c r="H618"/>
      <c r="I618"/>
      <c r="J618"/>
      <c r="K618"/>
      <c r="L618"/>
      <c r="M618"/>
      <c r="Q618"/>
    </row>
    <row r="619" spans="2:17" x14ac:dyDescent="0.2">
      <c r="B619"/>
      <c r="C619"/>
      <c r="D619"/>
      <c r="E619"/>
      <c r="F619"/>
      <c r="G619"/>
      <c r="H619"/>
      <c r="I619"/>
      <c r="J619"/>
      <c r="K619"/>
      <c r="L619"/>
      <c r="M619"/>
      <c r="Q619"/>
    </row>
    <row r="620" spans="2:17" x14ac:dyDescent="0.2">
      <c r="B620"/>
      <c r="C620"/>
      <c r="D620"/>
      <c r="E620"/>
      <c r="F620"/>
      <c r="G620"/>
      <c r="H620"/>
      <c r="I620"/>
      <c r="J620"/>
      <c r="K620"/>
      <c r="L620"/>
      <c r="M620"/>
      <c r="Q620"/>
    </row>
    <row r="621" spans="2:17" x14ac:dyDescent="0.2">
      <c r="B621"/>
      <c r="C621"/>
      <c r="D621"/>
      <c r="E621"/>
      <c r="F621"/>
      <c r="G621"/>
      <c r="H621"/>
      <c r="I621"/>
      <c r="J621"/>
      <c r="K621"/>
      <c r="L621"/>
      <c r="M621"/>
      <c r="Q621"/>
    </row>
    <row r="622" spans="2:17" x14ac:dyDescent="0.2">
      <c r="B622"/>
      <c r="C622"/>
      <c r="D622"/>
      <c r="E622"/>
      <c r="F622"/>
      <c r="G622"/>
      <c r="H622"/>
      <c r="I622"/>
      <c r="J622"/>
      <c r="K622"/>
      <c r="L622"/>
      <c r="M622"/>
      <c r="Q622"/>
    </row>
    <row r="623" spans="2:17" x14ac:dyDescent="0.2">
      <c r="B623"/>
      <c r="C623"/>
      <c r="D623"/>
      <c r="E623"/>
      <c r="F623"/>
      <c r="G623"/>
      <c r="H623"/>
      <c r="I623"/>
      <c r="J623"/>
      <c r="K623"/>
      <c r="L623"/>
      <c r="M623"/>
      <c r="Q623"/>
    </row>
    <row r="624" spans="2:17" x14ac:dyDescent="0.2">
      <c r="B624"/>
      <c r="C624"/>
      <c r="D624"/>
      <c r="E624"/>
      <c r="F624"/>
      <c r="G624"/>
      <c r="H624"/>
      <c r="I624"/>
      <c r="J624"/>
      <c r="K624"/>
      <c r="L624"/>
      <c r="M624"/>
      <c r="Q624"/>
    </row>
    <row r="625" spans="2:17" x14ac:dyDescent="0.2">
      <c r="B625"/>
      <c r="C625"/>
      <c r="D625"/>
      <c r="E625"/>
      <c r="F625"/>
      <c r="G625"/>
      <c r="H625"/>
      <c r="I625"/>
      <c r="J625"/>
      <c r="K625"/>
      <c r="L625"/>
      <c r="M625"/>
      <c r="Q625"/>
    </row>
    <row r="626" spans="2:17" x14ac:dyDescent="0.2">
      <c r="B626"/>
      <c r="C626"/>
      <c r="D626"/>
      <c r="E626"/>
      <c r="F626"/>
      <c r="G626"/>
      <c r="H626"/>
      <c r="I626"/>
      <c r="J626"/>
      <c r="K626"/>
      <c r="L626"/>
      <c r="M626"/>
      <c r="Q626"/>
    </row>
    <row r="627" spans="2:17" x14ac:dyDescent="0.2">
      <c r="B627"/>
      <c r="C627"/>
      <c r="D627"/>
      <c r="E627"/>
      <c r="F627"/>
      <c r="G627"/>
      <c r="H627"/>
      <c r="I627"/>
      <c r="J627"/>
      <c r="K627"/>
      <c r="L627"/>
      <c r="M627"/>
      <c r="Q627"/>
    </row>
    <row r="628" spans="2:17" x14ac:dyDescent="0.2">
      <c r="B628"/>
      <c r="C628"/>
      <c r="D628"/>
      <c r="E628"/>
      <c r="F628"/>
      <c r="G628"/>
      <c r="H628"/>
      <c r="I628"/>
      <c r="J628"/>
      <c r="K628"/>
      <c r="L628"/>
      <c r="M628"/>
      <c r="Q628"/>
    </row>
    <row r="629" spans="2:17" x14ac:dyDescent="0.2">
      <c r="B629"/>
      <c r="C629"/>
      <c r="D629"/>
      <c r="E629"/>
      <c r="F629"/>
      <c r="G629"/>
      <c r="H629"/>
      <c r="I629"/>
      <c r="J629"/>
      <c r="K629"/>
      <c r="L629"/>
      <c r="M629"/>
      <c r="Q629"/>
    </row>
    <row r="630" spans="2:17" x14ac:dyDescent="0.2">
      <c r="B630"/>
      <c r="C630"/>
      <c r="D630"/>
      <c r="E630"/>
      <c r="F630"/>
      <c r="G630"/>
      <c r="H630"/>
      <c r="I630"/>
      <c r="J630"/>
      <c r="K630"/>
      <c r="L630"/>
      <c r="M630"/>
      <c r="Q630"/>
    </row>
    <row r="631" spans="2:17" x14ac:dyDescent="0.2">
      <c r="B631"/>
      <c r="C631"/>
      <c r="D631"/>
      <c r="E631"/>
      <c r="F631"/>
      <c r="G631"/>
      <c r="H631"/>
      <c r="I631"/>
      <c r="J631"/>
      <c r="K631"/>
      <c r="L631"/>
      <c r="M631"/>
      <c r="Q631"/>
    </row>
    <row r="632" spans="2:17" x14ac:dyDescent="0.2">
      <c r="B632"/>
      <c r="C632"/>
      <c r="D632"/>
      <c r="E632"/>
      <c r="F632"/>
      <c r="G632"/>
      <c r="H632"/>
      <c r="I632"/>
      <c r="J632"/>
      <c r="K632"/>
      <c r="L632"/>
      <c r="M632"/>
      <c r="Q632"/>
    </row>
    <row r="633" spans="2:17" x14ac:dyDescent="0.2">
      <c r="B633"/>
      <c r="C633"/>
      <c r="D633"/>
      <c r="E633"/>
      <c r="F633"/>
      <c r="G633"/>
      <c r="H633"/>
      <c r="I633"/>
      <c r="J633"/>
      <c r="K633"/>
      <c r="L633"/>
      <c r="M633"/>
      <c r="Q633"/>
    </row>
    <row r="634" spans="2:17" x14ac:dyDescent="0.2">
      <c r="B634"/>
      <c r="C634"/>
      <c r="D634"/>
      <c r="E634"/>
      <c r="F634"/>
      <c r="G634"/>
      <c r="H634"/>
      <c r="I634"/>
      <c r="J634"/>
      <c r="K634"/>
      <c r="L634"/>
      <c r="M634"/>
      <c r="Q634"/>
    </row>
    <row r="635" spans="2:17" x14ac:dyDescent="0.2">
      <c r="B635"/>
      <c r="C635"/>
      <c r="D635"/>
      <c r="E635"/>
      <c r="F635"/>
      <c r="G635"/>
      <c r="H635"/>
      <c r="I635"/>
      <c r="J635"/>
      <c r="K635"/>
      <c r="L635"/>
      <c r="M635"/>
      <c r="Q635"/>
    </row>
    <row r="636" spans="2:17" x14ac:dyDescent="0.2">
      <c r="B636"/>
      <c r="C636"/>
      <c r="D636"/>
      <c r="E636"/>
      <c r="F636"/>
      <c r="G636"/>
      <c r="H636"/>
      <c r="I636"/>
      <c r="J636"/>
      <c r="K636"/>
      <c r="L636"/>
      <c r="M636"/>
      <c r="Q636"/>
    </row>
    <row r="637" spans="2:17" x14ac:dyDescent="0.2">
      <c r="B637"/>
      <c r="C637"/>
      <c r="D637"/>
      <c r="E637"/>
      <c r="F637"/>
      <c r="G637"/>
      <c r="H637"/>
      <c r="I637"/>
      <c r="J637"/>
      <c r="K637"/>
      <c r="L637"/>
      <c r="M637"/>
      <c r="Q637"/>
    </row>
    <row r="638" spans="2:17" x14ac:dyDescent="0.2">
      <c r="B638"/>
      <c r="C638"/>
      <c r="D638"/>
      <c r="E638"/>
      <c r="F638"/>
      <c r="G638"/>
      <c r="H638"/>
      <c r="I638"/>
      <c r="J638"/>
      <c r="K638"/>
      <c r="L638"/>
      <c r="M638"/>
      <c r="Q638"/>
    </row>
    <row r="639" spans="2:17" x14ac:dyDescent="0.2">
      <c r="B639"/>
      <c r="C639"/>
      <c r="D639"/>
      <c r="E639"/>
      <c r="F639"/>
      <c r="G639"/>
      <c r="H639"/>
      <c r="I639"/>
      <c r="J639"/>
      <c r="K639"/>
      <c r="L639"/>
      <c r="M639"/>
      <c r="Q639"/>
    </row>
    <row r="640" spans="2:17" x14ac:dyDescent="0.2">
      <c r="B640"/>
      <c r="C640"/>
      <c r="D640"/>
      <c r="E640"/>
      <c r="F640"/>
      <c r="G640"/>
      <c r="H640"/>
      <c r="I640"/>
      <c r="J640"/>
      <c r="K640"/>
      <c r="L640"/>
      <c r="M640"/>
      <c r="Q640"/>
    </row>
    <row r="641" spans="2:17" x14ac:dyDescent="0.2">
      <c r="B641"/>
      <c r="C641"/>
      <c r="D641"/>
      <c r="E641"/>
      <c r="F641"/>
      <c r="G641"/>
      <c r="H641"/>
      <c r="I641"/>
      <c r="J641"/>
      <c r="K641"/>
      <c r="L641"/>
      <c r="M641"/>
      <c r="Q641"/>
    </row>
    <row r="642" spans="2:17" x14ac:dyDescent="0.2">
      <c r="B642"/>
      <c r="C642"/>
      <c r="D642"/>
      <c r="E642"/>
      <c r="F642"/>
      <c r="G642"/>
      <c r="H642"/>
      <c r="I642"/>
      <c r="J642"/>
      <c r="K642"/>
      <c r="L642"/>
      <c r="M642"/>
      <c r="Q642"/>
    </row>
    <row r="643" spans="2:17" x14ac:dyDescent="0.2">
      <c r="B643"/>
      <c r="C643"/>
      <c r="D643"/>
      <c r="E643"/>
      <c r="F643"/>
      <c r="G643"/>
      <c r="H643"/>
      <c r="I643"/>
      <c r="J643"/>
      <c r="K643"/>
      <c r="L643"/>
      <c r="M643"/>
      <c r="Q643"/>
    </row>
    <row r="644" spans="2:17" x14ac:dyDescent="0.2">
      <c r="B644"/>
      <c r="C644"/>
      <c r="D644"/>
      <c r="E644"/>
      <c r="F644"/>
      <c r="G644"/>
      <c r="H644"/>
      <c r="I644"/>
      <c r="J644"/>
      <c r="K644"/>
      <c r="L644"/>
      <c r="M644"/>
      <c r="Q644"/>
    </row>
    <row r="645" spans="2:17" x14ac:dyDescent="0.2">
      <c r="B645"/>
      <c r="C645"/>
      <c r="D645"/>
      <c r="E645"/>
      <c r="F645"/>
      <c r="G645"/>
      <c r="H645"/>
      <c r="I645"/>
      <c r="J645"/>
      <c r="K645"/>
      <c r="L645"/>
      <c r="M645"/>
      <c r="Q645"/>
    </row>
    <row r="646" spans="2:17" x14ac:dyDescent="0.2">
      <c r="B646"/>
      <c r="C646"/>
      <c r="D646"/>
      <c r="E646"/>
      <c r="F646"/>
      <c r="G646"/>
      <c r="H646"/>
      <c r="I646"/>
      <c r="J646"/>
      <c r="K646"/>
      <c r="L646"/>
      <c r="M646"/>
      <c r="Q646"/>
    </row>
    <row r="647" spans="2:17" x14ac:dyDescent="0.2">
      <c r="B647"/>
      <c r="C647"/>
      <c r="D647"/>
      <c r="E647"/>
      <c r="F647"/>
      <c r="G647"/>
      <c r="H647"/>
      <c r="I647"/>
      <c r="J647"/>
      <c r="K647"/>
      <c r="L647"/>
      <c r="M647"/>
      <c r="Q647"/>
    </row>
    <row r="648" spans="2:17" x14ac:dyDescent="0.2">
      <c r="B648"/>
      <c r="C648"/>
      <c r="D648"/>
      <c r="E648"/>
      <c r="F648"/>
      <c r="G648"/>
      <c r="H648"/>
      <c r="I648"/>
      <c r="J648"/>
      <c r="K648"/>
      <c r="L648"/>
      <c r="M648"/>
      <c r="Q648"/>
    </row>
    <row r="649" spans="2:17" x14ac:dyDescent="0.2">
      <c r="B649"/>
      <c r="C649"/>
      <c r="D649"/>
      <c r="E649"/>
      <c r="F649"/>
      <c r="G649"/>
      <c r="H649"/>
      <c r="I649"/>
      <c r="J649"/>
      <c r="K649"/>
      <c r="L649"/>
      <c r="M649"/>
      <c r="Q649"/>
    </row>
    <row r="650" spans="2:17" x14ac:dyDescent="0.2">
      <c r="B650"/>
      <c r="C650"/>
      <c r="D650"/>
      <c r="E650"/>
      <c r="F650"/>
      <c r="G650"/>
      <c r="H650"/>
      <c r="I650"/>
      <c r="J650"/>
      <c r="K650"/>
      <c r="L650"/>
      <c r="M650"/>
      <c r="Q650"/>
    </row>
    <row r="651" spans="2:17" x14ac:dyDescent="0.2">
      <c r="B651"/>
      <c r="C651"/>
      <c r="D651"/>
      <c r="E651"/>
      <c r="F651"/>
      <c r="G651"/>
      <c r="H651"/>
      <c r="I651"/>
      <c r="J651"/>
      <c r="K651"/>
      <c r="L651"/>
      <c r="M651"/>
      <c r="Q651"/>
    </row>
    <row r="652" spans="2:17" x14ac:dyDescent="0.2">
      <c r="B652"/>
      <c r="C652"/>
      <c r="D652"/>
      <c r="E652"/>
      <c r="F652"/>
      <c r="G652"/>
      <c r="H652"/>
      <c r="I652"/>
      <c r="J652"/>
      <c r="K652"/>
      <c r="L652"/>
      <c r="M652"/>
      <c r="Q652"/>
    </row>
    <row r="653" spans="2:17" x14ac:dyDescent="0.2">
      <c r="B653"/>
      <c r="C653"/>
      <c r="D653"/>
      <c r="E653"/>
      <c r="F653"/>
      <c r="G653"/>
      <c r="H653"/>
      <c r="I653"/>
      <c r="J653"/>
      <c r="K653"/>
      <c r="L653"/>
      <c r="M653"/>
      <c r="Q653"/>
    </row>
    <row r="654" spans="2:17" x14ac:dyDescent="0.2">
      <c r="B654"/>
      <c r="C654"/>
      <c r="D654"/>
      <c r="E654"/>
      <c r="F654"/>
      <c r="G654"/>
      <c r="H654"/>
      <c r="I654"/>
      <c r="J654"/>
      <c r="K654"/>
      <c r="L654"/>
      <c r="M654"/>
      <c r="Q654"/>
    </row>
    <row r="655" spans="2:17" x14ac:dyDescent="0.2">
      <c r="B655"/>
      <c r="C655"/>
      <c r="D655"/>
      <c r="E655"/>
      <c r="F655"/>
      <c r="G655"/>
      <c r="H655"/>
      <c r="I655"/>
      <c r="J655"/>
      <c r="K655"/>
      <c r="L655"/>
      <c r="M655"/>
      <c r="Q655"/>
    </row>
    <row r="656" spans="2:17" x14ac:dyDescent="0.2">
      <c r="B656"/>
      <c r="C656"/>
      <c r="D656"/>
      <c r="E656"/>
      <c r="F656"/>
      <c r="G656"/>
      <c r="H656"/>
      <c r="I656"/>
      <c r="J656"/>
      <c r="K656"/>
      <c r="L656"/>
      <c r="M656"/>
      <c r="Q656"/>
    </row>
    <row r="657" spans="2:17" x14ac:dyDescent="0.2">
      <c r="B657"/>
      <c r="C657"/>
      <c r="D657"/>
      <c r="E657"/>
      <c r="F657"/>
      <c r="G657"/>
      <c r="H657"/>
      <c r="I657"/>
      <c r="J657"/>
      <c r="K657"/>
      <c r="L657"/>
      <c r="M657"/>
      <c r="Q657"/>
    </row>
    <row r="658" spans="2:17" x14ac:dyDescent="0.2">
      <c r="B658"/>
      <c r="C658"/>
      <c r="D658"/>
      <c r="E658"/>
      <c r="F658"/>
      <c r="G658"/>
      <c r="H658"/>
      <c r="I658"/>
      <c r="J658"/>
      <c r="K658"/>
      <c r="L658"/>
      <c r="M658"/>
      <c r="Q658"/>
    </row>
    <row r="659" spans="2:17" x14ac:dyDescent="0.2">
      <c r="B659"/>
      <c r="C659"/>
      <c r="D659"/>
      <c r="E659"/>
      <c r="F659"/>
      <c r="G659"/>
      <c r="H659"/>
      <c r="I659"/>
      <c r="J659"/>
      <c r="K659"/>
      <c r="L659"/>
      <c r="M659"/>
      <c r="Q659"/>
    </row>
    <row r="660" spans="2:17" x14ac:dyDescent="0.2">
      <c r="B660"/>
      <c r="C660"/>
      <c r="D660"/>
      <c r="E660"/>
      <c r="F660"/>
      <c r="G660"/>
      <c r="H660"/>
      <c r="I660"/>
      <c r="J660"/>
      <c r="K660"/>
      <c r="L660"/>
      <c r="M660"/>
      <c r="Q660"/>
    </row>
    <row r="661" spans="2:17" x14ac:dyDescent="0.2">
      <c r="B661"/>
      <c r="C661"/>
      <c r="D661"/>
      <c r="E661"/>
      <c r="F661"/>
      <c r="G661"/>
      <c r="H661"/>
      <c r="I661"/>
      <c r="J661"/>
      <c r="K661"/>
      <c r="L661"/>
      <c r="M661"/>
      <c r="Q661"/>
    </row>
    <row r="662" spans="2:17" x14ac:dyDescent="0.2">
      <c r="B662"/>
      <c r="C662"/>
      <c r="D662"/>
      <c r="E662"/>
      <c r="F662"/>
      <c r="G662"/>
      <c r="H662"/>
      <c r="I662"/>
      <c r="J662"/>
      <c r="K662"/>
      <c r="L662"/>
      <c r="M662"/>
      <c r="Q662"/>
    </row>
    <row r="663" spans="2:17" x14ac:dyDescent="0.2">
      <c r="B663"/>
      <c r="C663"/>
      <c r="D663"/>
      <c r="E663"/>
      <c r="F663"/>
      <c r="G663"/>
      <c r="H663"/>
      <c r="I663"/>
      <c r="J663"/>
      <c r="K663"/>
      <c r="L663"/>
      <c r="M663"/>
      <c r="Q663"/>
    </row>
    <row r="664" spans="2:17" x14ac:dyDescent="0.2">
      <c r="B664"/>
      <c r="C664"/>
      <c r="D664"/>
      <c r="E664"/>
      <c r="F664"/>
      <c r="G664"/>
      <c r="H664"/>
      <c r="I664"/>
      <c r="J664"/>
      <c r="K664"/>
      <c r="L664"/>
      <c r="M664"/>
      <c r="Q664"/>
    </row>
    <row r="665" spans="2:17" x14ac:dyDescent="0.2">
      <c r="B665"/>
      <c r="C665"/>
      <c r="D665"/>
      <c r="E665"/>
      <c r="F665"/>
      <c r="G665"/>
      <c r="H665"/>
      <c r="I665"/>
      <c r="J665"/>
      <c r="K665"/>
      <c r="L665"/>
      <c r="M665"/>
      <c r="Q665"/>
    </row>
    <row r="666" spans="2:17" x14ac:dyDescent="0.2">
      <c r="B666"/>
      <c r="C666"/>
      <c r="D666"/>
      <c r="E666"/>
      <c r="F666"/>
      <c r="G666"/>
      <c r="H666"/>
      <c r="I666"/>
      <c r="J666"/>
      <c r="K666"/>
      <c r="L666"/>
      <c r="M666"/>
      <c r="Q666"/>
    </row>
    <row r="667" spans="2:17" x14ac:dyDescent="0.2">
      <c r="B667"/>
      <c r="C667"/>
      <c r="D667"/>
      <c r="E667"/>
      <c r="F667"/>
      <c r="G667"/>
      <c r="H667"/>
      <c r="I667"/>
      <c r="J667"/>
      <c r="K667"/>
      <c r="L667"/>
      <c r="M667"/>
      <c r="Q667"/>
    </row>
    <row r="668" spans="2:17" x14ac:dyDescent="0.2">
      <c r="B668"/>
      <c r="C668"/>
      <c r="D668"/>
      <c r="E668"/>
      <c r="F668"/>
      <c r="G668"/>
      <c r="H668"/>
      <c r="I668"/>
      <c r="J668"/>
      <c r="K668"/>
      <c r="L668"/>
      <c r="M668"/>
      <c r="Q668"/>
    </row>
    <row r="669" spans="2:17" x14ac:dyDescent="0.2">
      <c r="B669"/>
      <c r="C669"/>
      <c r="D669"/>
      <c r="E669"/>
      <c r="F669"/>
      <c r="G669"/>
      <c r="H669"/>
      <c r="I669"/>
      <c r="J669"/>
      <c r="K669"/>
      <c r="L669"/>
      <c r="M669"/>
      <c r="Q669"/>
    </row>
    <row r="670" spans="2:17" x14ac:dyDescent="0.2">
      <c r="B670"/>
      <c r="C670"/>
      <c r="D670"/>
      <c r="E670"/>
      <c r="F670"/>
      <c r="G670"/>
      <c r="H670"/>
      <c r="I670"/>
      <c r="J670"/>
      <c r="K670"/>
      <c r="L670"/>
      <c r="M670"/>
      <c r="Q670"/>
    </row>
    <row r="671" spans="2:17" x14ac:dyDescent="0.2">
      <c r="B671"/>
      <c r="C671"/>
      <c r="D671"/>
      <c r="E671"/>
      <c r="F671"/>
      <c r="G671"/>
      <c r="H671"/>
      <c r="I671"/>
      <c r="J671"/>
      <c r="K671"/>
      <c r="L671"/>
      <c r="M671"/>
      <c r="Q671"/>
    </row>
    <row r="672" spans="2:17" x14ac:dyDescent="0.2">
      <c r="B672"/>
      <c r="C672"/>
      <c r="D672"/>
      <c r="E672"/>
      <c r="F672"/>
      <c r="G672"/>
      <c r="H672"/>
      <c r="I672"/>
      <c r="J672"/>
      <c r="K672"/>
      <c r="L672"/>
      <c r="M672"/>
      <c r="Q672"/>
    </row>
    <row r="673" spans="2:17" x14ac:dyDescent="0.2">
      <c r="B673"/>
      <c r="C673"/>
      <c r="D673"/>
      <c r="E673"/>
      <c r="F673"/>
      <c r="G673"/>
      <c r="H673"/>
      <c r="I673"/>
      <c r="J673"/>
      <c r="K673"/>
      <c r="L673"/>
      <c r="M673"/>
      <c r="Q673"/>
    </row>
    <row r="674" spans="2:17" x14ac:dyDescent="0.2">
      <c r="B674"/>
      <c r="C674"/>
      <c r="D674"/>
      <c r="E674"/>
      <c r="F674"/>
      <c r="G674"/>
      <c r="H674"/>
      <c r="I674"/>
      <c r="J674"/>
      <c r="K674"/>
      <c r="L674"/>
      <c r="M674"/>
      <c r="Q674"/>
    </row>
    <row r="675" spans="2:17" x14ac:dyDescent="0.2">
      <c r="B675"/>
      <c r="C675"/>
      <c r="D675"/>
      <c r="E675"/>
      <c r="F675"/>
      <c r="G675"/>
      <c r="H675"/>
      <c r="I675"/>
      <c r="J675"/>
      <c r="K675"/>
      <c r="L675"/>
      <c r="M675"/>
      <c r="Q675"/>
    </row>
    <row r="676" spans="2:17" x14ac:dyDescent="0.2">
      <c r="B676"/>
      <c r="C676"/>
      <c r="D676"/>
      <c r="E676"/>
      <c r="F676"/>
      <c r="G676"/>
      <c r="H676"/>
      <c r="I676"/>
      <c r="J676"/>
      <c r="K676"/>
      <c r="L676"/>
      <c r="M676"/>
      <c r="Q676"/>
    </row>
    <row r="677" spans="2:17" x14ac:dyDescent="0.2">
      <c r="B677"/>
      <c r="C677"/>
      <c r="D677"/>
      <c r="E677"/>
      <c r="F677"/>
      <c r="G677"/>
      <c r="H677"/>
      <c r="I677"/>
      <c r="J677"/>
      <c r="K677"/>
      <c r="L677"/>
      <c r="M677"/>
      <c r="Q677"/>
    </row>
    <row r="678" spans="2:17" x14ac:dyDescent="0.2">
      <c r="B678"/>
      <c r="C678"/>
      <c r="D678"/>
      <c r="E678"/>
      <c r="F678"/>
      <c r="G678"/>
      <c r="H678"/>
      <c r="I678"/>
      <c r="J678"/>
      <c r="K678"/>
      <c r="L678"/>
      <c r="M678"/>
      <c r="Q678"/>
    </row>
    <row r="679" spans="2:17" x14ac:dyDescent="0.2">
      <c r="B679"/>
      <c r="C679"/>
      <c r="D679"/>
      <c r="E679"/>
      <c r="F679"/>
      <c r="G679"/>
      <c r="H679"/>
      <c r="I679"/>
      <c r="J679"/>
      <c r="K679"/>
      <c r="L679"/>
      <c r="M679"/>
      <c r="Q679"/>
    </row>
    <row r="680" spans="2:17" x14ac:dyDescent="0.2">
      <c r="B680"/>
      <c r="C680"/>
      <c r="D680"/>
      <c r="E680"/>
      <c r="F680"/>
      <c r="G680"/>
      <c r="H680"/>
      <c r="I680"/>
      <c r="J680"/>
      <c r="K680"/>
      <c r="L680"/>
      <c r="M680"/>
      <c r="Q680"/>
    </row>
    <row r="681" spans="2:17" x14ac:dyDescent="0.2">
      <c r="B681"/>
      <c r="C681"/>
      <c r="D681"/>
      <c r="E681"/>
      <c r="F681"/>
      <c r="G681"/>
      <c r="H681"/>
      <c r="I681"/>
      <c r="J681"/>
      <c r="K681"/>
      <c r="L681"/>
      <c r="M681"/>
      <c r="Q681"/>
    </row>
    <row r="682" spans="2:17" x14ac:dyDescent="0.2">
      <c r="B682"/>
      <c r="C682"/>
      <c r="D682"/>
      <c r="E682"/>
      <c r="F682"/>
      <c r="G682"/>
      <c r="H682"/>
      <c r="I682"/>
      <c r="J682"/>
      <c r="K682"/>
      <c r="L682"/>
      <c r="M682"/>
      <c r="Q682"/>
    </row>
    <row r="683" spans="2:17" x14ac:dyDescent="0.2">
      <c r="B683"/>
      <c r="C683"/>
      <c r="D683"/>
      <c r="E683"/>
      <c r="F683"/>
      <c r="G683"/>
      <c r="H683"/>
      <c r="I683"/>
      <c r="J683"/>
      <c r="K683"/>
      <c r="L683"/>
      <c r="M683"/>
      <c r="Q683"/>
    </row>
    <row r="684" spans="2:17" x14ac:dyDescent="0.2">
      <c r="B684"/>
      <c r="C684"/>
      <c r="D684"/>
      <c r="E684"/>
      <c r="F684"/>
      <c r="G684"/>
      <c r="H684"/>
      <c r="I684"/>
      <c r="J684"/>
      <c r="K684"/>
      <c r="L684"/>
      <c r="M684"/>
      <c r="Q684"/>
    </row>
    <row r="685" spans="2:17" x14ac:dyDescent="0.2">
      <c r="B685"/>
      <c r="C685"/>
      <c r="D685"/>
      <c r="E685"/>
      <c r="F685"/>
      <c r="G685"/>
      <c r="H685"/>
      <c r="I685"/>
      <c r="J685"/>
      <c r="K685"/>
      <c r="L685"/>
      <c r="M685"/>
      <c r="Q685"/>
    </row>
    <row r="686" spans="2:17" x14ac:dyDescent="0.2">
      <c r="B686"/>
      <c r="C686"/>
      <c r="D686"/>
      <c r="E686"/>
      <c r="F686"/>
      <c r="G686"/>
      <c r="H686"/>
      <c r="I686"/>
      <c r="J686"/>
      <c r="K686"/>
      <c r="L686"/>
      <c r="M686"/>
      <c r="Q686"/>
    </row>
    <row r="687" spans="2:17" x14ac:dyDescent="0.2">
      <c r="B687"/>
      <c r="C687"/>
      <c r="D687"/>
      <c r="E687"/>
      <c r="F687"/>
      <c r="G687"/>
      <c r="H687"/>
      <c r="I687"/>
      <c r="J687"/>
      <c r="K687"/>
      <c r="L687"/>
      <c r="M687"/>
      <c r="Q687"/>
    </row>
    <row r="688" spans="2:17" x14ac:dyDescent="0.2">
      <c r="B688"/>
      <c r="C688"/>
      <c r="D688"/>
      <c r="E688"/>
      <c r="F688"/>
      <c r="G688"/>
      <c r="H688"/>
      <c r="I688"/>
      <c r="J688"/>
      <c r="K688"/>
      <c r="L688"/>
      <c r="M688"/>
      <c r="Q688"/>
    </row>
    <row r="689" spans="2:17" x14ac:dyDescent="0.2">
      <c r="B689"/>
      <c r="C689"/>
      <c r="D689"/>
      <c r="E689"/>
      <c r="F689"/>
      <c r="G689"/>
      <c r="H689"/>
      <c r="I689"/>
      <c r="J689"/>
      <c r="K689"/>
      <c r="L689"/>
      <c r="M689"/>
      <c r="Q689"/>
    </row>
    <row r="690" spans="2:17" x14ac:dyDescent="0.2">
      <c r="B690"/>
      <c r="C690"/>
      <c r="D690"/>
      <c r="E690"/>
      <c r="F690"/>
      <c r="G690"/>
      <c r="H690"/>
      <c r="I690"/>
      <c r="J690"/>
      <c r="K690"/>
      <c r="L690"/>
      <c r="M690"/>
      <c r="Q690"/>
    </row>
    <row r="691" spans="2:17" x14ac:dyDescent="0.2">
      <c r="B691"/>
      <c r="C691"/>
      <c r="D691"/>
      <c r="E691"/>
      <c r="F691"/>
      <c r="G691"/>
      <c r="H691"/>
      <c r="I691"/>
      <c r="J691"/>
      <c r="K691"/>
      <c r="L691"/>
      <c r="M691"/>
      <c r="Q691"/>
    </row>
    <row r="692" spans="2:17" x14ac:dyDescent="0.2">
      <c r="B692"/>
      <c r="C692"/>
      <c r="D692"/>
      <c r="E692"/>
      <c r="F692"/>
      <c r="G692"/>
      <c r="H692"/>
      <c r="I692"/>
      <c r="J692"/>
      <c r="K692"/>
      <c r="L692"/>
      <c r="M692"/>
      <c r="Q692"/>
    </row>
    <row r="693" spans="2:17" x14ac:dyDescent="0.2">
      <c r="B693"/>
      <c r="C693"/>
      <c r="D693"/>
      <c r="E693"/>
      <c r="F693"/>
      <c r="G693"/>
      <c r="H693"/>
      <c r="I693"/>
      <c r="J693"/>
      <c r="K693"/>
      <c r="L693"/>
      <c r="M693"/>
      <c r="Q693"/>
    </row>
    <row r="694" spans="2:17" x14ac:dyDescent="0.2">
      <c r="B694"/>
      <c r="C694"/>
      <c r="D694"/>
      <c r="E694"/>
      <c r="F694"/>
      <c r="G694"/>
      <c r="H694"/>
      <c r="I694"/>
      <c r="J694"/>
      <c r="K694"/>
      <c r="L694"/>
      <c r="M694"/>
      <c r="Q694"/>
    </row>
    <row r="695" spans="2:17" x14ac:dyDescent="0.2">
      <c r="B695"/>
      <c r="C695"/>
      <c r="D695"/>
      <c r="E695"/>
      <c r="F695"/>
      <c r="G695"/>
      <c r="H695"/>
      <c r="I695"/>
      <c r="J695"/>
      <c r="K695"/>
      <c r="L695"/>
      <c r="M695"/>
      <c r="Q695"/>
    </row>
    <row r="696" spans="2:17" x14ac:dyDescent="0.2">
      <c r="B696"/>
      <c r="C696"/>
      <c r="D696"/>
      <c r="E696"/>
      <c r="F696"/>
      <c r="G696"/>
      <c r="H696"/>
      <c r="I696"/>
      <c r="J696"/>
      <c r="K696"/>
      <c r="L696"/>
      <c r="M696"/>
      <c r="Q696"/>
    </row>
    <row r="697" spans="2:17" x14ac:dyDescent="0.2">
      <c r="B697"/>
      <c r="C697"/>
      <c r="D697"/>
      <c r="E697"/>
      <c r="F697"/>
      <c r="G697"/>
      <c r="H697"/>
      <c r="I697"/>
      <c r="J697"/>
      <c r="K697"/>
      <c r="L697"/>
      <c r="M697"/>
      <c r="Q697"/>
    </row>
    <row r="698" spans="2:17" x14ac:dyDescent="0.2">
      <c r="B698"/>
      <c r="C698"/>
      <c r="D698"/>
      <c r="E698"/>
      <c r="F698"/>
      <c r="G698"/>
      <c r="H698"/>
      <c r="I698"/>
      <c r="J698"/>
      <c r="K698"/>
      <c r="L698"/>
      <c r="M698"/>
      <c r="Q698"/>
    </row>
    <row r="699" spans="2:17" x14ac:dyDescent="0.2">
      <c r="B699"/>
      <c r="C699"/>
      <c r="D699"/>
      <c r="E699"/>
      <c r="F699"/>
      <c r="G699"/>
      <c r="H699"/>
      <c r="I699"/>
      <c r="J699"/>
      <c r="K699"/>
      <c r="L699"/>
      <c r="M699"/>
      <c r="Q699"/>
    </row>
    <row r="700" spans="2:17" x14ac:dyDescent="0.2">
      <c r="B700"/>
      <c r="C700"/>
      <c r="D700"/>
      <c r="E700"/>
      <c r="F700"/>
      <c r="G700"/>
      <c r="H700"/>
      <c r="I700"/>
      <c r="J700"/>
      <c r="K700"/>
      <c r="L700"/>
      <c r="M700"/>
      <c r="Q700"/>
    </row>
    <row r="701" spans="2:17" x14ac:dyDescent="0.2">
      <c r="B701"/>
      <c r="C701"/>
      <c r="D701"/>
      <c r="E701"/>
      <c r="F701"/>
      <c r="G701"/>
      <c r="H701"/>
      <c r="I701"/>
      <c r="J701"/>
      <c r="K701"/>
      <c r="L701"/>
      <c r="M701"/>
      <c r="Q701"/>
    </row>
    <row r="702" spans="2:17" x14ac:dyDescent="0.2">
      <c r="B702"/>
      <c r="C702"/>
      <c r="D702"/>
      <c r="E702"/>
      <c r="F702"/>
      <c r="G702"/>
      <c r="H702"/>
      <c r="I702"/>
      <c r="J702"/>
      <c r="K702"/>
      <c r="L702"/>
      <c r="M702"/>
      <c r="Q702"/>
    </row>
    <row r="703" spans="2:17" x14ac:dyDescent="0.2">
      <c r="B703"/>
      <c r="C703"/>
      <c r="D703"/>
      <c r="E703"/>
      <c r="F703"/>
      <c r="G703"/>
      <c r="H703"/>
      <c r="I703"/>
      <c r="J703"/>
      <c r="K703"/>
      <c r="L703"/>
      <c r="M703"/>
      <c r="Q703"/>
    </row>
    <row r="704" spans="2:17" x14ac:dyDescent="0.2">
      <c r="B704"/>
      <c r="C704"/>
      <c r="D704"/>
      <c r="E704"/>
      <c r="F704"/>
      <c r="G704"/>
      <c r="H704"/>
      <c r="I704"/>
      <c r="J704"/>
      <c r="K704"/>
      <c r="L704"/>
      <c r="M704"/>
      <c r="Q704"/>
    </row>
    <row r="705" spans="2:17" x14ac:dyDescent="0.2">
      <c r="B705"/>
      <c r="C705"/>
      <c r="D705"/>
      <c r="E705"/>
      <c r="F705"/>
      <c r="G705"/>
      <c r="H705"/>
      <c r="I705"/>
      <c r="J705"/>
      <c r="K705"/>
      <c r="L705"/>
      <c r="M705"/>
      <c r="Q705"/>
    </row>
    <row r="706" spans="2:17" x14ac:dyDescent="0.2">
      <c r="B706"/>
      <c r="C706"/>
      <c r="D706"/>
      <c r="E706"/>
      <c r="F706"/>
      <c r="G706"/>
      <c r="H706"/>
      <c r="I706"/>
      <c r="J706"/>
      <c r="K706"/>
      <c r="L706"/>
      <c r="M706"/>
      <c r="Q706"/>
    </row>
    <row r="707" spans="2:17" x14ac:dyDescent="0.2">
      <c r="B707"/>
      <c r="C707"/>
      <c r="D707"/>
      <c r="E707"/>
      <c r="F707"/>
      <c r="G707"/>
      <c r="H707"/>
      <c r="I707"/>
      <c r="J707"/>
      <c r="K707"/>
      <c r="L707"/>
      <c r="M707"/>
      <c r="Q707"/>
    </row>
    <row r="708" spans="2:17" x14ac:dyDescent="0.2">
      <c r="B708"/>
      <c r="C708"/>
      <c r="D708"/>
      <c r="E708"/>
      <c r="F708"/>
      <c r="G708"/>
      <c r="H708"/>
      <c r="I708"/>
      <c r="J708"/>
      <c r="K708"/>
      <c r="L708"/>
      <c r="M708"/>
      <c r="Q708"/>
    </row>
    <row r="709" spans="2:17" x14ac:dyDescent="0.2">
      <c r="B709"/>
      <c r="C709"/>
      <c r="D709"/>
      <c r="E709"/>
      <c r="F709"/>
      <c r="G709"/>
      <c r="H709"/>
      <c r="I709"/>
      <c r="J709"/>
      <c r="K709"/>
      <c r="L709"/>
      <c r="M709"/>
      <c r="Q709"/>
    </row>
    <row r="710" spans="2:17" x14ac:dyDescent="0.2">
      <c r="B710"/>
      <c r="C710"/>
      <c r="D710"/>
      <c r="E710"/>
      <c r="F710"/>
      <c r="G710"/>
      <c r="H710"/>
      <c r="I710"/>
      <c r="J710"/>
      <c r="K710"/>
      <c r="L710"/>
      <c r="M710"/>
      <c r="Q710"/>
    </row>
    <row r="711" spans="2:17" x14ac:dyDescent="0.2">
      <c r="B711"/>
      <c r="C711"/>
      <c r="D711"/>
      <c r="E711"/>
      <c r="F711"/>
      <c r="G711"/>
      <c r="H711"/>
      <c r="I711"/>
      <c r="J711"/>
      <c r="K711"/>
      <c r="L711"/>
      <c r="M711"/>
      <c r="Q711"/>
    </row>
    <row r="712" spans="2:17" x14ac:dyDescent="0.2">
      <c r="B712"/>
      <c r="C712"/>
      <c r="D712"/>
      <c r="E712"/>
      <c r="F712"/>
      <c r="G712"/>
      <c r="H712"/>
      <c r="I712"/>
      <c r="J712"/>
      <c r="K712"/>
      <c r="L712"/>
      <c r="M712"/>
      <c r="Q712"/>
    </row>
    <row r="713" spans="2:17" x14ac:dyDescent="0.2">
      <c r="B713"/>
      <c r="C713"/>
      <c r="D713"/>
      <c r="E713"/>
      <c r="F713"/>
      <c r="G713"/>
      <c r="H713"/>
      <c r="I713"/>
      <c r="J713"/>
      <c r="K713"/>
      <c r="L713"/>
      <c r="M713"/>
      <c r="Q713"/>
    </row>
    <row r="714" spans="2:17" x14ac:dyDescent="0.2">
      <c r="B714"/>
      <c r="C714"/>
      <c r="D714"/>
      <c r="E714"/>
      <c r="F714"/>
      <c r="G714"/>
      <c r="H714"/>
      <c r="I714"/>
      <c r="J714"/>
      <c r="K714"/>
      <c r="L714"/>
      <c r="M714"/>
      <c r="Q714"/>
    </row>
    <row r="715" spans="2:17" x14ac:dyDescent="0.2">
      <c r="B715"/>
      <c r="C715"/>
      <c r="D715"/>
      <c r="E715"/>
      <c r="F715"/>
      <c r="G715"/>
      <c r="H715"/>
      <c r="I715"/>
      <c r="J715"/>
      <c r="K715"/>
      <c r="L715"/>
      <c r="M715"/>
      <c r="Q715"/>
    </row>
    <row r="716" spans="2:17" x14ac:dyDescent="0.2">
      <c r="B716"/>
      <c r="C716"/>
      <c r="D716"/>
      <c r="E716"/>
      <c r="F716"/>
      <c r="G716"/>
      <c r="H716"/>
      <c r="I716"/>
      <c r="J716"/>
      <c r="K716"/>
      <c r="L716"/>
      <c r="M716"/>
      <c r="Q716"/>
    </row>
    <row r="717" spans="2:17" x14ac:dyDescent="0.2">
      <c r="B717"/>
      <c r="C717"/>
      <c r="D717"/>
      <c r="E717"/>
      <c r="F717"/>
      <c r="G717"/>
      <c r="H717"/>
      <c r="I717"/>
      <c r="J717"/>
      <c r="K717"/>
      <c r="L717"/>
      <c r="M717"/>
      <c r="Q717"/>
    </row>
    <row r="718" spans="2:17" x14ac:dyDescent="0.2">
      <c r="B718"/>
      <c r="C718"/>
      <c r="D718"/>
      <c r="E718"/>
      <c r="F718"/>
      <c r="G718"/>
      <c r="H718"/>
      <c r="I718"/>
      <c r="J718"/>
      <c r="K718"/>
      <c r="L718"/>
      <c r="M718"/>
      <c r="Q718"/>
    </row>
    <row r="719" spans="2:17" x14ac:dyDescent="0.2">
      <c r="B719"/>
      <c r="C719"/>
      <c r="D719"/>
      <c r="E719"/>
      <c r="F719"/>
      <c r="G719"/>
      <c r="H719"/>
      <c r="I719"/>
      <c r="J719"/>
      <c r="K719"/>
      <c r="L719"/>
      <c r="M719"/>
      <c r="Q719"/>
    </row>
    <row r="720" spans="2:17" x14ac:dyDescent="0.2">
      <c r="B720"/>
      <c r="C720"/>
      <c r="D720"/>
      <c r="E720"/>
      <c r="F720"/>
      <c r="G720"/>
      <c r="H720"/>
      <c r="I720"/>
      <c r="J720"/>
      <c r="K720"/>
      <c r="L720"/>
      <c r="M720"/>
      <c r="Q720"/>
    </row>
    <row r="721" spans="2:17" x14ac:dyDescent="0.2">
      <c r="B721"/>
      <c r="C721"/>
      <c r="D721"/>
      <c r="E721"/>
      <c r="F721"/>
      <c r="G721"/>
      <c r="H721"/>
      <c r="I721"/>
      <c r="J721"/>
      <c r="K721"/>
      <c r="L721"/>
      <c r="M721"/>
      <c r="Q721"/>
    </row>
    <row r="722" spans="2:17" x14ac:dyDescent="0.2">
      <c r="B722"/>
      <c r="C722"/>
      <c r="D722"/>
      <c r="E722"/>
      <c r="F722"/>
      <c r="G722"/>
      <c r="H722"/>
      <c r="I722"/>
      <c r="J722"/>
      <c r="K722"/>
      <c r="L722"/>
      <c r="M722"/>
      <c r="Q722"/>
    </row>
    <row r="723" spans="2:17" x14ac:dyDescent="0.2">
      <c r="B723"/>
      <c r="C723"/>
      <c r="D723"/>
      <c r="E723"/>
      <c r="F723"/>
      <c r="G723"/>
      <c r="H723"/>
      <c r="I723"/>
      <c r="J723"/>
      <c r="K723"/>
      <c r="L723"/>
      <c r="M723"/>
      <c r="Q723"/>
    </row>
    <row r="724" spans="2:17" x14ac:dyDescent="0.2">
      <c r="B724"/>
      <c r="C724"/>
      <c r="D724"/>
      <c r="E724"/>
      <c r="F724"/>
      <c r="G724"/>
      <c r="H724"/>
      <c r="I724"/>
      <c r="J724"/>
      <c r="K724"/>
      <c r="L724"/>
      <c r="M724"/>
      <c r="Q724"/>
    </row>
    <row r="725" spans="2:17" x14ac:dyDescent="0.2">
      <c r="B725"/>
      <c r="C725"/>
      <c r="D725"/>
      <c r="E725"/>
      <c r="F725"/>
      <c r="G725"/>
      <c r="H725"/>
      <c r="I725"/>
      <c r="J725"/>
      <c r="K725"/>
      <c r="L725"/>
      <c r="M725"/>
      <c r="Q725"/>
    </row>
    <row r="726" spans="2:17" x14ac:dyDescent="0.2">
      <c r="B726"/>
      <c r="C726"/>
      <c r="D726"/>
      <c r="E726"/>
      <c r="F726"/>
      <c r="G726"/>
      <c r="H726"/>
      <c r="I726"/>
      <c r="J726"/>
      <c r="K726"/>
      <c r="L726"/>
      <c r="M726"/>
      <c r="Q726"/>
    </row>
    <row r="727" spans="2:17" x14ac:dyDescent="0.2">
      <c r="B727"/>
      <c r="C727"/>
      <c r="D727"/>
      <c r="E727"/>
      <c r="F727"/>
      <c r="G727"/>
      <c r="H727"/>
      <c r="I727"/>
      <c r="J727"/>
      <c r="K727"/>
      <c r="L727"/>
      <c r="M727"/>
      <c r="Q727"/>
    </row>
    <row r="728" spans="2:17" x14ac:dyDescent="0.2">
      <c r="B728"/>
      <c r="C728"/>
      <c r="D728"/>
      <c r="E728"/>
      <c r="F728"/>
      <c r="G728"/>
      <c r="H728"/>
      <c r="I728"/>
      <c r="J728"/>
      <c r="K728"/>
      <c r="L728"/>
      <c r="M728"/>
      <c r="Q728"/>
    </row>
    <row r="729" spans="2:17" x14ac:dyDescent="0.2">
      <c r="B729"/>
      <c r="C729"/>
      <c r="D729"/>
      <c r="E729"/>
      <c r="F729"/>
      <c r="G729"/>
      <c r="H729"/>
      <c r="I729"/>
      <c r="J729"/>
      <c r="K729"/>
      <c r="L729"/>
      <c r="M729"/>
      <c r="Q729"/>
    </row>
    <row r="730" spans="2:17" x14ac:dyDescent="0.2">
      <c r="B730"/>
      <c r="C730"/>
      <c r="D730"/>
      <c r="E730"/>
      <c r="F730"/>
      <c r="G730"/>
      <c r="H730"/>
      <c r="I730"/>
      <c r="J730"/>
      <c r="K730"/>
      <c r="L730"/>
      <c r="M730"/>
      <c r="Q730"/>
    </row>
    <row r="731" spans="2:17" x14ac:dyDescent="0.2">
      <c r="B731"/>
      <c r="C731"/>
      <c r="D731"/>
      <c r="E731"/>
      <c r="F731"/>
      <c r="G731"/>
      <c r="H731"/>
      <c r="I731"/>
      <c r="J731"/>
      <c r="K731"/>
      <c r="L731"/>
      <c r="M731"/>
      <c r="Q731"/>
    </row>
    <row r="732" spans="2:17" x14ac:dyDescent="0.2">
      <c r="B732"/>
      <c r="C732"/>
      <c r="D732"/>
      <c r="E732"/>
      <c r="F732"/>
      <c r="G732"/>
      <c r="H732"/>
      <c r="I732"/>
      <c r="J732"/>
      <c r="K732"/>
      <c r="L732"/>
      <c r="M732"/>
      <c r="Q732"/>
    </row>
    <row r="733" spans="2:17" x14ac:dyDescent="0.2">
      <c r="B733"/>
      <c r="C733"/>
      <c r="D733"/>
      <c r="E733"/>
      <c r="F733"/>
      <c r="G733"/>
      <c r="H733"/>
      <c r="I733"/>
      <c r="J733"/>
      <c r="K733"/>
      <c r="L733"/>
      <c r="M733"/>
      <c r="Q733"/>
    </row>
    <row r="734" spans="2:17" x14ac:dyDescent="0.2">
      <c r="B734"/>
      <c r="C734"/>
      <c r="D734"/>
      <c r="E734"/>
      <c r="F734"/>
      <c r="G734"/>
      <c r="H734"/>
      <c r="I734"/>
      <c r="J734"/>
      <c r="K734"/>
      <c r="L734"/>
      <c r="M734"/>
      <c r="Q734"/>
    </row>
    <row r="735" spans="2:17" x14ac:dyDescent="0.2">
      <c r="B735"/>
      <c r="C735"/>
      <c r="D735"/>
      <c r="E735"/>
      <c r="F735"/>
      <c r="G735"/>
      <c r="H735"/>
      <c r="I735"/>
      <c r="J735"/>
      <c r="K735"/>
      <c r="L735"/>
      <c r="M735"/>
      <c r="Q735"/>
    </row>
    <row r="736" spans="2:17" x14ac:dyDescent="0.2">
      <c r="B736"/>
      <c r="C736"/>
      <c r="D736"/>
      <c r="E736"/>
      <c r="F736"/>
      <c r="G736"/>
      <c r="H736"/>
      <c r="I736"/>
      <c r="J736"/>
      <c r="K736"/>
      <c r="L736"/>
      <c r="M736"/>
      <c r="Q736"/>
    </row>
    <row r="737" spans="2:17" x14ac:dyDescent="0.2">
      <c r="B737"/>
      <c r="C737"/>
      <c r="D737"/>
      <c r="E737"/>
      <c r="F737"/>
      <c r="G737"/>
      <c r="H737"/>
      <c r="I737"/>
      <c r="J737"/>
      <c r="K737"/>
      <c r="L737"/>
      <c r="M737"/>
      <c r="Q737"/>
    </row>
    <row r="738" spans="2:17" x14ac:dyDescent="0.2">
      <c r="B738"/>
      <c r="C738"/>
      <c r="D738"/>
      <c r="E738"/>
      <c r="F738"/>
      <c r="G738"/>
      <c r="H738"/>
      <c r="I738"/>
      <c r="J738"/>
      <c r="K738"/>
      <c r="L738"/>
      <c r="M738"/>
      <c r="Q738"/>
    </row>
    <row r="739" spans="2:17" x14ac:dyDescent="0.2">
      <c r="B739"/>
      <c r="C739"/>
      <c r="D739"/>
      <c r="E739"/>
      <c r="F739"/>
      <c r="G739"/>
      <c r="H739"/>
      <c r="I739"/>
      <c r="J739"/>
      <c r="K739"/>
      <c r="L739"/>
      <c r="M739"/>
      <c r="Q739"/>
    </row>
    <row r="740" spans="2:17" x14ac:dyDescent="0.2">
      <c r="B740"/>
      <c r="C740"/>
      <c r="D740"/>
      <c r="E740"/>
      <c r="F740"/>
      <c r="G740"/>
      <c r="H740"/>
      <c r="I740"/>
      <c r="J740"/>
      <c r="K740"/>
      <c r="L740"/>
      <c r="M740"/>
      <c r="Q740"/>
    </row>
    <row r="741" spans="2:17" x14ac:dyDescent="0.2">
      <c r="B741"/>
      <c r="C741"/>
      <c r="D741"/>
      <c r="E741"/>
      <c r="F741"/>
      <c r="G741"/>
      <c r="H741"/>
      <c r="I741"/>
      <c r="J741"/>
      <c r="K741"/>
      <c r="L741"/>
      <c r="M741"/>
      <c r="Q741"/>
    </row>
    <row r="742" spans="2:17" x14ac:dyDescent="0.2">
      <c r="B742"/>
      <c r="C742"/>
      <c r="D742"/>
      <c r="E742"/>
      <c r="F742"/>
      <c r="G742"/>
      <c r="H742"/>
      <c r="I742"/>
      <c r="J742"/>
      <c r="K742"/>
      <c r="L742"/>
      <c r="M742"/>
      <c r="Q742"/>
    </row>
    <row r="743" spans="2:17" x14ac:dyDescent="0.2">
      <c r="B743"/>
      <c r="C743"/>
      <c r="D743"/>
      <c r="E743"/>
      <c r="F743"/>
      <c r="G743"/>
      <c r="H743"/>
      <c r="I743"/>
      <c r="J743"/>
      <c r="K743"/>
      <c r="L743"/>
      <c r="M743"/>
      <c r="Q743"/>
    </row>
    <row r="744" spans="2:17" x14ac:dyDescent="0.2">
      <c r="B744"/>
      <c r="C744"/>
      <c r="D744"/>
      <c r="E744"/>
      <c r="F744"/>
      <c r="G744"/>
      <c r="H744"/>
      <c r="I744"/>
      <c r="J744"/>
      <c r="K744"/>
      <c r="L744"/>
      <c r="M744"/>
      <c r="Q744"/>
    </row>
    <row r="745" spans="2:17" x14ac:dyDescent="0.2">
      <c r="B745"/>
      <c r="C745"/>
      <c r="D745"/>
      <c r="E745"/>
      <c r="F745"/>
      <c r="G745"/>
      <c r="H745"/>
      <c r="I745"/>
      <c r="J745"/>
      <c r="K745"/>
      <c r="L745"/>
      <c r="M745"/>
      <c r="Q745"/>
    </row>
  </sheetData>
  <autoFilter ref="A1:X1" xr:uid="{C62BF012-E582-0D40-8A74-F891CF590DCC}"/>
  <conditionalFormatting sqref="B14:N28 B746:N1048576 B1:G1">
    <cfRule type="cellIs" dxfId="48" priority="26" operator="equal">
      <formula>0</formula>
    </cfRule>
  </conditionalFormatting>
  <conditionalFormatting sqref="Q14:Q28 Q746:Q1048576">
    <cfRule type="cellIs" dxfId="47" priority="24" operator="lessThanOrEqual">
      <formula>0.05</formula>
    </cfRule>
  </conditionalFormatting>
  <conditionalFormatting sqref="H1:N1">
    <cfRule type="cellIs" dxfId="46" priority="14" operator="equal">
      <formula>0</formula>
    </cfRule>
  </conditionalFormatting>
  <conditionalFormatting sqref="O1:P1">
    <cfRule type="cellIs" dxfId="45" priority="13" operator="equal">
      <formula>0</formula>
    </cfRule>
  </conditionalFormatting>
  <conditionalFormatting sqref="R1:T1">
    <cfRule type="cellIs" dxfId="44" priority="11" operator="equal">
      <formula>0</formula>
    </cfRule>
  </conditionalFormatting>
  <conditionalFormatting sqref="Q1">
    <cfRule type="cellIs" dxfId="43" priority="9" operator="equal">
      <formula>0</formula>
    </cfRule>
  </conditionalFormatting>
  <conditionalFormatting sqref="W1:X1">
    <cfRule type="cellIs" dxfId="42" priority="2" operator="equal">
      <formula>0</formula>
    </cfRule>
  </conditionalFormatting>
  <conditionalFormatting sqref="U1:V1">
    <cfRule type="cellIs" dxfId="41" priority="6" operator="equal">
      <formula>0</formula>
    </cfRule>
  </conditionalFormatting>
  <conditionalFormatting sqref="B2:N13">
    <cfRule type="cellIs" dxfId="40" priority="5" operator="equal">
      <formula>0</formula>
    </cfRule>
  </conditionalFormatting>
  <conditionalFormatting sqref="Q2:Q13">
    <cfRule type="cellIs" dxfId="39" priority="3" operator="lessThanOrEqual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E9AD-4F0F-AB42-A287-4587B2D1037C}">
  <sheetPr>
    <tabColor rgb="FFFFC000"/>
  </sheetPr>
  <dimension ref="B2:L29"/>
  <sheetViews>
    <sheetView workbookViewId="0">
      <selection activeCell="P33" sqref="P33"/>
    </sheetView>
  </sheetViews>
  <sheetFormatPr baseColWidth="10" defaultColWidth="8.83203125" defaultRowHeight="15" x14ac:dyDescent="0.2"/>
  <cols>
    <col min="1" max="1" width="3" style="6" customWidth="1"/>
    <col min="2" max="2" width="8.83203125" style="6"/>
    <col min="3" max="3" width="12" style="6" bestFit="1" customWidth="1"/>
    <col min="4" max="4" width="39" style="6" bestFit="1" customWidth="1"/>
    <col min="5" max="5" width="13.83203125" style="6" customWidth="1"/>
    <col min="6" max="6" width="13.5" style="6" customWidth="1"/>
    <col min="7" max="7" width="15" style="6" customWidth="1"/>
    <col min="8" max="8" width="11.33203125" style="6" customWidth="1"/>
    <col min="9" max="9" width="10.5" style="6" customWidth="1"/>
    <col min="10" max="10" width="14.83203125" style="6" customWidth="1"/>
    <col min="11" max="11" width="14.33203125" style="6" customWidth="1"/>
    <col min="12" max="12" width="18.6640625" style="6" customWidth="1"/>
    <col min="13" max="16384" width="8.83203125" style="6"/>
  </cols>
  <sheetData>
    <row r="2" spans="2:12" ht="16" thickBot="1" x14ac:dyDescent="0.25">
      <c r="B2" s="70" t="s">
        <v>342</v>
      </c>
      <c r="C2" s="72" t="s">
        <v>354</v>
      </c>
      <c r="D2" s="73" t="s">
        <v>355</v>
      </c>
      <c r="E2" s="70" t="s">
        <v>350</v>
      </c>
      <c r="F2" s="71" t="s">
        <v>346</v>
      </c>
      <c r="G2" s="70" t="s">
        <v>353</v>
      </c>
      <c r="H2" s="70" t="s">
        <v>348</v>
      </c>
      <c r="I2" s="69" t="s">
        <v>347</v>
      </c>
      <c r="J2" s="80" t="s">
        <v>422</v>
      </c>
      <c r="K2" s="70" t="s">
        <v>351</v>
      </c>
      <c r="L2" s="81" t="s">
        <v>423</v>
      </c>
    </row>
    <row r="3" spans="2:12" x14ac:dyDescent="0.2">
      <c r="B3" s="36">
        <v>1</v>
      </c>
      <c r="C3" s="39" t="s">
        <v>287</v>
      </c>
      <c r="D3" s="60" t="s">
        <v>393</v>
      </c>
      <c r="E3" s="62">
        <v>4.9627125546159211E-3</v>
      </c>
      <c r="F3" s="61">
        <v>1.384386856236025E-3</v>
      </c>
      <c r="G3" s="57">
        <v>0.27895769521214325</v>
      </c>
      <c r="H3" s="58">
        <v>-1.841881745</v>
      </c>
      <c r="I3" s="62">
        <v>9.963508873634425E-4</v>
      </c>
      <c r="J3" s="61">
        <v>3.0015876879999999</v>
      </c>
      <c r="K3" s="57">
        <v>2.1284480000000001E-2</v>
      </c>
      <c r="L3" s="58">
        <v>1.6719369070000001</v>
      </c>
    </row>
    <row r="4" spans="2:12" x14ac:dyDescent="0.2">
      <c r="B4" s="36">
        <v>2</v>
      </c>
      <c r="C4" s="37" t="s">
        <v>239</v>
      </c>
      <c r="D4" s="52" t="s">
        <v>381</v>
      </c>
      <c r="E4" s="55">
        <v>1.9972995609335051E-2</v>
      </c>
      <c r="F4" s="56">
        <v>4.5319413052765612E-3</v>
      </c>
      <c r="G4" s="57">
        <v>0.22690343471353921</v>
      </c>
      <c r="H4" s="58">
        <v>-2.1398496470000001</v>
      </c>
      <c r="I4" s="55">
        <v>1.5766283240876329E-3</v>
      </c>
      <c r="J4" s="56">
        <v>2.802270676</v>
      </c>
      <c r="K4" s="57">
        <v>2.1284480000000001E-2</v>
      </c>
      <c r="L4" s="58">
        <v>1.6719369070000001</v>
      </c>
    </row>
    <row r="5" spans="2:12" x14ac:dyDescent="0.2">
      <c r="B5" s="36">
        <v>3</v>
      </c>
      <c r="C5" s="37" t="s">
        <v>290</v>
      </c>
      <c r="D5" s="52" t="s">
        <v>361</v>
      </c>
      <c r="E5" s="55">
        <v>5.4930187893355532E-3</v>
      </c>
      <c r="F5" s="56">
        <v>8.0099535725451502E-4</v>
      </c>
      <c r="G5" s="57">
        <v>0.14582061121101772</v>
      </c>
      <c r="H5" s="58">
        <v>-2.7777334410000001</v>
      </c>
      <c r="I5" s="55">
        <v>7.0516416515020944E-3</v>
      </c>
      <c r="J5" s="56">
        <v>2.1517097660000002</v>
      </c>
      <c r="K5" s="57">
        <v>5.1175440000000003E-2</v>
      </c>
      <c r="L5" s="58">
        <v>1.290938403</v>
      </c>
    </row>
    <row r="6" spans="2:12" x14ac:dyDescent="0.2">
      <c r="B6" s="36">
        <v>4</v>
      </c>
      <c r="C6" s="37" t="s">
        <v>268</v>
      </c>
      <c r="D6" s="52" t="s">
        <v>388</v>
      </c>
      <c r="E6" s="55">
        <v>1.5169076124030569E-2</v>
      </c>
      <c r="F6" s="56">
        <v>9.7404231700266297E-2</v>
      </c>
      <c r="G6" s="58">
        <v>6.4212369233192996</v>
      </c>
      <c r="H6" s="58">
        <v>2.6828512309999999</v>
      </c>
      <c r="I6" s="55">
        <v>1.0132991590755187E-2</v>
      </c>
      <c r="J6" s="56">
        <v>1.9942623180000001</v>
      </c>
      <c r="K6" s="57">
        <v>5.1175440000000003E-2</v>
      </c>
      <c r="L6" s="58">
        <v>1.290938403</v>
      </c>
    </row>
    <row r="7" spans="2:12" x14ac:dyDescent="0.2">
      <c r="B7" s="36">
        <v>5</v>
      </c>
      <c r="C7" s="37" t="s">
        <v>235</v>
      </c>
      <c r="D7" s="52" t="s">
        <v>383</v>
      </c>
      <c r="E7" s="55">
        <v>3.8310538716248954E-2</v>
      </c>
      <c r="F7" s="56">
        <v>8.8924931134624699E-3</v>
      </c>
      <c r="G7" s="57">
        <v>0.23211610724990472</v>
      </c>
      <c r="H7" s="58">
        <v>-2.107081456</v>
      </c>
      <c r="I7" s="55">
        <v>1.0316931529056626E-2</v>
      </c>
      <c r="J7" s="56">
        <v>1.986449452</v>
      </c>
      <c r="K7" s="57">
        <v>5.1175440000000003E-2</v>
      </c>
      <c r="L7" s="58">
        <v>1.290938403</v>
      </c>
    </row>
    <row r="8" spans="2:12" x14ac:dyDescent="0.2">
      <c r="B8" s="36">
        <v>6</v>
      </c>
      <c r="C8" s="37" t="s">
        <v>234</v>
      </c>
      <c r="D8" s="54" t="s">
        <v>356</v>
      </c>
      <c r="E8" s="55">
        <v>5.2849272622373404E-3</v>
      </c>
      <c r="F8" s="56">
        <v>5.7521606273060653E-2</v>
      </c>
      <c r="G8" s="59">
        <v>10.884086652255881</v>
      </c>
      <c r="H8" s="58">
        <v>3.4441484419999999</v>
      </c>
      <c r="I8" s="55">
        <v>1.1372320312555258E-2</v>
      </c>
      <c r="J8" s="56">
        <v>1.9441509159999999</v>
      </c>
      <c r="K8" s="57">
        <v>5.1175440000000003E-2</v>
      </c>
      <c r="L8" s="58">
        <v>1.290938403</v>
      </c>
    </row>
    <row r="9" spans="2:12" x14ac:dyDescent="0.2">
      <c r="B9" s="36">
        <v>7</v>
      </c>
      <c r="C9" s="37" t="s">
        <v>207</v>
      </c>
      <c r="D9" s="52" t="s">
        <v>380</v>
      </c>
      <c r="E9" s="55">
        <v>7.4992630469936409E-4</v>
      </c>
      <c r="F9" s="56">
        <v>1.1017264904297859E-3</v>
      </c>
      <c r="G9" s="58">
        <v>1.4691130095395895</v>
      </c>
      <c r="H9" s="57">
        <v>0.55494537799999999</v>
      </c>
      <c r="I9" s="55">
        <v>1.7489782800849403E-2</v>
      </c>
      <c r="J9" s="56">
        <v>1.7572155840000001</v>
      </c>
      <c r="K9" s="57">
        <v>6.7460590000000001E-2</v>
      </c>
      <c r="L9" s="58">
        <v>1.1709498599999999</v>
      </c>
    </row>
    <row r="10" spans="2:12" x14ac:dyDescent="0.2">
      <c r="B10" s="36">
        <v>8</v>
      </c>
      <c r="C10" s="37" t="s">
        <v>236</v>
      </c>
      <c r="D10" s="54" t="s">
        <v>357</v>
      </c>
      <c r="E10" s="55">
        <v>1.842871313502378E-3</v>
      </c>
      <c r="F10" s="56">
        <v>5.714964690054585E-3</v>
      </c>
      <c r="G10" s="58">
        <v>3.1011197842096156</v>
      </c>
      <c r="H10" s="58">
        <v>1.6327892530000001</v>
      </c>
      <c r="I10" s="55">
        <v>2.5615719820768493E-2</v>
      </c>
      <c r="J10" s="56">
        <v>1.5914934359999999</v>
      </c>
      <c r="K10" s="57">
        <v>8.6453050000000004E-2</v>
      </c>
      <c r="L10" s="58">
        <v>1.063219658</v>
      </c>
    </row>
    <row r="11" spans="2:12" x14ac:dyDescent="0.2">
      <c r="B11" s="36">
        <v>9</v>
      </c>
      <c r="C11" s="37" t="s">
        <v>274</v>
      </c>
      <c r="D11" s="52" t="s">
        <v>394</v>
      </c>
      <c r="E11" s="55">
        <v>2.1846344029320818E-3</v>
      </c>
      <c r="F11" s="56">
        <v>8.8409811258621308E-4</v>
      </c>
      <c r="G11" s="57">
        <v>0.40468927496501522</v>
      </c>
      <c r="H11" s="58">
        <v>-1.3051134799999999</v>
      </c>
      <c r="I11" s="55">
        <v>3.6217808703156294E-2</v>
      </c>
      <c r="J11" s="56">
        <v>1.4410778289999999</v>
      </c>
      <c r="K11" s="57">
        <v>9.1490829999999995E-2</v>
      </c>
      <c r="L11" s="58">
        <v>1.038622409</v>
      </c>
    </row>
    <row r="12" spans="2:12" x14ac:dyDescent="0.2">
      <c r="B12" s="36">
        <v>10</v>
      </c>
      <c r="C12" s="37" t="s">
        <v>206</v>
      </c>
      <c r="D12" s="52" t="s">
        <v>360</v>
      </c>
      <c r="E12" s="55">
        <v>7.9076043504794826E-3</v>
      </c>
      <c r="F12" s="56">
        <v>2.5918670325287599E-3</v>
      </c>
      <c r="G12" s="57">
        <v>0.32776893198653778</v>
      </c>
      <c r="H12" s="58">
        <v>-1.609248982</v>
      </c>
      <c r="I12" s="55">
        <v>3.8761435989814984E-2</v>
      </c>
      <c r="J12" s="56">
        <v>1.4116001419999999</v>
      </c>
      <c r="K12" s="57">
        <v>9.1490829999999995E-2</v>
      </c>
      <c r="L12" s="58">
        <v>1.038622409</v>
      </c>
    </row>
    <row r="13" spans="2:12" x14ac:dyDescent="0.2">
      <c r="B13" s="36">
        <v>11</v>
      </c>
      <c r="C13" s="37" t="s">
        <v>216</v>
      </c>
      <c r="D13" s="52" t="s">
        <v>377</v>
      </c>
      <c r="E13" s="55">
        <v>8.4852754976923997E-4</v>
      </c>
      <c r="F13" s="56">
        <v>1.5950186057045706E-3</v>
      </c>
      <c r="G13" s="58">
        <v>1.8797487555216581</v>
      </c>
      <c r="H13" s="57">
        <v>0.91053984600000004</v>
      </c>
      <c r="I13" s="55">
        <v>3.969593963282364E-2</v>
      </c>
      <c r="J13" s="56">
        <v>1.401253914</v>
      </c>
      <c r="K13" s="57">
        <v>9.1490829999999995E-2</v>
      </c>
      <c r="L13" s="58">
        <v>1.038622409</v>
      </c>
    </row>
    <row r="14" spans="2:12" x14ac:dyDescent="0.2">
      <c r="B14" s="36">
        <v>12</v>
      </c>
      <c r="C14" s="37" t="s">
        <v>237</v>
      </c>
      <c r="D14" s="52" t="s">
        <v>374</v>
      </c>
      <c r="E14" s="55">
        <v>3.1667540853375733E-3</v>
      </c>
      <c r="F14" s="56">
        <v>2.0991126537796201E-3</v>
      </c>
      <c r="G14" s="57">
        <v>0.66285938131373923</v>
      </c>
      <c r="H14" s="57">
        <v>-0.59322524499999996</v>
      </c>
      <c r="I14" s="55">
        <v>4.0662593298856888E-2</v>
      </c>
      <c r="J14" s="56">
        <v>1.390804927</v>
      </c>
      <c r="K14" s="57">
        <v>9.1490829999999995E-2</v>
      </c>
      <c r="L14" s="58">
        <v>1.038622409</v>
      </c>
    </row>
    <row r="15" spans="2:12" x14ac:dyDescent="0.2">
      <c r="B15" s="36">
        <v>13</v>
      </c>
      <c r="C15" s="37" t="s">
        <v>304</v>
      </c>
      <c r="D15" s="52" t="s">
        <v>390</v>
      </c>
      <c r="E15" s="55">
        <v>3.569192203133622E-3</v>
      </c>
      <c r="F15" s="56">
        <v>1.4118831619241627E-3</v>
      </c>
      <c r="G15" s="57">
        <v>0.39557498771979277</v>
      </c>
      <c r="H15" s="58">
        <v>-1.337976888</v>
      </c>
      <c r="I15" s="55">
        <v>4.9189993337879469E-2</v>
      </c>
      <c r="J15" s="56">
        <v>1.3081232359999999</v>
      </c>
      <c r="K15" s="57">
        <v>0.10216383</v>
      </c>
      <c r="L15" s="57">
        <v>0.99070282399999998</v>
      </c>
    </row>
    <row r="16" spans="2:12" x14ac:dyDescent="0.2">
      <c r="B16" s="36">
        <v>14</v>
      </c>
      <c r="C16" s="37" t="s">
        <v>209</v>
      </c>
      <c r="D16" s="52" t="s">
        <v>358</v>
      </c>
      <c r="E16" s="55">
        <v>3.821205598093973E-3</v>
      </c>
      <c r="F16" s="56">
        <v>2.7263143244634449E-3</v>
      </c>
      <c r="G16" s="57">
        <v>0.71346967716768173</v>
      </c>
      <c r="H16" s="57">
        <v>-0.48707597899999999</v>
      </c>
      <c r="I16" s="55">
        <v>5.6653034133222049E-2</v>
      </c>
      <c r="J16" s="56">
        <v>1.2467768260000001</v>
      </c>
      <c r="K16" s="57">
        <v>0.10925942</v>
      </c>
      <c r="L16" s="57">
        <v>0.96154109700000001</v>
      </c>
    </row>
    <row r="17" spans="2:12" x14ac:dyDescent="0.2">
      <c r="B17" s="36">
        <v>15</v>
      </c>
      <c r="C17" s="37" t="s">
        <v>231</v>
      </c>
      <c r="D17" s="52" t="s">
        <v>370</v>
      </c>
      <c r="E17" s="55">
        <v>9.8931390148473096E-4</v>
      </c>
      <c r="F17" s="56">
        <v>1.9723241293109106E-3</v>
      </c>
      <c r="G17" s="58">
        <v>1.9936282370549014</v>
      </c>
      <c r="H17" s="57">
        <v>0.99539640699999998</v>
      </c>
      <c r="I17" s="55">
        <v>6.3696807858077631E-2</v>
      </c>
      <c r="J17" s="56">
        <v>1.195882332</v>
      </c>
      <c r="K17" s="57">
        <v>0.11465425</v>
      </c>
      <c r="L17" s="57">
        <v>0.94060982699999995</v>
      </c>
    </row>
    <row r="18" spans="2:12" x14ac:dyDescent="0.2">
      <c r="B18" s="36">
        <v>16</v>
      </c>
      <c r="C18" s="37" t="s">
        <v>277</v>
      </c>
      <c r="D18" s="52" t="s">
        <v>373</v>
      </c>
      <c r="E18" s="55">
        <v>2.7077334097818837E-3</v>
      </c>
      <c r="F18" s="56">
        <v>3.9904274725382129E-3</v>
      </c>
      <c r="G18" s="58">
        <v>1.4737150482106192</v>
      </c>
      <c r="H18" s="57">
        <v>0.55945759799999994</v>
      </c>
      <c r="I18" s="55">
        <v>7.0356990446733894E-2</v>
      </c>
      <c r="J18" s="56">
        <v>1.152692746</v>
      </c>
      <c r="K18" s="57">
        <v>0.11872742</v>
      </c>
      <c r="L18" s="57">
        <v>0.92544896399999999</v>
      </c>
    </row>
    <row r="19" spans="2:12" x14ac:dyDescent="0.2">
      <c r="B19" s="36">
        <v>17</v>
      </c>
      <c r="C19" s="37" t="s">
        <v>238</v>
      </c>
      <c r="D19" s="52" t="s">
        <v>362</v>
      </c>
      <c r="E19" s="55">
        <v>6.0552319816501157E-3</v>
      </c>
      <c r="F19" s="56">
        <v>2.5568677325147598E-3</v>
      </c>
      <c r="G19" s="57">
        <v>0.42225760140373447</v>
      </c>
      <c r="H19" s="58">
        <v>-1.2438047000000001</v>
      </c>
      <c r="I19" s="55">
        <v>7.684852326157425E-2</v>
      </c>
      <c r="J19" s="56">
        <v>1.114364474</v>
      </c>
      <c r="K19" s="57">
        <v>0.12205354</v>
      </c>
      <c r="L19" s="57">
        <v>0.91344963099999998</v>
      </c>
    </row>
    <row r="20" spans="2:12" x14ac:dyDescent="0.2">
      <c r="B20" s="36">
        <v>18</v>
      </c>
      <c r="C20" s="37" t="s">
        <v>242</v>
      </c>
      <c r="D20" s="52" t="s">
        <v>364</v>
      </c>
      <c r="E20" s="55">
        <v>8.5046932773410956E-4</v>
      </c>
      <c r="F20" s="56">
        <v>1.9767091473778015E-3</v>
      </c>
      <c r="G20" s="58">
        <v>2.3242568343344172</v>
      </c>
      <c r="H20" s="58">
        <v>1.2167694979999999</v>
      </c>
      <c r="I20" s="55">
        <v>0.13450249639598441</v>
      </c>
      <c r="J20" s="56">
        <v>0.87126965499999998</v>
      </c>
      <c r="K20" s="57">
        <v>0.20175373999999999</v>
      </c>
      <c r="L20" s="57">
        <v>0.69517839599999998</v>
      </c>
    </row>
    <row r="21" spans="2:12" s="31" customFormat="1" x14ac:dyDescent="0.2">
      <c r="B21" s="36">
        <v>19</v>
      </c>
      <c r="C21" s="37" t="s">
        <v>256</v>
      </c>
      <c r="D21" s="52" t="s">
        <v>386</v>
      </c>
      <c r="E21" s="55">
        <v>8.4852754976923997E-4</v>
      </c>
      <c r="F21" s="56">
        <v>1.2705644647478815E-3</v>
      </c>
      <c r="G21" s="58">
        <v>1.4973756186153484</v>
      </c>
      <c r="H21" s="57">
        <v>0.58243616899999995</v>
      </c>
      <c r="I21" s="55">
        <v>0.18139952140065843</v>
      </c>
      <c r="J21" s="56">
        <v>0.74136386300000001</v>
      </c>
      <c r="K21" s="57">
        <v>0.25777826999999998</v>
      </c>
      <c r="L21" s="57">
        <v>0.58875370000000005</v>
      </c>
    </row>
    <row r="22" spans="2:12" s="31" customFormat="1" x14ac:dyDescent="0.2">
      <c r="B22" s="36">
        <v>20</v>
      </c>
      <c r="C22" s="37" t="s">
        <v>286</v>
      </c>
      <c r="D22" s="52" t="s">
        <v>389</v>
      </c>
      <c r="E22" s="55">
        <v>9.8411469509660432E-4</v>
      </c>
      <c r="F22" s="56">
        <v>1.2893820951984782E-3</v>
      </c>
      <c r="G22" s="58">
        <v>1.3101949413243013</v>
      </c>
      <c r="H22" s="57">
        <v>0.38978148299999998</v>
      </c>
      <c r="I22" s="55">
        <v>0.40277363309715364</v>
      </c>
      <c r="J22" s="56">
        <v>0.394938968</v>
      </c>
      <c r="K22" s="57">
        <v>0.54374440000000002</v>
      </c>
      <c r="L22" s="57">
        <v>0.26460519900000001</v>
      </c>
    </row>
    <row r="23" spans="2:12" s="31" customFormat="1" x14ac:dyDescent="0.2">
      <c r="B23" s="36">
        <v>21</v>
      </c>
      <c r="C23" s="37" t="s">
        <v>272</v>
      </c>
      <c r="D23" s="52" t="s">
        <v>379</v>
      </c>
      <c r="E23" s="55">
        <v>1.9072206859810121E-3</v>
      </c>
      <c r="F23" s="56">
        <v>2.4317735326887112E-3</v>
      </c>
      <c r="G23" s="58">
        <v>1.2750352125285838</v>
      </c>
      <c r="H23" s="57">
        <v>0.35053709</v>
      </c>
      <c r="I23" s="55">
        <v>0.47048416821029759</v>
      </c>
      <c r="J23" s="56">
        <v>0.327454986</v>
      </c>
      <c r="K23" s="57">
        <v>0.58451914999999999</v>
      </c>
      <c r="L23" s="57">
        <v>0.233201256</v>
      </c>
    </row>
    <row r="24" spans="2:12" s="31" customFormat="1" x14ac:dyDescent="0.2">
      <c r="B24" s="36">
        <v>22</v>
      </c>
      <c r="C24" s="37" t="s">
        <v>273</v>
      </c>
      <c r="D24" s="52" t="s">
        <v>391</v>
      </c>
      <c r="E24" s="55">
        <v>1.7565541336554181E-3</v>
      </c>
      <c r="F24" s="56">
        <v>2.2152256549528644E-3</v>
      </c>
      <c r="G24" s="58">
        <v>1.2611200602983657</v>
      </c>
      <c r="H24" s="57">
        <v>0.334705629</v>
      </c>
      <c r="I24" s="55">
        <v>0.47627486333810731</v>
      </c>
      <c r="J24" s="56">
        <v>0.322142339</v>
      </c>
      <c r="K24" s="57">
        <v>0.58451914999999999</v>
      </c>
      <c r="L24" s="57">
        <v>0.233201256</v>
      </c>
    </row>
    <row r="25" spans="2:12" s="31" customFormat="1" x14ac:dyDescent="0.2">
      <c r="B25" s="36">
        <v>23</v>
      </c>
      <c r="C25" s="37" t="s">
        <v>257</v>
      </c>
      <c r="D25" s="52" t="s">
        <v>359</v>
      </c>
      <c r="E25" s="55">
        <v>0.61900815219873617</v>
      </c>
      <c r="F25" s="56">
        <v>0.60054279974950575</v>
      </c>
      <c r="G25" s="57">
        <v>0.97016945191490467</v>
      </c>
      <c r="H25" s="57">
        <v>-4.3691341000000002E-2</v>
      </c>
      <c r="I25" s="55">
        <v>0.63070424840910067</v>
      </c>
      <c r="J25" s="56">
        <v>0.200174244</v>
      </c>
      <c r="K25" s="57">
        <v>0.74039193999999997</v>
      </c>
      <c r="L25" s="57">
        <v>0.13053831499999999</v>
      </c>
    </row>
    <row r="26" spans="2:12" s="31" customFormat="1" x14ac:dyDescent="0.2">
      <c r="B26" s="36">
        <v>24</v>
      </c>
      <c r="C26" s="37" t="s">
        <v>228</v>
      </c>
      <c r="D26" s="52" t="s">
        <v>366</v>
      </c>
      <c r="E26" s="55">
        <v>1.454259246431888E-3</v>
      </c>
      <c r="F26" s="56">
        <v>9.5804870770705775E-4</v>
      </c>
      <c r="G26" s="57">
        <v>0.65878811501985468</v>
      </c>
      <c r="H26" s="57">
        <v>-0.60211356699999996</v>
      </c>
      <c r="I26" s="55">
        <v>0.66372693039100061</v>
      </c>
      <c r="J26" s="56">
        <v>0.17801056100000001</v>
      </c>
      <c r="K26" s="57">
        <v>0.74669280000000005</v>
      </c>
      <c r="L26" s="57">
        <v>0.12685803800000001</v>
      </c>
    </row>
    <row r="27" spans="2:12" s="31" customFormat="1" x14ac:dyDescent="0.2">
      <c r="B27" s="36">
        <v>25</v>
      </c>
      <c r="C27" s="37" t="s">
        <v>264</v>
      </c>
      <c r="D27" s="52" t="s">
        <v>384</v>
      </c>
      <c r="E27" s="55">
        <v>5.2177221759247177E-3</v>
      </c>
      <c r="F27" s="56">
        <v>5.4767498891535133E-3</v>
      </c>
      <c r="G27" s="58">
        <v>1.0496438301034856</v>
      </c>
      <c r="H27" s="57">
        <v>6.9899869000000003E-2</v>
      </c>
      <c r="I27" s="55">
        <v>0.89425660838743559</v>
      </c>
      <c r="J27" s="56">
        <v>4.8537841999999998E-2</v>
      </c>
      <c r="K27" s="57">
        <v>0.94252247</v>
      </c>
      <c r="L27" s="57">
        <v>2.5708287E-2</v>
      </c>
    </row>
    <row r="28" spans="2:12" s="31" customFormat="1" x14ac:dyDescent="0.2">
      <c r="B28" s="36">
        <v>26</v>
      </c>
      <c r="C28" s="37" t="s">
        <v>261</v>
      </c>
      <c r="D28" s="52" t="s">
        <v>382</v>
      </c>
      <c r="E28" s="55">
        <v>1.55753393705408E-3</v>
      </c>
      <c r="F28" s="56">
        <v>1.6019338515688272E-3</v>
      </c>
      <c r="G28" s="58">
        <v>1.0285065470860464</v>
      </c>
      <c r="H28" s="57">
        <v>4.0550978000000001E-2</v>
      </c>
      <c r="I28" s="55">
        <v>0.90761423000562291</v>
      </c>
      <c r="J28" s="56">
        <v>4.2098704000000001E-2</v>
      </c>
      <c r="K28" s="57">
        <v>0.94252247</v>
      </c>
      <c r="L28" s="57">
        <v>2.5708287E-2</v>
      </c>
    </row>
    <row r="29" spans="2:12" s="31" customFormat="1" x14ac:dyDescent="0.2">
      <c r="B29" s="36">
        <v>27</v>
      </c>
      <c r="C29" s="37" t="s">
        <v>217</v>
      </c>
      <c r="D29" s="52" t="s">
        <v>398</v>
      </c>
      <c r="E29" s="55">
        <v>1.6080876372501951E-3</v>
      </c>
      <c r="F29" s="56">
        <v>1.6031975368518321E-3</v>
      </c>
      <c r="G29" s="57">
        <v>0.99695905852076261</v>
      </c>
      <c r="H29" s="57">
        <v>-4.3938349999999996E-3</v>
      </c>
      <c r="I29" s="55">
        <v>0.98128371023741989</v>
      </c>
      <c r="J29" s="56">
        <v>8.2054109999999993E-3</v>
      </c>
      <c r="K29" s="57">
        <v>0.98128371000000003</v>
      </c>
      <c r="L29" s="57">
        <v>8.2054109999999993E-3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C1D08-16D8-5E4D-9128-231E33982009}">
  <sheetPr>
    <tabColor rgb="FF00B050"/>
  </sheetPr>
  <dimension ref="A1:AC795"/>
  <sheetViews>
    <sheetView workbookViewId="0">
      <pane xSplit="1" topLeftCell="B1" activePane="topRight" state="frozen"/>
      <selection pane="topRight" activeCell="P15" sqref="P15"/>
    </sheetView>
  </sheetViews>
  <sheetFormatPr baseColWidth="10" defaultRowHeight="15" x14ac:dyDescent="0.2"/>
  <cols>
    <col min="1" max="1" width="13.83203125" customWidth="1"/>
    <col min="2" max="10" width="10.83203125" style="2"/>
    <col min="11" max="18" width="10.83203125" style="5"/>
    <col min="20" max="21" width="10.83203125" style="6"/>
    <col min="22" max="22" width="11.83203125" style="6" bestFit="1" customWidth="1"/>
    <col min="23" max="25" width="10.83203125" style="6"/>
    <col min="26" max="26" width="18.5" style="6" bestFit="1" customWidth="1"/>
    <col min="27" max="27" width="10.83203125" style="6"/>
    <col min="28" max="28" width="18.5" style="6" bestFit="1" customWidth="1"/>
    <col min="29" max="29" width="10.83203125" style="6"/>
  </cols>
  <sheetData>
    <row r="1" spans="1:29" x14ac:dyDescent="0.2">
      <c r="A1" s="19" t="s">
        <v>204</v>
      </c>
      <c r="B1" s="20" t="s">
        <v>486</v>
      </c>
      <c r="C1" s="20" t="s">
        <v>487</v>
      </c>
      <c r="D1" s="20" t="s">
        <v>488</v>
      </c>
      <c r="E1" s="20" t="s">
        <v>489</v>
      </c>
      <c r="F1" s="20" t="s">
        <v>490</v>
      </c>
      <c r="G1" s="20" t="s">
        <v>491</v>
      </c>
      <c r="H1" s="20" t="s">
        <v>492</v>
      </c>
      <c r="I1" s="20" t="s">
        <v>493</v>
      </c>
      <c r="J1" s="20" t="s">
        <v>494</v>
      </c>
      <c r="K1" s="23" t="s">
        <v>472</v>
      </c>
      <c r="L1" s="23" t="s">
        <v>473</v>
      </c>
      <c r="M1" s="23" t="s">
        <v>474</v>
      </c>
      <c r="N1" s="23" t="s">
        <v>475</v>
      </c>
      <c r="O1" s="23" t="s">
        <v>476</v>
      </c>
      <c r="P1" s="23" t="s">
        <v>477</v>
      </c>
      <c r="Q1" s="23" t="s">
        <v>478</v>
      </c>
      <c r="R1" s="23" t="s">
        <v>479</v>
      </c>
      <c r="S1" s="8" t="s">
        <v>342</v>
      </c>
      <c r="T1" s="8" t="s">
        <v>321</v>
      </c>
      <c r="U1" s="8" t="s">
        <v>322</v>
      </c>
      <c r="V1" s="9" t="s">
        <v>415</v>
      </c>
      <c r="W1" s="8" t="s">
        <v>416</v>
      </c>
      <c r="X1" s="8" t="s">
        <v>318</v>
      </c>
      <c r="Y1" s="8" t="s">
        <v>319</v>
      </c>
      <c r="Z1" s="8" t="s">
        <v>343</v>
      </c>
      <c r="AA1" s="8" t="s">
        <v>344</v>
      </c>
      <c r="AB1" s="8" t="s">
        <v>328</v>
      </c>
      <c r="AC1" s="8" t="s">
        <v>329</v>
      </c>
    </row>
    <row r="2" spans="1:29" x14ac:dyDescent="0.2">
      <c r="A2" s="1" t="s">
        <v>234</v>
      </c>
      <c r="B2" s="2">
        <v>7.1347031963470298E-3</v>
      </c>
      <c r="C2" s="2">
        <v>6.5955383123181398E-3</v>
      </c>
      <c r="D2" s="2">
        <v>4.4725905402731102E-2</v>
      </c>
      <c r="E2" s="2">
        <v>1.21264616717194E-2</v>
      </c>
      <c r="F2" s="2">
        <v>1.1474755537816799E-2</v>
      </c>
      <c r="G2" s="2">
        <v>5.5209679313990402E-3</v>
      </c>
      <c r="H2" s="2">
        <v>7.8148038926570303E-3</v>
      </c>
      <c r="I2" s="2">
        <v>1.0383793138552399E-2</v>
      </c>
      <c r="J2" s="2">
        <v>1.09238031018206E-2</v>
      </c>
      <c r="K2" s="5">
        <v>0.22123401889938901</v>
      </c>
      <c r="L2" s="5">
        <v>0.22363847045191201</v>
      </c>
      <c r="M2" s="5">
        <v>0.29814941740918399</v>
      </c>
      <c r="N2" s="5">
        <v>0.237856471325603</v>
      </c>
      <c r="O2" s="5">
        <v>0.31979877829680198</v>
      </c>
      <c r="P2" s="5">
        <v>0.27849829351535799</v>
      </c>
      <c r="Q2" s="5">
        <v>0.230643044619423</v>
      </c>
      <c r="R2" s="5">
        <v>0.234094903339192</v>
      </c>
      <c r="S2">
        <v>1</v>
      </c>
      <c r="T2" s="6">
        <f t="shared" ref="T2:T33" si="0">AVERAGEIF(B2:J2,"&lt;&gt;0")</f>
        <v>1.2966748020595727E-2</v>
      </c>
      <c r="U2" s="6">
        <f t="shared" ref="U2:U33" si="1">AVERAGEIF(K2:R2,"&lt;&gt;0")</f>
        <v>0.25548917473210786</v>
      </c>
      <c r="V2" s="6">
        <f>TTEST(B2:J2,K2:R2,2,3)</f>
        <v>8.5879394149279006E-8</v>
      </c>
      <c r="W2" s="6">
        <f t="shared" ref="W2:W33" si="2">-LOG10(V2)</f>
        <v>7.0661110280289083</v>
      </c>
      <c r="X2" s="6">
        <f t="shared" ref="X2:X33" si="3">T2/U2</f>
        <v>5.0752631825563485E-2</v>
      </c>
      <c r="Y2" s="6">
        <f t="shared" ref="Y2:Y33" si="4">LOG(X2,2)</f>
        <v>-4.300373553225862</v>
      </c>
      <c r="Z2" s="6" t="s">
        <v>335</v>
      </c>
      <c r="AA2" s="6" t="s">
        <v>330</v>
      </c>
      <c r="AB2" s="6" t="s">
        <v>335</v>
      </c>
      <c r="AC2" s="6" t="s">
        <v>330</v>
      </c>
    </row>
    <row r="3" spans="1:29" x14ac:dyDescent="0.2">
      <c r="A3" t="s">
        <v>236</v>
      </c>
      <c r="B3" s="2">
        <v>5.7077625570776296E-4</v>
      </c>
      <c r="C3" s="2">
        <v>5.8195926285160003E-4</v>
      </c>
      <c r="D3" s="2">
        <v>4.1559469622006696E-3</v>
      </c>
      <c r="E3" s="2">
        <v>2.5985275010827198E-3</v>
      </c>
      <c r="F3" s="2">
        <v>9.1621704163697402E-4</v>
      </c>
      <c r="G3" s="2">
        <v>7.3724565025066395E-4</v>
      </c>
      <c r="H3" s="2">
        <v>1.0788941335131499E-3</v>
      </c>
      <c r="I3" s="2">
        <v>1.89582917581321E-3</v>
      </c>
      <c r="J3" s="2">
        <v>5.8733701397862105E-4</v>
      </c>
      <c r="K3" s="5">
        <v>2.58476931628683E-2</v>
      </c>
      <c r="L3" s="5">
        <v>2.54924681344148E-2</v>
      </c>
      <c r="M3" s="5">
        <v>3.8382453735435203E-2</v>
      </c>
      <c r="N3" s="5">
        <v>2.4130366656220599E-2</v>
      </c>
      <c r="O3" s="5">
        <v>3.01832554796982E-2</v>
      </c>
      <c r="P3" s="5">
        <v>2.2184300341296901E-2</v>
      </c>
      <c r="Q3" s="5">
        <v>2.98556430446194E-2</v>
      </c>
      <c r="R3" s="5">
        <v>3.02284710017575E-2</v>
      </c>
      <c r="S3">
        <v>2</v>
      </c>
      <c r="T3" s="6">
        <f t="shared" si="0"/>
        <v>1.4580814441150411E-3</v>
      </c>
      <c r="U3" s="6">
        <f t="shared" si="1"/>
        <v>2.828808144453886E-2</v>
      </c>
      <c r="V3" s="6">
        <f>TTEST(B3:J3,K3:R3,2,3)</f>
        <v>6.6909053119768091E-7</v>
      </c>
      <c r="W3" s="6">
        <f t="shared" si="2"/>
        <v>6.1745151161042715</v>
      </c>
      <c r="X3" s="6">
        <f t="shared" si="3"/>
        <v>5.1544020296100009E-2</v>
      </c>
      <c r="Y3" s="6">
        <f t="shared" si="4"/>
        <v>-4.2780511218234896</v>
      </c>
      <c r="Z3" s="6" t="s">
        <v>335</v>
      </c>
      <c r="AA3" s="6" t="s">
        <v>330</v>
      </c>
      <c r="AB3" s="6" t="s">
        <v>335</v>
      </c>
      <c r="AC3" s="6" t="s">
        <v>330</v>
      </c>
    </row>
    <row r="4" spans="1:29" x14ac:dyDescent="0.2">
      <c r="A4" t="s">
        <v>209</v>
      </c>
      <c r="B4" s="2">
        <v>2.4257990867579899E-3</v>
      </c>
      <c r="C4" s="2">
        <v>3.6857419980601399E-3</v>
      </c>
      <c r="D4" s="2">
        <v>4.9475559073817498E-3</v>
      </c>
      <c r="E4" s="2">
        <v>5.4135989605890002E-3</v>
      </c>
      <c r="F4" s="2">
        <v>1.73063218975873E-3</v>
      </c>
      <c r="G4" s="2">
        <v>3.8336773813034499E-3</v>
      </c>
      <c r="H4" s="2">
        <v>2.29265003371544E-3</v>
      </c>
      <c r="I4" s="2">
        <v>2.3947315905009001E-3</v>
      </c>
      <c r="J4" s="2">
        <v>2.4668154587102098E-3</v>
      </c>
      <c r="K4" s="5">
        <v>1.30628126737076E-2</v>
      </c>
      <c r="L4" s="5">
        <v>1.3325608342989599E-2</v>
      </c>
      <c r="M4" s="5">
        <v>1.6792323509252902E-2</v>
      </c>
      <c r="N4" s="5">
        <v>1.9116264493889101E-2</v>
      </c>
      <c r="O4" s="5">
        <v>2.2996766079770001E-2</v>
      </c>
      <c r="P4" s="5">
        <v>2.0136518771331099E-2</v>
      </c>
      <c r="Q4" s="5">
        <v>1.7716535433070901E-2</v>
      </c>
      <c r="R4" s="5">
        <v>1.8629173989455201E-2</v>
      </c>
      <c r="S4">
        <v>3</v>
      </c>
      <c r="T4" s="6">
        <f t="shared" si="0"/>
        <v>3.243466956308623E-3</v>
      </c>
      <c r="U4" s="6">
        <f t="shared" si="1"/>
        <v>1.77220004116833E-2</v>
      </c>
      <c r="V4" s="6">
        <f>TTEST(B4:J4,K4:R4,2,3)</f>
        <v>1.2828901368592857E-6</v>
      </c>
      <c r="W4" s="6">
        <f t="shared" si="2"/>
        <v>5.8918105338033415</v>
      </c>
      <c r="X4" s="6">
        <f t="shared" si="3"/>
        <v>0.18301923490365987</v>
      </c>
      <c r="Y4" s="6">
        <f t="shared" si="4"/>
        <v>-2.4499328144554493</v>
      </c>
      <c r="Z4" s="6" t="s">
        <v>335</v>
      </c>
      <c r="AA4" s="6" t="s">
        <v>330</v>
      </c>
      <c r="AB4" s="6" t="s">
        <v>335</v>
      </c>
      <c r="AC4" s="6" t="s">
        <v>330</v>
      </c>
    </row>
    <row r="5" spans="1:29" x14ac:dyDescent="0.2">
      <c r="A5" t="s">
        <v>261</v>
      </c>
      <c r="B5" s="2">
        <v>1.71232876712329E-3</v>
      </c>
      <c r="C5" s="2">
        <v>3.1037827352085401E-3</v>
      </c>
      <c r="D5" s="2">
        <v>4.3538491984959401E-3</v>
      </c>
      <c r="E5" s="2">
        <v>2.1654395842355999E-3</v>
      </c>
      <c r="F5" s="2">
        <v>3.0540568054565799E-4</v>
      </c>
      <c r="G5" s="2">
        <v>1.76938956060159E-3</v>
      </c>
      <c r="H5" s="2">
        <v>8.0917060013486195E-4</v>
      </c>
      <c r="I5" s="2">
        <v>2.3947315905009001E-3</v>
      </c>
      <c r="J5" s="2">
        <v>1.4096088335486901E-3</v>
      </c>
      <c r="K5" s="5">
        <v>7.22623679822123E-3</v>
      </c>
      <c r="L5" s="5">
        <v>7.5318655851680204E-3</v>
      </c>
      <c r="M5" s="5">
        <v>9.5956134338588094E-3</v>
      </c>
      <c r="N5" s="5">
        <v>1.19084926355374E-2</v>
      </c>
      <c r="O5" s="5">
        <v>1.3295005389867101E-2</v>
      </c>
      <c r="P5" s="5">
        <v>1.0580204778157E-2</v>
      </c>
      <c r="Q5" s="5">
        <v>1.4435695538057699E-2</v>
      </c>
      <c r="R5" s="5">
        <v>1.15992970123023E-2</v>
      </c>
      <c r="S5">
        <v>4</v>
      </c>
      <c r="T5" s="6">
        <f t="shared" si="0"/>
        <v>2.0026340611550082E-3</v>
      </c>
      <c r="U5" s="6">
        <f t="shared" si="1"/>
        <v>1.0771551396396194E-2</v>
      </c>
      <c r="V5" s="6">
        <f>TTEST(B5:J5,K5:R5,2,3)</f>
        <v>6.1104601454569361E-6</v>
      </c>
      <c r="W5" s="6">
        <f t="shared" si="2"/>
        <v>5.2139260841750801</v>
      </c>
      <c r="X5" s="6">
        <f t="shared" si="3"/>
        <v>0.18591881405542227</v>
      </c>
      <c r="Y5" s="6">
        <f t="shared" si="4"/>
        <v>-2.4272553237098755</v>
      </c>
      <c r="Z5" s="6" t="s">
        <v>335</v>
      </c>
      <c r="AA5" s="6" t="s">
        <v>330</v>
      </c>
      <c r="AB5" s="6" t="s">
        <v>335</v>
      </c>
      <c r="AC5" s="6" t="s">
        <v>330</v>
      </c>
    </row>
    <row r="6" spans="1:29" x14ac:dyDescent="0.2">
      <c r="A6" t="s">
        <v>287</v>
      </c>
      <c r="B6" s="2">
        <v>4.28082191780822E-4</v>
      </c>
      <c r="C6" s="2">
        <v>7.7594568380213395E-4</v>
      </c>
      <c r="D6" s="2">
        <v>7.9160894518107996E-4</v>
      </c>
      <c r="E6" s="2">
        <v>8.6617583369424001E-4</v>
      </c>
      <c r="F6" s="2">
        <v>2.9934144881261203E-4</v>
      </c>
      <c r="G6" s="2">
        <v>3.52402208387173E-4</v>
      </c>
      <c r="H6" s="2">
        <v>2.9489826010026498E-4</v>
      </c>
      <c r="I6" s="2">
        <v>0</v>
      </c>
      <c r="J6" s="2">
        <v>0</v>
      </c>
      <c r="K6" s="5">
        <v>8.6158977209560908E-3</v>
      </c>
      <c r="L6" s="5">
        <v>1.1297798377751999E-2</v>
      </c>
      <c r="M6" s="5">
        <v>7.8821110349554507E-3</v>
      </c>
      <c r="N6" s="5">
        <v>8.4612973989344996E-3</v>
      </c>
      <c r="O6" s="5">
        <v>1.11390585698886E-2</v>
      </c>
      <c r="P6" s="5">
        <v>5.1194539249146799E-3</v>
      </c>
      <c r="Q6" s="5">
        <v>7.8740157480314994E-3</v>
      </c>
      <c r="R6" s="5">
        <v>1.15992970123023E-2</v>
      </c>
      <c r="S6">
        <v>5</v>
      </c>
      <c r="T6" s="6">
        <f t="shared" si="0"/>
        <v>5.4406493882261798E-4</v>
      </c>
      <c r="U6" s="6">
        <f t="shared" si="1"/>
        <v>8.9986162234668918E-3</v>
      </c>
      <c r="V6" s="6">
        <f>TTEST(B6:H6,K6:R6,2,3)</f>
        <v>1.1253455001856366E-5</v>
      </c>
      <c r="W6" s="6">
        <f t="shared" si="2"/>
        <v>4.9487141212966259</v>
      </c>
      <c r="X6" s="6">
        <f t="shared" si="3"/>
        <v>6.0460955919398728E-2</v>
      </c>
      <c r="Y6" s="6">
        <f t="shared" si="4"/>
        <v>-4.0478524008641195</v>
      </c>
      <c r="Z6" s="6" t="s">
        <v>335</v>
      </c>
      <c r="AA6" s="6" t="s">
        <v>330</v>
      </c>
      <c r="AB6" s="6" t="s">
        <v>335</v>
      </c>
      <c r="AC6" s="6" t="s">
        <v>330</v>
      </c>
    </row>
    <row r="7" spans="1:29" x14ac:dyDescent="0.2">
      <c r="A7" t="s">
        <v>207</v>
      </c>
      <c r="B7" s="2">
        <v>7.7594568380213395E-4</v>
      </c>
      <c r="C7" s="2">
        <v>1.9790223629527E-3</v>
      </c>
      <c r="D7" s="2">
        <v>6.4963187527067995E-4</v>
      </c>
      <c r="E7" s="2">
        <v>3.0540568054565799E-4</v>
      </c>
      <c r="F7" s="2">
        <v>1.3270421704511899E-3</v>
      </c>
      <c r="G7" s="2">
        <v>5.3944706675657496E-4</v>
      </c>
      <c r="H7" s="2">
        <v>3.9912193175015002E-4</v>
      </c>
      <c r="I7" s="2">
        <v>3.52402208387173E-4</v>
      </c>
      <c r="J7" s="2">
        <v>0</v>
      </c>
      <c r="K7" s="5">
        <v>3.8910505836575902E-3</v>
      </c>
      <c r="L7" s="5">
        <v>4.9246813441483203E-3</v>
      </c>
      <c r="M7" s="5">
        <v>3.42700479780672E-3</v>
      </c>
      <c r="N7" s="5">
        <v>2.8204324663115002E-3</v>
      </c>
      <c r="O7" s="5">
        <v>5.0305425799496897E-3</v>
      </c>
      <c r="P7" s="5">
        <v>3.07167235494881E-3</v>
      </c>
      <c r="Q7" s="5">
        <v>2.2965879265091898E-3</v>
      </c>
      <c r="R7" s="5">
        <v>3.5149384885764501E-3</v>
      </c>
      <c r="S7">
        <v>7</v>
      </c>
      <c r="T7" s="6">
        <f t="shared" si="0"/>
        <v>7.9100237248953245E-4</v>
      </c>
      <c r="U7" s="6">
        <f t="shared" si="1"/>
        <v>3.6221138177385342E-3</v>
      </c>
      <c r="V7" s="6">
        <f>TTEST(B7:I7,K7:R7,2,3)</f>
        <v>1.545582366596213E-5</v>
      </c>
      <c r="W7" s="6">
        <f t="shared" si="2"/>
        <v>4.8109078457251959</v>
      </c>
      <c r="X7" s="6">
        <f t="shared" si="3"/>
        <v>0.21838142374647812</v>
      </c>
      <c r="Y7" s="6">
        <f t="shared" si="4"/>
        <v>-2.1950779538706464</v>
      </c>
      <c r="Z7" s="6" t="s">
        <v>335</v>
      </c>
      <c r="AA7" s="6" t="s">
        <v>330</v>
      </c>
      <c r="AB7" s="6" t="s">
        <v>335</v>
      </c>
      <c r="AC7" s="6" t="s">
        <v>330</v>
      </c>
    </row>
    <row r="8" spans="1:29" x14ac:dyDescent="0.2">
      <c r="A8" t="s">
        <v>239</v>
      </c>
      <c r="B8" s="2">
        <v>2.2831050228310501E-3</v>
      </c>
      <c r="C8" s="2">
        <v>8.9233753637245408E-3</v>
      </c>
      <c r="D8" s="2">
        <v>1.00930140510588E-2</v>
      </c>
      <c r="E8" s="2">
        <v>5.6301429190125599E-3</v>
      </c>
      <c r="F8" s="2">
        <v>2.0360378703043898E-3</v>
      </c>
      <c r="G8" s="2">
        <v>2.8015334709525202E-3</v>
      </c>
      <c r="H8" s="2">
        <v>2.4275118004045901E-3</v>
      </c>
      <c r="I8" s="2">
        <v>2.0953901416882899E-3</v>
      </c>
      <c r="J8" s="2">
        <v>1.6445436391401399E-3</v>
      </c>
      <c r="K8" s="5">
        <v>1.2784880489160599E-2</v>
      </c>
      <c r="L8" s="5">
        <v>1.44843568945539E-2</v>
      </c>
      <c r="M8" s="5">
        <v>1.4050719671007499E-2</v>
      </c>
      <c r="N8" s="5">
        <v>1.15951112503917E-2</v>
      </c>
      <c r="O8" s="5">
        <v>1.22170319798778E-2</v>
      </c>
      <c r="P8" s="5">
        <v>1.2627986348122899E-2</v>
      </c>
      <c r="Q8" s="5">
        <v>9.5144356955380593E-3</v>
      </c>
      <c r="R8" s="5">
        <v>9.4903339191564108E-3</v>
      </c>
      <c r="S8">
        <v>8</v>
      </c>
      <c r="T8" s="6">
        <f t="shared" si="0"/>
        <v>4.2149615865685426E-3</v>
      </c>
      <c r="U8" s="6">
        <f t="shared" si="1"/>
        <v>1.2095607030976108E-2</v>
      </c>
      <c r="V8" s="6">
        <f t="shared" ref="V8:V13" si="5">TTEST(B8:J8,K8:R8,2,3)</f>
        <v>2.977413208404468E-5</v>
      </c>
      <c r="W8" s="6">
        <f t="shared" si="2"/>
        <v>4.5261608893448946</v>
      </c>
      <c r="X8" s="6">
        <f t="shared" si="3"/>
        <v>0.34847044681381301</v>
      </c>
      <c r="Y8" s="6">
        <f t="shared" si="4"/>
        <v>-1.5208917861195081</v>
      </c>
      <c r="Z8" s="6" t="s">
        <v>335</v>
      </c>
      <c r="AA8" s="6" t="s">
        <v>330</v>
      </c>
      <c r="AB8" s="6" t="s">
        <v>335</v>
      </c>
      <c r="AC8" s="6" t="s">
        <v>330</v>
      </c>
    </row>
    <row r="9" spans="1:29" x14ac:dyDescent="0.2">
      <c r="A9" t="s">
        <v>235</v>
      </c>
      <c r="B9" s="2">
        <v>4.4235159817351596E-3</v>
      </c>
      <c r="C9" s="2">
        <v>1.0087293889427701E-2</v>
      </c>
      <c r="D9" s="2">
        <v>1.26657431228973E-2</v>
      </c>
      <c r="E9" s="2">
        <v>9.0948462537895208E-3</v>
      </c>
      <c r="F9" s="2">
        <v>3.3594624860022399E-3</v>
      </c>
      <c r="G9" s="2">
        <v>4.1285756414037198E-3</v>
      </c>
      <c r="H9" s="2">
        <v>4.3155765340525997E-3</v>
      </c>
      <c r="I9" s="2">
        <v>3.59209738575135E-3</v>
      </c>
      <c r="J9" s="2">
        <v>3.6414894866674502E-3</v>
      </c>
      <c r="K9" s="5">
        <v>1.36186770428016E-2</v>
      </c>
      <c r="L9" s="5">
        <v>2.3174971031286198E-2</v>
      </c>
      <c r="M9" s="5">
        <v>1.16518163125428E-2</v>
      </c>
      <c r="N9" s="5">
        <v>2.1936696960200602E-2</v>
      </c>
      <c r="O9" s="5">
        <v>1.9044196909809599E-2</v>
      </c>
      <c r="P9" s="5">
        <v>1.6382252559727001E-2</v>
      </c>
      <c r="Q9" s="5">
        <v>1.70603674540682E-2</v>
      </c>
      <c r="R9" s="5">
        <v>2.6713532513180999E-2</v>
      </c>
      <c r="S9">
        <v>9</v>
      </c>
      <c r="T9" s="6">
        <f t="shared" si="0"/>
        <v>6.1454000868585599E-3</v>
      </c>
      <c r="U9" s="6">
        <f t="shared" si="1"/>
        <v>1.8697813847952126E-2</v>
      </c>
      <c r="V9" s="6">
        <f t="shared" si="5"/>
        <v>6.7066679676738757E-5</v>
      </c>
      <c r="W9" s="6">
        <f t="shared" si="2"/>
        <v>4.1734931940882287</v>
      </c>
      <c r="X9" s="6">
        <f t="shared" si="3"/>
        <v>0.32866944429076311</v>
      </c>
      <c r="Y9" s="6">
        <f t="shared" si="4"/>
        <v>-1.6052907565684869</v>
      </c>
      <c r="Z9" s="6" t="s">
        <v>335</v>
      </c>
      <c r="AA9" s="6" t="s">
        <v>330</v>
      </c>
      <c r="AB9" s="6" t="s">
        <v>335</v>
      </c>
      <c r="AC9" s="6" t="s">
        <v>330</v>
      </c>
    </row>
    <row r="10" spans="1:29" x14ac:dyDescent="0.2">
      <c r="A10" t="s">
        <v>277</v>
      </c>
      <c r="B10" s="2">
        <v>2.1404109589041099E-3</v>
      </c>
      <c r="C10" s="2">
        <v>1.9398642095053301E-3</v>
      </c>
      <c r="D10" s="2">
        <v>1.78112012665743E-3</v>
      </c>
      <c r="E10" s="2">
        <v>8.6617583369424001E-4</v>
      </c>
      <c r="F10" s="2">
        <v>1.32342461569785E-3</v>
      </c>
      <c r="G10" s="2">
        <v>5.8979652020053105E-4</v>
      </c>
      <c r="H10" s="2">
        <v>1.61834120026972E-3</v>
      </c>
      <c r="I10" s="2">
        <v>1.1973657952504501E-3</v>
      </c>
      <c r="J10" s="2">
        <v>2.11441325032304E-3</v>
      </c>
      <c r="K10" s="5">
        <v>7.7821011673151804E-3</v>
      </c>
      <c r="L10" s="5">
        <v>6.9524913093858597E-3</v>
      </c>
      <c r="M10" s="5">
        <v>5.4832076764907501E-3</v>
      </c>
      <c r="N10" s="5">
        <v>5.3274835474772797E-3</v>
      </c>
      <c r="O10" s="5">
        <v>9.7017606899029805E-3</v>
      </c>
      <c r="P10" s="5">
        <v>7.1672354948805498E-3</v>
      </c>
      <c r="Q10" s="5">
        <v>3.60892388451444E-3</v>
      </c>
      <c r="R10" s="5">
        <v>5.2724077328646698E-3</v>
      </c>
      <c r="S10">
        <v>6</v>
      </c>
      <c r="T10" s="6">
        <f t="shared" si="0"/>
        <v>1.5078791678336334E-3</v>
      </c>
      <c r="U10" s="6">
        <f t="shared" si="1"/>
        <v>6.411951437853964E-3</v>
      </c>
      <c r="V10" s="6">
        <f t="shared" si="5"/>
        <v>9.6968912122300958E-5</v>
      </c>
      <c r="W10" s="6">
        <f t="shared" si="2"/>
        <v>4.013367476638293</v>
      </c>
      <c r="X10" s="6">
        <f t="shared" si="3"/>
        <v>0.23516696632036724</v>
      </c>
      <c r="Y10" s="6">
        <f t="shared" si="4"/>
        <v>-2.0882426744785416</v>
      </c>
      <c r="Z10" s="6" t="s">
        <v>335</v>
      </c>
      <c r="AA10" s="6" t="s">
        <v>330</v>
      </c>
      <c r="AB10" s="6" t="s">
        <v>335</v>
      </c>
      <c r="AC10" s="6" t="s">
        <v>330</v>
      </c>
    </row>
    <row r="11" spans="1:29" x14ac:dyDescent="0.2">
      <c r="A11" t="s">
        <v>206</v>
      </c>
      <c r="B11" s="2">
        <v>8.56164383561644E-4</v>
      </c>
      <c r="C11" s="2">
        <v>1.3579049466537301E-3</v>
      </c>
      <c r="D11" s="2">
        <v>1.5832178903621599E-3</v>
      </c>
      <c r="E11" s="2">
        <v>2.1654395842355999E-3</v>
      </c>
      <c r="F11" s="2">
        <v>6.1081136109131598E-4</v>
      </c>
      <c r="G11" s="2">
        <v>5.8979652020053105E-4</v>
      </c>
      <c r="H11" s="2">
        <v>1.3486176668914399E-3</v>
      </c>
      <c r="I11" s="2">
        <v>1.1973657952504501E-3</v>
      </c>
      <c r="J11" s="2">
        <v>1.1746740279572399E-3</v>
      </c>
      <c r="K11" s="5">
        <v>2.2234574763757599E-3</v>
      </c>
      <c r="L11" s="5">
        <v>4.0556199304750901E-3</v>
      </c>
      <c r="M11" s="5">
        <v>3.42700479780672E-3</v>
      </c>
      <c r="N11" s="5">
        <v>2.1936696960200598E-3</v>
      </c>
      <c r="O11" s="5">
        <v>2.1559468199784399E-3</v>
      </c>
      <c r="P11" s="5">
        <v>3.7542662116041002E-3</v>
      </c>
      <c r="Q11" s="5">
        <v>3.60892388451444E-3</v>
      </c>
      <c r="R11" s="5">
        <v>2.4604569420035101E-3</v>
      </c>
      <c r="S11">
        <v>11</v>
      </c>
      <c r="T11" s="6">
        <f t="shared" si="0"/>
        <v>1.209332464022679E-3</v>
      </c>
      <c r="U11" s="6">
        <f t="shared" si="1"/>
        <v>2.984918219847265E-3</v>
      </c>
      <c r="V11" s="6">
        <f t="shared" si="5"/>
        <v>1.8574506800458763E-4</v>
      </c>
      <c r="W11" s="6">
        <f t="shared" si="2"/>
        <v>3.7310827090173415</v>
      </c>
      <c r="X11" s="6">
        <f t="shared" si="3"/>
        <v>0.40514760370371528</v>
      </c>
      <c r="Y11" s="6">
        <f t="shared" si="4"/>
        <v>-1.3034804872947434</v>
      </c>
      <c r="Z11" s="6" t="s">
        <v>335</v>
      </c>
      <c r="AA11" s="6" t="s">
        <v>330</v>
      </c>
      <c r="AB11" s="6" t="s">
        <v>335</v>
      </c>
      <c r="AC11" s="6" t="s">
        <v>330</v>
      </c>
    </row>
    <row r="12" spans="1:29" x14ac:dyDescent="0.2">
      <c r="A12" t="s">
        <v>238</v>
      </c>
      <c r="B12" s="2">
        <v>8.56164383561644E-4</v>
      </c>
      <c r="C12" s="2">
        <v>1.3579049466537301E-3</v>
      </c>
      <c r="D12" s="2">
        <v>1.5832178903621599E-3</v>
      </c>
      <c r="E12" s="2">
        <v>1.73235166738848E-3</v>
      </c>
      <c r="F12" s="2">
        <v>6.1081136109131598E-4</v>
      </c>
      <c r="G12" s="2">
        <v>5.8979652020053105E-4</v>
      </c>
      <c r="H12" s="2">
        <v>1.3486176668914399E-3</v>
      </c>
      <c r="I12" s="2">
        <v>1.1973657952504501E-3</v>
      </c>
      <c r="J12" s="2">
        <v>1.1746740279572399E-3</v>
      </c>
      <c r="K12" s="5">
        <v>1.9455252918287899E-3</v>
      </c>
      <c r="L12" s="5">
        <v>4.0556199304750901E-3</v>
      </c>
      <c r="M12" s="5">
        <v>3.0843043180260499E-3</v>
      </c>
      <c r="N12" s="5">
        <v>2.1936696960200598E-3</v>
      </c>
      <c r="O12" s="5">
        <v>2.1559468199784399E-3</v>
      </c>
      <c r="P12" s="5">
        <v>3.7542662116041002E-3</v>
      </c>
      <c r="Q12" s="5">
        <v>3.60892388451444E-3</v>
      </c>
      <c r="R12" s="5">
        <v>2.4604569420035101E-3</v>
      </c>
      <c r="S12">
        <v>10</v>
      </c>
      <c r="T12" s="6">
        <f t="shared" si="0"/>
        <v>1.1612115843729989E-3</v>
      </c>
      <c r="U12" s="6">
        <f t="shared" si="1"/>
        <v>2.9073391368063099E-3</v>
      </c>
      <c r="V12" s="6">
        <f t="shared" si="5"/>
        <v>2.9482001994283894E-4</v>
      </c>
      <c r="W12" s="6">
        <f t="shared" si="2"/>
        <v>3.5304430287658635</v>
      </c>
      <c r="X12" s="6">
        <f t="shared" si="3"/>
        <v>0.39940699372574096</v>
      </c>
      <c r="Y12" s="6">
        <f t="shared" si="4"/>
        <v>-1.3240684998994039</v>
      </c>
      <c r="Z12" s="6" t="s">
        <v>335</v>
      </c>
      <c r="AA12" s="6" t="s">
        <v>330</v>
      </c>
      <c r="AB12" s="6" t="s">
        <v>335</v>
      </c>
      <c r="AC12" s="6" t="s">
        <v>330</v>
      </c>
    </row>
    <row r="13" spans="1:29" x14ac:dyDescent="0.2">
      <c r="A13" t="s">
        <v>257</v>
      </c>
      <c r="B13" s="2">
        <v>0.35017123287671198</v>
      </c>
      <c r="C13" s="2">
        <v>0.51891367604267702</v>
      </c>
      <c r="D13" s="2">
        <v>0.60617454977241203</v>
      </c>
      <c r="E13" s="2">
        <v>0.78605456907752302</v>
      </c>
      <c r="F13" s="2">
        <v>0.248702025857681</v>
      </c>
      <c r="G13" s="2">
        <v>0.49424948392804502</v>
      </c>
      <c r="H13" s="2">
        <v>0.34875252865812501</v>
      </c>
      <c r="I13" s="2">
        <v>0.30822191179405301</v>
      </c>
      <c r="J13" s="2">
        <v>0.27663573358393001</v>
      </c>
      <c r="K13" s="5">
        <v>0.101445247359644</v>
      </c>
      <c r="L13" s="5">
        <v>9.2120509849362694E-2</v>
      </c>
      <c r="M13" s="5">
        <v>7.9163810829335199E-2</v>
      </c>
      <c r="N13" s="5">
        <v>6.2362895643998703E-2</v>
      </c>
      <c r="O13" s="5">
        <v>7.0427596119295693E-2</v>
      </c>
      <c r="P13" s="5">
        <v>6.5870307167235506E-2</v>
      </c>
      <c r="Q13" s="5">
        <v>0.18503937007874</v>
      </c>
      <c r="R13" s="5">
        <v>0.100878734622144</v>
      </c>
      <c r="S13">
        <v>13</v>
      </c>
      <c r="T13" s="6">
        <f t="shared" si="0"/>
        <v>0.43754174573235094</v>
      </c>
      <c r="U13" s="6">
        <f t="shared" si="1"/>
        <v>9.4663558958719474E-2</v>
      </c>
      <c r="V13" s="6">
        <f t="shared" si="5"/>
        <v>3.4003420503846306E-4</v>
      </c>
      <c r="W13" s="6">
        <f t="shared" si="2"/>
        <v>3.4684773938039926</v>
      </c>
      <c r="X13" s="6">
        <f t="shared" si="3"/>
        <v>4.6220715821930218</v>
      </c>
      <c r="Y13" s="6">
        <f t="shared" si="4"/>
        <v>2.2085396030498541</v>
      </c>
      <c r="Z13" s="6" t="s">
        <v>335</v>
      </c>
      <c r="AA13" s="6" t="s">
        <v>330</v>
      </c>
      <c r="AB13" s="6" t="s">
        <v>335</v>
      </c>
      <c r="AC13" s="6" t="s">
        <v>330</v>
      </c>
    </row>
    <row r="14" spans="1:29" s="19" customFormat="1" x14ac:dyDescent="0.2">
      <c r="A14" s="19" t="s">
        <v>274</v>
      </c>
      <c r="B14" s="20">
        <v>1.3579049466537301E-3</v>
      </c>
      <c r="C14" s="20">
        <v>2.7706313081337802E-3</v>
      </c>
      <c r="D14" s="20">
        <v>6.4963187527067995E-4</v>
      </c>
      <c r="E14" s="20">
        <v>5.8979652020053105E-4</v>
      </c>
      <c r="F14" s="20">
        <v>4.9890241468768704E-4</v>
      </c>
      <c r="G14" s="20">
        <v>0</v>
      </c>
      <c r="H14" s="20">
        <v>0</v>
      </c>
      <c r="I14" s="20">
        <v>0</v>
      </c>
      <c r="J14" s="20">
        <v>0</v>
      </c>
      <c r="K14" s="23">
        <v>2.8119507908611601E-3</v>
      </c>
      <c r="L14" s="23">
        <v>4.7248471372984997E-3</v>
      </c>
      <c r="M14" s="23">
        <v>8.4009269988412506E-3</v>
      </c>
      <c r="N14" s="23">
        <v>6.5113091158327599E-3</v>
      </c>
      <c r="O14" s="23">
        <v>4.3873393920401101E-3</v>
      </c>
      <c r="P14" s="23">
        <v>3.9525691699604697E-3</v>
      </c>
      <c r="Q14" s="23">
        <v>3.7542662116041002E-3</v>
      </c>
      <c r="R14" s="23">
        <v>5.2493438320209999E-3</v>
      </c>
      <c r="S14" s="19">
        <v>18</v>
      </c>
      <c r="T14" s="38">
        <f t="shared" si="0"/>
        <v>1.1733734129892816E-3</v>
      </c>
      <c r="U14" s="38">
        <f t="shared" si="1"/>
        <v>4.974069081057418E-3</v>
      </c>
      <c r="V14" s="38">
        <f>TTEST(B14:F14,K14:R14,2,3)</f>
        <v>3.966629578445007E-4</v>
      </c>
      <c r="W14" s="38">
        <f t="shared" si="2"/>
        <v>3.4015783539872944</v>
      </c>
      <c r="X14" s="38">
        <f t="shared" si="3"/>
        <v>0.23589809346593127</v>
      </c>
      <c r="Y14" s="38">
        <f t="shared" si="4"/>
        <v>-2.0837643361589109</v>
      </c>
      <c r="Z14" s="38" t="s">
        <v>335</v>
      </c>
      <c r="AA14" s="38" t="s">
        <v>331</v>
      </c>
      <c r="AB14" s="38" t="s">
        <v>335</v>
      </c>
      <c r="AC14" s="38" t="s">
        <v>331</v>
      </c>
    </row>
    <row r="15" spans="1:29" x14ac:dyDescent="0.2">
      <c r="A15" t="s">
        <v>299</v>
      </c>
      <c r="B15" s="2">
        <v>2.8538812785388099E-4</v>
      </c>
      <c r="C15" s="2">
        <v>3.8797284190106697E-4</v>
      </c>
      <c r="D15" s="2">
        <v>3.9580447259053998E-4</v>
      </c>
      <c r="E15" s="2">
        <v>2.9489826010026498E-4</v>
      </c>
      <c r="F15" s="2">
        <v>2.6972353337828699E-4</v>
      </c>
      <c r="G15" s="2">
        <v>1.9956096587507501E-4</v>
      </c>
      <c r="H15" s="2">
        <v>0</v>
      </c>
      <c r="I15" s="2">
        <v>0</v>
      </c>
      <c r="J15" s="2">
        <v>0</v>
      </c>
      <c r="K15" s="5">
        <v>4.9209138840070298E-3</v>
      </c>
      <c r="L15" s="5">
        <v>3.60892388451444E-3</v>
      </c>
      <c r="M15" s="5">
        <v>1.6675931072818199E-3</v>
      </c>
      <c r="N15" s="5">
        <v>2.0278099652375398E-3</v>
      </c>
      <c r="O15" s="5">
        <v>1.71350239890336E-3</v>
      </c>
      <c r="P15" s="5">
        <v>3.7605766217486702E-3</v>
      </c>
      <c r="Q15" s="5">
        <v>5.0305425799496897E-3</v>
      </c>
      <c r="R15" s="5">
        <v>5.1194539249146799E-3</v>
      </c>
      <c r="S15">
        <v>16</v>
      </c>
      <c r="T15" s="6">
        <f t="shared" si="0"/>
        <v>3.0555803361651912E-4</v>
      </c>
      <c r="U15" s="6">
        <f t="shared" si="1"/>
        <v>3.4811645458196539E-3</v>
      </c>
      <c r="V15" s="6">
        <f>TTEST(B15:G15,K15:R15,2,3)</f>
        <v>5.4341740582017654E-4</v>
      </c>
      <c r="W15" s="6">
        <f t="shared" si="2"/>
        <v>3.2648664551146833</v>
      </c>
      <c r="X15" s="6">
        <f t="shared" si="3"/>
        <v>8.7774659771095151E-2</v>
      </c>
      <c r="Y15" s="6">
        <f t="shared" si="4"/>
        <v>-3.510051690779262</v>
      </c>
      <c r="Z15" s="6" t="s">
        <v>335</v>
      </c>
      <c r="AA15" s="6" t="s">
        <v>330</v>
      </c>
      <c r="AB15" s="6" t="s">
        <v>335</v>
      </c>
      <c r="AC15" s="6" t="s">
        <v>330</v>
      </c>
    </row>
    <row r="16" spans="1:29" x14ac:dyDescent="0.2">
      <c r="A16" t="s">
        <v>264</v>
      </c>
      <c r="B16" s="2">
        <v>1.56963470319635E-3</v>
      </c>
      <c r="C16" s="2">
        <v>5.4316197866149402E-3</v>
      </c>
      <c r="D16" s="2">
        <v>8.9056006332871602E-3</v>
      </c>
      <c r="E16" s="2">
        <v>7.5790385448246001E-3</v>
      </c>
      <c r="F16" s="2">
        <v>2.54504733788048E-3</v>
      </c>
      <c r="G16" s="2">
        <v>4.5709230315541102E-3</v>
      </c>
      <c r="H16" s="2">
        <v>3.7761294672960201E-3</v>
      </c>
      <c r="I16" s="2">
        <v>2.89363400518859E-3</v>
      </c>
      <c r="J16" s="2">
        <v>2.3493480559144799E-3</v>
      </c>
      <c r="K16" s="5">
        <v>1.6675931072818201E-2</v>
      </c>
      <c r="L16" s="5">
        <v>2.54924681344148E-2</v>
      </c>
      <c r="M16" s="5">
        <v>2.3989033584647001E-2</v>
      </c>
      <c r="N16" s="5">
        <v>1.0028204324663101E-2</v>
      </c>
      <c r="O16" s="5">
        <v>1.7247574559827498E-2</v>
      </c>
      <c r="P16" s="5">
        <v>1.0580204778157E-2</v>
      </c>
      <c r="Q16" s="5">
        <v>1.31233595800525E-2</v>
      </c>
      <c r="R16" s="5">
        <v>1.0896309314587E-2</v>
      </c>
      <c r="S16">
        <v>14</v>
      </c>
      <c r="T16" s="6">
        <f t="shared" si="0"/>
        <v>4.4023306184174148E-3</v>
      </c>
      <c r="U16" s="6">
        <f t="shared" si="1"/>
        <v>1.6004135668645888E-2</v>
      </c>
      <c r="V16" s="6">
        <f>TTEST(B16:J16,K16:R16,2,3)</f>
        <v>6.550062257133075E-4</v>
      </c>
      <c r="W16" s="6">
        <f t="shared" si="2"/>
        <v>3.1837545720996889</v>
      </c>
      <c r="X16" s="6">
        <f t="shared" si="3"/>
        <v>0.27507456257335616</v>
      </c>
      <c r="Y16" s="6">
        <f t="shared" si="4"/>
        <v>-1.8621053617983354</v>
      </c>
      <c r="Z16" s="6" t="s">
        <v>335</v>
      </c>
      <c r="AA16" s="6" t="s">
        <v>330</v>
      </c>
      <c r="AB16" s="6" t="s">
        <v>335</v>
      </c>
      <c r="AC16" s="6" t="s">
        <v>330</v>
      </c>
    </row>
    <row r="17" spans="1:29" x14ac:dyDescent="0.2">
      <c r="A17" t="s">
        <v>304</v>
      </c>
      <c r="B17" s="2">
        <v>7.1347031963470305E-4</v>
      </c>
      <c r="C17" s="2">
        <v>1.9398642095053301E-3</v>
      </c>
      <c r="D17" s="2">
        <v>2.17692459924797E-3</v>
      </c>
      <c r="E17" s="2">
        <v>2.1654395842355999E-3</v>
      </c>
      <c r="F17" s="2">
        <v>6.1081136109131598E-4</v>
      </c>
      <c r="G17" s="2">
        <v>1.91683869065173E-3</v>
      </c>
      <c r="H17" s="2">
        <v>8.0917060013486195E-4</v>
      </c>
      <c r="I17" s="2">
        <v>1.2971462781879899E-3</v>
      </c>
      <c r="J17" s="2">
        <v>1.05720662516152E-3</v>
      </c>
      <c r="K17" s="5">
        <v>5.2807115063924397E-3</v>
      </c>
      <c r="L17" s="5">
        <v>4.3453070683661596E-3</v>
      </c>
      <c r="M17" s="5">
        <v>2.0562028786840301E-3</v>
      </c>
      <c r="N17" s="5">
        <v>2.8204324663115002E-3</v>
      </c>
      <c r="O17" s="5">
        <v>6.8271649299317299E-3</v>
      </c>
      <c r="P17" s="5">
        <v>4.7781569965870303E-3</v>
      </c>
      <c r="Q17" s="5">
        <v>3.2808398950131198E-3</v>
      </c>
      <c r="R17" s="5">
        <v>7.0298769771529003E-3</v>
      </c>
      <c r="S17">
        <v>15</v>
      </c>
      <c r="T17" s="6">
        <f t="shared" si="0"/>
        <v>1.4096524742056688E-3</v>
      </c>
      <c r="U17" s="6">
        <f t="shared" si="1"/>
        <v>4.5523365898048635E-3</v>
      </c>
      <c r="V17" s="6">
        <f>TTEST(B17:J17,K17:R17,2,3)</f>
        <v>1.3295441028876739E-3</v>
      </c>
      <c r="W17" s="6">
        <f t="shared" si="2"/>
        <v>2.8762972519216792</v>
      </c>
      <c r="X17" s="6">
        <f t="shared" si="3"/>
        <v>0.30965471168424602</v>
      </c>
      <c r="Y17" s="6">
        <f t="shared" si="4"/>
        <v>-1.691267696718955</v>
      </c>
      <c r="Z17" s="6" t="s">
        <v>335</v>
      </c>
      <c r="AA17" s="6" t="s">
        <v>330</v>
      </c>
      <c r="AB17" s="6" t="s">
        <v>335</v>
      </c>
      <c r="AC17" s="6" t="s">
        <v>330</v>
      </c>
    </row>
    <row r="18" spans="1:29" x14ac:dyDescent="0.2">
      <c r="A18" t="s">
        <v>286</v>
      </c>
      <c r="B18" s="2">
        <v>8.56164383561644E-4</v>
      </c>
      <c r="C18" s="2">
        <v>2.7158098933074701E-3</v>
      </c>
      <c r="D18" s="2">
        <v>2.3748268355432401E-3</v>
      </c>
      <c r="E18" s="2">
        <v>8.6617583369424001E-4</v>
      </c>
      <c r="F18" s="2">
        <v>1.1973657952504501E-3</v>
      </c>
      <c r="G18" s="2">
        <v>1.05720662516152E-3</v>
      </c>
      <c r="H18" s="2">
        <v>1.3270421704511899E-3</v>
      </c>
      <c r="I18" s="2">
        <v>5.0900946757609703E-4</v>
      </c>
      <c r="J18" s="2">
        <v>6.7430883344571802E-4</v>
      </c>
      <c r="K18" s="5">
        <v>5.8365758754863797E-3</v>
      </c>
      <c r="L18" s="5">
        <v>5.7937427578215496E-3</v>
      </c>
      <c r="M18" s="5">
        <v>9.5956134338588094E-3</v>
      </c>
      <c r="N18" s="5">
        <v>2.0683171419617698E-2</v>
      </c>
      <c r="O18" s="5">
        <v>2.62306863097377E-2</v>
      </c>
      <c r="P18" s="5">
        <v>2.0136518771331099E-2</v>
      </c>
      <c r="Q18" s="5">
        <v>1.1811023622047201E-2</v>
      </c>
      <c r="R18" s="5">
        <v>1.9332161687170502E-2</v>
      </c>
      <c r="S18">
        <v>12</v>
      </c>
      <c r="T18" s="6">
        <f t="shared" si="0"/>
        <v>1.2864344264435076E-3</v>
      </c>
      <c r="U18" s="6">
        <f t="shared" si="1"/>
        <v>1.4927436734633866E-2</v>
      </c>
      <c r="V18" s="6">
        <f>TTEST(B18:J18,K18:R18,2,3)</f>
        <v>1.4711808321062263E-3</v>
      </c>
      <c r="W18" s="6">
        <f t="shared" si="2"/>
        <v>2.8323339421201181</v>
      </c>
      <c r="X18" s="6">
        <f t="shared" si="3"/>
        <v>8.6179191331542476E-2</v>
      </c>
      <c r="Y18" s="6">
        <f t="shared" si="4"/>
        <v>-3.536516628892536</v>
      </c>
      <c r="Z18" s="6" t="s">
        <v>335</v>
      </c>
      <c r="AA18" s="6" t="s">
        <v>330</v>
      </c>
      <c r="AB18" s="6" t="s">
        <v>335</v>
      </c>
      <c r="AC18" s="6" t="s">
        <v>330</v>
      </c>
    </row>
    <row r="19" spans="1:29" s="19" customFormat="1" x14ac:dyDescent="0.2">
      <c r="A19" s="19" t="s">
        <v>275</v>
      </c>
      <c r="B19" s="20">
        <v>5.8195926285160003E-4</v>
      </c>
      <c r="C19" s="20">
        <v>7.9160894518107996E-4</v>
      </c>
      <c r="D19" s="20">
        <v>2.9934144881261203E-4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3">
        <v>1.4059753954305801E-3</v>
      </c>
      <c r="L19" s="23">
        <v>3.2808398950131198E-3</v>
      </c>
      <c r="M19" s="23">
        <v>2.2234574763757599E-3</v>
      </c>
      <c r="N19" s="23">
        <v>4.0556199304750901E-3</v>
      </c>
      <c r="O19" s="23">
        <v>4.1124057573680602E-3</v>
      </c>
      <c r="P19" s="23">
        <v>2.50705108116578E-3</v>
      </c>
      <c r="Q19" s="23">
        <v>1.07797340998922E-3</v>
      </c>
      <c r="R19" s="23">
        <v>1.70648464163823E-3</v>
      </c>
      <c r="S19" s="19">
        <v>27</v>
      </c>
      <c r="T19" s="38">
        <f t="shared" si="0"/>
        <v>5.5763655228176397E-4</v>
      </c>
      <c r="U19" s="38">
        <f t="shared" si="1"/>
        <v>2.5462259484319797E-3</v>
      </c>
      <c r="V19" s="38">
        <f>TTEST(B19:D19,K19:R19,2,3)</f>
        <v>1.6674429591239501E-3</v>
      </c>
      <c r="W19" s="38">
        <f t="shared" si="2"/>
        <v>2.7779490137600931</v>
      </c>
      <c r="X19" s="38">
        <f t="shared" si="3"/>
        <v>0.21900513292041834</v>
      </c>
      <c r="Y19" s="38">
        <f t="shared" si="4"/>
        <v>-2.1909634115812233</v>
      </c>
      <c r="Z19" s="38" t="s">
        <v>335</v>
      </c>
      <c r="AA19" s="38" t="s">
        <v>330</v>
      </c>
      <c r="AB19" s="38" t="s">
        <v>335</v>
      </c>
      <c r="AC19" s="38" t="s">
        <v>330</v>
      </c>
    </row>
    <row r="20" spans="1:29" x14ac:dyDescent="0.2">
      <c r="A20" t="s">
        <v>237</v>
      </c>
      <c r="B20" s="2">
        <v>4.28082191780822E-4</v>
      </c>
      <c r="C20" s="2">
        <v>1.1639185257032001E-3</v>
      </c>
      <c r="D20" s="2">
        <v>1.3853156540668901E-3</v>
      </c>
      <c r="E20" s="2">
        <v>1.2992637505413599E-3</v>
      </c>
      <c r="F20" s="2">
        <v>2.0360378703043901E-4</v>
      </c>
      <c r="G20" s="2">
        <v>7.3724565025066395E-4</v>
      </c>
      <c r="H20" s="2">
        <v>2.6972353337828699E-4</v>
      </c>
      <c r="I20" s="2">
        <v>6.9846338056276205E-4</v>
      </c>
      <c r="J20" s="2">
        <v>4.6986961118289697E-4</v>
      </c>
      <c r="K20" s="5">
        <v>2.2234574763757599E-3</v>
      </c>
      <c r="L20" s="5">
        <v>2.6071842410197001E-3</v>
      </c>
      <c r="M20" s="5">
        <v>2.7416038382453698E-3</v>
      </c>
      <c r="N20" s="5">
        <v>2.8204324663115002E-3</v>
      </c>
      <c r="O20" s="5">
        <v>2.1559468199784399E-3</v>
      </c>
      <c r="P20" s="5">
        <v>2.3890784982935199E-3</v>
      </c>
      <c r="Q20" s="5">
        <v>6.23359580052493E-3</v>
      </c>
      <c r="R20" s="5">
        <v>5.6239015817223202E-3</v>
      </c>
      <c r="S20">
        <v>17</v>
      </c>
      <c r="T20" s="6">
        <f t="shared" si="0"/>
        <v>7.3949845383303571E-4</v>
      </c>
      <c r="U20" s="6">
        <f t="shared" si="1"/>
        <v>3.3494000903089428E-3</v>
      </c>
      <c r="V20" s="6">
        <f>TTEST(B20:J20,K20:R20,2,3)</f>
        <v>2.2697118541337288E-3</v>
      </c>
      <c r="W20" s="6">
        <f t="shared" si="2"/>
        <v>2.6440292741296987</v>
      </c>
      <c r="X20" s="6">
        <f t="shared" si="3"/>
        <v>0.22078534480627712</v>
      </c>
      <c r="Y20" s="6">
        <f t="shared" si="4"/>
        <v>-2.1792836821779895</v>
      </c>
      <c r="Z20" s="6" t="s">
        <v>335</v>
      </c>
      <c r="AA20" s="6" t="s">
        <v>330</v>
      </c>
      <c r="AB20" s="6" t="s">
        <v>335</v>
      </c>
      <c r="AC20" s="6" t="s">
        <v>330</v>
      </c>
    </row>
    <row r="21" spans="1:29" s="19" customFormat="1" x14ac:dyDescent="0.2">
      <c r="A21" s="19" t="s">
        <v>305</v>
      </c>
      <c r="B21" s="20">
        <v>1.7265981735159801E-2</v>
      </c>
      <c r="C21" s="20">
        <v>3.9580447259053998E-4</v>
      </c>
      <c r="D21" s="20">
        <v>2.71811055685636E-2</v>
      </c>
      <c r="E21" s="20">
        <v>1.7988793866116199E-2</v>
      </c>
      <c r="F21" s="20">
        <v>1.8341200269723499E-2</v>
      </c>
      <c r="G21" s="20">
        <v>1.8359608860506901E-2</v>
      </c>
      <c r="H21" s="20">
        <v>1.8324914836133001E-2</v>
      </c>
      <c r="I21" s="20">
        <v>0</v>
      </c>
      <c r="J21" s="20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9.4014415543716701E-4</v>
      </c>
      <c r="Q21" s="23">
        <v>2.0477815699658699E-3</v>
      </c>
      <c r="R21" s="23">
        <v>2.1089630931458701E-3</v>
      </c>
      <c r="S21" s="19">
        <v>26</v>
      </c>
      <c r="T21" s="38">
        <f t="shared" si="0"/>
        <v>1.6836772801256221E-2</v>
      </c>
      <c r="U21" s="38">
        <f t="shared" si="1"/>
        <v>1.6989629395163023E-3</v>
      </c>
      <c r="V21" s="38">
        <f>TTEST(B21:H21,P21:R21,2,3)</f>
        <v>2.3471970477746949E-3</v>
      </c>
      <c r="W21" s="38">
        <f t="shared" si="2"/>
        <v>2.6294504497414048</v>
      </c>
      <c r="X21" s="38">
        <f t="shared" si="3"/>
        <v>9.9100294713018755</v>
      </c>
      <c r="Y21" s="38">
        <f t="shared" si="4"/>
        <v>3.3088893478293055</v>
      </c>
      <c r="Z21" s="38" t="s">
        <v>335</v>
      </c>
      <c r="AA21" s="38" t="s">
        <v>330</v>
      </c>
      <c r="AB21" s="38" t="s">
        <v>335</v>
      </c>
      <c r="AC21" s="38" t="s">
        <v>330</v>
      </c>
    </row>
    <row r="22" spans="1:29" x14ac:dyDescent="0.2">
      <c r="A22" t="s">
        <v>251</v>
      </c>
      <c r="B22" s="2">
        <v>1.71232876712329E-3</v>
      </c>
      <c r="C22" s="2">
        <v>9.69932104752667E-4</v>
      </c>
      <c r="D22" s="2">
        <v>3.3643380170195899E-3</v>
      </c>
      <c r="E22" s="2">
        <v>1.73063218975873E-3</v>
      </c>
      <c r="F22" s="2">
        <v>1.62194043055146E-3</v>
      </c>
      <c r="G22" s="2">
        <v>2.0229265003371502E-3</v>
      </c>
      <c r="H22" s="2">
        <v>1.49670724406306E-3</v>
      </c>
      <c r="I22" s="2">
        <v>2.9366850698931001E-3</v>
      </c>
      <c r="J22" s="2">
        <v>3.46470333477696E-3</v>
      </c>
      <c r="K22" s="5">
        <v>4.2179261862917402E-3</v>
      </c>
      <c r="L22" s="5">
        <v>1.9685039370078701E-3</v>
      </c>
      <c r="M22" s="5">
        <v>3.0572540300166798E-3</v>
      </c>
      <c r="N22" s="5">
        <v>3.1865585168018499E-3</v>
      </c>
      <c r="O22" s="5">
        <v>4.7978067169294003E-3</v>
      </c>
      <c r="P22" s="5">
        <v>3.7605766217486702E-3</v>
      </c>
      <c r="Q22" s="5">
        <v>5.7491915199425099E-3</v>
      </c>
      <c r="R22" s="5">
        <v>3.7542662116041002E-3</v>
      </c>
      <c r="S22">
        <v>21</v>
      </c>
      <c r="T22" s="6">
        <f t="shared" si="0"/>
        <v>2.1466881842528898E-3</v>
      </c>
      <c r="U22" s="6">
        <f t="shared" si="1"/>
        <v>3.8115104675428527E-3</v>
      </c>
      <c r="V22" s="6">
        <f>TTEST(B22:J22,K22:R22,2,3)</f>
        <v>5.5476663571693537E-3</v>
      </c>
      <c r="W22" s="6">
        <f t="shared" si="2"/>
        <v>2.2558896657669916</v>
      </c>
      <c r="X22" s="6">
        <f t="shared" si="3"/>
        <v>0.56321193462097052</v>
      </c>
      <c r="Y22" s="6">
        <f t="shared" si="4"/>
        <v>-0.8282501894702835</v>
      </c>
      <c r="Z22" s="6" t="s">
        <v>333</v>
      </c>
      <c r="AA22" s="6" t="s">
        <v>330</v>
      </c>
      <c r="AB22" s="6" t="s">
        <v>333</v>
      </c>
      <c r="AC22" s="6" t="s">
        <v>330</v>
      </c>
    </row>
    <row r="23" spans="1:29" x14ac:dyDescent="0.2">
      <c r="A23" t="s">
        <v>216</v>
      </c>
      <c r="B23" s="2">
        <v>3.2819634703196302E-3</v>
      </c>
      <c r="C23" s="2">
        <v>9.69932104752667E-4</v>
      </c>
      <c r="D23" s="2">
        <v>2.7706313081337802E-3</v>
      </c>
      <c r="E23" s="2">
        <v>4.0720757406087802E-4</v>
      </c>
      <c r="F23" s="2">
        <v>1.76938956060159E-3</v>
      </c>
      <c r="G23" s="2">
        <v>4.0458530006743098E-4</v>
      </c>
      <c r="H23" s="2">
        <v>2.5942925563759698E-3</v>
      </c>
      <c r="I23" s="2">
        <v>2.8192176670973801E-3</v>
      </c>
      <c r="J23" s="2">
        <v>0</v>
      </c>
      <c r="K23" s="5">
        <v>1.6675931072818199E-3</v>
      </c>
      <c r="L23" s="5">
        <v>5.5040556199304697E-3</v>
      </c>
      <c r="M23" s="5">
        <v>5.1405071967100804E-3</v>
      </c>
      <c r="N23" s="5">
        <v>6.5810090880601699E-3</v>
      </c>
      <c r="O23" s="5">
        <v>5.0305425799496897E-3</v>
      </c>
      <c r="P23" s="5">
        <v>6.1433447098976097E-3</v>
      </c>
      <c r="Q23" s="5">
        <v>8.20209973753281E-3</v>
      </c>
      <c r="R23" s="5">
        <v>1.33567662565905E-2</v>
      </c>
      <c r="S23">
        <v>20</v>
      </c>
      <c r="T23" s="6">
        <f t="shared" si="0"/>
        <v>1.8771524426761659E-3</v>
      </c>
      <c r="U23" s="6">
        <f t="shared" si="1"/>
        <v>6.453239786994143E-3</v>
      </c>
      <c r="V23" s="6">
        <f>TTEST(B23:I23,K23:R23,2,3)</f>
        <v>5.6373040872198694E-3</v>
      </c>
      <c r="W23" s="6">
        <f t="shared" si="2"/>
        <v>2.2489285378532795</v>
      </c>
      <c r="X23" s="6">
        <f t="shared" si="3"/>
        <v>0.29088527695179994</v>
      </c>
      <c r="Y23" s="6">
        <f t="shared" si="4"/>
        <v>-1.7814778180646991</v>
      </c>
      <c r="Z23" s="6" t="s">
        <v>335</v>
      </c>
      <c r="AA23" s="6" t="s">
        <v>330</v>
      </c>
      <c r="AB23" s="6" t="s">
        <v>335</v>
      </c>
      <c r="AC23" s="6" t="s">
        <v>330</v>
      </c>
    </row>
    <row r="24" spans="1:29" x14ac:dyDescent="0.2">
      <c r="A24" t="s">
        <v>253</v>
      </c>
      <c r="B24" s="2">
        <v>3.4246575342465799E-3</v>
      </c>
      <c r="C24" s="2">
        <v>3.9580447259054E-3</v>
      </c>
      <c r="D24" s="2">
        <v>2.5985275010827198E-3</v>
      </c>
      <c r="E24" s="2">
        <v>2.8504530184261401E-3</v>
      </c>
      <c r="F24" s="2">
        <v>2.3591860808021199E-3</v>
      </c>
      <c r="G24" s="2">
        <v>2.5623735670937302E-3</v>
      </c>
      <c r="H24" s="2">
        <v>2.19517062462582E-3</v>
      </c>
      <c r="I24" s="2">
        <v>3.6414894866674502E-3</v>
      </c>
      <c r="J24" s="2">
        <v>0</v>
      </c>
      <c r="K24" s="5">
        <v>1.15992970123023E-2</v>
      </c>
      <c r="L24" s="5">
        <v>1.01706036745407E-2</v>
      </c>
      <c r="M24" s="5">
        <v>2.7793218454697098E-3</v>
      </c>
      <c r="N24" s="5">
        <v>5.7937427578215496E-3</v>
      </c>
      <c r="O24" s="5">
        <v>4.4551062371487298E-3</v>
      </c>
      <c r="P24" s="5">
        <v>8.7746787840802306E-3</v>
      </c>
      <c r="Q24" s="5">
        <v>1.07797340998922E-2</v>
      </c>
      <c r="R24" s="5">
        <v>4.7781569965870303E-3</v>
      </c>
      <c r="S24">
        <v>19</v>
      </c>
      <c r="T24" s="6">
        <f t="shared" si="0"/>
        <v>2.9487378173562451E-3</v>
      </c>
      <c r="U24" s="6">
        <f t="shared" si="1"/>
        <v>7.3913301759803065E-3</v>
      </c>
      <c r="V24" s="6">
        <f>TTEST(B24:I24,K24:R24,2,3)</f>
        <v>6.7963396892590398E-3</v>
      </c>
      <c r="W24" s="6">
        <f t="shared" si="2"/>
        <v>2.1677249226982305</v>
      </c>
      <c r="X24" s="6">
        <f t="shared" si="3"/>
        <v>0.39894548709768013</v>
      </c>
      <c r="Y24" s="6">
        <f t="shared" si="4"/>
        <v>-1.3257364684065445</v>
      </c>
      <c r="Z24" s="6" t="s">
        <v>335</v>
      </c>
      <c r="AA24" s="6" t="s">
        <v>330</v>
      </c>
      <c r="AB24" s="6" t="s">
        <v>335</v>
      </c>
      <c r="AC24" s="6" t="s">
        <v>330</v>
      </c>
    </row>
    <row r="25" spans="1:29" x14ac:dyDescent="0.2">
      <c r="A25" t="s">
        <v>254</v>
      </c>
      <c r="B25" s="2">
        <v>1.56963470319635E-3</v>
      </c>
      <c r="C25" s="2">
        <v>7.9160894518107996E-4</v>
      </c>
      <c r="D25" s="2">
        <v>1.11982082866741E-3</v>
      </c>
      <c r="E25" s="2">
        <v>1.4744913005013301E-3</v>
      </c>
      <c r="F25" s="2">
        <v>1.61834120026972E-3</v>
      </c>
      <c r="G25" s="2">
        <v>1.89582917581321E-3</v>
      </c>
      <c r="H25" s="2">
        <v>1.8794784447315901E-3</v>
      </c>
      <c r="I25" s="2">
        <v>0</v>
      </c>
      <c r="J25" s="2">
        <v>0</v>
      </c>
      <c r="K25" s="5">
        <v>1.1117287381878799E-3</v>
      </c>
      <c r="L25" s="5">
        <v>3.4762456546929298E-3</v>
      </c>
      <c r="M25" s="5">
        <v>2.0562028786840301E-3</v>
      </c>
      <c r="N25" s="5">
        <v>5.01410216233156E-3</v>
      </c>
      <c r="O25" s="5">
        <v>4.3118936399568798E-3</v>
      </c>
      <c r="P25" s="5">
        <v>1.70648464163823E-3</v>
      </c>
      <c r="Q25" s="5">
        <v>4.59317585301837E-3</v>
      </c>
      <c r="R25" s="5">
        <v>4.5694200351493802E-3</v>
      </c>
      <c r="S25">
        <v>22</v>
      </c>
      <c r="T25" s="6">
        <f t="shared" si="0"/>
        <v>1.4784577997658129E-3</v>
      </c>
      <c r="U25" s="6">
        <f t="shared" si="1"/>
        <v>3.3549067004574073E-3</v>
      </c>
      <c r="V25" s="6">
        <f>TTEST(B25:H25,K25:R25,2,3)</f>
        <v>9.6805635047251763E-3</v>
      </c>
      <c r="W25" s="6">
        <f t="shared" si="2"/>
        <v>2.0140993617133249</v>
      </c>
      <c r="X25" s="6">
        <f t="shared" si="3"/>
        <v>0.4406852207139591</v>
      </c>
      <c r="Y25" s="6">
        <f t="shared" si="4"/>
        <v>-1.1821795812087361</v>
      </c>
      <c r="Z25" s="6" t="s">
        <v>335</v>
      </c>
      <c r="AA25" s="6" t="s">
        <v>330</v>
      </c>
      <c r="AB25" s="6" t="s">
        <v>335</v>
      </c>
      <c r="AC25" s="6" t="s">
        <v>330</v>
      </c>
    </row>
    <row r="26" spans="1:29" x14ac:dyDescent="0.2">
      <c r="A26" t="s">
        <v>276</v>
      </c>
      <c r="B26" s="2">
        <v>7.1347031963470305E-4</v>
      </c>
      <c r="C26" s="2">
        <v>7.9160894518107996E-4</v>
      </c>
      <c r="D26" s="2">
        <v>7.1261325460653601E-4</v>
      </c>
      <c r="E26" s="2">
        <v>1.1795930404010599E-3</v>
      </c>
      <c r="F26" s="2">
        <v>8.0917060013486195E-4</v>
      </c>
      <c r="G26" s="2">
        <v>1.2971462781879899E-3</v>
      </c>
      <c r="H26" s="2">
        <v>1.2921414307529701E-3</v>
      </c>
      <c r="I26" s="2">
        <v>0</v>
      </c>
      <c r="J26" s="2">
        <v>0</v>
      </c>
      <c r="K26" s="5">
        <v>1.1117287381878799E-3</v>
      </c>
      <c r="L26" s="5">
        <v>2.0278099652375398E-3</v>
      </c>
      <c r="M26" s="5">
        <v>1.3708019191226899E-3</v>
      </c>
      <c r="N26" s="5">
        <v>2.50705108116578E-3</v>
      </c>
      <c r="O26" s="5">
        <v>2.51527128997485E-3</v>
      </c>
      <c r="P26" s="5">
        <v>6.8259385665529E-4</v>
      </c>
      <c r="Q26" s="5">
        <v>2.6246719160105E-3</v>
      </c>
      <c r="R26" s="5">
        <v>3.1634446397188001E-3</v>
      </c>
      <c r="S26">
        <v>23</v>
      </c>
      <c r="T26" s="6">
        <f t="shared" si="0"/>
        <v>9.708205526998857E-4</v>
      </c>
      <c r="U26" s="6">
        <f t="shared" si="1"/>
        <v>2.0004216757591661E-3</v>
      </c>
      <c r="V26" s="6">
        <f>TTEST(B26:H26,K26:R26,2,3)</f>
        <v>1.1464608070370655E-2</v>
      </c>
      <c r="W26" s="6">
        <f t="shared" si="2"/>
        <v>1.9406407874918041</v>
      </c>
      <c r="X26" s="6">
        <f t="shared" si="3"/>
        <v>0.48530795504975538</v>
      </c>
      <c r="Y26" s="6">
        <f t="shared" si="4"/>
        <v>-1.0430275862858287</v>
      </c>
      <c r="Z26" s="6" t="s">
        <v>335</v>
      </c>
      <c r="AA26" s="6" t="s">
        <v>330</v>
      </c>
      <c r="AB26" s="6" t="s">
        <v>335</v>
      </c>
      <c r="AC26" s="6" t="s">
        <v>330</v>
      </c>
    </row>
    <row r="27" spans="1:29" x14ac:dyDescent="0.2">
      <c r="A27" t="s">
        <v>226</v>
      </c>
      <c r="B27" s="2">
        <v>1.1415525114155301E-2</v>
      </c>
      <c r="C27" s="2">
        <v>7.3714839961202703E-3</v>
      </c>
      <c r="D27" s="2">
        <v>5.3433603799722899E-3</v>
      </c>
      <c r="E27" s="2">
        <v>9.1621704163697402E-4</v>
      </c>
      <c r="F27" s="2">
        <v>1.62194043055146E-3</v>
      </c>
      <c r="G27" s="2">
        <v>4.8550236008091698E-3</v>
      </c>
      <c r="H27" s="2">
        <v>6.9846338056276198E-3</v>
      </c>
      <c r="I27" s="2">
        <v>8.2227181957006904E-3</v>
      </c>
      <c r="J27" s="2">
        <v>0</v>
      </c>
      <c r="K27" s="5">
        <v>0</v>
      </c>
      <c r="L27" s="5">
        <v>0</v>
      </c>
      <c r="M27" s="5">
        <v>2.7793218454697098E-3</v>
      </c>
      <c r="N27" s="5">
        <v>2.6071842410197001E-3</v>
      </c>
      <c r="O27" s="5">
        <v>2.1936696960200598E-3</v>
      </c>
      <c r="P27" s="5">
        <v>7.1864893999281395E-4</v>
      </c>
      <c r="Q27" s="5">
        <v>1.70648464163823E-3</v>
      </c>
      <c r="R27" s="5">
        <v>1.6404199475065599E-3</v>
      </c>
      <c r="S27">
        <v>28</v>
      </c>
      <c r="T27" s="6">
        <f t="shared" si="0"/>
        <v>5.8413628205717218E-3</v>
      </c>
      <c r="U27" s="6">
        <f t="shared" si="1"/>
        <v>1.9409548852745123E-3</v>
      </c>
      <c r="V27" s="6">
        <f>TTEST(B27:I27,M27:R27,2,3)</f>
        <v>1.5088922103764687E-2</v>
      </c>
      <c r="W27" s="6">
        <f t="shared" si="2"/>
        <v>1.821341783491951</v>
      </c>
      <c r="X27" s="6">
        <f t="shared" si="3"/>
        <v>3.0095304454979996</v>
      </c>
      <c r="Y27" s="6">
        <f t="shared" si="4"/>
        <v>1.5895384116376656</v>
      </c>
      <c r="Z27" s="6" t="s">
        <v>335</v>
      </c>
      <c r="AA27" s="6" t="s">
        <v>330</v>
      </c>
      <c r="AB27" s="6" t="s">
        <v>335</v>
      </c>
      <c r="AC27" s="6" t="s">
        <v>330</v>
      </c>
    </row>
    <row r="28" spans="1:29" x14ac:dyDescent="0.2">
      <c r="A28" t="s">
        <v>268</v>
      </c>
      <c r="B28" s="2">
        <v>7.1347031963470305E-4</v>
      </c>
      <c r="C28" s="2">
        <v>2.1726479146459698E-2</v>
      </c>
      <c r="D28" s="2">
        <v>1.42489610132595E-2</v>
      </c>
      <c r="E28" s="2">
        <v>1.32091814638372E-2</v>
      </c>
      <c r="F28" s="2">
        <v>4.1738776341239897E-3</v>
      </c>
      <c r="G28" s="2">
        <v>8.8469478030079598E-4</v>
      </c>
      <c r="H28" s="2">
        <v>2.0229265003371502E-3</v>
      </c>
      <c r="I28" s="2">
        <v>6.4857313909399304E-3</v>
      </c>
      <c r="J28" s="2">
        <v>4.6986961118289702E-3</v>
      </c>
      <c r="K28" s="5">
        <v>2.0289049471928899E-2</v>
      </c>
      <c r="L28" s="5">
        <v>2.0567786790266499E-2</v>
      </c>
      <c r="M28" s="5">
        <v>1.7135023989033601E-2</v>
      </c>
      <c r="N28" s="5">
        <v>1.0028204324663101E-2</v>
      </c>
      <c r="O28" s="5">
        <v>1.5450952209845501E-2</v>
      </c>
      <c r="P28" s="5">
        <v>9.5563139931740607E-3</v>
      </c>
      <c r="Q28" s="5">
        <v>4.2322834645669299E-2</v>
      </c>
      <c r="R28" s="5">
        <v>2.3198594024604599E-2</v>
      </c>
      <c r="S28">
        <v>24</v>
      </c>
      <c r="T28" s="6">
        <f t="shared" si="0"/>
        <v>7.5737798178579924E-3</v>
      </c>
      <c r="U28" s="6">
        <f t="shared" si="1"/>
        <v>1.9818594931148195E-2</v>
      </c>
      <c r="V28" s="6">
        <f>TTEST(B28:J28,K28:R28,2,3)</f>
        <v>1.5696786628125452E-2</v>
      </c>
      <c r="W28" s="6">
        <f t="shared" si="2"/>
        <v>1.8041892452027939</v>
      </c>
      <c r="X28" s="6">
        <f t="shared" si="3"/>
        <v>0.38215523573543281</v>
      </c>
      <c r="Y28" s="6">
        <f t="shared" si="4"/>
        <v>-1.3877692986880421</v>
      </c>
      <c r="Z28" s="6" t="s">
        <v>335</v>
      </c>
      <c r="AA28" s="6" t="s">
        <v>330</v>
      </c>
      <c r="AB28" s="6" t="s">
        <v>335</v>
      </c>
      <c r="AC28" s="6" t="s">
        <v>330</v>
      </c>
    </row>
    <row r="29" spans="1:29" x14ac:dyDescent="0.2">
      <c r="A29" t="s">
        <v>242</v>
      </c>
      <c r="B29" s="2">
        <v>9.2751141552511393E-3</v>
      </c>
      <c r="C29" s="2">
        <v>1.8622696411251201E-2</v>
      </c>
      <c r="D29" s="2">
        <v>4.7496536710864802E-3</v>
      </c>
      <c r="E29" s="2">
        <v>3.2576605924870198E-3</v>
      </c>
      <c r="F29" s="2">
        <v>2.9489826010026502E-3</v>
      </c>
      <c r="G29" s="2">
        <v>4.7201618341200296E-3</v>
      </c>
      <c r="H29" s="2">
        <v>5.4879265615645602E-3</v>
      </c>
      <c r="I29" s="2">
        <v>9.9847292376365592E-3</v>
      </c>
      <c r="J29" s="2">
        <v>0</v>
      </c>
      <c r="K29" s="5">
        <v>3.0572540300166798E-3</v>
      </c>
      <c r="L29" s="5">
        <v>4.9246813441483203E-3</v>
      </c>
      <c r="M29" s="5">
        <v>1.3708019191226899E-3</v>
      </c>
      <c r="N29" s="5">
        <v>9.4014415543716701E-4</v>
      </c>
      <c r="O29" s="5">
        <v>1.07797340998922E-3</v>
      </c>
      <c r="P29" s="5">
        <v>6.8259385665529E-4</v>
      </c>
      <c r="Q29" s="5">
        <v>9.8425196850393699E-4</v>
      </c>
      <c r="R29" s="5">
        <v>2.4604569420035101E-3</v>
      </c>
      <c r="S29">
        <v>25</v>
      </c>
      <c r="T29" s="6">
        <f t="shared" si="0"/>
        <v>7.3808656330499557E-3</v>
      </c>
      <c r="U29" s="6">
        <f t="shared" si="1"/>
        <v>1.9372697032346016E-3</v>
      </c>
      <c r="V29" s="6">
        <f>TTEST(B29:I29,K29:R29,2,3)</f>
        <v>2.161204237269097E-2</v>
      </c>
      <c r="W29" s="6">
        <f t="shared" si="2"/>
        <v>1.6653041896518206</v>
      </c>
      <c r="X29" s="6">
        <f t="shared" si="3"/>
        <v>3.8099318957635813</v>
      </c>
      <c r="Y29" s="6">
        <f t="shared" si="4"/>
        <v>1.9297652091300663</v>
      </c>
      <c r="Z29" s="6" t="s">
        <v>335</v>
      </c>
      <c r="AA29" s="6" t="s">
        <v>330</v>
      </c>
      <c r="AB29" s="6" t="s">
        <v>335</v>
      </c>
      <c r="AC29" s="6" t="s">
        <v>330</v>
      </c>
    </row>
    <row r="30" spans="1:29" x14ac:dyDescent="0.2">
      <c r="A30" t="s">
        <v>250</v>
      </c>
      <c r="B30" s="2">
        <v>8.56164383561644E-4</v>
      </c>
      <c r="C30" s="2">
        <v>7.7594568380213395E-4</v>
      </c>
      <c r="D30" s="2">
        <v>2.17692459924797E-3</v>
      </c>
      <c r="E30" s="2">
        <v>4.3308791684712E-4</v>
      </c>
      <c r="F30" s="2">
        <v>5.0900946757609703E-4</v>
      </c>
      <c r="G30" s="2">
        <v>1.03214391035093E-3</v>
      </c>
      <c r="H30" s="2">
        <v>8.0917060013486195E-4</v>
      </c>
      <c r="I30" s="2">
        <v>1.2971462781879899E-3</v>
      </c>
      <c r="J30" s="2">
        <v>8.22271819570069E-4</v>
      </c>
      <c r="K30" s="5">
        <v>0</v>
      </c>
      <c r="L30" s="5">
        <v>1.7574692442882201E-3</v>
      </c>
      <c r="M30" s="5">
        <v>1.9685039370078701E-3</v>
      </c>
      <c r="N30" s="5">
        <v>1.6675931072818199E-3</v>
      </c>
      <c r="O30" s="5">
        <v>1.1587485515643101E-3</v>
      </c>
      <c r="P30" s="5">
        <v>1.02810143934202E-3</v>
      </c>
      <c r="Q30" s="5">
        <v>1.79662234998203E-3</v>
      </c>
      <c r="R30" s="5">
        <v>1.36518771331058E-3</v>
      </c>
      <c r="S30">
        <v>29</v>
      </c>
      <c r="T30" s="6">
        <f t="shared" si="0"/>
        <v>9.6798496214209079E-4</v>
      </c>
      <c r="U30" s="6">
        <f t="shared" si="1"/>
        <v>1.5346037632538358E-3</v>
      </c>
      <c r="V30" s="6">
        <f>TTEST(B30:J30,L30:R30,2,3)</f>
        <v>2.1681249765585997E-2</v>
      </c>
      <c r="W30" s="6">
        <f t="shared" si="2"/>
        <v>1.6639156875093835</v>
      </c>
      <c r="X30" s="6">
        <f t="shared" si="3"/>
        <v>0.63077191997083504</v>
      </c>
      <c r="Y30" s="6">
        <f t="shared" si="4"/>
        <v>-0.66480965768303835</v>
      </c>
      <c r="Z30" s="6" t="s">
        <v>333</v>
      </c>
      <c r="AA30" s="6" t="s">
        <v>331</v>
      </c>
      <c r="AB30" s="6" t="s">
        <v>333</v>
      </c>
      <c r="AC30" s="6" t="s">
        <v>331</v>
      </c>
    </row>
    <row r="31" spans="1:29" x14ac:dyDescent="0.2">
      <c r="A31" t="s">
        <v>290</v>
      </c>
      <c r="B31" s="2">
        <v>2.8538812785388099E-4</v>
      </c>
      <c r="C31" s="2">
        <v>3.8797284190106697E-4</v>
      </c>
      <c r="D31" s="2">
        <v>5.9370670888581002E-4</v>
      </c>
      <c r="E31" s="2">
        <v>1.2992637505413599E-3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5">
        <v>0</v>
      </c>
      <c r="L31" s="5">
        <v>0</v>
      </c>
      <c r="M31" s="5">
        <v>2.2234574763757599E-3</v>
      </c>
      <c r="N31" s="5">
        <v>2.3174971031286202E-3</v>
      </c>
      <c r="O31" s="5">
        <v>2.3989033584647002E-3</v>
      </c>
      <c r="P31" s="5">
        <v>1.25352554058289E-3</v>
      </c>
      <c r="Q31" s="5">
        <v>7.1864893999281395E-4</v>
      </c>
      <c r="R31" s="5">
        <v>1.0238907849829399E-3</v>
      </c>
      <c r="S31">
        <v>30</v>
      </c>
      <c r="T31" s="6">
        <f t="shared" si="0"/>
        <v>6.415828572955294E-4</v>
      </c>
      <c r="U31" s="6">
        <f t="shared" si="1"/>
        <v>1.6559872005879536E-3</v>
      </c>
      <c r="V31" s="6">
        <f>TTEST(B31:E31,M31:R31,2,3)</f>
        <v>2.8194675733525208E-2</v>
      </c>
      <c r="W31" s="6">
        <f t="shared" si="2"/>
        <v>1.5498328958601817</v>
      </c>
      <c r="X31" s="6">
        <f t="shared" si="3"/>
        <v>0.38743225615979232</v>
      </c>
      <c r="Y31" s="6">
        <f t="shared" si="4"/>
        <v>-1.3679840225555959</v>
      </c>
      <c r="Z31" s="6" t="s">
        <v>335</v>
      </c>
      <c r="AA31" s="6" t="s">
        <v>331</v>
      </c>
      <c r="AB31" s="6" t="s">
        <v>335</v>
      </c>
      <c r="AC31" s="6" t="s">
        <v>330</v>
      </c>
    </row>
    <row r="32" spans="1:29" ht="16" x14ac:dyDescent="0.2">
      <c r="A32" t="s">
        <v>256</v>
      </c>
      <c r="B32" s="2">
        <v>2.8538812785388099E-4</v>
      </c>
      <c r="C32" s="2">
        <v>2.9097963142579999E-3</v>
      </c>
      <c r="D32" s="2">
        <v>9.8951118147635108E-4</v>
      </c>
      <c r="E32" s="2">
        <v>3.0540568054565799E-4</v>
      </c>
      <c r="F32" s="2">
        <v>2.6972353337828699E-4</v>
      </c>
      <c r="G32" s="2">
        <v>3.9912193175015002E-4</v>
      </c>
      <c r="H32" s="2">
        <v>5.8733701397862105E-4</v>
      </c>
      <c r="I32" s="2">
        <v>0</v>
      </c>
      <c r="J32" s="2">
        <v>0</v>
      </c>
      <c r="K32" s="5">
        <v>0</v>
      </c>
      <c r="L32" s="5">
        <v>0</v>
      </c>
      <c r="M32" s="5">
        <v>0</v>
      </c>
      <c r="N32" s="5">
        <v>1.6675931072818199E-3</v>
      </c>
      <c r="O32" s="5">
        <v>2.6071842410197001E-3</v>
      </c>
      <c r="P32" s="5">
        <v>2.0562028786840301E-3</v>
      </c>
      <c r="Q32" s="5">
        <v>1.4372978799856301E-3</v>
      </c>
      <c r="R32" s="5">
        <v>1.36518771331058E-3</v>
      </c>
      <c r="S32">
        <v>32</v>
      </c>
      <c r="T32" s="6">
        <f t="shared" si="0"/>
        <v>8.208976833201353E-4</v>
      </c>
      <c r="U32" s="6">
        <f t="shared" si="1"/>
        <v>1.8266931640563519E-3</v>
      </c>
      <c r="V32" s="33">
        <f>TTEST(B32:H32,N32:R32,2,3)</f>
        <v>4.1860977957213878E-2</v>
      </c>
      <c r="W32" s="6">
        <f t="shared" si="2"/>
        <v>1.378190629880268</v>
      </c>
      <c r="X32" s="6">
        <f t="shared" si="3"/>
        <v>0.44939002317020293</v>
      </c>
      <c r="Y32" s="6">
        <f t="shared" si="4"/>
        <v>-1.1539599990358635</v>
      </c>
      <c r="Z32" s="6" t="s">
        <v>334</v>
      </c>
      <c r="AA32" s="6" t="s">
        <v>331</v>
      </c>
      <c r="AB32" s="6" t="s">
        <v>335</v>
      </c>
      <c r="AC32" s="6" t="s">
        <v>330</v>
      </c>
    </row>
    <row r="33" spans="1:29" s="19" customFormat="1" ht="16" x14ac:dyDescent="0.2">
      <c r="A33" s="19" t="s">
        <v>229</v>
      </c>
      <c r="B33" s="20">
        <v>5.4223744292237397E-3</v>
      </c>
      <c r="C33" s="20">
        <v>3.4917555771096002E-3</v>
      </c>
      <c r="D33" s="20">
        <v>1.9790223629527E-3</v>
      </c>
      <c r="E33" s="20">
        <v>3.0540568054565799E-4</v>
      </c>
      <c r="F33" s="20">
        <v>4.4234739015039799E-4</v>
      </c>
      <c r="G33" s="20">
        <v>1.7532029669588701E-3</v>
      </c>
      <c r="H33" s="20">
        <v>3.1929754540012002E-3</v>
      </c>
      <c r="I33" s="20">
        <v>4.3462939034417903E-3</v>
      </c>
      <c r="J33" s="20">
        <v>0</v>
      </c>
      <c r="K33" s="23">
        <v>0</v>
      </c>
      <c r="L33" s="23">
        <v>0</v>
      </c>
      <c r="M33" s="23">
        <v>0</v>
      </c>
      <c r="N33" s="23">
        <v>0</v>
      </c>
      <c r="O33" s="23">
        <v>1.3896609227348499E-3</v>
      </c>
      <c r="P33" s="23">
        <v>8.69061413673233E-4</v>
      </c>
      <c r="Q33" s="23">
        <v>6.26762770291445E-4</v>
      </c>
      <c r="R33" s="23">
        <v>1.36518771331058E-3</v>
      </c>
      <c r="S33" s="19">
        <v>40</v>
      </c>
      <c r="T33" s="38">
        <f t="shared" si="0"/>
        <v>2.6166722205479944E-3</v>
      </c>
      <c r="U33" s="38">
        <f t="shared" si="1"/>
        <v>1.062668205002527E-3</v>
      </c>
      <c r="V33" s="43">
        <f>TTEST(B33:I33,O33:R33,2,3)</f>
        <v>4.8647529229021956E-2</v>
      </c>
      <c r="W33" s="38">
        <f t="shared" si="2"/>
        <v>1.3129392123216488</v>
      </c>
      <c r="X33" s="38">
        <f t="shared" si="3"/>
        <v>2.4623605074753998</v>
      </c>
      <c r="Y33" s="38">
        <f t="shared" si="4"/>
        <v>1.3000419983259133</v>
      </c>
      <c r="Z33" s="38" t="s">
        <v>334</v>
      </c>
      <c r="AA33" s="38" t="s">
        <v>331</v>
      </c>
      <c r="AB33" s="38" t="s">
        <v>335</v>
      </c>
      <c r="AC33" s="38" t="s">
        <v>330</v>
      </c>
    </row>
    <row r="34" spans="1:29" x14ac:dyDescent="0.2">
      <c r="A34" t="s">
        <v>228</v>
      </c>
      <c r="B34" s="2">
        <v>6.7066210045662097E-3</v>
      </c>
      <c r="C34" s="2">
        <v>4.4616876818622704E-3</v>
      </c>
      <c r="D34" s="2">
        <v>1.9790223629527E-3</v>
      </c>
      <c r="E34" s="2">
        <v>4.0720757406087802E-4</v>
      </c>
      <c r="F34" s="2">
        <v>7.3724565025066395E-4</v>
      </c>
      <c r="G34" s="2">
        <v>1.88806473364801E-3</v>
      </c>
      <c r="H34" s="2">
        <v>3.4923169028138099E-3</v>
      </c>
      <c r="I34" s="2">
        <v>4.8161635146246901E-3</v>
      </c>
      <c r="J34" s="2">
        <v>0</v>
      </c>
      <c r="K34" s="5">
        <v>0</v>
      </c>
      <c r="L34" s="5">
        <v>0</v>
      </c>
      <c r="M34" s="5">
        <v>0</v>
      </c>
      <c r="N34" s="5">
        <v>1.6675931072818199E-3</v>
      </c>
      <c r="O34" s="5">
        <v>1.1587485515643101E-3</v>
      </c>
      <c r="P34" s="5">
        <v>9.4014415543716701E-4</v>
      </c>
      <c r="Q34" s="5">
        <v>7.1864893999281395E-4</v>
      </c>
      <c r="R34" s="5">
        <v>1.70648464163823E-3</v>
      </c>
      <c r="S34">
        <v>35</v>
      </c>
      <c r="T34" s="6">
        <f t="shared" ref="T34:T51" si="6">AVERAGEIF(B34:J34,"&lt;&gt;0")</f>
        <v>3.0610411780974036E-3</v>
      </c>
      <c r="U34" s="6">
        <f t="shared" ref="U34:U51" si="7">AVERAGEIF(K34:R34,"&lt;&gt;0")</f>
        <v>1.2383238791828682E-3</v>
      </c>
      <c r="V34" s="6">
        <f>TTEST(B34:I34,N34:R34,2,3)</f>
        <v>5.2255452878617256E-2</v>
      </c>
      <c r="W34" s="6">
        <f t="shared" ref="W34:W51" si="8">-LOG10(V34)</f>
        <v>1.2818683840392879</v>
      </c>
      <c r="X34" s="6">
        <f t="shared" ref="X34:X51" si="9">T34/U34</f>
        <v>2.4719229190002299</v>
      </c>
      <c r="Y34" s="6">
        <f t="shared" ref="Y34:Y51" si="10">LOG(X34,2)</f>
        <v>1.3056337569518677</v>
      </c>
      <c r="Z34" s="6" t="s">
        <v>334</v>
      </c>
      <c r="AA34" s="6" t="s">
        <v>331</v>
      </c>
      <c r="AB34" s="6" t="s">
        <v>334</v>
      </c>
      <c r="AC34" s="6" t="s">
        <v>331</v>
      </c>
    </row>
    <row r="35" spans="1:29" x14ac:dyDescent="0.2">
      <c r="A35" t="s">
        <v>215</v>
      </c>
      <c r="B35" s="2">
        <v>4.8515981735159797E-3</v>
      </c>
      <c r="C35" s="2">
        <v>1.1639185257032001E-3</v>
      </c>
      <c r="D35" s="2">
        <v>3.1664357807243198E-3</v>
      </c>
      <c r="E35" s="2">
        <v>6.1081136109131598E-4</v>
      </c>
      <c r="F35" s="2">
        <v>3.53877912120318E-3</v>
      </c>
      <c r="G35" s="2">
        <v>5.3944706675657496E-4</v>
      </c>
      <c r="H35" s="2">
        <v>3.8914388345639601E-3</v>
      </c>
      <c r="I35" s="2">
        <v>3.7589568894631701E-3</v>
      </c>
      <c r="J35" s="2">
        <v>0</v>
      </c>
      <c r="K35" s="5">
        <v>1.15992970123023E-2</v>
      </c>
      <c r="L35" s="5">
        <v>5.5586436909394095E-4</v>
      </c>
      <c r="M35" s="5">
        <v>4.6349942062572404E-3</v>
      </c>
      <c r="N35" s="5">
        <v>3.7697052775873901E-3</v>
      </c>
      <c r="O35" s="5">
        <v>5.3274835474772797E-3</v>
      </c>
      <c r="P35" s="5">
        <v>3.9525691699604697E-3</v>
      </c>
      <c r="Q35" s="5">
        <v>5.8020477815699696E-3</v>
      </c>
      <c r="R35" s="5">
        <v>7.2178477690288704E-3</v>
      </c>
      <c r="S35">
        <v>31</v>
      </c>
      <c r="T35" s="6">
        <f t="shared" si="6"/>
        <v>2.6901732191277122E-3</v>
      </c>
      <c r="U35" s="6">
        <f t="shared" si="7"/>
        <v>5.3574761416596822E-3</v>
      </c>
      <c r="V35" s="6">
        <f>TTEST(B35:I35,K35:R35,2,3)</f>
        <v>6.0365323652180891E-2</v>
      </c>
      <c r="W35" s="6">
        <f t="shared" si="8"/>
        <v>1.2192124665304274</v>
      </c>
      <c r="X35" s="6">
        <f t="shared" si="9"/>
        <v>0.50213442822618504</v>
      </c>
      <c r="Y35" s="6">
        <f t="shared" si="10"/>
        <v>-0.99385444988878846</v>
      </c>
      <c r="Z35" s="6" t="s">
        <v>332</v>
      </c>
      <c r="AA35" s="6" t="s">
        <v>331</v>
      </c>
      <c r="AB35" s="6" t="s">
        <v>332</v>
      </c>
      <c r="AC35" s="6" t="s">
        <v>331</v>
      </c>
    </row>
    <row r="36" spans="1:29" x14ac:dyDescent="0.2">
      <c r="A36" t="s">
        <v>241</v>
      </c>
      <c r="B36" s="2">
        <v>6.1358447488584498E-3</v>
      </c>
      <c r="C36" s="2">
        <v>1.4161008729388899E-2</v>
      </c>
      <c r="D36" s="2">
        <v>2.9685335444290502E-3</v>
      </c>
      <c r="E36" s="2">
        <v>2.3819835426591601E-3</v>
      </c>
      <c r="F36" s="2">
        <v>2.2396416573348299E-3</v>
      </c>
      <c r="G36" s="2">
        <v>1.91683869065173E-3</v>
      </c>
      <c r="H36" s="2">
        <v>2.6972353337828699E-3</v>
      </c>
      <c r="I36" s="2">
        <v>6.3859509080024003E-3</v>
      </c>
      <c r="J36" s="2">
        <v>7.1655115705391804E-3</v>
      </c>
      <c r="K36" s="5">
        <v>2.1089630931458701E-3</v>
      </c>
      <c r="L36" s="5">
        <v>3.8910505836575902E-3</v>
      </c>
      <c r="M36" s="5">
        <v>4.6349942062572404E-3</v>
      </c>
      <c r="N36" s="5">
        <v>2.7416038382453698E-3</v>
      </c>
      <c r="O36" s="5">
        <v>6.26762770291445E-4</v>
      </c>
      <c r="P36" s="5">
        <v>1.79662234998203E-3</v>
      </c>
      <c r="Q36" s="5">
        <v>1.36518771331058E-3</v>
      </c>
      <c r="R36" s="5">
        <v>1.6404199475065599E-3</v>
      </c>
      <c r="S36">
        <v>34</v>
      </c>
      <c r="T36" s="6">
        <f t="shared" si="6"/>
        <v>5.1169498584051733E-3</v>
      </c>
      <c r="U36" s="6">
        <f t="shared" si="7"/>
        <v>2.3507005627995859E-3</v>
      </c>
      <c r="V36" s="6">
        <f>TTEST(B36:J36,K36:R36,2,3)</f>
        <v>7.6491175533288658E-2</v>
      </c>
      <c r="W36" s="6">
        <f t="shared" si="8"/>
        <v>1.1163886646928523</v>
      </c>
      <c r="X36" s="6">
        <f t="shared" si="9"/>
        <v>2.176776548822152</v>
      </c>
      <c r="Y36" s="6">
        <f t="shared" si="10"/>
        <v>1.1221933191238647</v>
      </c>
      <c r="Z36" s="6" t="s">
        <v>334</v>
      </c>
      <c r="AA36" s="6" t="s">
        <v>331</v>
      </c>
      <c r="AB36" s="6" t="s">
        <v>334</v>
      </c>
      <c r="AC36" s="6" t="s">
        <v>331</v>
      </c>
    </row>
    <row r="37" spans="1:29" x14ac:dyDescent="0.2">
      <c r="A37" t="s">
        <v>222</v>
      </c>
      <c r="B37" s="2">
        <v>1.38413242009132E-2</v>
      </c>
      <c r="C37" s="2">
        <v>1.7846750727449099E-2</v>
      </c>
      <c r="D37" s="2">
        <v>1.0290916287354001E-2</v>
      </c>
      <c r="E37" s="2">
        <v>2.0360378703043898E-3</v>
      </c>
      <c r="F37" s="2">
        <v>1.62194043055146E-3</v>
      </c>
      <c r="G37" s="2">
        <v>4.0458530006743099E-3</v>
      </c>
      <c r="H37" s="2">
        <v>9.3793653961285195E-3</v>
      </c>
      <c r="I37" s="2">
        <v>1.0807001057206601E-2</v>
      </c>
      <c r="J37" s="2">
        <v>0</v>
      </c>
      <c r="K37" s="5">
        <v>3.05725403001668E-2</v>
      </c>
      <c r="L37" s="5">
        <v>3.09965237543453E-2</v>
      </c>
      <c r="M37" s="5">
        <v>3.8039753255654597E-2</v>
      </c>
      <c r="N37" s="5">
        <v>6.5810090880601699E-3</v>
      </c>
      <c r="O37" s="5">
        <v>1.0420409629895801E-2</v>
      </c>
      <c r="P37" s="5">
        <v>1.2969283276450499E-2</v>
      </c>
      <c r="Q37" s="5">
        <v>1.01706036745407E-2</v>
      </c>
      <c r="R37" s="5">
        <v>5.9753954305799602E-3</v>
      </c>
      <c r="S37">
        <v>33</v>
      </c>
      <c r="T37" s="6">
        <f t="shared" si="6"/>
        <v>8.7336486213226965E-3</v>
      </c>
      <c r="U37" s="6">
        <f t="shared" si="7"/>
        <v>1.8215689801211726E-2</v>
      </c>
      <c r="V37" s="6">
        <f>TTEST(B37:I37,K37:R37,2,3)</f>
        <v>8.6069319695386948E-2</v>
      </c>
      <c r="W37" s="6">
        <f t="shared" si="8"/>
        <v>1.0651516297484918</v>
      </c>
      <c r="X37" s="6">
        <f t="shared" si="9"/>
        <v>0.47945747411342754</v>
      </c>
      <c r="Y37" s="6">
        <f t="shared" si="10"/>
        <v>-1.0605252350275136</v>
      </c>
      <c r="Z37" s="6" t="s">
        <v>334</v>
      </c>
      <c r="AA37" s="6" t="s">
        <v>331</v>
      </c>
      <c r="AB37" s="6" t="s">
        <v>334</v>
      </c>
      <c r="AC37" s="6" t="s">
        <v>331</v>
      </c>
    </row>
    <row r="38" spans="1:29" x14ac:dyDescent="0.2">
      <c r="A38" t="s">
        <v>225</v>
      </c>
      <c r="B38" s="2">
        <v>2.85388127853881E-3</v>
      </c>
      <c r="C38" s="2">
        <v>2.9097963142579999E-3</v>
      </c>
      <c r="D38" s="2">
        <v>1.78112012665743E-3</v>
      </c>
      <c r="E38" s="2">
        <v>4.0720757406087802E-4</v>
      </c>
      <c r="F38" s="2">
        <v>1.61834120026972E-3</v>
      </c>
      <c r="G38" s="2">
        <v>2.19517062462582E-3</v>
      </c>
      <c r="H38" s="2">
        <v>3.8764242922589001E-3</v>
      </c>
      <c r="I38" s="2">
        <v>0</v>
      </c>
      <c r="J38" s="2">
        <v>0</v>
      </c>
      <c r="K38" s="5">
        <v>0</v>
      </c>
      <c r="L38" s="5">
        <v>0</v>
      </c>
      <c r="M38" s="5">
        <v>0</v>
      </c>
      <c r="N38" s="5">
        <v>0</v>
      </c>
      <c r="O38" s="5">
        <v>1.1117287381878799E-3</v>
      </c>
      <c r="P38" s="5">
        <v>2.0278099652375398E-3</v>
      </c>
      <c r="Q38" s="5">
        <v>1.25352554058289E-3</v>
      </c>
      <c r="R38" s="5">
        <v>6.8259385665529E-4</v>
      </c>
      <c r="S38">
        <v>41</v>
      </c>
      <c r="T38" s="6">
        <f t="shared" si="6"/>
        <v>2.2345630586670796E-3</v>
      </c>
      <c r="U38" s="6">
        <f t="shared" si="7"/>
        <v>1.2689145251658998E-3</v>
      </c>
      <c r="V38" s="6">
        <f>TTEST(B38:H38,O38:R38,2,3)</f>
        <v>8.8967057260604387E-2</v>
      </c>
      <c r="W38" s="6">
        <f t="shared" si="8"/>
        <v>1.0507707742357952</v>
      </c>
      <c r="X38" s="6">
        <f t="shared" si="9"/>
        <v>1.7610036092659034</v>
      </c>
      <c r="Y38" s="6">
        <f t="shared" si="10"/>
        <v>0.8163978660485558</v>
      </c>
      <c r="Z38" s="6" t="s">
        <v>332</v>
      </c>
      <c r="AA38" s="6" t="s">
        <v>331</v>
      </c>
      <c r="AB38" s="6" t="s">
        <v>332</v>
      </c>
      <c r="AC38" s="6" t="s">
        <v>331</v>
      </c>
    </row>
    <row r="39" spans="1:29" x14ac:dyDescent="0.2">
      <c r="A39" t="s">
        <v>272</v>
      </c>
      <c r="B39" s="2">
        <v>6.4212328767123301E-3</v>
      </c>
      <c r="C39" s="2">
        <v>2.11445198836081E-2</v>
      </c>
      <c r="D39" s="2">
        <v>5.1454581436770203E-3</v>
      </c>
      <c r="E39" s="2">
        <v>1.94889562581204E-3</v>
      </c>
      <c r="F39" s="2">
        <v>1.22162272218263E-3</v>
      </c>
      <c r="G39" s="2">
        <v>1.4744913005013301E-3</v>
      </c>
      <c r="H39" s="2">
        <v>1.88806473364801E-3</v>
      </c>
      <c r="I39" s="2">
        <v>3.8914388345639601E-3</v>
      </c>
      <c r="J39" s="2">
        <v>6.5781745565605503E-3</v>
      </c>
      <c r="K39" s="5">
        <v>8.3379655364091195E-3</v>
      </c>
      <c r="L39" s="5">
        <v>1.1297798377751999E-2</v>
      </c>
      <c r="M39" s="5">
        <v>1.54215215901302E-2</v>
      </c>
      <c r="N39" s="5">
        <v>8.7746787840802306E-3</v>
      </c>
      <c r="O39" s="5">
        <v>1.11390585698886E-2</v>
      </c>
      <c r="P39" s="5">
        <v>1.46757679180887E-2</v>
      </c>
      <c r="Q39" s="5">
        <v>3.2808398950131198E-3</v>
      </c>
      <c r="R39" s="5">
        <v>5.9753954305799602E-3</v>
      </c>
      <c r="S39">
        <v>37</v>
      </c>
      <c r="T39" s="6">
        <f t="shared" si="6"/>
        <v>5.5237665196962195E-3</v>
      </c>
      <c r="U39" s="6">
        <f t="shared" si="7"/>
        <v>9.8628782627427393E-3</v>
      </c>
      <c r="V39" s="6">
        <f>TTEST(B39:J39,K39:R39,2,3)</f>
        <v>0.10933101291938074</v>
      </c>
      <c r="W39" s="6">
        <f t="shared" si="8"/>
        <v>0.96125662826715386</v>
      </c>
      <c r="X39" s="6">
        <f t="shared" si="9"/>
        <v>0.56005624043463875</v>
      </c>
      <c r="Y39" s="6">
        <f t="shared" si="10"/>
        <v>-0.83635638607048568</v>
      </c>
      <c r="Z39" s="6" t="s">
        <v>332</v>
      </c>
      <c r="AA39" s="6" t="s">
        <v>331</v>
      </c>
      <c r="AB39" s="6" t="s">
        <v>332</v>
      </c>
      <c r="AC39" s="6" t="s">
        <v>331</v>
      </c>
    </row>
    <row r="40" spans="1:29" x14ac:dyDescent="0.2">
      <c r="A40" t="s">
        <v>273</v>
      </c>
      <c r="B40" s="2">
        <v>6.1358447488584498E-3</v>
      </c>
      <c r="C40" s="2">
        <v>2.09505334626576E-2</v>
      </c>
      <c r="D40" s="2">
        <v>5.1454581436770203E-3</v>
      </c>
      <c r="E40" s="2">
        <v>1.94889562581204E-3</v>
      </c>
      <c r="F40" s="2">
        <v>1.22162272218263E-3</v>
      </c>
      <c r="G40" s="2">
        <v>1.3270421704511899E-3</v>
      </c>
      <c r="H40" s="2">
        <v>1.7532029669588701E-3</v>
      </c>
      <c r="I40" s="2">
        <v>3.7916583516264201E-3</v>
      </c>
      <c r="J40" s="2">
        <v>6.4607071537648303E-3</v>
      </c>
      <c r="K40" s="5">
        <v>7.7821011673151804E-3</v>
      </c>
      <c r="L40" s="5">
        <v>1.1008111239860899E-2</v>
      </c>
      <c r="M40" s="5">
        <v>1.54215215901302E-2</v>
      </c>
      <c r="N40" s="5">
        <v>8.4612973989344996E-3</v>
      </c>
      <c r="O40" s="5">
        <v>1.1498383039885001E-2</v>
      </c>
      <c r="P40" s="5">
        <v>1.43344709897611E-2</v>
      </c>
      <c r="Q40" s="5">
        <v>3.2808398950131198E-3</v>
      </c>
      <c r="R40" s="5">
        <v>5.6239015817223202E-3</v>
      </c>
      <c r="S40">
        <v>38</v>
      </c>
      <c r="T40" s="6">
        <f t="shared" si="6"/>
        <v>5.4149961495543386E-3</v>
      </c>
      <c r="U40" s="6">
        <f t="shared" si="7"/>
        <v>9.67632836282779E-3</v>
      </c>
      <c r="V40" s="6">
        <f>TTEST(B40:J40,K40:R40,2,3)</f>
        <v>0.11472042791458209</v>
      </c>
      <c r="W40" s="6">
        <f t="shared" si="8"/>
        <v>0.94035924172687546</v>
      </c>
      <c r="X40" s="6">
        <f t="shared" si="9"/>
        <v>0.55961269052798779</v>
      </c>
      <c r="Y40" s="6">
        <f t="shared" si="10"/>
        <v>-0.83749941552587215</v>
      </c>
      <c r="Z40" s="6" t="s">
        <v>332</v>
      </c>
      <c r="AA40" s="6" t="s">
        <v>331</v>
      </c>
      <c r="AB40" s="6" t="s">
        <v>332</v>
      </c>
      <c r="AC40" s="6" t="s">
        <v>331</v>
      </c>
    </row>
    <row r="41" spans="1:29" x14ac:dyDescent="0.2">
      <c r="A41" t="s">
        <v>297</v>
      </c>
      <c r="B41" s="2">
        <v>3.8797284190106697E-4</v>
      </c>
      <c r="C41" s="2">
        <v>1.2992637505413599E-3</v>
      </c>
      <c r="D41" s="2">
        <v>8.8469478030079598E-4</v>
      </c>
      <c r="E41" s="2">
        <v>4.9890241468768704E-4</v>
      </c>
      <c r="F41" s="2">
        <v>3.52402208387173E-4</v>
      </c>
      <c r="G41" s="2">
        <v>9.8951118147635108E-4</v>
      </c>
      <c r="H41" s="2">
        <v>0</v>
      </c>
      <c r="I41" s="2">
        <v>0</v>
      </c>
      <c r="J41" s="2">
        <v>0</v>
      </c>
      <c r="K41" s="5">
        <v>0</v>
      </c>
      <c r="L41" s="5">
        <v>5.5586436909394095E-4</v>
      </c>
      <c r="M41" s="5">
        <v>1.44843568945539E-3</v>
      </c>
      <c r="N41" s="5">
        <v>1.02810143934202E-3</v>
      </c>
      <c r="O41" s="5">
        <v>1.25352554058289E-3</v>
      </c>
      <c r="P41" s="5">
        <v>6.8259385665529E-4</v>
      </c>
      <c r="Q41" s="5">
        <v>1.6404199475065599E-3</v>
      </c>
      <c r="R41" s="5">
        <v>1.05448154657294E-3</v>
      </c>
      <c r="S41">
        <v>39</v>
      </c>
      <c r="T41" s="6">
        <f t="shared" si="6"/>
        <v>7.3545786288240573E-4</v>
      </c>
      <c r="U41" s="6">
        <f t="shared" si="7"/>
        <v>1.0947746270298616E-3</v>
      </c>
      <c r="V41" s="6">
        <f>TTEST(B41:G41,L41:R41,2,3)</f>
        <v>0.12277569317255491</v>
      </c>
      <c r="W41" s="6">
        <f t="shared" si="8"/>
        <v>0.91088760523003165</v>
      </c>
      <c r="X41" s="6">
        <f t="shared" si="9"/>
        <v>0.6717892840444365</v>
      </c>
      <c r="Y41" s="6">
        <f t="shared" si="10"/>
        <v>-0.57391931208549585</v>
      </c>
      <c r="Z41" s="6" t="s">
        <v>332</v>
      </c>
      <c r="AA41" s="6" t="s">
        <v>331</v>
      </c>
      <c r="AB41" s="6" t="s">
        <v>332</v>
      </c>
      <c r="AC41" s="6" t="s">
        <v>331</v>
      </c>
    </row>
    <row r="42" spans="1:29" x14ac:dyDescent="0.2">
      <c r="A42" t="s">
        <v>220</v>
      </c>
      <c r="B42" s="2">
        <v>5.2796803652967999E-3</v>
      </c>
      <c r="C42" s="2">
        <v>2.1338506304558699E-3</v>
      </c>
      <c r="D42" s="2">
        <v>1.32594498317831E-2</v>
      </c>
      <c r="E42" s="2">
        <v>2.7486511249109201E-3</v>
      </c>
      <c r="F42" s="2">
        <v>2.8015334709525202E-3</v>
      </c>
      <c r="G42" s="2">
        <v>2.4275118004045901E-3</v>
      </c>
      <c r="H42" s="2">
        <v>6.9846338056276198E-3</v>
      </c>
      <c r="I42" s="2">
        <v>5.2860331258075899E-3</v>
      </c>
      <c r="J42" s="2">
        <v>1.94889562581204E-3</v>
      </c>
      <c r="K42" s="5">
        <v>2.91828793774319E-2</v>
      </c>
      <c r="L42" s="5">
        <v>1.2166859791425301E-2</v>
      </c>
      <c r="M42" s="5">
        <v>1.16518163125428E-2</v>
      </c>
      <c r="N42" s="5">
        <v>4.3873393920401101E-3</v>
      </c>
      <c r="O42" s="5">
        <v>8.2644628099173608E-3</v>
      </c>
      <c r="P42" s="5">
        <v>6.1433447098976097E-3</v>
      </c>
      <c r="Q42" s="5">
        <v>3.9370078740157497E-3</v>
      </c>
      <c r="R42" s="5">
        <v>4.9209138840070298E-3</v>
      </c>
      <c r="S42">
        <v>36</v>
      </c>
      <c r="T42" s="6">
        <f t="shared" si="6"/>
        <v>4.7633599756723389E-3</v>
      </c>
      <c r="U42" s="6">
        <f t="shared" si="7"/>
        <v>1.0081828018909734E-2</v>
      </c>
      <c r="V42" s="6">
        <f>TTEST(B42:J42,K42:R42,2,3)</f>
        <v>0.12854592538958118</v>
      </c>
      <c r="W42" s="6">
        <f t="shared" si="8"/>
        <v>0.89094168493995629</v>
      </c>
      <c r="X42" s="6">
        <f t="shared" si="9"/>
        <v>0.4724698702197716</v>
      </c>
      <c r="Y42" s="6">
        <f t="shared" si="10"/>
        <v>-1.0817057644329882</v>
      </c>
      <c r="Z42" s="6" t="s">
        <v>334</v>
      </c>
      <c r="AA42" s="6" t="s">
        <v>331</v>
      </c>
      <c r="AB42" s="6" t="s">
        <v>334</v>
      </c>
      <c r="AC42" s="6" t="s">
        <v>331</v>
      </c>
    </row>
    <row r="43" spans="1:29" s="19" customFormat="1" x14ac:dyDescent="0.2">
      <c r="A43" s="19" t="s">
        <v>227</v>
      </c>
      <c r="B43" s="20">
        <v>3.7100456621004599E-3</v>
      </c>
      <c r="C43" s="20">
        <v>2.3278370514064001E-3</v>
      </c>
      <c r="D43" s="20">
        <v>1.78112012665743E-3</v>
      </c>
      <c r="E43" s="20">
        <v>4.0720757406087802E-4</v>
      </c>
      <c r="F43" s="20">
        <v>1.03214391035093E-3</v>
      </c>
      <c r="G43" s="20">
        <v>6.7430883344571802E-4</v>
      </c>
      <c r="H43" s="20">
        <v>2.2949511075633601E-3</v>
      </c>
      <c r="I43" s="20">
        <v>4.5812287090332398E-3</v>
      </c>
      <c r="J43" s="20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1.3896609227348499E-3</v>
      </c>
      <c r="R43" s="23">
        <v>5.7937427578215505E-4</v>
      </c>
      <c r="S43" s="19">
        <v>43</v>
      </c>
      <c r="T43" s="38">
        <f t="shared" si="6"/>
        <v>2.1011053718273023E-3</v>
      </c>
      <c r="U43" s="38">
        <f t="shared" si="7"/>
        <v>9.8451759925850249E-4</v>
      </c>
      <c r="V43" s="38">
        <f>TTEST(B43:I43,Q43:R43,2,3)</f>
        <v>0.14980627184604145</v>
      </c>
      <c r="W43" s="38">
        <f t="shared" si="8"/>
        <v>0.82447000391887582</v>
      </c>
      <c r="X43" s="38">
        <f t="shared" si="9"/>
        <v>2.134147092352404</v>
      </c>
      <c r="Y43" s="38">
        <f t="shared" si="10"/>
        <v>1.0936596148193749</v>
      </c>
      <c r="Z43" s="38" t="s">
        <v>334</v>
      </c>
      <c r="AA43" s="38" t="s">
        <v>331</v>
      </c>
      <c r="AB43" s="38" t="s">
        <v>334</v>
      </c>
      <c r="AC43" s="38" t="s">
        <v>331</v>
      </c>
    </row>
    <row r="44" spans="1:29" x14ac:dyDescent="0.2">
      <c r="A44" t="s">
        <v>231</v>
      </c>
      <c r="B44" s="2">
        <v>3.8527397260274001E-3</v>
      </c>
      <c r="C44" s="2">
        <v>2.9097963142579999E-3</v>
      </c>
      <c r="D44" s="2">
        <v>3.76014248961013E-3</v>
      </c>
      <c r="E44" s="2">
        <v>7.1261325460653601E-4</v>
      </c>
      <c r="F44" s="2">
        <v>7.3724565025066395E-4</v>
      </c>
      <c r="G44" s="2">
        <v>9.4403236682400501E-4</v>
      </c>
      <c r="H44" s="2">
        <v>1.1973657952504501E-3</v>
      </c>
      <c r="I44" s="2">
        <v>2.3493480559144799E-3</v>
      </c>
      <c r="J44" s="2">
        <v>0</v>
      </c>
      <c r="K44" s="5">
        <v>1.3896609227348499E-3</v>
      </c>
      <c r="L44" s="5">
        <v>1.7381228273464699E-3</v>
      </c>
      <c r="M44" s="5">
        <v>6.85400959561343E-4</v>
      </c>
      <c r="N44" s="5">
        <v>1.25352554058289E-3</v>
      </c>
      <c r="O44" s="5">
        <v>1.07797340998922E-3</v>
      </c>
      <c r="P44" s="5">
        <v>1.70648464163823E-3</v>
      </c>
      <c r="Q44" s="5">
        <v>9.8425196850393699E-4</v>
      </c>
      <c r="R44" s="5">
        <v>2.1089630931458701E-3</v>
      </c>
      <c r="S44">
        <v>42</v>
      </c>
      <c r="T44" s="6">
        <f t="shared" si="6"/>
        <v>2.0579104565927077E-3</v>
      </c>
      <c r="U44" s="6">
        <f t="shared" si="7"/>
        <v>1.3680479204378512E-3</v>
      </c>
      <c r="V44" s="6">
        <f>TTEST(B44:I44,K44:R44,2,3)</f>
        <v>0.20185132761750202</v>
      </c>
      <c r="W44" s="6">
        <f t="shared" si="8"/>
        <v>0.69496838980056264</v>
      </c>
      <c r="X44" s="6">
        <f t="shared" si="9"/>
        <v>1.5042678153657529</v>
      </c>
      <c r="Y44" s="6">
        <f t="shared" si="10"/>
        <v>0.58906144301514907</v>
      </c>
      <c r="Z44" s="6" t="s">
        <v>332</v>
      </c>
      <c r="AA44" s="6" t="s">
        <v>331</v>
      </c>
      <c r="AB44" s="6" t="s">
        <v>332</v>
      </c>
      <c r="AC44" s="6" t="s">
        <v>331</v>
      </c>
    </row>
    <row r="45" spans="1:29" x14ac:dyDescent="0.2">
      <c r="A45" t="s">
        <v>247</v>
      </c>
      <c r="B45" s="2">
        <v>1.56963470319635E-3</v>
      </c>
      <c r="C45" s="2">
        <v>4.8496605237633404E-3</v>
      </c>
      <c r="D45" s="2">
        <v>1.9790223629527E-3</v>
      </c>
      <c r="E45" s="2">
        <v>4.3308791684712E-4</v>
      </c>
      <c r="F45" s="2">
        <v>1.0180189351521899E-3</v>
      </c>
      <c r="G45" s="2">
        <v>1.1795930404010599E-3</v>
      </c>
      <c r="H45" s="2">
        <v>1.3486176668914399E-3</v>
      </c>
      <c r="I45" s="2">
        <v>2.0953901416882899E-3</v>
      </c>
      <c r="J45" s="2">
        <v>1.1746740279572399E-3</v>
      </c>
      <c r="K45" s="5">
        <v>0</v>
      </c>
      <c r="L45" s="5">
        <v>0</v>
      </c>
      <c r="M45" s="5">
        <v>6.5616797900262499E-4</v>
      </c>
      <c r="N45" s="5">
        <v>2.7793218454697098E-3</v>
      </c>
      <c r="O45" s="5">
        <v>3.7659327925840102E-3</v>
      </c>
      <c r="P45" s="5">
        <v>3.0843043180260499E-3</v>
      </c>
      <c r="Q45" s="5">
        <v>1.4372978799856301E-3</v>
      </c>
      <c r="R45" s="5">
        <v>1.70648464163823E-3</v>
      </c>
      <c r="S45">
        <v>44</v>
      </c>
      <c r="T45" s="6">
        <f t="shared" si="6"/>
        <v>1.7386332576499702E-3</v>
      </c>
      <c r="U45" s="6">
        <f t="shared" si="7"/>
        <v>2.2382515761177092E-3</v>
      </c>
      <c r="V45" s="6">
        <f>TTEST(B45:J45,M45:R45,2,3)</f>
        <v>0.44811527701381482</v>
      </c>
      <c r="W45" s="6">
        <f t="shared" si="8"/>
        <v>0.34861024999522738</v>
      </c>
      <c r="X45" s="6">
        <f t="shared" si="9"/>
        <v>0.77678187572893986</v>
      </c>
      <c r="Y45" s="6">
        <f t="shared" si="10"/>
        <v>-0.36441855543435436</v>
      </c>
      <c r="Z45" s="6" t="s">
        <v>332</v>
      </c>
      <c r="AA45" s="6" t="s">
        <v>331</v>
      </c>
      <c r="AB45" s="6" t="s">
        <v>332</v>
      </c>
      <c r="AC45" s="6" t="s">
        <v>331</v>
      </c>
    </row>
    <row r="46" spans="1:29" s="19" customFormat="1" x14ac:dyDescent="0.2">
      <c r="A46" s="19" t="s">
        <v>230</v>
      </c>
      <c r="B46" s="20">
        <v>2.85388127853881E-3</v>
      </c>
      <c r="C46" s="20">
        <v>4.6556741028128002E-3</v>
      </c>
      <c r="D46" s="20">
        <v>1.0180189351521899E-3</v>
      </c>
      <c r="E46" s="20">
        <v>4.4234739015039799E-4</v>
      </c>
      <c r="F46" s="20">
        <v>1.2137559002022901E-3</v>
      </c>
      <c r="G46" s="20">
        <v>1.6962682099381399E-3</v>
      </c>
      <c r="H46" s="20">
        <v>1.99694584752731E-3</v>
      </c>
      <c r="I46" s="20">
        <v>0</v>
      </c>
      <c r="J46" s="20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2.2234574763757599E-3</v>
      </c>
      <c r="R46" s="23">
        <v>2.6071842410197001E-3</v>
      </c>
      <c r="S46" s="19">
        <v>48</v>
      </c>
      <c r="T46" s="38">
        <f t="shared" si="6"/>
        <v>1.9824130949031341E-3</v>
      </c>
      <c r="U46" s="38">
        <f t="shared" si="7"/>
        <v>2.41532085869773E-3</v>
      </c>
      <c r="V46" s="38">
        <f>TTEST(B46:H46,Q46:R46,2,3)</f>
        <v>0.46905519338157153</v>
      </c>
      <c r="W46" s="38">
        <f t="shared" si="8"/>
        <v>0.3287760511639744</v>
      </c>
      <c r="X46" s="38">
        <f t="shared" si="9"/>
        <v>0.82076593996376657</v>
      </c>
      <c r="Y46" s="38">
        <f t="shared" si="10"/>
        <v>-0.28495723146788093</v>
      </c>
      <c r="Z46" s="38" t="s">
        <v>332</v>
      </c>
      <c r="AA46" s="38" t="s">
        <v>331</v>
      </c>
      <c r="AB46" s="38" t="s">
        <v>332</v>
      </c>
      <c r="AC46" s="38" t="s">
        <v>331</v>
      </c>
    </row>
    <row r="47" spans="1:29" x14ac:dyDescent="0.2">
      <c r="A47" t="s">
        <v>232</v>
      </c>
      <c r="B47" s="2">
        <v>2.2831050228310501E-3</v>
      </c>
      <c r="C47" s="2">
        <v>7.7594568380213395E-4</v>
      </c>
      <c r="D47" s="2">
        <v>2.3748268355432401E-3</v>
      </c>
      <c r="E47" s="2">
        <v>4.0720757406087802E-4</v>
      </c>
      <c r="F47" s="2">
        <v>4.4234739015039799E-4</v>
      </c>
      <c r="G47" s="2">
        <v>5.3944706675657496E-4</v>
      </c>
      <c r="H47" s="2">
        <v>3.9912193175015002E-4</v>
      </c>
      <c r="I47" s="2">
        <v>1.4096088335486901E-3</v>
      </c>
      <c r="J47" s="2">
        <v>0</v>
      </c>
      <c r="K47" s="5">
        <v>0</v>
      </c>
      <c r="L47" s="5">
        <v>0</v>
      </c>
      <c r="M47" s="5">
        <v>1.05448154657294E-3</v>
      </c>
      <c r="N47" s="5">
        <v>8.3379655364091202E-4</v>
      </c>
      <c r="O47" s="5">
        <v>8.69061413673233E-4</v>
      </c>
      <c r="P47" s="5">
        <v>6.85400959561343E-4</v>
      </c>
      <c r="Q47" s="5">
        <v>6.26762770291445E-4</v>
      </c>
      <c r="R47" s="5">
        <v>1.0238907849829399E-3</v>
      </c>
      <c r="S47">
        <v>45</v>
      </c>
      <c r="T47" s="6">
        <f t="shared" si="6"/>
        <v>1.0789512923053894E-3</v>
      </c>
      <c r="U47" s="6">
        <f t="shared" si="7"/>
        <v>8.4889900478713539E-4</v>
      </c>
      <c r="V47" s="6">
        <f>TTEST(B47:I47,M47:R47,2,3)</f>
        <v>0.4733097623335788</v>
      </c>
      <c r="W47" s="6">
        <f t="shared" si="8"/>
        <v>0.32485453782256196</v>
      </c>
      <c r="X47" s="6">
        <f t="shared" si="9"/>
        <v>1.2710007742039238</v>
      </c>
      <c r="Y47" s="6">
        <f t="shared" si="10"/>
        <v>0.34596490913108691</v>
      </c>
      <c r="Z47" s="6" t="s">
        <v>332</v>
      </c>
      <c r="AA47" s="6" t="s">
        <v>331</v>
      </c>
      <c r="AB47" s="6" t="s">
        <v>332</v>
      </c>
      <c r="AC47" s="6" t="s">
        <v>331</v>
      </c>
    </row>
    <row r="48" spans="1:29" s="19" customFormat="1" x14ac:dyDescent="0.2">
      <c r="A48" s="19" t="s">
        <v>282</v>
      </c>
      <c r="B48" s="20">
        <v>9.9885844748858399E-4</v>
      </c>
      <c r="C48" s="20">
        <v>3.2977691561590699E-3</v>
      </c>
      <c r="D48" s="20">
        <v>5.9370670888581002E-4</v>
      </c>
      <c r="E48" s="20">
        <v>2.9489826010026498E-4</v>
      </c>
      <c r="F48" s="20">
        <v>4.0458530006743098E-4</v>
      </c>
      <c r="G48" s="20">
        <v>1.09758531231291E-3</v>
      </c>
      <c r="H48" s="20">
        <v>1.4096088335486901E-3</v>
      </c>
      <c r="I48" s="20">
        <v>0</v>
      </c>
      <c r="J48" s="20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8.3379655364091202E-4</v>
      </c>
      <c r="Q48" s="23">
        <v>1.1587485515643101E-3</v>
      </c>
      <c r="R48" s="23">
        <v>2.3989033584647002E-3</v>
      </c>
      <c r="S48" s="19">
        <v>46</v>
      </c>
      <c r="T48" s="38">
        <f t="shared" si="6"/>
        <v>1.1567160026518229E-3</v>
      </c>
      <c r="U48" s="38">
        <f t="shared" si="7"/>
        <v>1.4638161545566409E-3</v>
      </c>
      <c r="V48" s="38">
        <f>TTEST(B48:H48,P48:R48,2,3)</f>
        <v>0.6391801907751492</v>
      </c>
      <c r="W48" s="38">
        <f t="shared" si="8"/>
        <v>0.19437669297183896</v>
      </c>
      <c r="X48" s="38">
        <f t="shared" si="9"/>
        <v>0.79020579124717194</v>
      </c>
      <c r="Y48" s="38">
        <f t="shared" si="10"/>
        <v>-0.33969967533340956</v>
      </c>
      <c r="Z48" s="38" t="s">
        <v>332</v>
      </c>
      <c r="AA48" s="38" t="s">
        <v>331</v>
      </c>
      <c r="AB48" s="38" t="s">
        <v>332</v>
      </c>
      <c r="AC48" s="38" t="s">
        <v>331</v>
      </c>
    </row>
    <row r="49" spans="1:29" x14ac:dyDescent="0.2">
      <c r="A49" t="s">
        <v>294</v>
      </c>
      <c r="B49" s="2">
        <v>1.42694063926941E-3</v>
      </c>
      <c r="C49" s="2">
        <v>1.5832178903621599E-3</v>
      </c>
      <c r="D49" s="2">
        <v>1.2992637505413599E-3</v>
      </c>
      <c r="E49" s="2">
        <v>3.4612643795174599E-3</v>
      </c>
      <c r="F49" s="2">
        <v>1.1795930404010599E-3</v>
      </c>
      <c r="G49" s="2">
        <v>1.4834794335805801E-3</v>
      </c>
      <c r="H49" s="2">
        <v>1.9956096587507499E-3</v>
      </c>
      <c r="I49" s="2">
        <v>1.4096088335486901E-3</v>
      </c>
      <c r="J49" s="2">
        <v>0</v>
      </c>
      <c r="K49" s="5">
        <v>0</v>
      </c>
      <c r="L49" s="5">
        <v>0</v>
      </c>
      <c r="M49" s="5">
        <v>4.4469149527515302E-3</v>
      </c>
      <c r="N49" s="5">
        <v>5.7937427578215505E-4</v>
      </c>
      <c r="O49" s="5">
        <v>6.85400959561343E-4</v>
      </c>
      <c r="P49" s="5">
        <v>1.4372978799856301E-3</v>
      </c>
      <c r="Q49" s="5">
        <v>2.6246719160105E-3</v>
      </c>
      <c r="R49" s="5">
        <v>2.1089630931458701E-3</v>
      </c>
      <c r="S49">
        <v>47</v>
      </c>
      <c r="T49" s="6">
        <f t="shared" si="6"/>
        <v>1.7298722032464337E-3</v>
      </c>
      <c r="U49" s="6">
        <f t="shared" si="7"/>
        <v>1.9804371795395046E-3</v>
      </c>
      <c r="V49" s="6">
        <f>TTEST(B49:I49,M49:R49,2,3)</f>
        <v>0.70951723806952971</v>
      </c>
      <c r="W49" s="6">
        <f t="shared" si="8"/>
        <v>0.14903704868074</v>
      </c>
      <c r="X49" s="6">
        <f t="shared" si="9"/>
        <v>0.87347996751336854</v>
      </c>
      <c r="Y49" s="6">
        <f t="shared" si="10"/>
        <v>-0.19515347829429611</v>
      </c>
      <c r="Z49" s="6" t="s">
        <v>332</v>
      </c>
      <c r="AA49" s="6" t="s">
        <v>331</v>
      </c>
      <c r="AB49" s="6" t="s">
        <v>332</v>
      </c>
      <c r="AC49" s="6" t="s">
        <v>331</v>
      </c>
    </row>
    <row r="50" spans="1:29" s="19" customFormat="1" x14ac:dyDescent="0.2">
      <c r="A50" s="19" t="s">
        <v>293</v>
      </c>
      <c r="B50" s="20">
        <v>1.14155251141553E-3</v>
      </c>
      <c r="C50" s="20">
        <v>7.9160894518107996E-4</v>
      </c>
      <c r="D50" s="20">
        <v>6.4963187527067995E-4</v>
      </c>
      <c r="E50" s="20">
        <v>4.0720757406087797E-3</v>
      </c>
      <c r="F50" s="20">
        <v>1.76938956060159E-3</v>
      </c>
      <c r="G50" s="20">
        <v>1.7532029669588701E-3</v>
      </c>
      <c r="H50" s="20">
        <v>1.79604869287567E-3</v>
      </c>
      <c r="I50" s="20">
        <v>1.8794784447315901E-3</v>
      </c>
      <c r="J50" s="20">
        <v>0</v>
      </c>
      <c r="K50" s="23">
        <v>0</v>
      </c>
      <c r="L50" s="23">
        <v>0</v>
      </c>
      <c r="M50" s="23">
        <v>0</v>
      </c>
      <c r="N50" s="23">
        <v>0</v>
      </c>
      <c r="O50" s="23">
        <v>1.07797340998922E-3</v>
      </c>
      <c r="P50" s="23">
        <v>1.31233595800525E-3</v>
      </c>
      <c r="Q50" s="23">
        <v>1.4059753954305801E-3</v>
      </c>
      <c r="R50" s="23">
        <v>4.1689827682045598E-3</v>
      </c>
      <c r="S50" s="19">
        <v>49</v>
      </c>
      <c r="T50" s="38">
        <f t="shared" si="6"/>
        <v>1.7316235922054737E-3</v>
      </c>
      <c r="U50" s="38">
        <f t="shared" si="7"/>
        <v>1.9913168829074025E-3</v>
      </c>
      <c r="V50" s="38">
        <f>TTEST(B50:I50,O50:R50,2,3)</f>
        <v>0.7652328866320468</v>
      </c>
      <c r="W50" s="38">
        <f t="shared" si="8"/>
        <v>0.1162063740133773</v>
      </c>
      <c r="X50" s="38">
        <f t="shared" si="9"/>
        <v>0.86958715966754319</v>
      </c>
      <c r="Y50" s="38">
        <f t="shared" si="10"/>
        <v>-0.2015974572138674</v>
      </c>
      <c r="Z50" s="38" t="s">
        <v>332</v>
      </c>
      <c r="AA50" s="38" t="s">
        <v>331</v>
      </c>
      <c r="AB50" s="38" t="s">
        <v>332</v>
      </c>
      <c r="AC50" s="38" t="s">
        <v>331</v>
      </c>
    </row>
    <row r="51" spans="1:29" x14ac:dyDescent="0.2">
      <c r="A51" t="s">
        <v>240</v>
      </c>
      <c r="B51" s="2">
        <v>5.5650684931506803E-3</v>
      </c>
      <c r="C51" s="2">
        <v>1.49369544131911E-2</v>
      </c>
      <c r="D51" s="2">
        <v>2.3748268355432401E-3</v>
      </c>
      <c r="E51" s="2">
        <v>2.3414435508500499E-3</v>
      </c>
      <c r="F51" s="2">
        <v>1.62194043055146E-3</v>
      </c>
      <c r="G51" s="2">
        <v>2.4275118004045901E-3</v>
      </c>
      <c r="H51" s="2">
        <v>6.2861704250648598E-3</v>
      </c>
      <c r="I51" s="2">
        <v>6.6956419593562798E-3</v>
      </c>
      <c r="J51" s="2">
        <v>3.6812472932005202E-3</v>
      </c>
      <c r="K51" s="5">
        <v>1.7574692442882201E-3</v>
      </c>
      <c r="L51" s="5">
        <v>1.6404199475065599E-3</v>
      </c>
      <c r="M51" s="5">
        <v>7.5041689827681996E-3</v>
      </c>
      <c r="N51" s="5">
        <v>1.1297798377751999E-2</v>
      </c>
      <c r="O51" s="5">
        <v>1.7820424948594898E-2</v>
      </c>
      <c r="P51" s="5">
        <v>1.25352554058289E-3</v>
      </c>
      <c r="Q51" s="5">
        <v>2.1559468199784399E-3</v>
      </c>
      <c r="R51" s="5">
        <v>6.8259385665529E-4</v>
      </c>
      <c r="S51">
        <v>50</v>
      </c>
      <c r="T51" s="6">
        <f t="shared" si="6"/>
        <v>5.1034228001458643E-3</v>
      </c>
      <c r="U51" s="6">
        <f t="shared" si="7"/>
        <v>5.5140434647658115E-3</v>
      </c>
      <c r="V51" s="6">
        <f>TTEST(B51:J51,K51:R51,2,3)</f>
        <v>0.87696784788675097</v>
      </c>
      <c r="W51" s="6">
        <f t="shared" si="8"/>
        <v>5.7016328801955854E-2</v>
      </c>
      <c r="X51" s="6">
        <f t="shared" si="9"/>
        <v>0.92553184115363396</v>
      </c>
      <c r="Y51" s="6">
        <f t="shared" si="10"/>
        <v>-0.11164547077287849</v>
      </c>
      <c r="Z51" s="6" t="s">
        <v>332</v>
      </c>
      <c r="AA51" s="6" t="s">
        <v>331</v>
      </c>
      <c r="AB51" s="6" t="s">
        <v>332</v>
      </c>
      <c r="AC51" s="6" t="s">
        <v>331</v>
      </c>
    </row>
    <row r="52" spans="1:29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29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29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29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29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29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29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29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29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29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29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29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29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2:18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2:18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2:18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2:18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2:18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2:18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2:18" x14ac:dyDescent="0.2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2:18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2:18" x14ac:dyDescent="0.2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2:18" x14ac:dyDescent="0.2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2:18" x14ac:dyDescent="0.2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2:18" x14ac:dyDescent="0.2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2:18" x14ac:dyDescent="0.2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2:18" x14ac:dyDescent="0.2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2:18" x14ac:dyDescent="0.2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2:18" x14ac:dyDescent="0.2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2:18" x14ac:dyDescent="0.2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2:18" x14ac:dyDescent="0.2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2:18" x14ac:dyDescent="0.2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2:18" x14ac:dyDescent="0.2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2:18" x14ac:dyDescent="0.2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2:18" x14ac:dyDescent="0.2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2:18" x14ac:dyDescent="0.2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2:18" x14ac:dyDescent="0.2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2:18" x14ac:dyDescent="0.2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2:18" x14ac:dyDescent="0.2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2:18" x14ac:dyDescent="0.2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2:18" x14ac:dyDescent="0.2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2:18" x14ac:dyDescent="0.2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2:18" x14ac:dyDescent="0.2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2:18" x14ac:dyDescent="0.2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2:18" x14ac:dyDescent="0.2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2:18" x14ac:dyDescent="0.2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2:18" x14ac:dyDescent="0.2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2:18" x14ac:dyDescent="0.2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2:18" x14ac:dyDescent="0.2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  <row r="101" spans="2:18" x14ac:dyDescent="0.2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2:18" x14ac:dyDescent="0.2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</row>
    <row r="103" spans="2:18" x14ac:dyDescent="0.2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2:18" x14ac:dyDescent="0.2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</row>
    <row r="105" spans="2:18" x14ac:dyDescent="0.2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2:18" x14ac:dyDescent="0.2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</row>
    <row r="107" spans="2:18" x14ac:dyDescent="0.2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</row>
    <row r="108" spans="2:18" x14ac:dyDescent="0.2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2:18" x14ac:dyDescent="0.2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2:18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2:18" x14ac:dyDescent="0.2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2:18" x14ac:dyDescent="0.2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spans="2:18" x14ac:dyDescent="0.2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2:18" x14ac:dyDescent="0.2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2:18" x14ac:dyDescent="0.2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2:18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</row>
    <row r="117" spans="2:18" x14ac:dyDescent="0.2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2:18" x14ac:dyDescent="0.2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</row>
    <row r="119" spans="2:18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2:18" x14ac:dyDescent="0.2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</row>
    <row r="121" spans="2:18" x14ac:dyDescent="0.2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2:18" x14ac:dyDescent="0.2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</row>
    <row r="123" spans="2:18" x14ac:dyDescent="0.2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2:18" x14ac:dyDescent="0.2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2:18" x14ac:dyDescent="0.2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2:18" x14ac:dyDescent="0.2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2:18" x14ac:dyDescent="0.2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2:18" x14ac:dyDescent="0.2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2:18" x14ac:dyDescent="0.2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2:18" x14ac:dyDescent="0.2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2:18" x14ac:dyDescent="0.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2:18" x14ac:dyDescent="0.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2:18" x14ac:dyDescent="0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2:18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2:18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2:18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2:18" x14ac:dyDescent="0.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2:18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  <row r="139" spans="2:18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</row>
    <row r="140" spans="2:18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</row>
    <row r="141" spans="2:18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2:18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</row>
    <row r="143" spans="2:18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</row>
    <row r="144" spans="2:18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</row>
    <row r="145" spans="2:18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</row>
    <row r="146" spans="2:18" x14ac:dyDescent="0.2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</row>
    <row r="147" spans="2:18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</row>
    <row r="148" spans="2:18" x14ac:dyDescent="0.2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</row>
    <row r="149" spans="2:18" x14ac:dyDescent="0.2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</row>
    <row r="150" spans="2:18" x14ac:dyDescent="0.2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</row>
    <row r="151" spans="2:18" x14ac:dyDescent="0.2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2:18" x14ac:dyDescent="0.2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</row>
    <row r="153" spans="2:18" x14ac:dyDescent="0.2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</row>
    <row r="154" spans="2:18" x14ac:dyDescent="0.2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</row>
    <row r="155" spans="2:18" x14ac:dyDescent="0.2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</row>
    <row r="156" spans="2:18" x14ac:dyDescent="0.2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</row>
    <row r="157" spans="2:18" x14ac:dyDescent="0.2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</row>
    <row r="158" spans="2:18" x14ac:dyDescent="0.2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</row>
    <row r="159" spans="2:18" x14ac:dyDescent="0.2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</row>
    <row r="160" spans="2:18" x14ac:dyDescent="0.2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</row>
    <row r="161" spans="2:18" x14ac:dyDescent="0.2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2:18" x14ac:dyDescent="0.2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</row>
    <row r="163" spans="2:18" x14ac:dyDescent="0.2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</row>
    <row r="164" spans="2:18" x14ac:dyDescent="0.2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</row>
    <row r="165" spans="2:18" x14ac:dyDescent="0.2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</row>
    <row r="166" spans="2:18" x14ac:dyDescent="0.2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</row>
    <row r="167" spans="2:18" x14ac:dyDescent="0.2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</row>
    <row r="168" spans="2:18" x14ac:dyDescent="0.2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</row>
    <row r="169" spans="2:18" x14ac:dyDescent="0.2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</row>
    <row r="170" spans="2:18" x14ac:dyDescent="0.2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</row>
    <row r="171" spans="2:18" x14ac:dyDescent="0.2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</row>
    <row r="172" spans="2:18" x14ac:dyDescent="0.2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</row>
    <row r="173" spans="2:18" x14ac:dyDescent="0.2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</row>
    <row r="174" spans="2:18" x14ac:dyDescent="0.2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</row>
    <row r="175" spans="2:18" x14ac:dyDescent="0.2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</row>
    <row r="176" spans="2:18" x14ac:dyDescent="0.2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</row>
    <row r="177" spans="2:18" x14ac:dyDescent="0.2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</row>
    <row r="178" spans="2:18" x14ac:dyDescent="0.2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</row>
    <row r="179" spans="2:18" x14ac:dyDescent="0.2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</row>
    <row r="180" spans="2:18" x14ac:dyDescent="0.2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</row>
    <row r="181" spans="2:18" x14ac:dyDescent="0.2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</row>
    <row r="182" spans="2:18" x14ac:dyDescent="0.2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</row>
    <row r="183" spans="2:18" x14ac:dyDescent="0.2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</row>
    <row r="184" spans="2:18" x14ac:dyDescent="0.2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</row>
    <row r="185" spans="2:18" x14ac:dyDescent="0.2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</row>
    <row r="186" spans="2:18" x14ac:dyDescent="0.2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</row>
    <row r="187" spans="2:18" x14ac:dyDescent="0.2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</row>
    <row r="188" spans="2:18" x14ac:dyDescent="0.2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</row>
    <row r="189" spans="2:18" x14ac:dyDescent="0.2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</row>
    <row r="190" spans="2:18" x14ac:dyDescent="0.2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</row>
    <row r="191" spans="2:18" x14ac:dyDescent="0.2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</row>
    <row r="192" spans="2:18" x14ac:dyDescent="0.2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</row>
    <row r="193" spans="2:18" x14ac:dyDescent="0.2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</row>
    <row r="194" spans="2:18" x14ac:dyDescent="0.2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</row>
    <row r="195" spans="2:18" x14ac:dyDescent="0.2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</row>
    <row r="196" spans="2:18" x14ac:dyDescent="0.2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</row>
    <row r="197" spans="2:18" x14ac:dyDescent="0.2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</row>
    <row r="198" spans="2:18" x14ac:dyDescent="0.2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</row>
    <row r="199" spans="2:18" x14ac:dyDescent="0.2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</row>
    <row r="200" spans="2:18" x14ac:dyDescent="0.2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</row>
    <row r="201" spans="2:18" x14ac:dyDescent="0.2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</row>
    <row r="202" spans="2:18" x14ac:dyDescent="0.2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</row>
    <row r="203" spans="2:18" x14ac:dyDescent="0.2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</row>
    <row r="204" spans="2:18" x14ac:dyDescent="0.2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</row>
    <row r="205" spans="2:18" x14ac:dyDescent="0.2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</row>
    <row r="206" spans="2:18" x14ac:dyDescent="0.2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</row>
    <row r="207" spans="2:18" x14ac:dyDescent="0.2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</row>
    <row r="208" spans="2:18" x14ac:dyDescent="0.2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</row>
    <row r="209" spans="2:18" x14ac:dyDescent="0.2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</row>
    <row r="210" spans="2:18" x14ac:dyDescent="0.2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</row>
    <row r="211" spans="2:18" x14ac:dyDescent="0.2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</row>
    <row r="212" spans="2:18" x14ac:dyDescent="0.2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</row>
    <row r="213" spans="2:18" x14ac:dyDescent="0.2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</row>
    <row r="214" spans="2:18" x14ac:dyDescent="0.2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2:18" x14ac:dyDescent="0.2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2:18" x14ac:dyDescent="0.2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</row>
    <row r="217" spans="2:18" x14ac:dyDescent="0.2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</row>
    <row r="218" spans="2:18" x14ac:dyDescent="0.2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</row>
    <row r="219" spans="2:18" x14ac:dyDescent="0.2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</row>
    <row r="220" spans="2:18" x14ac:dyDescent="0.2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</row>
    <row r="221" spans="2:18" x14ac:dyDescent="0.2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</row>
    <row r="222" spans="2:18" x14ac:dyDescent="0.2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</row>
    <row r="223" spans="2:18" x14ac:dyDescent="0.2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</row>
    <row r="224" spans="2:18" x14ac:dyDescent="0.2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</row>
    <row r="225" spans="2:18" x14ac:dyDescent="0.2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</row>
    <row r="226" spans="2:18" x14ac:dyDescent="0.2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</row>
    <row r="227" spans="2:18" x14ac:dyDescent="0.2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</row>
    <row r="228" spans="2:18" x14ac:dyDescent="0.2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</row>
    <row r="229" spans="2:18" x14ac:dyDescent="0.2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</row>
    <row r="230" spans="2:18" x14ac:dyDescent="0.2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</row>
    <row r="231" spans="2:18" x14ac:dyDescent="0.2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</row>
    <row r="232" spans="2:18" x14ac:dyDescent="0.2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</row>
    <row r="233" spans="2:18" x14ac:dyDescent="0.2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</row>
    <row r="234" spans="2:18" x14ac:dyDescent="0.2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</row>
    <row r="235" spans="2:18" x14ac:dyDescent="0.2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</row>
    <row r="236" spans="2:18" x14ac:dyDescent="0.2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</row>
    <row r="237" spans="2:18" x14ac:dyDescent="0.2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</row>
    <row r="238" spans="2:18" x14ac:dyDescent="0.2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</row>
    <row r="239" spans="2:18" x14ac:dyDescent="0.2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</row>
    <row r="240" spans="2:18" x14ac:dyDescent="0.2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</row>
    <row r="241" spans="2:18" x14ac:dyDescent="0.2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</row>
    <row r="242" spans="2:18" x14ac:dyDescent="0.2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</row>
    <row r="243" spans="2:18" x14ac:dyDescent="0.2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</row>
    <row r="244" spans="2:18" x14ac:dyDescent="0.2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</row>
    <row r="245" spans="2:18" x14ac:dyDescent="0.2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</row>
    <row r="246" spans="2:18" x14ac:dyDescent="0.2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</row>
    <row r="247" spans="2:18" x14ac:dyDescent="0.2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</row>
    <row r="248" spans="2:18" x14ac:dyDescent="0.2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</row>
    <row r="249" spans="2:18" x14ac:dyDescent="0.2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</row>
    <row r="250" spans="2:18" x14ac:dyDescent="0.2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</row>
    <row r="251" spans="2:18" x14ac:dyDescent="0.2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</row>
    <row r="252" spans="2:18" x14ac:dyDescent="0.2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</row>
    <row r="253" spans="2:18" x14ac:dyDescent="0.2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</row>
    <row r="254" spans="2:18" x14ac:dyDescent="0.2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</row>
    <row r="255" spans="2:18" x14ac:dyDescent="0.2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</row>
    <row r="256" spans="2:18" x14ac:dyDescent="0.2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2:18" x14ac:dyDescent="0.2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2:18" x14ac:dyDescent="0.2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2:18" x14ac:dyDescent="0.2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2:18" x14ac:dyDescent="0.2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2:18" x14ac:dyDescent="0.2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2:18" x14ac:dyDescent="0.2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2:18" x14ac:dyDescent="0.2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2:18" x14ac:dyDescent="0.2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2:18" x14ac:dyDescent="0.2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2:18" x14ac:dyDescent="0.2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2:18" x14ac:dyDescent="0.2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2:18" x14ac:dyDescent="0.2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2:18" x14ac:dyDescent="0.2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2:18" x14ac:dyDescent="0.2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2:18" x14ac:dyDescent="0.2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2:18" x14ac:dyDescent="0.2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2:18" x14ac:dyDescent="0.2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2:18" x14ac:dyDescent="0.2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2:18" x14ac:dyDescent="0.2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</row>
    <row r="276" spans="2:18" x14ac:dyDescent="0.2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2:18" x14ac:dyDescent="0.2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</row>
    <row r="278" spans="2:18" x14ac:dyDescent="0.2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</row>
    <row r="279" spans="2:18" x14ac:dyDescent="0.2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</row>
    <row r="280" spans="2:18" x14ac:dyDescent="0.2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</row>
    <row r="281" spans="2:18" x14ac:dyDescent="0.2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</row>
    <row r="282" spans="2:18" x14ac:dyDescent="0.2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</row>
    <row r="283" spans="2:18" x14ac:dyDescent="0.2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</row>
    <row r="284" spans="2:18" x14ac:dyDescent="0.2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</row>
    <row r="285" spans="2:18" x14ac:dyDescent="0.2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</row>
    <row r="286" spans="2:18" x14ac:dyDescent="0.2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</row>
    <row r="287" spans="2:18" x14ac:dyDescent="0.2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</row>
    <row r="288" spans="2:18" x14ac:dyDescent="0.2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</row>
    <row r="289" spans="2:18" x14ac:dyDescent="0.2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</row>
    <row r="290" spans="2:18" x14ac:dyDescent="0.2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</row>
    <row r="291" spans="2:18" x14ac:dyDescent="0.2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</row>
    <row r="292" spans="2:18" x14ac:dyDescent="0.2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</row>
    <row r="293" spans="2:18" x14ac:dyDescent="0.2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2:18" x14ac:dyDescent="0.2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2:18" x14ac:dyDescent="0.2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</row>
    <row r="296" spans="2:18" x14ac:dyDescent="0.2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</row>
    <row r="297" spans="2:18" x14ac:dyDescent="0.2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</row>
    <row r="298" spans="2:18" x14ac:dyDescent="0.2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</row>
    <row r="299" spans="2:18" x14ac:dyDescent="0.2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</row>
    <row r="300" spans="2:18" x14ac:dyDescent="0.2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</row>
    <row r="301" spans="2:18" x14ac:dyDescent="0.2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</row>
    <row r="302" spans="2:18" x14ac:dyDescent="0.2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</row>
    <row r="303" spans="2:18" x14ac:dyDescent="0.2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</row>
    <row r="304" spans="2:18" x14ac:dyDescent="0.2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</row>
    <row r="305" spans="2:18" x14ac:dyDescent="0.2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</row>
    <row r="306" spans="2:18" x14ac:dyDescent="0.2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</row>
    <row r="307" spans="2:18" x14ac:dyDescent="0.2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</row>
    <row r="308" spans="2:18" x14ac:dyDescent="0.2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</row>
    <row r="309" spans="2:18" x14ac:dyDescent="0.2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</row>
    <row r="310" spans="2:18" x14ac:dyDescent="0.2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</row>
    <row r="311" spans="2:18" x14ac:dyDescent="0.2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2:18" x14ac:dyDescent="0.2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</row>
    <row r="313" spans="2:18" x14ac:dyDescent="0.2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</row>
    <row r="314" spans="2:18" x14ac:dyDescent="0.2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</row>
    <row r="315" spans="2:18" x14ac:dyDescent="0.2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</row>
    <row r="316" spans="2:18" x14ac:dyDescent="0.2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</row>
    <row r="317" spans="2:18" x14ac:dyDescent="0.2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</row>
    <row r="318" spans="2:18" x14ac:dyDescent="0.2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</row>
    <row r="319" spans="2:18" x14ac:dyDescent="0.2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</row>
    <row r="320" spans="2:18" x14ac:dyDescent="0.2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</row>
    <row r="321" spans="2:18" x14ac:dyDescent="0.2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</row>
    <row r="322" spans="2:18" x14ac:dyDescent="0.2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2:18" x14ac:dyDescent="0.2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2:18" x14ac:dyDescent="0.2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2:18" x14ac:dyDescent="0.2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2:18" x14ac:dyDescent="0.2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</row>
    <row r="327" spans="2:18" x14ac:dyDescent="0.2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</row>
    <row r="328" spans="2:18" x14ac:dyDescent="0.2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</row>
    <row r="329" spans="2:18" x14ac:dyDescent="0.2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</row>
    <row r="330" spans="2:18" x14ac:dyDescent="0.2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</row>
    <row r="331" spans="2:18" x14ac:dyDescent="0.2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</row>
    <row r="332" spans="2:18" x14ac:dyDescent="0.2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</row>
    <row r="333" spans="2:18" x14ac:dyDescent="0.2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</row>
    <row r="334" spans="2:18" x14ac:dyDescent="0.2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</row>
    <row r="335" spans="2:18" x14ac:dyDescent="0.2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</row>
    <row r="336" spans="2:18" x14ac:dyDescent="0.2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</row>
    <row r="337" spans="2:18" x14ac:dyDescent="0.2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</row>
    <row r="338" spans="2:18" x14ac:dyDescent="0.2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39" spans="2:18" x14ac:dyDescent="0.2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</row>
    <row r="340" spans="2:18" x14ac:dyDescent="0.2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</row>
    <row r="341" spans="2:18" x14ac:dyDescent="0.2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</row>
    <row r="342" spans="2:18" x14ac:dyDescent="0.2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</row>
    <row r="343" spans="2:18" x14ac:dyDescent="0.2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</row>
    <row r="344" spans="2:18" x14ac:dyDescent="0.2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</row>
    <row r="345" spans="2:18" x14ac:dyDescent="0.2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</row>
    <row r="346" spans="2:18" x14ac:dyDescent="0.2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</row>
    <row r="347" spans="2:18" x14ac:dyDescent="0.2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</row>
    <row r="348" spans="2:18" x14ac:dyDescent="0.2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</row>
    <row r="349" spans="2:18" x14ac:dyDescent="0.2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</row>
    <row r="350" spans="2:18" x14ac:dyDescent="0.2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</row>
    <row r="351" spans="2:18" x14ac:dyDescent="0.2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</row>
    <row r="352" spans="2:18" x14ac:dyDescent="0.2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</row>
    <row r="353" spans="2:18" x14ac:dyDescent="0.2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</row>
    <row r="354" spans="2:18" x14ac:dyDescent="0.2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</row>
    <row r="355" spans="2:18" x14ac:dyDescent="0.2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</row>
    <row r="356" spans="2:18" x14ac:dyDescent="0.2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</row>
    <row r="357" spans="2:18" x14ac:dyDescent="0.2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</row>
    <row r="358" spans="2:18" x14ac:dyDescent="0.2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</row>
    <row r="359" spans="2:18" x14ac:dyDescent="0.2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</row>
    <row r="360" spans="2:18" x14ac:dyDescent="0.2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</row>
    <row r="361" spans="2:18" x14ac:dyDescent="0.2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</row>
    <row r="362" spans="2:18" x14ac:dyDescent="0.2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</row>
    <row r="363" spans="2:18" x14ac:dyDescent="0.2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</row>
    <row r="364" spans="2:18" x14ac:dyDescent="0.2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</row>
    <row r="365" spans="2:18" x14ac:dyDescent="0.2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</row>
    <row r="366" spans="2:18" x14ac:dyDescent="0.2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</row>
    <row r="367" spans="2:18" x14ac:dyDescent="0.2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</row>
    <row r="368" spans="2:18" x14ac:dyDescent="0.2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</row>
    <row r="369" spans="2:18" x14ac:dyDescent="0.2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</row>
    <row r="370" spans="2:18" x14ac:dyDescent="0.2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</row>
    <row r="371" spans="2:18" x14ac:dyDescent="0.2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</row>
    <row r="372" spans="2:18" x14ac:dyDescent="0.2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</row>
    <row r="373" spans="2:18" x14ac:dyDescent="0.2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</row>
    <row r="374" spans="2:18" x14ac:dyDescent="0.2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</row>
    <row r="375" spans="2:18" x14ac:dyDescent="0.2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</row>
    <row r="376" spans="2:18" x14ac:dyDescent="0.2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</row>
    <row r="377" spans="2:18" x14ac:dyDescent="0.2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</row>
    <row r="378" spans="2:18" x14ac:dyDescent="0.2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</row>
    <row r="379" spans="2:18" x14ac:dyDescent="0.2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</row>
    <row r="380" spans="2:18" x14ac:dyDescent="0.2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</row>
    <row r="381" spans="2:18" x14ac:dyDescent="0.2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</row>
    <row r="382" spans="2:18" x14ac:dyDescent="0.2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</row>
    <row r="383" spans="2:18" x14ac:dyDescent="0.2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</row>
    <row r="384" spans="2:18" x14ac:dyDescent="0.2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</row>
    <row r="385" spans="2:18" x14ac:dyDescent="0.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</row>
    <row r="386" spans="2:18" x14ac:dyDescent="0.2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</row>
    <row r="387" spans="2:18" x14ac:dyDescent="0.2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</row>
    <row r="388" spans="2:18" x14ac:dyDescent="0.2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</row>
    <row r="389" spans="2:18" x14ac:dyDescent="0.2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</row>
    <row r="390" spans="2:18" x14ac:dyDescent="0.2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</row>
    <row r="391" spans="2:18" x14ac:dyDescent="0.2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</row>
    <row r="392" spans="2:18" x14ac:dyDescent="0.2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</row>
    <row r="393" spans="2:18" x14ac:dyDescent="0.2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</row>
    <row r="394" spans="2:18" x14ac:dyDescent="0.2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2:18" x14ac:dyDescent="0.2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2:18" x14ac:dyDescent="0.2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</row>
    <row r="397" spans="2:18" x14ac:dyDescent="0.2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</row>
    <row r="398" spans="2:18" x14ac:dyDescent="0.2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</row>
    <row r="399" spans="2:18" x14ac:dyDescent="0.2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</row>
    <row r="400" spans="2:18" x14ac:dyDescent="0.2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</row>
    <row r="401" spans="2:18" x14ac:dyDescent="0.2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</row>
    <row r="402" spans="2:18" x14ac:dyDescent="0.2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</row>
    <row r="403" spans="2:18" x14ac:dyDescent="0.2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</row>
    <row r="404" spans="2:18" x14ac:dyDescent="0.2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</row>
    <row r="405" spans="2:18" x14ac:dyDescent="0.2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</row>
    <row r="406" spans="2:18" x14ac:dyDescent="0.2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</row>
    <row r="407" spans="2:18" x14ac:dyDescent="0.2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</row>
    <row r="408" spans="2:18" x14ac:dyDescent="0.2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</row>
    <row r="409" spans="2:18" x14ac:dyDescent="0.2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</row>
    <row r="410" spans="2:18" x14ac:dyDescent="0.2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</row>
    <row r="411" spans="2:18" x14ac:dyDescent="0.2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</row>
    <row r="412" spans="2:18" x14ac:dyDescent="0.2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</row>
    <row r="413" spans="2:18" x14ac:dyDescent="0.2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</row>
    <row r="414" spans="2:18" x14ac:dyDescent="0.2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</row>
    <row r="415" spans="2:18" x14ac:dyDescent="0.2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</row>
    <row r="416" spans="2:18" x14ac:dyDescent="0.2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</row>
    <row r="417" spans="2:18" x14ac:dyDescent="0.2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</row>
    <row r="418" spans="2:18" x14ac:dyDescent="0.2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</row>
    <row r="419" spans="2:18" x14ac:dyDescent="0.2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</row>
    <row r="420" spans="2:18" x14ac:dyDescent="0.2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</row>
    <row r="421" spans="2:18" x14ac:dyDescent="0.2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</row>
    <row r="422" spans="2:18" x14ac:dyDescent="0.2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</row>
    <row r="423" spans="2:18" x14ac:dyDescent="0.2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</row>
    <row r="424" spans="2:18" x14ac:dyDescent="0.2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</row>
    <row r="425" spans="2:18" x14ac:dyDescent="0.2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</row>
    <row r="426" spans="2:18" x14ac:dyDescent="0.2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</row>
    <row r="427" spans="2:18" x14ac:dyDescent="0.2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</row>
    <row r="428" spans="2:18" x14ac:dyDescent="0.2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</row>
    <row r="429" spans="2:18" x14ac:dyDescent="0.2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</row>
    <row r="430" spans="2:18" x14ac:dyDescent="0.2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</row>
    <row r="431" spans="2:18" x14ac:dyDescent="0.2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</row>
    <row r="432" spans="2:18" x14ac:dyDescent="0.2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</row>
    <row r="433" spans="2:18" x14ac:dyDescent="0.2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</row>
    <row r="434" spans="2:18" x14ac:dyDescent="0.2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</row>
    <row r="435" spans="2:18" x14ac:dyDescent="0.2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</row>
    <row r="436" spans="2:18" x14ac:dyDescent="0.2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</row>
    <row r="437" spans="2:18" x14ac:dyDescent="0.2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</row>
    <row r="438" spans="2:18" x14ac:dyDescent="0.2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</row>
    <row r="439" spans="2:18" x14ac:dyDescent="0.2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</row>
    <row r="440" spans="2:18" x14ac:dyDescent="0.2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</row>
    <row r="441" spans="2:18" x14ac:dyDescent="0.2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</row>
    <row r="442" spans="2:18" x14ac:dyDescent="0.2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</row>
    <row r="443" spans="2:18" x14ac:dyDescent="0.2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</row>
    <row r="444" spans="2:18" x14ac:dyDescent="0.2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</row>
    <row r="445" spans="2:18" x14ac:dyDescent="0.2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</row>
    <row r="446" spans="2:18" x14ac:dyDescent="0.2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</row>
    <row r="447" spans="2:18" x14ac:dyDescent="0.2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</row>
    <row r="448" spans="2:18" x14ac:dyDescent="0.2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</row>
    <row r="449" spans="2:18" x14ac:dyDescent="0.2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</row>
    <row r="450" spans="2:18" x14ac:dyDescent="0.2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</row>
    <row r="451" spans="2:18" x14ac:dyDescent="0.2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</row>
    <row r="452" spans="2:18" x14ac:dyDescent="0.2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</row>
    <row r="453" spans="2:18" x14ac:dyDescent="0.2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</row>
    <row r="454" spans="2:18" x14ac:dyDescent="0.2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</row>
    <row r="455" spans="2:18" x14ac:dyDescent="0.2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</row>
    <row r="456" spans="2:18" x14ac:dyDescent="0.2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</row>
    <row r="457" spans="2:18" x14ac:dyDescent="0.2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</row>
    <row r="458" spans="2:18" x14ac:dyDescent="0.2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</row>
    <row r="459" spans="2:18" x14ac:dyDescent="0.2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</row>
    <row r="460" spans="2:18" x14ac:dyDescent="0.2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</row>
    <row r="461" spans="2:18" x14ac:dyDescent="0.2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</row>
    <row r="462" spans="2:18" x14ac:dyDescent="0.2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</row>
    <row r="463" spans="2:18" x14ac:dyDescent="0.2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</row>
    <row r="464" spans="2:18" x14ac:dyDescent="0.2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</row>
    <row r="465" spans="2:18" x14ac:dyDescent="0.2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</row>
    <row r="466" spans="2:18" x14ac:dyDescent="0.2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</row>
    <row r="467" spans="2:18" x14ac:dyDescent="0.2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</row>
    <row r="468" spans="2:18" x14ac:dyDescent="0.2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</row>
    <row r="469" spans="2:18" x14ac:dyDescent="0.2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</row>
    <row r="470" spans="2:18" x14ac:dyDescent="0.2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</row>
    <row r="471" spans="2:18" x14ac:dyDescent="0.2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</row>
    <row r="472" spans="2:18" x14ac:dyDescent="0.2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</row>
    <row r="473" spans="2:18" x14ac:dyDescent="0.2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</row>
    <row r="474" spans="2:18" x14ac:dyDescent="0.2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</row>
    <row r="475" spans="2:18" x14ac:dyDescent="0.2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</row>
    <row r="476" spans="2:18" x14ac:dyDescent="0.2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</row>
    <row r="477" spans="2:18" x14ac:dyDescent="0.2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</row>
    <row r="478" spans="2:18" x14ac:dyDescent="0.2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</row>
    <row r="479" spans="2:18" x14ac:dyDescent="0.2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</row>
    <row r="480" spans="2:18" x14ac:dyDescent="0.2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</row>
    <row r="481" spans="2:18" x14ac:dyDescent="0.2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</row>
    <row r="482" spans="2:18" x14ac:dyDescent="0.2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</row>
    <row r="483" spans="2:18" x14ac:dyDescent="0.2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</row>
    <row r="484" spans="2:18" x14ac:dyDescent="0.2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</row>
    <row r="485" spans="2:18" x14ac:dyDescent="0.2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</row>
    <row r="486" spans="2:18" x14ac:dyDescent="0.2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</row>
    <row r="487" spans="2:18" x14ac:dyDescent="0.2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</row>
    <row r="488" spans="2:18" x14ac:dyDescent="0.2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</row>
    <row r="489" spans="2:18" x14ac:dyDescent="0.2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</row>
    <row r="490" spans="2:18" x14ac:dyDescent="0.2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</row>
    <row r="491" spans="2:18" x14ac:dyDescent="0.2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</row>
    <row r="492" spans="2:18" x14ac:dyDescent="0.2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</row>
    <row r="493" spans="2:18" x14ac:dyDescent="0.2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</row>
    <row r="494" spans="2:18" x14ac:dyDescent="0.2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</row>
    <row r="495" spans="2:18" x14ac:dyDescent="0.2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</row>
    <row r="496" spans="2:18" x14ac:dyDescent="0.2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</row>
    <row r="497" spans="2:18" x14ac:dyDescent="0.2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</row>
    <row r="498" spans="2:18" x14ac:dyDescent="0.2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</row>
    <row r="499" spans="2:18" x14ac:dyDescent="0.2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</row>
    <row r="500" spans="2:18" x14ac:dyDescent="0.2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</row>
    <row r="501" spans="2:18" x14ac:dyDescent="0.2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</row>
    <row r="502" spans="2:18" x14ac:dyDescent="0.2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</row>
    <row r="503" spans="2:18" x14ac:dyDescent="0.2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</row>
    <row r="504" spans="2:18" x14ac:dyDescent="0.2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</row>
    <row r="505" spans="2:18" x14ac:dyDescent="0.2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</row>
    <row r="506" spans="2:18" x14ac:dyDescent="0.2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</row>
    <row r="507" spans="2:18" x14ac:dyDescent="0.2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</row>
    <row r="508" spans="2:18" x14ac:dyDescent="0.2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</row>
    <row r="509" spans="2:18" x14ac:dyDescent="0.2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</row>
    <row r="510" spans="2:18" x14ac:dyDescent="0.2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</row>
    <row r="511" spans="2:18" x14ac:dyDescent="0.2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</row>
    <row r="512" spans="2:18" x14ac:dyDescent="0.2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</row>
    <row r="513" spans="2:18" x14ac:dyDescent="0.2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</row>
    <row r="514" spans="2:18" x14ac:dyDescent="0.2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</row>
    <row r="515" spans="2:18" x14ac:dyDescent="0.2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</row>
    <row r="516" spans="2:18" x14ac:dyDescent="0.2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</row>
    <row r="517" spans="2:18" x14ac:dyDescent="0.2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</row>
    <row r="518" spans="2:18" x14ac:dyDescent="0.2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</row>
    <row r="519" spans="2:18" x14ac:dyDescent="0.2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</row>
    <row r="520" spans="2:18" x14ac:dyDescent="0.2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</row>
    <row r="521" spans="2:18" x14ac:dyDescent="0.2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</row>
    <row r="522" spans="2:18" x14ac:dyDescent="0.2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</row>
    <row r="523" spans="2:18" x14ac:dyDescent="0.2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</row>
    <row r="524" spans="2:18" x14ac:dyDescent="0.2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</row>
    <row r="525" spans="2:18" x14ac:dyDescent="0.2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</row>
    <row r="526" spans="2:18" x14ac:dyDescent="0.2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</row>
    <row r="527" spans="2:18" x14ac:dyDescent="0.2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</row>
    <row r="528" spans="2:18" x14ac:dyDescent="0.2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</row>
    <row r="529" spans="2:18" x14ac:dyDescent="0.2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</row>
    <row r="530" spans="2:18" x14ac:dyDescent="0.2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</row>
    <row r="531" spans="2:18" x14ac:dyDescent="0.2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</row>
    <row r="532" spans="2:18" x14ac:dyDescent="0.2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</row>
    <row r="533" spans="2:18" x14ac:dyDescent="0.2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</row>
    <row r="534" spans="2:18" x14ac:dyDescent="0.2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</row>
    <row r="535" spans="2:18" x14ac:dyDescent="0.2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</row>
    <row r="536" spans="2:18" x14ac:dyDescent="0.2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</row>
    <row r="537" spans="2:18" x14ac:dyDescent="0.2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</row>
    <row r="538" spans="2:18" x14ac:dyDescent="0.2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</row>
    <row r="539" spans="2:18" x14ac:dyDescent="0.2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</row>
    <row r="540" spans="2:18" x14ac:dyDescent="0.2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</row>
    <row r="541" spans="2:18" x14ac:dyDescent="0.2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</row>
    <row r="542" spans="2:18" x14ac:dyDescent="0.2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</row>
    <row r="543" spans="2:18" x14ac:dyDescent="0.2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</row>
    <row r="544" spans="2:18" x14ac:dyDescent="0.2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</row>
    <row r="545" spans="2:18" x14ac:dyDescent="0.2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</row>
    <row r="546" spans="2:18" x14ac:dyDescent="0.2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</row>
    <row r="547" spans="2:18" x14ac:dyDescent="0.2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</row>
    <row r="548" spans="2:18" x14ac:dyDescent="0.2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</row>
    <row r="549" spans="2:18" x14ac:dyDescent="0.2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</row>
    <row r="550" spans="2:18" x14ac:dyDescent="0.2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</row>
    <row r="551" spans="2:18" x14ac:dyDescent="0.2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</row>
    <row r="552" spans="2:18" x14ac:dyDescent="0.2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</row>
    <row r="553" spans="2:18" x14ac:dyDescent="0.2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</row>
    <row r="554" spans="2:18" x14ac:dyDescent="0.2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</row>
    <row r="555" spans="2:18" x14ac:dyDescent="0.2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</row>
    <row r="556" spans="2:18" x14ac:dyDescent="0.2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</row>
    <row r="557" spans="2:18" x14ac:dyDescent="0.2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</row>
    <row r="558" spans="2:18" x14ac:dyDescent="0.2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</row>
    <row r="559" spans="2:18" x14ac:dyDescent="0.2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</row>
    <row r="560" spans="2:18" x14ac:dyDescent="0.2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</row>
    <row r="561" spans="2:18" x14ac:dyDescent="0.2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</row>
    <row r="562" spans="2:18" x14ac:dyDescent="0.2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</row>
    <row r="563" spans="2:18" x14ac:dyDescent="0.2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</row>
    <row r="564" spans="2:18" x14ac:dyDescent="0.2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</row>
    <row r="565" spans="2:18" x14ac:dyDescent="0.2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</row>
    <row r="566" spans="2:18" x14ac:dyDescent="0.2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</row>
    <row r="567" spans="2:18" x14ac:dyDescent="0.2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</row>
    <row r="568" spans="2:18" x14ac:dyDescent="0.2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</row>
    <row r="569" spans="2:18" x14ac:dyDescent="0.2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</row>
    <row r="570" spans="2:18" x14ac:dyDescent="0.2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</row>
    <row r="571" spans="2:18" x14ac:dyDescent="0.2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</row>
    <row r="572" spans="2:18" x14ac:dyDescent="0.2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</row>
    <row r="573" spans="2:18" x14ac:dyDescent="0.2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</row>
    <row r="574" spans="2:18" x14ac:dyDescent="0.2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</row>
    <row r="575" spans="2:18" x14ac:dyDescent="0.2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</row>
    <row r="576" spans="2:18" x14ac:dyDescent="0.2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</row>
    <row r="577" spans="2:18" x14ac:dyDescent="0.2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</row>
    <row r="578" spans="2:18" x14ac:dyDescent="0.2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</row>
    <row r="579" spans="2:18" x14ac:dyDescent="0.2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</row>
    <row r="580" spans="2:18" x14ac:dyDescent="0.2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</row>
    <row r="581" spans="2:18" x14ac:dyDescent="0.2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</row>
    <row r="582" spans="2:18" x14ac:dyDescent="0.2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</row>
    <row r="583" spans="2:18" x14ac:dyDescent="0.2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</row>
    <row r="584" spans="2:18" x14ac:dyDescent="0.2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</row>
    <row r="585" spans="2:18" x14ac:dyDescent="0.2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</row>
    <row r="586" spans="2:18" x14ac:dyDescent="0.2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</row>
    <row r="587" spans="2:18" x14ac:dyDescent="0.2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</row>
    <row r="588" spans="2:18" x14ac:dyDescent="0.2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</row>
    <row r="589" spans="2:18" x14ac:dyDescent="0.2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</row>
    <row r="590" spans="2:18" x14ac:dyDescent="0.2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</row>
    <row r="591" spans="2:18" x14ac:dyDescent="0.2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</row>
    <row r="592" spans="2:18" x14ac:dyDescent="0.2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</row>
    <row r="593" spans="2:18" x14ac:dyDescent="0.2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</row>
    <row r="594" spans="2:18" x14ac:dyDescent="0.2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</row>
    <row r="595" spans="2:18" x14ac:dyDescent="0.2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</row>
    <row r="596" spans="2:18" x14ac:dyDescent="0.2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</row>
    <row r="597" spans="2:18" x14ac:dyDescent="0.2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</row>
    <row r="598" spans="2:18" x14ac:dyDescent="0.2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</row>
    <row r="599" spans="2:18" x14ac:dyDescent="0.2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</row>
    <row r="600" spans="2:18" x14ac:dyDescent="0.2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</row>
    <row r="601" spans="2:18" x14ac:dyDescent="0.2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</row>
    <row r="602" spans="2:18" x14ac:dyDescent="0.2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</row>
    <row r="603" spans="2:18" x14ac:dyDescent="0.2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</row>
    <row r="604" spans="2:18" x14ac:dyDescent="0.2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</row>
    <row r="605" spans="2:18" x14ac:dyDescent="0.2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</row>
    <row r="606" spans="2:18" x14ac:dyDescent="0.2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</row>
    <row r="607" spans="2:18" x14ac:dyDescent="0.2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</row>
    <row r="608" spans="2:18" x14ac:dyDescent="0.2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</row>
    <row r="609" spans="2:18" x14ac:dyDescent="0.2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</row>
    <row r="610" spans="2:18" x14ac:dyDescent="0.2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</row>
    <row r="611" spans="2:18" x14ac:dyDescent="0.2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</row>
    <row r="612" spans="2:18" x14ac:dyDescent="0.2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</row>
    <row r="613" spans="2:18" x14ac:dyDescent="0.2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</row>
    <row r="614" spans="2:18" x14ac:dyDescent="0.2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</row>
    <row r="615" spans="2:18" x14ac:dyDescent="0.2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</row>
    <row r="616" spans="2:18" x14ac:dyDescent="0.2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</row>
    <row r="617" spans="2:18" x14ac:dyDescent="0.2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</row>
    <row r="618" spans="2:18" x14ac:dyDescent="0.2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</row>
    <row r="619" spans="2:18" x14ac:dyDescent="0.2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</row>
    <row r="620" spans="2:18" x14ac:dyDescent="0.2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</row>
    <row r="621" spans="2:18" x14ac:dyDescent="0.2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</row>
    <row r="622" spans="2:18" x14ac:dyDescent="0.2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</row>
    <row r="623" spans="2:18" x14ac:dyDescent="0.2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</row>
    <row r="624" spans="2:18" x14ac:dyDescent="0.2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</row>
    <row r="625" spans="2:18" x14ac:dyDescent="0.2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</row>
    <row r="626" spans="2:18" x14ac:dyDescent="0.2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</row>
    <row r="627" spans="2:18" x14ac:dyDescent="0.2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</row>
    <row r="628" spans="2:18" x14ac:dyDescent="0.2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</row>
    <row r="629" spans="2:18" x14ac:dyDescent="0.2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</row>
    <row r="630" spans="2:18" x14ac:dyDescent="0.2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</row>
    <row r="631" spans="2:18" x14ac:dyDescent="0.2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</row>
    <row r="632" spans="2:18" x14ac:dyDescent="0.2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</row>
    <row r="633" spans="2:18" x14ac:dyDescent="0.2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</row>
    <row r="634" spans="2:18" x14ac:dyDescent="0.2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</row>
    <row r="635" spans="2:18" x14ac:dyDescent="0.2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</row>
    <row r="636" spans="2:18" x14ac:dyDescent="0.2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</row>
    <row r="637" spans="2:18" x14ac:dyDescent="0.2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</row>
    <row r="638" spans="2:18" x14ac:dyDescent="0.2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</row>
    <row r="639" spans="2:18" x14ac:dyDescent="0.2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</row>
    <row r="640" spans="2:18" x14ac:dyDescent="0.2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</row>
    <row r="641" spans="2:18" x14ac:dyDescent="0.2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</row>
    <row r="642" spans="2:18" x14ac:dyDescent="0.2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</row>
    <row r="643" spans="2:18" x14ac:dyDescent="0.2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</row>
    <row r="644" spans="2:18" x14ac:dyDescent="0.2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</row>
    <row r="645" spans="2:18" x14ac:dyDescent="0.2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</row>
    <row r="646" spans="2:18" x14ac:dyDescent="0.2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</row>
    <row r="647" spans="2:18" x14ac:dyDescent="0.2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</row>
    <row r="648" spans="2:18" x14ac:dyDescent="0.2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</row>
    <row r="649" spans="2:18" x14ac:dyDescent="0.2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</row>
    <row r="650" spans="2:18" x14ac:dyDescent="0.2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</row>
    <row r="651" spans="2:18" x14ac:dyDescent="0.2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</row>
    <row r="652" spans="2:18" x14ac:dyDescent="0.2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</row>
    <row r="653" spans="2:18" x14ac:dyDescent="0.2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</row>
    <row r="654" spans="2:18" x14ac:dyDescent="0.2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</row>
    <row r="655" spans="2:18" x14ac:dyDescent="0.2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</row>
    <row r="656" spans="2:18" x14ac:dyDescent="0.2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</row>
    <row r="657" spans="2:18" x14ac:dyDescent="0.2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</row>
    <row r="658" spans="2:18" x14ac:dyDescent="0.2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</row>
    <row r="659" spans="2:18" x14ac:dyDescent="0.2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</row>
    <row r="660" spans="2:18" x14ac:dyDescent="0.2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</row>
    <row r="661" spans="2:18" x14ac:dyDescent="0.2"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</row>
    <row r="662" spans="2:18" x14ac:dyDescent="0.2"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</row>
    <row r="663" spans="2:18" x14ac:dyDescent="0.2"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</row>
    <row r="664" spans="2:18" x14ac:dyDescent="0.2"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</row>
    <row r="665" spans="2:18" x14ac:dyDescent="0.2"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</row>
    <row r="666" spans="2:18" x14ac:dyDescent="0.2"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</row>
    <row r="667" spans="2:18" x14ac:dyDescent="0.2"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</row>
    <row r="668" spans="2:18" x14ac:dyDescent="0.2"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</row>
    <row r="669" spans="2:18" x14ac:dyDescent="0.2"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</row>
    <row r="670" spans="2:18" x14ac:dyDescent="0.2"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</row>
    <row r="671" spans="2:18" x14ac:dyDescent="0.2"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</row>
    <row r="672" spans="2:18" x14ac:dyDescent="0.2"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</row>
    <row r="673" spans="2:18" x14ac:dyDescent="0.2"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</row>
    <row r="674" spans="2:18" x14ac:dyDescent="0.2"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</row>
    <row r="675" spans="2:18" x14ac:dyDescent="0.2"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</row>
    <row r="676" spans="2:18" x14ac:dyDescent="0.2"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</row>
    <row r="677" spans="2:18" x14ac:dyDescent="0.2"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</row>
    <row r="678" spans="2:18" x14ac:dyDescent="0.2"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</row>
    <row r="679" spans="2:18" x14ac:dyDescent="0.2"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</row>
    <row r="680" spans="2:18" x14ac:dyDescent="0.2"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</row>
    <row r="681" spans="2:18" x14ac:dyDescent="0.2"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</row>
    <row r="682" spans="2:18" x14ac:dyDescent="0.2"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</row>
    <row r="683" spans="2:18" x14ac:dyDescent="0.2"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</row>
    <row r="684" spans="2:18" x14ac:dyDescent="0.2"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</row>
    <row r="685" spans="2:18" x14ac:dyDescent="0.2"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</row>
    <row r="686" spans="2:18" x14ac:dyDescent="0.2"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</row>
    <row r="687" spans="2:18" x14ac:dyDescent="0.2"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</row>
    <row r="688" spans="2:18" x14ac:dyDescent="0.2"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</row>
    <row r="689" spans="2:18" x14ac:dyDescent="0.2"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</row>
    <row r="690" spans="2:18" x14ac:dyDescent="0.2"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</row>
    <row r="691" spans="2:18" x14ac:dyDescent="0.2"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</row>
    <row r="692" spans="2:18" x14ac:dyDescent="0.2"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</row>
    <row r="693" spans="2:18" x14ac:dyDescent="0.2"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</row>
    <row r="694" spans="2:18" x14ac:dyDescent="0.2"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</row>
    <row r="695" spans="2:18" x14ac:dyDescent="0.2"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</row>
    <row r="696" spans="2:18" x14ac:dyDescent="0.2"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</row>
    <row r="697" spans="2:18" x14ac:dyDescent="0.2"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</row>
    <row r="698" spans="2:18" x14ac:dyDescent="0.2"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</row>
    <row r="699" spans="2:18" x14ac:dyDescent="0.2"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</row>
    <row r="700" spans="2:18" x14ac:dyDescent="0.2"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</row>
    <row r="701" spans="2:18" x14ac:dyDescent="0.2"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</row>
    <row r="702" spans="2:18" x14ac:dyDescent="0.2"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</row>
    <row r="703" spans="2:18" x14ac:dyDescent="0.2"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</row>
    <row r="704" spans="2:18" x14ac:dyDescent="0.2"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</row>
    <row r="705" spans="2:18" x14ac:dyDescent="0.2"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</row>
    <row r="706" spans="2:18" x14ac:dyDescent="0.2"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</row>
    <row r="707" spans="2:18" x14ac:dyDescent="0.2"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</row>
    <row r="708" spans="2:18" x14ac:dyDescent="0.2"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</row>
    <row r="709" spans="2:18" x14ac:dyDescent="0.2"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</row>
    <row r="710" spans="2:18" x14ac:dyDescent="0.2"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</row>
    <row r="711" spans="2:18" x14ac:dyDescent="0.2"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</row>
    <row r="712" spans="2:18" x14ac:dyDescent="0.2"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</row>
    <row r="713" spans="2:18" x14ac:dyDescent="0.2"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</row>
    <row r="714" spans="2:18" x14ac:dyDescent="0.2"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</row>
    <row r="715" spans="2:18" x14ac:dyDescent="0.2"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</row>
    <row r="716" spans="2:18" x14ac:dyDescent="0.2"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</row>
    <row r="717" spans="2:18" x14ac:dyDescent="0.2"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</row>
    <row r="718" spans="2:18" x14ac:dyDescent="0.2"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</row>
    <row r="719" spans="2:18" x14ac:dyDescent="0.2"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</row>
    <row r="720" spans="2:18" x14ac:dyDescent="0.2"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</row>
    <row r="721" spans="2:18" x14ac:dyDescent="0.2"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</row>
    <row r="722" spans="2:18" x14ac:dyDescent="0.2"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</row>
    <row r="723" spans="2:18" x14ac:dyDescent="0.2"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</row>
    <row r="724" spans="2:18" x14ac:dyDescent="0.2"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</row>
    <row r="725" spans="2:18" x14ac:dyDescent="0.2"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</row>
    <row r="726" spans="2:18" x14ac:dyDescent="0.2"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</row>
    <row r="727" spans="2:18" x14ac:dyDescent="0.2"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</row>
    <row r="728" spans="2:18" x14ac:dyDescent="0.2"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</row>
    <row r="729" spans="2:18" x14ac:dyDescent="0.2"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</row>
    <row r="730" spans="2:18" x14ac:dyDescent="0.2"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</row>
    <row r="731" spans="2:18" x14ac:dyDescent="0.2"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</row>
    <row r="732" spans="2:18" x14ac:dyDescent="0.2"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</row>
    <row r="733" spans="2:18" x14ac:dyDescent="0.2"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</row>
    <row r="734" spans="2:18" x14ac:dyDescent="0.2"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</row>
    <row r="735" spans="2:18" x14ac:dyDescent="0.2"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</row>
    <row r="736" spans="2:18" x14ac:dyDescent="0.2"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</row>
    <row r="737" spans="2:18" x14ac:dyDescent="0.2"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</row>
    <row r="738" spans="2:18" x14ac:dyDescent="0.2"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</row>
    <row r="739" spans="2:18" x14ac:dyDescent="0.2"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</row>
    <row r="740" spans="2:18" x14ac:dyDescent="0.2"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</row>
    <row r="741" spans="2:18" x14ac:dyDescent="0.2"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</row>
    <row r="742" spans="2:18" x14ac:dyDescent="0.2"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</row>
    <row r="743" spans="2:18" x14ac:dyDescent="0.2"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</row>
    <row r="744" spans="2:18" x14ac:dyDescent="0.2"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</row>
    <row r="745" spans="2:18" x14ac:dyDescent="0.2"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</row>
    <row r="746" spans="2:18" x14ac:dyDescent="0.2"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</row>
    <row r="747" spans="2:18" x14ac:dyDescent="0.2"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</row>
    <row r="748" spans="2:18" x14ac:dyDescent="0.2"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</row>
    <row r="749" spans="2:18" x14ac:dyDescent="0.2"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</row>
    <row r="750" spans="2:18" x14ac:dyDescent="0.2"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</row>
    <row r="751" spans="2:18" x14ac:dyDescent="0.2"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</row>
    <row r="752" spans="2:18" x14ac:dyDescent="0.2"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</row>
    <row r="753" spans="2:18" x14ac:dyDescent="0.2"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</row>
    <row r="754" spans="2:18" x14ac:dyDescent="0.2"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</row>
    <row r="755" spans="2:18" x14ac:dyDescent="0.2"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</row>
    <row r="756" spans="2:18" x14ac:dyDescent="0.2"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</row>
    <row r="757" spans="2:18" x14ac:dyDescent="0.2"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</row>
    <row r="758" spans="2:18" x14ac:dyDescent="0.2"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</row>
    <row r="759" spans="2:18" x14ac:dyDescent="0.2"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</row>
    <row r="760" spans="2:18" x14ac:dyDescent="0.2"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</row>
    <row r="761" spans="2:18" x14ac:dyDescent="0.2"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</row>
    <row r="762" spans="2:18" x14ac:dyDescent="0.2"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</row>
    <row r="763" spans="2:18" x14ac:dyDescent="0.2"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</row>
    <row r="764" spans="2:18" x14ac:dyDescent="0.2"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</row>
    <row r="765" spans="2:18" x14ac:dyDescent="0.2"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</row>
    <row r="766" spans="2:18" x14ac:dyDescent="0.2"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</row>
    <row r="767" spans="2:18" x14ac:dyDescent="0.2"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</row>
    <row r="768" spans="2:18" x14ac:dyDescent="0.2"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</row>
    <row r="769" spans="2:18" x14ac:dyDescent="0.2"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</row>
    <row r="770" spans="2:18" x14ac:dyDescent="0.2"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</row>
    <row r="771" spans="2:18" x14ac:dyDescent="0.2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</row>
    <row r="772" spans="2:18" x14ac:dyDescent="0.2"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</row>
    <row r="773" spans="2:18" x14ac:dyDescent="0.2"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</row>
    <row r="774" spans="2:18" x14ac:dyDescent="0.2"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</row>
    <row r="775" spans="2:18" x14ac:dyDescent="0.2"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</row>
    <row r="776" spans="2:18" x14ac:dyDescent="0.2"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</row>
    <row r="777" spans="2:18" x14ac:dyDescent="0.2"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</row>
    <row r="778" spans="2:18" x14ac:dyDescent="0.2"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</row>
    <row r="779" spans="2:18" x14ac:dyDescent="0.2"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</row>
    <row r="780" spans="2:18" x14ac:dyDescent="0.2"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</row>
    <row r="781" spans="2:18" x14ac:dyDescent="0.2"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</row>
    <row r="782" spans="2:18" x14ac:dyDescent="0.2"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</row>
    <row r="783" spans="2:18" x14ac:dyDescent="0.2"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</row>
    <row r="784" spans="2:18" x14ac:dyDescent="0.2"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</row>
    <row r="785" spans="2:18" x14ac:dyDescent="0.2"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</row>
    <row r="786" spans="2:18" x14ac:dyDescent="0.2"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</row>
    <row r="787" spans="2:18" x14ac:dyDescent="0.2"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</row>
    <row r="788" spans="2:18" x14ac:dyDescent="0.2"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</row>
    <row r="789" spans="2:18" x14ac:dyDescent="0.2"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</row>
    <row r="790" spans="2:18" x14ac:dyDescent="0.2"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</row>
    <row r="791" spans="2:18" x14ac:dyDescent="0.2"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</row>
    <row r="792" spans="2:18" x14ac:dyDescent="0.2"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</row>
    <row r="793" spans="2:18" x14ac:dyDescent="0.2"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</row>
    <row r="794" spans="2:18" x14ac:dyDescent="0.2"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</row>
    <row r="795" spans="2:18" x14ac:dyDescent="0.2"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</row>
  </sheetData>
  <autoFilter ref="A1:AC1" xr:uid="{41BDD4F8-F500-E048-B7F9-17D0465F79F8}">
    <sortState ref="A2:AC51">
      <sortCondition ref="V1:V51"/>
    </sortState>
  </autoFilter>
  <conditionalFormatting sqref="B30:R51 B796:R1048576 K1:S1">
    <cfRule type="cellIs" dxfId="25" priority="17" operator="equal">
      <formula>0</formula>
    </cfRule>
  </conditionalFormatting>
  <conditionalFormatting sqref="V34:V51 V30:V31">
    <cfRule type="cellIs" dxfId="24" priority="15" operator="lessThanOrEqual">
      <formula>0.05</formula>
    </cfRule>
  </conditionalFormatting>
  <conditionalFormatting sqref="V1">
    <cfRule type="cellIs" dxfId="23" priority="13" operator="lessThanOrEqual">
      <formula>0.05</formula>
    </cfRule>
  </conditionalFormatting>
  <conditionalFormatting sqref="V1">
    <cfRule type="cellIs" dxfId="22" priority="12" operator="lessThanOrEqual">
      <formula>0.05</formula>
    </cfRule>
  </conditionalFormatting>
  <conditionalFormatting sqref="B3:R18">
    <cfRule type="cellIs" dxfId="21" priority="11" operator="equal">
      <formula>0</formula>
    </cfRule>
  </conditionalFormatting>
  <conditionalFormatting sqref="V3:V18">
    <cfRule type="cellIs" dxfId="20" priority="10" operator="lessThanOrEqual">
      <formula>0.05</formula>
    </cfRule>
  </conditionalFormatting>
  <conditionalFormatting sqref="B19:R29">
    <cfRule type="cellIs" dxfId="19" priority="8" operator="equal">
      <formula>0</formula>
    </cfRule>
  </conditionalFormatting>
  <conditionalFormatting sqref="V19:V29">
    <cfRule type="cellIs" dxfId="18" priority="7" operator="lessThanOrEqual">
      <formula>0.05</formula>
    </cfRule>
  </conditionalFormatting>
  <conditionalFormatting sqref="B2:R2">
    <cfRule type="cellIs" dxfId="17" priority="5" operator="equal">
      <formula>0</formula>
    </cfRule>
  </conditionalFormatting>
  <conditionalFormatting sqref="V2">
    <cfRule type="cellIs" dxfId="16" priority="4" operator="lessThanOrEqual">
      <formula>0.05</formula>
    </cfRule>
  </conditionalFormatting>
  <conditionalFormatting sqref="B1:J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890E-7682-FF42-8BC0-187429D34933}">
  <sheetPr>
    <tabColor rgb="FFFFC000"/>
  </sheetPr>
  <dimension ref="B2:L52"/>
  <sheetViews>
    <sheetView workbookViewId="0">
      <selection activeCell="H31" sqref="H31"/>
    </sheetView>
  </sheetViews>
  <sheetFormatPr baseColWidth="10" defaultRowHeight="15" x14ac:dyDescent="0.2"/>
  <cols>
    <col min="1" max="1" width="2.6640625" style="6" customWidth="1"/>
    <col min="2" max="2" width="10.83203125" style="6"/>
    <col min="3" max="3" width="12" style="6" bestFit="1" customWidth="1"/>
    <col min="4" max="4" width="39" style="6" bestFit="1" customWidth="1"/>
    <col min="5" max="5" width="12.5" style="6" customWidth="1"/>
    <col min="6" max="6" width="13" style="6" customWidth="1"/>
    <col min="7" max="7" width="15" style="6" customWidth="1"/>
    <col min="8" max="8" width="11.33203125" style="6" customWidth="1"/>
    <col min="9" max="9" width="12.33203125" style="6" bestFit="1" customWidth="1"/>
    <col min="10" max="10" width="14.83203125" style="6" customWidth="1"/>
    <col min="11" max="11" width="14.33203125" style="6" customWidth="1"/>
    <col min="12" max="12" width="18.6640625" style="6" customWidth="1"/>
    <col min="13" max="16384" width="10.83203125" style="6"/>
  </cols>
  <sheetData>
    <row r="2" spans="2:12" ht="16" thickBot="1" x14ac:dyDescent="0.25">
      <c r="B2" s="70" t="s">
        <v>342</v>
      </c>
      <c r="C2" s="69" t="s">
        <v>354</v>
      </c>
      <c r="D2" s="71" t="s">
        <v>355</v>
      </c>
      <c r="E2" s="70" t="s">
        <v>349</v>
      </c>
      <c r="F2" s="70" t="s">
        <v>345</v>
      </c>
      <c r="G2" s="69" t="s">
        <v>353</v>
      </c>
      <c r="H2" s="71" t="s">
        <v>348</v>
      </c>
      <c r="I2" s="69" t="s">
        <v>347</v>
      </c>
      <c r="J2" s="80" t="s">
        <v>422</v>
      </c>
      <c r="K2" s="70" t="s">
        <v>351</v>
      </c>
      <c r="L2" s="81" t="s">
        <v>423</v>
      </c>
    </row>
    <row r="3" spans="2:12" x14ac:dyDescent="0.2">
      <c r="B3" s="36">
        <v>1</v>
      </c>
      <c r="C3" s="37" t="s">
        <v>234</v>
      </c>
      <c r="D3" s="64" t="s">
        <v>356</v>
      </c>
      <c r="E3" s="57">
        <v>1.2966748020595727E-2</v>
      </c>
      <c r="F3" s="57">
        <v>0.25548917473210786</v>
      </c>
      <c r="G3" s="55">
        <v>5.0752631825563485E-2</v>
      </c>
      <c r="H3" s="82">
        <v>-4.3003736000000004</v>
      </c>
      <c r="I3" s="86">
        <v>8.5879394149279006E-8</v>
      </c>
      <c r="J3" s="82">
        <v>7.0661110300000001</v>
      </c>
      <c r="K3" s="85">
        <v>4.2939700000000003E-6</v>
      </c>
      <c r="L3" s="58">
        <v>5.36714102</v>
      </c>
    </row>
    <row r="4" spans="2:12" x14ac:dyDescent="0.2">
      <c r="B4" s="36">
        <v>2</v>
      </c>
      <c r="C4" s="37" t="s">
        <v>236</v>
      </c>
      <c r="D4" s="64" t="s">
        <v>357</v>
      </c>
      <c r="E4" s="57">
        <v>1.4580814441150411E-3</v>
      </c>
      <c r="F4" s="57">
        <v>2.828808144453886E-2</v>
      </c>
      <c r="G4" s="55">
        <v>5.1544020296100009E-2</v>
      </c>
      <c r="H4" s="82">
        <v>-4.2780510999999999</v>
      </c>
      <c r="I4" s="86">
        <v>6.6909053119768091E-7</v>
      </c>
      <c r="J4" s="82">
        <v>6.1745151199999997</v>
      </c>
      <c r="K4" s="85">
        <v>1.6727259999999999E-5</v>
      </c>
      <c r="L4" s="58">
        <v>4.7765751099999996</v>
      </c>
    </row>
    <row r="5" spans="2:12" x14ac:dyDescent="0.2">
      <c r="B5" s="36">
        <v>3</v>
      </c>
      <c r="C5" s="37" t="s">
        <v>209</v>
      </c>
      <c r="D5" s="63" t="s">
        <v>358</v>
      </c>
      <c r="E5" s="57">
        <v>3.243466956308623E-3</v>
      </c>
      <c r="F5" s="57">
        <v>1.77220004116833E-2</v>
      </c>
      <c r="G5" s="55">
        <v>0.18301923490365987</v>
      </c>
      <c r="H5" s="82">
        <v>-2.4499328</v>
      </c>
      <c r="I5" s="86">
        <v>1.2828901368592857E-6</v>
      </c>
      <c r="J5" s="82">
        <v>5.8918105299999999</v>
      </c>
      <c r="K5" s="85">
        <v>2.1381499999999998E-5</v>
      </c>
      <c r="L5" s="58">
        <v>4.6699617800000004</v>
      </c>
    </row>
    <row r="6" spans="2:12" x14ac:dyDescent="0.2">
      <c r="B6" s="36">
        <v>4</v>
      </c>
      <c r="C6" s="37" t="s">
        <v>261</v>
      </c>
      <c r="D6" s="63" t="s">
        <v>382</v>
      </c>
      <c r="E6" s="57">
        <v>2.0026340611550082E-3</v>
      </c>
      <c r="F6" s="57">
        <v>1.0771551396396194E-2</v>
      </c>
      <c r="G6" s="55">
        <v>0.18591881405542227</v>
      </c>
      <c r="H6" s="82">
        <v>-2.4272553000000001</v>
      </c>
      <c r="I6" s="86">
        <v>6.1104601454569361E-6</v>
      </c>
      <c r="J6" s="82">
        <v>5.2139260800000002</v>
      </c>
      <c r="K6" s="85">
        <v>7.6380749999999995E-5</v>
      </c>
      <c r="L6" s="58">
        <v>4.11701607</v>
      </c>
    </row>
    <row r="7" spans="2:12" x14ac:dyDescent="0.2">
      <c r="B7" s="36">
        <v>5</v>
      </c>
      <c r="C7" s="37" t="s">
        <v>287</v>
      </c>
      <c r="D7" s="63" t="s">
        <v>393</v>
      </c>
      <c r="E7" s="57">
        <v>5.4406493882261798E-4</v>
      </c>
      <c r="F7" s="57">
        <v>8.9986162234668918E-3</v>
      </c>
      <c r="G7" s="55">
        <v>6.0460955919398728E-2</v>
      </c>
      <c r="H7" s="82">
        <v>-4.0478524</v>
      </c>
      <c r="I7" s="86">
        <v>1.1253455001856366E-5</v>
      </c>
      <c r="J7" s="82">
        <v>4.94871412</v>
      </c>
      <c r="K7" s="85">
        <v>1.1253460000000001E-4</v>
      </c>
      <c r="L7" s="58">
        <v>3.94871412</v>
      </c>
    </row>
    <row r="8" spans="2:12" x14ac:dyDescent="0.2">
      <c r="B8" s="36">
        <v>6</v>
      </c>
      <c r="C8" s="37" t="s">
        <v>207</v>
      </c>
      <c r="D8" s="63" t="s">
        <v>380</v>
      </c>
      <c r="E8" s="57">
        <v>7.9100237248953245E-4</v>
      </c>
      <c r="F8" s="57">
        <v>3.6221138177385342E-3</v>
      </c>
      <c r="G8" s="55">
        <v>0.21838142374647812</v>
      </c>
      <c r="H8" s="82">
        <v>-2.1950780000000001</v>
      </c>
      <c r="I8" s="86">
        <v>1.545582366596213E-5</v>
      </c>
      <c r="J8" s="82">
        <v>4.8109078500000004</v>
      </c>
      <c r="K8" s="85">
        <v>1.2879849999999999E-4</v>
      </c>
      <c r="L8" s="58">
        <v>3.89008909</v>
      </c>
    </row>
    <row r="9" spans="2:12" x14ac:dyDescent="0.2">
      <c r="B9" s="36">
        <v>7</v>
      </c>
      <c r="C9" s="37" t="s">
        <v>239</v>
      </c>
      <c r="D9" s="63" t="s">
        <v>381</v>
      </c>
      <c r="E9" s="57">
        <v>4.2149615865685426E-3</v>
      </c>
      <c r="F9" s="57">
        <v>1.2095607030976108E-2</v>
      </c>
      <c r="G9" s="55">
        <v>0.34847044681381301</v>
      </c>
      <c r="H9" s="82">
        <v>-1.5208918</v>
      </c>
      <c r="I9" s="86">
        <v>2.977413208404468E-5</v>
      </c>
      <c r="J9" s="82">
        <v>4.5261608899999999</v>
      </c>
      <c r="K9" s="85">
        <v>2.1267239999999999E-4</v>
      </c>
      <c r="L9" s="58">
        <v>3.6722889300000001</v>
      </c>
    </row>
    <row r="10" spans="2:12" x14ac:dyDescent="0.2">
      <c r="B10" s="36">
        <v>8</v>
      </c>
      <c r="C10" s="37" t="s">
        <v>235</v>
      </c>
      <c r="D10" s="63" t="s">
        <v>383</v>
      </c>
      <c r="E10" s="57">
        <v>6.1454000868585599E-3</v>
      </c>
      <c r="F10" s="57">
        <v>1.8697813847952126E-2</v>
      </c>
      <c r="G10" s="55">
        <v>0.32866944429076311</v>
      </c>
      <c r="H10" s="82">
        <v>-1.6052907999999999</v>
      </c>
      <c r="I10" s="86">
        <v>6.7066679676738757E-5</v>
      </c>
      <c r="J10" s="82">
        <v>4.1734931900000003</v>
      </c>
      <c r="K10" s="85">
        <v>4.1916670000000003E-4</v>
      </c>
      <c r="L10" s="58">
        <v>3.37761318</v>
      </c>
    </row>
    <row r="11" spans="2:12" x14ac:dyDescent="0.2">
      <c r="B11" s="36">
        <v>9</v>
      </c>
      <c r="C11" s="37" t="s">
        <v>277</v>
      </c>
      <c r="D11" s="63" t="s">
        <v>373</v>
      </c>
      <c r="E11" s="57">
        <v>1.5078791678336334E-3</v>
      </c>
      <c r="F11" s="57">
        <v>6.411951437853964E-3</v>
      </c>
      <c r="G11" s="55">
        <v>0.23516696632036724</v>
      </c>
      <c r="H11" s="82">
        <v>-2.0882426999999999</v>
      </c>
      <c r="I11" s="86">
        <v>9.6968912122300958E-5</v>
      </c>
      <c r="J11" s="82">
        <v>4.0133674800000003</v>
      </c>
      <c r="K11" s="57">
        <v>5.3871620000000002E-4</v>
      </c>
      <c r="L11" s="58">
        <v>3.2686399800000001</v>
      </c>
    </row>
    <row r="12" spans="2:12" x14ac:dyDescent="0.2">
      <c r="B12" s="36">
        <v>10</v>
      </c>
      <c r="C12" s="37" t="s">
        <v>206</v>
      </c>
      <c r="D12" s="63" t="s">
        <v>360</v>
      </c>
      <c r="E12" s="57">
        <v>1.209332464022679E-3</v>
      </c>
      <c r="F12" s="57">
        <v>2.984918219847265E-3</v>
      </c>
      <c r="G12" s="55">
        <v>0.40514760370371528</v>
      </c>
      <c r="H12" s="82">
        <v>-1.3034805</v>
      </c>
      <c r="I12" s="86">
        <v>1.8574506800458763E-4</v>
      </c>
      <c r="J12" s="82">
        <v>3.7310827099999999</v>
      </c>
      <c r="K12" s="57">
        <v>9.2872530000000003E-4</v>
      </c>
      <c r="L12" s="58">
        <v>3.0321126999999999</v>
      </c>
    </row>
    <row r="13" spans="2:12" x14ac:dyDescent="0.2">
      <c r="B13" s="36">
        <v>11</v>
      </c>
      <c r="C13" s="37" t="s">
        <v>238</v>
      </c>
      <c r="D13" s="63" t="s">
        <v>362</v>
      </c>
      <c r="E13" s="57">
        <v>1.1612115843729989E-3</v>
      </c>
      <c r="F13" s="57">
        <v>2.9073391368063099E-3</v>
      </c>
      <c r="G13" s="55">
        <v>0.39940699372574096</v>
      </c>
      <c r="H13" s="82">
        <v>-1.3240685000000001</v>
      </c>
      <c r="I13" s="86">
        <v>2.9482001994283894E-4</v>
      </c>
      <c r="J13" s="82">
        <v>3.5304430299999998</v>
      </c>
      <c r="K13" s="57">
        <v>1.3400910000000001E-3</v>
      </c>
      <c r="L13" s="58">
        <v>2.8728657100000001</v>
      </c>
    </row>
    <row r="14" spans="2:12" x14ac:dyDescent="0.2">
      <c r="B14" s="36">
        <v>12</v>
      </c>
      <c r="C14" s="37" t="s">
        <v>257</v>
      </c>
      <c r="D14" s="63" t="s">
        <v>359</v>
      </c>
      <c r="E14" s="57">
        <v>0.43754174573235094</v>
      </c>
      <c r="F14" s="57">
        <v>9.4663558958719474E-2</v>
      </c>
      <c r="G14" s="87">
        <v>4.6220715821930218</v>
      </c>
      <c r="H14" s="82">
        <v>2.2085395999999999</v>
      </c>
      <c r="I14" s="86">
        <v>3.4003420503846306E-4</v>
      </c>
      <c r="J14" s="82">
        <v>3.4684773899999999</v>
      </c>
      <c r="K14" s="57">
        <v>1.416809E-3</v>
      </c>
      <c r="L14" s="58">
        <v>2.8486886400000002</v>
      </c>
    </row>
    <row r="15" spans="2:12" x14ac:dyDescent="0.2">
      <c r="B15" s="36">
        <v>13</v>
      </c>
      <c r="C15" s="37" t="s">
        <v>274</v>
      </c>
      <c r="D15" s="63" t="s">
        <v>394</v>
      </c>
      <c r="E15" s="57">
        <v>1.1733734129892816E-3</v>
      </c>
      <c r="F15" s="57">
        <v>4.974069081057418E-3</v>
      </c>
      <c r="G15" s="55">
        <v>0.23589809346593127</v>
      </c>
      <c r="H15" s="82">
        <v>-2.0837642999999999</v>
      </c>
      <c r="I15" s="86">
        <v>3.966629578445007E-4</v>
      </c>
      <c r="J15" s="82">
        <v>3.4015783499999999</v>
      </c>
      <c r="K15" s="57">
        <v>1.5256270000000001E-3</v>
      </c>
      <c r="L15" s="58">
        <v>2.8165517000000002</v>
      </c>
    </row>
    <row r="16" spans="2:12" x14ac:dyDescent="0.2">
      <c r="B16" s="36">
        <v>14</v>
      </c>
      <c r="C16" s="37" t="s">
        <v>299</v>
      </c>
      <c r="D16" s="63" t="s">
        <v>385</v>
      </c>
      <c r="E16" s="57">
        <v>3.0555803361651912E-4</v>
      </c>
      <c r="F16" s="57">
        <v>3.4811645458196539E-3</v>
      </c>
      <c r="G16" s="55">
        <v>8.7774659771095151E-2</v>
      </c>
      <c r="H16" s="82">
        <v>-3.5100517</v>
      </c>
      <c r="I16" s="55">
        <v>5.4341740582017654E-4</v>
      </c>
      <c r="J16" s="82">
        <v>3.2648664599999999</v>
      </c>
      <c r="K16" s="57">
        <v>1.940776E-3</v>
      </c>
      <c r="L16" s="58">
        <v>2.7120244900000001</v>
      </c>
    </row>
    <row r="17" spans="2:12" x14ac:dyDescent="0.2">
      <c r="B17" s="36">
        <v>15</v>
      </c>
      <c r="C17" s="37" t="s">
        <v>264</v>
      </c>
      <c r="D17" s="63" t="s">
        <v>384</v>
      </c>
      <c r="E17" s="57">
        <v>4.4023306184174148E-3</v>
      </c>
      <c r="F17" s="57">
        <v>1.6004135668645888E-2</v>
      </c>
      <c r="G17" s="55">
        <v>0.27507456257335616</v>
      </c>
      <c r="H17" s="82">
        <v>-1.8621053999999999</v>
      </c>
      <c r="I17" s="55">
        <v>6.550062257133075E-4</v>
      </c>
      <c r="J17" s="82">
        <v>3.1837545700000001</v>
      </c>
      <c r="K17" s="57">
        <v>2.1833540000000002E-3</v>
      </c>
      <c r="L17" s="58">
        <v>2.6608758300000002</v>
      </c>
    </row>
    <row r="18" spans="2:12" x14ac:dyDescent="0.2">
      <c r="B18" s="36">
        <v>16</v>
      </c>
      <c r="C18" s="37" t="s">
        <v>304</v>
      </c>
      <c r="D18" s="63" t="s">
        <v>390</v>
      </c>
      <c r="E18" s="57">
        <v>1.4096524742056688E-3</v>
      </c>
      <c r="F18" s="57">
        <v>4.5523365898048635E-3</v>
      </c>
      <c r="G18" s="55">
        <v>0.30965471168424602</v>
      </c>
      <c r="H18" s="82">
        <v>-1.6912677</v>
      </c>
      <c r="I18" s="55">
        <v>1.3295441028876739E-3</v>
      </c>
      <c r="J18" s="82">
        <v>2.8762972499999999</v>
      </c>
      <c r="K18" s="57">
        <v>4.154825E-3</v>
      </c>
      <c r="L18" s="58">
        <v>2.38144723</v>
      </c>
    </row>
    <row r="19" spans="2:12" x14ac:dyDescent="0.2">
      <c r="B19" s="36">
        <v>17</v>
      </c>
      <c r="C19" s="37" t="s">
        <v>286</v>
      </c>
      <c r="D19" s="63" t="s">
        <v>389</v>
      </c>
      <c r="E19" s="57">
        <v>1.2864344264435076E-3</v>
      </c>
      <c r="F19" s="57">
        <v>1.4927436734633866E-2</v>
      </c>
      <c r="G19" s="55">
        <v>8.6179191331542476E-2</v>
      </c>
      <c r="H19" s="82">
        <v>-3.5365166000000001</v>
      </c>
      <c r="I19" s="55">
        <v>1.4711808321062263E-3</v>
      </c>
      <c r="J19" s="82">
        <v>2.8323339399999998</v>
      </c>
      <c r="K19" s="57">
        <v>4.3270019999999999E-3</v>
      </c>
      <c r="L19" s="58">
        <v>2.3638128599999999</v>
      </c>
    </row>
    <row r="20" spans="2:12" x14ac:dyDescent="0.2">
      <c r="B20" s="36">
        <v>18</v>
      </c>
      <c r="C20" s="37" t="s">
        <v>275</v>
      </c>
      <c r="D20" s="63" t="s">
        <v>400</v>
      </c>
      <c r="E20" s="57">
        <v>5.5763655228176397E-4</v>
      </c>
      <c r="F20" s="57">
        <v>2.5462259484319797E-3</v>
      </c>
      <c r="G20" s="55">
        <v>0.21900513292041834</v>
      </c>
      <c r="H20" s="82">
        <v>-2.1909633999999998</v>
      </c>
      <c r="I20" s="55">
        <v>1.6674429591239501E-3</v>
      </c>
      <c r="J20" s="82">
        <v>2.7779490099999999</v>
      </c>
      <c r="K20" s="57">
        <v>4.6317859999999997E-3</v>
      </c>
      <c r="L20" s="58">
        <v>2.3342515100000001</v>
      </c>
    </row>
    <row r="21" spans="2:12" x14ac:dyDescent="0.2">
      <c r="B21" s="36">
        <v>19</v>
      </c>
      <c r="C21" s="37" t="s">
        <v>237</v>
      </c>
      <c r="D21" s="63" t="s">
        <v>374</v>
      </c>
      <c r="E21" s="57">
        <v>7.3949845383303571E-4</v>
      </c>
      <c r="F21" s="57">
        <v>3.3494000903089428E-3</v>
      </c>
      <c r="G21" s="55">
        <v>0.22078534480627712</v>
      </c>
      <c r="H21" s="82">
        <v>-2.1792837</v>
      </c>
      <c r="I21" s="55">
        <v>2.2697118541337288E-3</v>
      </c>
      <c r="J21" s="82">
        <v>2.6440292699999999</v>
      </c>
      <c r="K21" s="57">
        <v>5.8679930000000002E-3</v>
      </c>
      <c r="L21" s="58">
        <v>2.2315104400000001</v>
      </c>
    </row>
    <row r="22" spans="2:12" x14ac:dyDescent="0.2">
      <c r="B22" s="36">
        <v>20</v>
      </c>
      <c r="C22" s="37" t="s">
        <v>305</v>
      </c>
      <c r="D22" s="63" t="s">
        <v>401</v>
      </c>
      <c r="E22" s="57">
        <v>1.6836772801256221E-2</v>
      </c>
      <c r="F22" s="57">
        <v>1.6989629395163023E-3</v>
      </c>
      <c r="G22" s="87">
        <v>9.9100294713018755</v>
      </c>
      <c r="H22" s="82">
        <v>3.3088893000000001</v>
      </c>
      <c r="I22" s="55">
        <v>2.3471970477746949E-3</v>
      </c>
      <c r="J22" s="82">
        <v>2.6294504500000002</v>
      </c>
      <c r="K22" s="57">
        <v>5.8679930000000002E-3</v>
      </c>
      <c r="L22" s="58">
        <v>2.2315104400000001</v>
      </c>
    </row>
    <row r="23" spans="2:12" x14ac:dyDescent="0.2">
      <c r="B23" s="36">
        <v>21</v>
      </c>
      <c r="C23" s="37" t="s">
        <v>251</v>
      </c>
      <c r="D23" s="63" t="s">
        <v>392</v>
      </c>
      <c r="E23" s="57">
        <v>2.1466881842528898E-3</v>
      </c>
      <c r="F23" s="57">
        <v>3.8115104675428527E-3</v>
      </c>
      <c r="G23" s="55">
        <v>0.56321193462097052</v>
      </c>
      <c r="H23" s="56">
        <v>-0.82825020000000005</v>
      </c>
      <c r="I23" s="55">
        <v>5.5476663571693537E-3</v>
      </c>
      <c r="J23" s="82">
        <v>2.2558896700000002</v>
      </c>
      <c r="K23" s="57">
        <v>1.281205E-2</v>
      </c>
      <c r="L23" s="58">
        <v>1.8923812099999999</v>
      </c>
    </row>
    <row r="24" spans="2:12" x14ac:dyDescent="0.2">
      <c r="B24" s="36">
        <v>22</v>
      </c>
      <c r="C24" s="37" t="s">
        <v>216</v>
      </c>
      <c r="D24" s="63" t="s">
        <v>377</v>
      </c>
      <c r="E24" s="57">
        <v>1.8771524426761659E-3</v>
      </c>
      <c r="F24" s="57">
        <v>6.453239786994143E-3</v>
      </c>
      <c r="G24" s="55">
        <v>0.29088527695179994</v>
      </c>
      <c r="H24" s="82">
        <v>-1.7814778</v>
      </c>
      <c r="I24" s="55">
        <v>5.6373040872198694E-3</v>
      </c>
      <c r="J24" s="82">
        <v>2.2489285400000001</v>
      </c>
      <c r="K24" s="57">
        <v>1.281205E-2</v>
      </c>
      <c r="L24" s="58">
        <v>1.8923812099999999</v>
      </c>
    </row>
    <row r="25" spans="2:12" x14ac:dyDescent="0.2">
      <c r="B25" s="36">
        <v>23</v>
      </c>
      <c r="C25" s="37" t="s">
        <v>253</v>
      </c>
      <c r="D25" s="63" t="s">
        <v>402</v>
      </c>
      <c r="E25" s="57">
        <v>2.9487378173562451E-3</v>
      </c>
      <c r="F25" s="57">
        <v>7.3913301759803065E-3</v>
      </c>
      <c r="G25" s="55">
        <v>0.39894548709768013</v>
      </c>
      <c r="H25" s="82">
        <v>-1.3257365000000001</v>
      </c>
      <c r="I25" s="55">
        <v>6.7963396892590398E-3</v>
      </c>
      <c r="J25" s="82">
        <v>2.1677249199999999</v>
      </c>
      <c r="K25" s="57">
        <v>1.477465E-2</v>
      </c>
      <c r="L25" s="58">
        <v>1.83048275</v>
      </c>
    </row>
    <row r="26" spans="2:12" x14ac:dyDescent="0.2">
      <c r="B26" s="36">
        <v>24</v>
      </c>
      <c r="C26" s="37" t="s">
        <v>254</v>
      </c>
      <c r="D26" s="63" t="s">
        <v>403</v>
      </c>
      <c r="E26" s="57">
        <v>1.4784577997658129E-3</v>
      </c>
      <c r="F26" s="57">
        <v>3.3549067004574073E-3</v>
      </c>
      <c r="G26" s="55">
        <v>0.4406852207139591</v>
      </c>
      <c r="H26" s="82">
        <v>-1.1821796</v>
      </c>
      <c r="I26" s="55">
        <v>9.6805635047251763E-3</v>
      </c>
      <c r="J26" s="82">
        <v>2.0140993599999999</v>
      </c>
      <c r="K26" s="57">
        <v>2.0167839999999999E-2</v>
      </c>
      <c r="L26" s="58">
        <v>1.6953406</v>
      </c>
    </row>
    <row r="27" spans="2:12" x14ac:dyDescent="0.2">
      <c r="B27" s="36">
        <v>25</v>
      </c>
      <c r="C27" s="37" t="s">
        <v>276</v>
      </c>
      <c r="D27" s="63" t="s">
        <v>404</v>
      </c>
      <c r="E27" s="57">
        <v>9.708205526998857E-4</v>
      </c>
      <c r="F27" s="57">
        <v>2.0004216757591661E-3</v>
      </c>
      <c r="G27" s="55">
        <v>0.48530795504975538</v>
      </c>
      <c r="H27" s="82">
        <v>-1.0430276000000001</v>
      </c>
      <c r="I27" s="55">
        <v>1.1464608070370655E-2</v>
      </c>
      <c r="J27" s="82">
        <v>1.94064079</v>
      </c>
      <c r="K27" s="57">
        <v>2.292922E-2</v>
      </c>
      <c r="L27" s="58">
        <v>1.6396107900000001</v>
      </c>
    </row>
    <row r="28" spans="2:12" x14ac:dyDescent="0.2">
      <c r="B28" s="36">
        <v>26</v>
      </c>
      <c r="C28" s="37" t="s">
        <v>226</v>
      </c>
      <c r="D28" s="63" t="s">
        <v>367</v>
      </c>
      <c r="E28" s="57">
        <v>5.8413628205717218E-3</v>
      </c>
      <c r="F28" s="57">
        <v>1.9409548852745123E-3</v>
      </c>
      <c r="G28" s="87">
        <v>3.0095304454979996</v>
      </c>
      <c r="H28" s="82">
        <v>1.5895383999999999</v>
      </c>
      <c r="I28" s="55">
        <v>1.5088922103764687E-2</v>
      </c>
      <c r="J28" s="82">
        <v>1.82134178</v>
      </c>
      <c r="K28" s="57">
        <v>2.901716E-2</v>
      </c>
      <c r="L28" s="58">
        <v>1.5373451300000001</v>
      </c>
    </row>
    <row r="29" spans="2:12" x14ac:dyDescent="0.2">
      <c r="B29" s="36">
        <v>27</v>
      </c>
      <c r="C29" s="37" t="s">
        <v>268</v>
      </c>
      <c r="D29" s="63" t="s">
        <v>388</v>
      </c>
      <c r="E29" s="57">
        <v>7.5737798178579924E-3</v>
      </c>
      <c r="F29" s="57">
        <v>1.9818594931148195E-2</v>
      </c>
      <c r="G29" s="55">
        <v>0.38215523573543281</v>
      </c>
      <c r="H29" s="82">
        <v>-1.3877693</v>
      </c>
      <c r="I29" s="55">
        <v>1.5696786628125452E-2</v>
      </c>
      <c r="J29" s="82">
        <v>1.8041892500000001</v>
      </c>
      <c r="K29" s="57">
        <v>2.9068119999999999E-2</v>
      </c>
      <c r="L29" s="58">
        <v>1.53658301</v>
      </c>
    </row>
    <row r="30" spans="2:12" x14ac:dyDescent="0.2">
      <c r="B30" s="36">
        <v>28</v>
      </c>
      <c r="C30" s="37" t="s">
        <v>242</v>
      </c>
      <c r="D30" s="63" t="s">
        <v>364</v>
      </c>
      <c r="E30" s="57">
        <v>7.3808656330499557E-3</v>
      </c>
      <c r="F30" s="57">
        <v>1.9372697032346016E-3</v>
      </c>
      <c r="G30" s="87">
        <v>3.8099318957635813</v>
      </c>
      <c r="H30" s="82">
        <v>1.9297652000000001</v>
      </c>
      <c r="I30" s="55">
        <v>2.161204237269097E-2</v>
      </c>
      <c r="J30" s="82">
        <v>1.6653041900000001</v>
      </c>
      <c r="K30" s="57">
        <v>3.738147E-2</v>
      </c>
      <c r="L30" s="58">
        <v>1.4273436799999999</v>
      </c>
    </row>
    <row r="31" spans="2:12" x14ac:dyDescent="0.2">
      <c r="B31" s="36">
        <v>29</v>
      </c>
      <c r="C31" s="37" t="s">
        <v>250</v>
      </c>
      <c r="D31" s="63" t="s">
        <v>363</v>
      </c>
      <c r="E31" s="57">
        <v>9.6798496214209079E-4</v>
      </c>
      <c r="F31" s="57">
        <v>1.5346037632538358E-3</v>
      </c>
      <c r="G31" s="55">
        <v>0.63077191997083504</v>
      </c>
      <c r="H31" s="56">
        <v>-0.66480969999999995</v>
      </c>
      <c r="I31" s="55">
        <v>2.1681249765585997E-2</v>
      </c>
      <c r="J31" s="82">
        <v>1.6639156900000001</v>
      </c>
      <c r="K31" s="57">
        <v>3.738147E-2</v>
      </c>
      <c r="L31" s="58">
        <v>1.4273436799999999</v>
      </c>
    </row>
    <row r="32" spans="2:12" x14ac:dyDescent="0.2">
      <c r="B32" s="36">
        <v>30</v>
      </c>
      <c r="C32" s="37" t="s">
        <v>290</v>
      </c>
      <c r="D32" s="63" t="s">
        <v>361</v>
      </c>
      <c r="E32" s="57">
        <v>6.415828572955294E-4</v>
      </c>
      <c r="F32" s="57">
        <v>1.6559872005879536E-3</v>
      </c>
      <c r="G32" s="55">
        <v>0.38743225615979232</v>
      </c>
      <c r="H32" s="82">
        <v>-1.3679840000000001</v>
      </c>
      <c r="I32" s="55">
        <v>2.8194675733525208E-2</v>
      </c>
      <c r="J32" s="82">
        <v>1.5498329</v>
      </c>
      <c r="K32" s="57">
        <v>4.6991129999999999E-2</v>
      </c>
      <c r="L32" s="58">
        <v>1.32798415</v>
      </c>
    </row>
    <row r="33" spans="2:12" x14ac:dyDescent="0.2">
      <c r="B33" s="36">
        <v>31</v>
      </c>
      <c r="C33" s="37" t="s">
        <v>256</v>
      </c>
      <c r="D33" s="63" t="s">
        <v>386</v>
      </c>
      <c r="E33" s="57">
        <v>8.208976833201353E-4</v>
      </c>
      <c r="F33" s="57">
        <v>1.8266931640563519E-3</v>
      </c>
      <c r="G33" s="55">
        <v>0.44939002317020293</v>
      </c>
      <c r="H33" s="82">
        <v>-1.1539600000000001</v>
      </c>
      <c r="I33" s="55">
        <v>4.1860977957213878E-2</v>
      </c>
      <c r="J33" s="82">
        <v>1.37819063</v>
      </c>
      <c r="K33" s="57">
        <v>6.7517709999999995E-2</v>
      </c>
      <c r="L33" s="58">
        <v>1.1705823200000001</v>
      </c>
    </row>
    <row r="34" spans="2:12" x14ac:dyDescent="0.2">
      <c r="B34" s="36">
        <v>32</v>
      </c>
      <c r="C34" s="37" t="s">
        <v>229</v>
      </c>
      <c r="D34" s="63" t="s">
        <v>368</v>
      </c>
      <c r="E34" s="57">
        <v>2.6166722205479944E-3</v>
      </c>
      <c r="F34" s="57">
        <v>1.062668205002527E-3</v>
      </c>
      <c r="G34" s="87">
        <v>2.4623605074753998</v>
      </c>
      <c r="H34" s="82">
        <v>1.3000419999999999</v>
      </c>
      <c r="I34" s="55">
        <v>4.8647529229021956E-2</v>
      </c>
      <c r="J34" s="82">
        <v>1.3129392099999999</v>
      </c>
      <c r="K34" s="57">
        <v>7.6011759999999998E-2</v>
      </c>
      <c r="L34" s="58">
        <v>1.1191191899999999</v>
      </c>
    </row>
    <row r="35" spans="2:12" x14ac:dyDescent="0.2">
      <c r="B35" s="36">
        <v>33</v>
      </c>
      <c r="C35" s="37" t="s">
        <v>228</v>
      </c>
      <c r="D35" s="63" t="s">
        <v>366</v>
      </c>
      <c r="E35" s="57">
        <v>3.0610411780974036E-3</v>
      </c>
      <c r="F35" s="57">
        <v>1.2383238791828682E-3</v>
      </c>
      <c r="G35" s="87">
        <v>2.4719229190002299</v>
      </c>
      <c r="H35" s="82">
        <v>1.3056338000000001</v>
      </c>
      <c r="I35" s="55">
        <v>5.2255452878617256E-2</v>
      </c>
      <c r="J35" s="82">
        <v>1.2818683799999999</v>
      </c>
      <c r="K35" s="57">
        <v>7.9174930000000004E-2</v>
      </c>
      <c r="L35" s="58">
        <v>1.1014123199999999</v>
      </c>
    </row>
    <row r="36" spans="2:12" x14ac:dyDescent="0.2">
      <c r="B36" s="36">
        <v>34</v>
      </c>
      <c r="C36" s="37" t="s">
        <v>215</v>
      </c>
      <c r="D36" s="63" t="s">
        <v>378</v>
      </c>
      <c r="E36" s="57">
        <v>2.6901732191277122E-3</v>
      </c>
      <c r="F36" s="57">
        <v>5.3574761416596822E-3</v>
      </c>
      <c r="G36" s="55">
        <v>0.50213442822618504</v>
      </c>
      <c r="H36" s="56">
        <v>-0.99385440000000003</v>
      </c>
      <c r="I36" s="55">
        <v>6.0365323652180891E-2</v>
      </c>
      <c r="J36" s="82">
        <v>1.21921247</v>
      </c>
      <c r="K36" s="57">
        <v>8.8772530000000002E-2</v>
      </c>
      <c r="L36" s="58">
        <v>1.05172138</v>
      </c>
    </row>
    <row r="37" spans="2:12" x14ac:dyDescent="0.2">
      <c r="B37" s="36">
        <v>35</v>
      </c>
      <c r="C37" s="37" t="s">
        <v>241</v>
      </c>
      <c r="D37" s="65" t="s">
        <v>369</v>
      </c>
      <c r="E37" s="57">
        <v>5.1169498584051733E-3</v>
      </c>
      <c r="F37" s="57">
        <v>2.3507005627995859E-3</v>
      </c>
      <c r="G37" s="87">
        <v>2.176776548822152</v>
      </c>
      <c r="H37" s="82">
        <v>1.1221932999999999</v>
      </c>
      <c r="I37" s="55">
        <v>7.6491175533288658E-2</v>
      </c>
      <c r="J37" s="82">
        <v>1.1163886599999999</v>
      </c>
      <c r="K37" s="57">
        <v>0.1092731</v>
      </c>
      <c r="L37" s="57">
        <v>0.96148670000000003</v>
      </c>
    </row>
    <row r="38" spans="2:12" x14ac:dyDescent="0.2">
      <c r="B38" s="36">
        <v>36</v>
      </c>
      <c r="C38" s="37" t="s">
        <v>222</v>
      </c>
      <c r="D38" s="63" t="s">
        <v>376</v>
      </c>
      <c r="E38" s="57">
        <v>8.7336486213226965E-3</v>
      </c>
      <c r="F38" s="57">
        <v>1.8215689801211726E-2</v>
      </c>
      <c r="G38" s="55">
        <v>0.47945747411342754</v>
      </c>
      <c r="H38" s="82">
        <v>-1.0605252000000001</v>
      </c>
      <c r="I38" s="55">
        <v>8.6069319695386948E-2</v>
      </c>
      <c r="J38" s="82">
        <v>1.0651516299999999</v>
      </c>
      <c r="K38" s="57">
        <v>0.1195407</v>
      </c>
      <c r="L38" s="57">
        <v>0.92248412999999996</v>
      </c>
    </row>
    <row r="39" spans="2:12" x14ac:dyDescent="0.2">
      <c r="B39" s="36">
        <v>37</v>
      </c>
      <c r="C39" s="37" t="s">
        <v>225</v>
      </c>
      <c r="D39" s="63" t="s">
        <v>397</v>
      </c>
      <c r="E39" s="57">
        <v>2.2345630586670796E-3</v>
      </c>
      <c r="F39" s="57">
        <v>1.2689145251658998E-3</v>
      </c>
      <c r="G39" s="87">
        <v>1.7610036092659034</v>
      </c>
      <c r="H39" s="56">
        <v>0.81639790000000001</v>
      </c>
      <c r="I39" s="55">
        <v>8.8967057260604387E-2</v>
      </c>
      <c r="J39" s="82">
        <v>1.05077077</v>
      </c>
      <c r="K39" s="57">
        <v>0.12022579999999999</v>
      </c>
      <c r="L39" s="57">
        <v>0.92000249000000001</v>
      </c>
    </row>
    <row r="40" spans="2:12" x14ac:dyDescent="0.2">
      <c r="B40" s="36">
        <v>38</v>
      </c>
      <c r="C40" s="37" t="s">
        <v>272</v>
      </c>
      <c r="D40" s="63" t="s">
        <v>379</v>
      </c>
      <c r="E40" s="57">
        <v>5.5237665196962195E-3</v>
      </c>
      <c r="F40" s="57">
        <v>9.8628782627427393E-3</v>
      </c>
      <c r="G40" s="55">
        <v>0.56005624043463875</v>
      </c>
      <c r="H40" s="56">
        <v>-0.8363564</v>
      </c>
      <c r="I40" s="55">
        <v>0.10933101291938074</v>
      </c>
      <c r="J40" s="56">
        <v>0.96125662999999995</v>
      </c>
      <c r="K40" s="57">
        <v>0.1438566</v>
      </c>
      <c r="L40" s="57">
        <v>0.84207021999999998</v>
      </c>
    </row>
    <row r="41" spans="2:12" x14ac:dyDescent="0.2">
      <c r="B41" s="36">
        <v>39</v>
      </c>
      <c r="C41" s="37" t="s">
        <v>273</v>
      </c>
      <c r="D41" s="63" t="s">
        <v>391</v>
      </c>
      <c r="E41" s="57">
        <v>5.4149961495543386E-3</v>
      </c>
      <c r="F41" s="57">
        <v>9.67632836282779E-3</v>
      </c>
      <c r="G41" s="55">
        <v>0.55961269052798779</v>
      </c>
      <c r="H41" s="56">
        <v>-0.8374994</v>
      </c>
      <c r="I41" s="55">
        <v>0.11472042791458209</v>
      </c>
      <c r="J41" s="56">
        <v>0.94035924000000004</v>
      </c>
      <c r="K41" s="57">
        <v>0.1470775</v>
      </c>
      <c r="L41" s="57">
        <v>0.83245384</v>
      </c>
    </row>
    <row r="42" spans="2:12" x14ac:dyDescent="0.2">
      <c r="B42" s="36">
        <v>40</v>
      </c>
      <c r="C42" s="37" t="s">
        <v>297</v>
      </c>
      <c r="D42" s="63" t="s">
        <v>375</v>
      </c>
      <c r="E42" s="57">
        <v>7.3545786288240573E-4</v>
      </c>
      <c r="F42" s="57">
        <v>1.0947746270298616E-3</v>
      </c>
      <c r="G42" s="55">
        <v>0.6717892840444365</v>
      </c>
      <c r="H42" s="56">
        <v>-0.57391930000000002</v>
      </c>
      <c r="I42" s="55">
        <v>0.12277569317255491</v>
      </c>
      <c r="J42" s="56">
        <v>0.91088760999999996</v>
      </c>
      <c r="K42" s="57">
        <v>0.15346960000000001</v>
      </c>
      <c r="L42" s="57">
        <v>0.81397759000000003</v>
      </c>
    </row>
    <row r="43" spans="2:12" x14ac:dyDescent="0.2">
      <c r="B43" s="36">
        <v>41</v>
      </c>
      <c r="C43" s="37" t="s">
        <v>220</v>
      </c>
      <c r="D43" s="63" t="s">
        <v>387</v>
      </c>
      <c r="E43" s="57">
        <v>4.7633599756723389E-3</v>
      </c>
      <c r="F43" s="57">
        <v>1.0081828018909734E-2</v>
      </c>
      <c r="G43" s="55">
        <v>0.4724698702197716</v>
      </c>
      <c r="H43" s="82">
        <v>-1.0817057999999999</v>
      </c>
      <c r="I43" s="55">
        <v>0.12854592538958118</v>
      </c>
      <c r="J43" s="56">
        <v>0.89094167999999996</v>
      </c>
      <c r="K43" s="57">
        <v>0.15676329999999999</v>
      </c>
      <c r="L43" s="57">
        <v>0.80475554000000005</v>
      </c>
    </row>
    <row r="44" spans="2:12" x14ac:dyDescent="0.2">
      <c r="B44" s="36">
        <v>42</v>
      </c>
      <c r="C44" s="37" t="s">
        <v>227</v>
      </c>
      <c r="D44" s="63" t="s">
        <v>396</v>
      </c>
      <c r="E44" s="57">
        <v>2.1011053718273023E-3</v>
      </c>
      <c r="F44" s="57">
        <v>9.8451759925850249E-4</v>
      </c>
      <c r="G44" s="87">
        <v>2.134147092352404</v>
      </c>
      <c r="H44" s="82">
        <v>1.0936596000000001</v>
      </c>
      <c r="I44" s="55">
        <v>0.14980627184604145</v>
      </c>
      <c r="J44" s="56">
        <v>0.82447000000000004</v>
      </c>
      <c r="K44" s="57">
        <v>0.17834079999999999</v>
      </c>
      <c r="L44" s="57">
        <v>0.74874929000000001</v>
      </c>
    </row>
    <row r="45" spans="2:12" x14ac:dyDescent="0.2">
      <c r="B45" s="36">
        <v>43</v>
      </c>
      <c r="C45" s="37" t="s">
        <v>231</v>
      </c>
      <c r="D45" s="63" t="s">
        <v>370</v>
      </c>
      <c r="E45" s="57">
        <v>2.0579104565927077E-3</v>
      </c>
      <c r="F45" s="57">
        <v>1.3680479204378512E-3</v>
      </c>
      <c r="G45" s="87">
        <v>1.5042678153657529</v>
      </c>
      <c r="H45" s="56">
        <v>0.58906139999999996</v>
      </c>
      <c r="I45" s="55">
        <v>0.20185132761750202</v>
      </c>
      <c r="J45" s="56">
        <v>0.69496838999999999</v>
      </c>
      <c r="K45" s="57">
        <v>0.2347108</v>
      </c>
      <c r="L45" s="57">
        <v>0.62946683999999997</v>
      </c>
    </row>
    <row r="46" spans="2:12" x14ac:dyDescent="0.2">
      <c r="B46" s="36">
        <v>44</v>
      </c>
      <c r="C46" s="37" t="s">
        <v>247</v>
      </c>
      <c r="D46" s="63" t="s">
        <v>372</v>
      </c>
      <c r="E46" s="57">
        <v>1.7386332576499702E-3</v>
      </c>
      <c r="F46" s="57">
        <v>2.2382515761177092E-3</v>
      </c>
      <c r="G46" s="55">
        <v>0.77678187572893986</v>
      </c>
      <c r="H46" s="56">
        <v>-0.36441859999999998</v>
      </c>
      <c r="I46" s="55">
        <v>0.44811527701381482</v>
      </c>
      <c r="J46" s="56">
        <v>0.34861025000000001</v>
      </c>
      <c r="K46" s="57">
        <v>0.50922190000000001</v>
      </c>
      <c r="L46" s="57">
        <v>0.29309291999999998</v>
      </c>
    </row>
    <row r="47" spans="2:12" x14ac:dyDescent="0.2">
      <c r="B47" s="36">
        <v>45</v>
      </c>
      <c r="C47" s="37" t="s">
        <v>230</v>
      </c>
      <c r="D47" s="63" t="s">
        <v>405</v>
      </c>
      <c r="E47" s="57">
        <v>1.9824130949031341E-3</v>
      </c>
      <c r="F47" s="57">
        <v>2.41532085869773E-3</v>
      </c>
      <c r="G47" s="55">
        <v>0.82076593996376657</v>
      </c>
      <c r="H47" s="56">
        <v>-0.28495720000000002</v>
      </c>
      <c r="I47" s="55">
        <v>0.46905519338157153</v>
      </c>
      <c r="J47" s="56">
        <v>0.32877604999999999</v>
      </c>
      <c r="K47" s="57">
        <v>0.51446709999999995</v>
      </c>
      <c r="L47" s="57">
        <v>0.28864236999999998</v>
      </c>
    </row>
    <row r="48" spans="2:12" x14ac:dyDescent="0.2">
      <c r="B48" s="36">
        <v>46</v>
      </c>
      <c r="C48" s="37" t="s">
        <v>232</v>
      </c>
      <c r="D48" s="63" t="s">
        <v>365</v>
      </c>
      <c r="E48" s="57">
        <v>1.0789512923053894E-3</v>
      </c>
      <c r="F48" s="57">
        <v>8.4889900478713539E-4</v>
      </c>
      <c r="G48" s="87">
        <v>1.2710007742039238</v>
      </c>
      <c r="H48" s="56">
        <v>0.34596490000000002</v>
      </c>
      <c r="I48" s="55">
        <v>0.4733097623335788</v>
      </c>
      <c r="J48" s="56">
        <v>0.32485454000000002</v>
      </c>
      <c r="K48" s="57">
        <v>0.51446709999999995</v>
      </c>
      <c r="L48" s="57">
        <v>0.28864236999999998</v>
      </c>
    </row>
    <row r="49" spans="2:12" x14ac:dyDescent="0.2">
      <c r="B49" s="36">
        <v>47</v>
      </c>
      <c r="C49" s="37" t="s">
        <v>282</v>
      </c>
      <c r="D49" s="63" t="s">
        <v>406</v>
      </c>
      <c r="E49" s="57">
        <v>1.1567160026518229E-3</v>
      </c>
      <c r="F49" s="57">
        <v>1.4638161545566409E-3</v>
      </c>
      <c r="G49" s="55">
        <v>0.79020579124717194</v>
      </c>
      <c r="H49" s="56">
        <v>-0.33969969999999999</v>
      </c>
      <c r="I49" s="55">
        <v>0.6391801907751492</v>
      </c>
      <c r="J49" s="56">
        <v>0.19437668999999999</v>
      </c>
      <c r="K49" s="57">
        <v>0.67997890000000005</v>
      </c>
      <c r="L49" s="57">
        <v>0.16750455</v>
      </c>
    </row>
    <row r="50" spans="2:12" x14ac:dyDescent="0.2">
      <c r="B50" s="36">
        <v>48</v>
      </c>
      <c r="C50" s="37" t="s">
        <v>294</v>
      </c>
      <c r="D50" s="63" t="s">
        <v>408</v>
      </c>
      <c r="E50" s="57">
        <v>1.7298722032464337E-3</v>
      </c>
      <c r="F50" s="57">
        <v>1.9804371795395046E-3</v>
      </c>
      <c r="G50" s="55">
        <v>0.87347996751336854</v>
      </c>
      <c r="H50" s="56">
        <v>-0.19515350000000001</v>
      </c>
      <c r="I50" s="55">
        <v>0.70951723806952971</v>
      </c>
      <c r="J50" s="56">
        <v>0.14903705</v>
      </c>
      <c r="K50" s="57">
        <v>0.73908050000000003</v>
      </c>
      <c r="L50" s="57">
        <v>0.13130828</v>
      </c>
    </row>
    <row r="51" spans="2:12" x14ac:dyDescent="0.2">
      <c r="B51" s="36">
        <v>49</v>
      </c>
      <c r="C51" s="37" t="s">
        <v>293</v>
      </c>
      <c r="D51" s="63" t="s">
        <v>407</v>
      </c>
      <c r="E51" s="57">
        <v>1.7316235922054737E-3</v>
      </c>
      <c r="F51" s="57">
        <v>1.9913168829074025E-3</v>
      </c>
      <c r="G51" s="55">
        <v>0.86958715966754319</v>
      </c>
      <c r="H51" s="56">
        <v>-0.20159750000000001</v>
      </c>
      <c r="I51" s="55">
        <v>0.7652328866320468</v>
      </c>
      <c r="J51" s="56">
        <v>0.11620637</v>
      </c>
      <c r="K51" s="57">
        <v>0.78084989999999999</v>
      </c>
      <c r="L51" s="57">
        <v>0.10743245</v>
      </c>
    </row>
    <row r="52" spans="2:12" x14ac:dyDescent="0.2">
      <c r="B52" s="36">
        <v>50</v>
      </c>
      <c r="C52" s="37" t="s">
        <v>240</v>
      </c>
      <c r="D52" s="63" t="s">
        <v>371</v>
      </c>
      <c r="E52" s="57">
        <v>5.1034228001458643E-3</v>
      </c>
      <c r="F52" s="57">
        <v>5.5140434647658115E-3</v>
      </c>
      <c r="G52" s="55">
        <v>0.92553184115363396</v>
      </c>
      <c r="H52" s="56">
        <v>-0.11164549999999999</v>
      </c>
      <c r="I52" s="55">
        <v>0.87696784788675097</v>
      </c>
      <c r="J52" s="56">
        <v>5.7016329999999997E-2</v>
      </c>
      <c r="K52" s="57">
        <v>0.87696779999999996</v>
      </c>
      <c r="L52" s="57">
        <v>5.7016329999999997E-2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AFC62-E3AD-5D47-A498-F8D56A1B9A1B}">
  <sheetPr>
    <tabColor rgb="FF00B050"/>
  </sheetPr>
  <dimension ref="A1:AG102"/>
  <sheetViews>
    <sheetView workbookViewId="0">
      <pane ySplit="1" topLeftCell="A2" activePane="bottomLeft" state="frozen"/>
      <selection pane="bottomLeft" activeCell="C69" sqref="C69"/>
    </sheetView>
  </sheetViews>
  <sheetFormatPr baseColWidth="10" defaultColWidth="8.83203125" defaultRowHeight="15" x14ac:dyDescent="0.2"/>
  <cols>
    <col min="1" max="2" width="13.83203125" customWidth="1"/>
    <col min="3" max="3" width="88" bestFit="1" customWidth="1"/>
    <col min="4" max="9" width="8.83203125" style="10"/>
    <col min="10" max="18" width="8.83203125" style="2"/>
    <col min="19" max="26" width="8.83203125" style="5"/>
    <col min="27" max="32" width="8.83203125" style="3"/>
  </cols>
  <sheetData>
    <row r="1" spans="1:33" s="19" customFormat="1" x14ac:dyDescent="0.2">
      <c r="A1" s="19" t="s">
        <v>0</v>
      </c>
      <c r="B1" s="19" t="s">
        <v>204</v>
      </c>
      <c r="C1" s="19" t="s">
        <v>1</v>
      </c>
      <c r="D1" s="24" t="s">
        <v>432</v>
      </c>
      <c r="E1" s="24" t="s">
        <v>433</v>
      </c>
      <c r="F1" s="24" t="s">
        <v>440</v>
      </c>
      <c r="G1" s="24" t="s">
        <v>454</v>
      </c>
      <c r="H1" s="24" t="s">
        <v>453</v>
      </c>
      <c r="I1" s="24" t="s">
        <v>466</v>
      </c>
      <c r="J1" s="20" t="s">
        <v>445</v>
      </c>
      <c r="K1" s="20" t="s">
        <v>434</v>
      </c>
      <c r="L1" s="20" t="s">
        <v>438</v>
      </c>
      <c r="M1" s="20" t="s">
        <v>441</v>
      </c>
      <c r="N1" s="20" t="s">
        <v>456</v>
      </c>
      <c r="O1" s="20" t="s">
        <v>452</v>
      </c>
      <c r="P1" s="20" t="s">
        <v>449</v>
      </c>
      <c r="Q1" s="20" t="s">
        <v>457</v>
      </c>
      <c r="R1" s="20" t="s">
        <v>460</v>
      </c>
      <c r="S1" s="23" t="s">
        <v>436</v>
      </c>
      <c r="T1" s="23" t="s">
        <v>437</v>
      </c>
      <c r="U1" s="23" t="s">
        <v>442</v>
      </c>
      <c r="V1" s="23" t="s">
        <v>448</v>
      </c>
      <c r="W1" s="23" t="s">
        <v>455</v>
      </c>
      <c r="X1" s="23" t="s">
        <v>450</v>
      </c>
      <c r="Y1" s="23" t="s">
        <v>458</v>
      </c>
      <c r="Z1" s="23" t="s">
        <v>459</v>
      </c>
      <c r="AA1" s="22" t="s">
        <v>435</v>
      </c>
      <c r="AB1" s="22" t="s">
        <v>439</v>
      </c>
      <c r="AC1" s="22" t="s">
        <v>443</v>
      </c>
      <c r="AD1" s="22" t="s">
        <v>446</v>
      </c>
      <c r="AE1" s="22" t="s">
        <v>451</v>
      </c>
      <c r="AF1" s="22" t="s">
        <v>447</v>
      </c>
    </row>
    <row r="2" spans="1:33" x14ac:dyDescent="0.2">
      <c r="A2" t="s">
        <v>6</v>
      </c>
      <c r="B2" t="s">
        <v>259</v>
      </c>
      <c r="C2" t="s">
        <v>7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2">
        <v>1.28424657534247E-3</v>
      </c>
      <c r="K2" s="2">
        <v>0</v>
      </c>
      <c r="L2" s="2">
        <v>5.9370670888581002E-4</v>
      </c>
      <c r="M2" s="2">
        <v>0</v>
      </c>
      <c r="N2" s="2">
        <v>3.0540568054565799E-4</v>
      </c>
      <c r="O2" s="2">
        <v>0</v>
      </c>
      <c r="P2" s="2">
        <v>0</v>
      </c>
      <c r="Q2" s="2">
        <v>4.9890241468768704E-4</v>
      </c>
      <c r="R2" s="2">
        <v>5.8733701397862105E-4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3">
        <v>0</v>
      </c>
      <c r="AB2" s="3">
        <v>0</v>
      </c>
      <c r="AC2" s="3">
        <v>0</v>
      </c>
      <c r="AD2" s="3">
        <v>0</v>
      </c>
      <c r="AE2" s="3">
        <v>4.3677658877484203E-4</v>
      </c>
      <c r="AF2" s="3">
        <v>0</v>
      </c>
      <c r="AG2">
        <f t="shared" ref="AG2:AG33" si="0">COUNTIF(D2:AF2,0)</f>
        <v>23</v>
      </c>
    </row>
    <row r="3" spans="1:33" x14ac:dyDescent="0.2">
      <c r="A3" t="s">
        <v>10</v>
      </c>
      <c r="B3" t="s">
        <v>208</v>
      </c>
      <c r="C3" t="s">
        <v>11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2">
        <v>2.9965753424657498E-3</v>
      </c>
      <c r="K3" s="2">
        <v>0</v>
      </c>
      <c r="L3" s="2">
        <v>0</v>
      </c>
      <c r="M3" s="2">
        <v>0</v>
      </c>
      <c r="N3" s="2">
        <v>5.9045098238827204E-3</v>
      </c>
      <c r="O3" s="2">
        <v>2.9489826010026502E-3</v>
      </c>
      <c r="P3" s="2">
        <v>4.4504383007417398E-3</v>
      </c>
      <c r="Q3" s="2">
        <v>4.2905607663141099E-3</v>
      </c>
      <c r="R3" s="2">
        <v>4.2288265006460704E-3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>
        <f t="shared" si="0"/>
        <v>23</v>
      </c>
    </row>
    <row r="4" spans="1:33" x14ac:dyDescent="0.2">
      <c r="A4" t="s">
        <v>12</v>
      </c>
      <c r="B4" t="s">
        <v>221</v>
      </c>
      <c r="C4" t="s">
        <v>13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2">
        <v>0</v>
      </c>
      <c r="K4" s="2">
        <v>0</v>
      </c>
      <c r="L4" s="2">
        <v>7.9160894518107996E-4</v>
      </c>
      <c r="M4" s="2">
        <v>0</v>
      </c>
      <c r="N4" s="2">
        <v>0</v>
      </c>
      <c r="O4" s="2">
        <v>0</v>
      </c>
      <c r="P4" s="2">
        <v>0</v>
      </c>
      <c r="Q4" s="2">
        <v>3.9912193175015002E-4</v>
      </c>
      <c r="R4" s="2">
        <v>0</v>
      </c>
      <c r="S4" s="5">
        <v>4.4469149527515302E-3</v>
      </c>
      <c r="T4" s="5">
        <v>5.2143684820394002E-3</v>
      </c>
      <c r="U4" s="5">
        <v>1.3708019191226899E-3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>
        <f t="shared" si="0"/>
        <v>24</v>
      </c>
    </row>
    <row r="5" spans="1:33" x14ac:dyDescent="0.2">
      <c r="A5" t="s">
        <v>8</v>
      </c>
      <c r="B5" t="s">
        <v>250</v>
      </c>
      <c r="C5" t="s">
        <v>9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2">
        <v>8.56164383561644E-4</v>
      </c>
      <c r="K5" s="2">
        <v>7.7594568380213395E-4</v>
      </c>
      <c r="L5" s="2">
        <v>2.17692459924797E-3</v>
      </c>
      <c r="M5" s="2">
        <v>4.3308791684712E-4</v>
      </c>
      <c r="N5" s="2">
        <v>5.0900946757609703E-4</v>
      </c>
      <c r="O5" s="2">
        <v>1.03214391035093E-3</v>
      </c>
      <c r="P5" s="2">
        <v>8.0917060013486195E-4</v>
      </c>
      <c r="Q5" s="2">
        <v>1.2971462781879899E-3</v>
      </c>
      <c r="R5" s="2">
        <v>8.22271819570069E-4</v>
      </c>
      <c r="S5" s="5">
        <v>1.6675931072818199E-3</v>
      </c>
      <c r="T5" s="5">
        <v>1.1587485515643101E-3</v>
      </c>
      <c r="U5" s="5">
        <v>1.02810143934202E-3</v>
      </c>
      <c r="V5" s="5">
        <v>0</v>
      </c>
      <c r="W5" s="5">
        <v>1.79662234998203E-3</v>
      </c>
      <c r="X5" s="5">
        <v>1.36518771331058E-3</v>
      </c>
      <c r="Y5" s="5">
        <v>1.9685039370078701E-3</v>
      </c>
      <c r="Z5" s="5">
        <v>1.7574692442882201E-3</v>
      </c>
      <c r="AA5" s="3">
        <v>0</v>
      </c>
      <c r="AB5" s="3">
        <v>1.28824476650564E-3</v>
      </c>
      <c r="AC5" s="3">
        <v>0</v>
      </c>
      <c r="AD5" s="3">
        <v>0</v>
      </c>
      <c r="AE5" s="3">
        <v>2.4022712382616301E-3</v>
      </c>
      <c r="AF5" s="3">
        <v>0</v>
      </c>
      <c r="AG5">
        <f t="shared" si="0"/>
        <v>11</v>
      </c>
    </row>
    <row r="6" spans="1:33" x14ac:dyDescent="0.2">
      <c r="A6" t="s">
        <v>48</v>
      </c>
      <c r="B6" t="s">
        <v>279</v>
      </c>
      <c r="C6" t="s">
        <v>49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2">
        <v>0</v>
      </c>
      <c r="K6" s="2">
        <v>0</v>
      </c>
      <c r="L6" s="2">
        <v>0</v>
      </c>
      <c r="M6" s="2">
        <v>0</v>
      </c>
      <c r="N6" s="2">
        <v>1.5270284027282901E-3</v>
      </c>
      <c r="O6" s="2">
        <v>4.4234739015039799E-4</v>
      </c>
      <c r="P6" s="2">
        <v>9.4403236682400501E-4</v>
      </c>
      <c r="Q6" s="2">
        <v>5.9868289762522405E-4</v>
      </c>
      <c r="R6" s="2">
        <v>2.34934805591448E-4</v>
      </c>
      <c r="S6" s="5">
        <v>0</v>
      </c>
      <c r="T6" s="5">
        <v>0</v>
      </c>
      <c r="U6" s="5">
        <v>0</v>
      </c>
      <c r="V6" s="5">
        <v>6.26762770291445E-4</v>
      </c>
      <c r="W6" s="5">
        <v>7.1864893999281395E-4</v>
      </c>
      <c r="X6" s="5">
        <v>6.8259385665529E-4</v>
      </c>
      <c r="Y6" s="5">
        <v>6.5616797900262499E-4</v>
      </c>
      <c r="Z6" s="5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>
        <f t="shared" si="0"/>
        <v>20</v>
      </c>
    </row>
    <row r="7" spans="1:33" x14ac:dyDescent="0.2">
      <c r="A7" t="s">
        <v>182</v>
      </c>
      <c r="B7" t="s">
        <v>243</v>
      </c>
      <c r="C7" t="s">
        <v>183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2">
        <v>2.8538812785388099E-4</v>
      </c>
      <c r="K7" s="2">
        <v>5.8195926285160003E-4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>
        <f t="shared" si="0"/>
        <v>27</v>
      </c>
    </row>
    <row r="8" spans="1:33" x14ac:dyDescent="0.2">
      <c r="A8" s="1" t="s">
        <v>18</v>
      </c>
      <c r="B8" s="1" t="s">
        <v>234</v>
      </c>
      <c r="C8" s="1" t="s">
        <v>19</v>
      </c>
      <c r="D8" s="10">
        <v>0</v>
      </c>
      <c r="E8" s="10">
        <v>0</v>
      </c>
      <c r="F8" s="10">
        <v>4.1054451166810703E-3</v>
      </c>
      <c r="G8" s="10">
        <v>3.0545112781954899E-3</v>
      </c>
      <c r="H8" s="10">
        <v>5.9427336574824404E-3</v>
      </c>
      <c r="I8" s="10">
        <v>8.0370189965903605E-3</v>
      </c>
      <c r="J8" s="2">
        <v>7.1347031963470298E-3</v>
      </c>
      <c r="K8" s="2">
        <v>6.5955383123181398E-3</v>
      </c>
      <c r="L8" s="2">
        <v>4.4725905402731102E-2</v>
      </c>
      <c r="M8" s="2">
        <v>1.21264616717194E-2</v>
      </c>
      <c r="N8" s="2">
        <v>1.0383793138552399E-2</v>
      </c>
      <c r="O8" s="2">
        <v>7.8148038926570303E-3</v>
      </c>
      <c r="P8" s="2">
        <v>1.09238031018206E-2</v>
      </c>
      <c r="Q8" s="2">
        <v>1.1474755537816799E-2</v>
      </c>
      <c r="R8" s="2">
        <v>5.5209679313990402E-3</v>
      </c>
      <c r="S8" s="5">
        <v>0.22123401889938901</v>
      </c>
      <c r="T8" s="5">
        <v>0.22363847045191201</v>
      </c>
      <c r="U8" s="5">
        <v>0.29814941740918399</v>
      </c>
      <c r="V8" s="5">
        <v>0.237856471325603</v>
      </c>
      <c r="W8" s="5">
        <v>0.31979877829680198</v>
      </c>
      <c r="X8" s="5">
        <v>0.27849829351535799</v>
      </c>
      <c r="Y8" s="5">
        <v>0.230643044619423</v>
      </c>
      <c r="Z8" s="5">
        <v>0.234094903339192</v>
      </c>
      <c r="AA8" s="3">
        <v>0.10940453686200401</v>
      </c>
      <c r="AB8" s="3">
        <v>8.37359098228663E-2</v>
      </c>
      <c r="AC8" s="3">
        <v>5.4178916421671601E-2</v>
      </c>
      <c r="AD8" s="3">
        <v>2.4199647088479999E-2</v>
      </c>
      <c r="AE8" s="3">
        <v>3.1884690980563402E-2</v>
      </c>
      <c r="AF8" s="3">
        <v>4.1725936462778598E-2</v>
      </c>
      <c r="AG8">
        <f t="shared" si="0"/>
        <v>2</v>
      </c>
    </row>
    <row r="9" spans="1:33" x14ac:dyDescent="0.2">
      <c r="A9" t="s">
        <v>20</v>
      </c>
      <c r="B9" t="s">
        <v>236</v>
      </c>
      <c r="C9" t="s">
        <v>21</v>
      </c>
      <c r="D9" s="10">
        <v>1.46241591108511E-3</v>
      </c>
      <c r="E9" s="10">
        <v>9.6641700893935697E-4</v>
      </c>
      <c r="F9" s="10">
        <v>1.94468452895419E-3</v>
      </c>
      <c r="G9" s="10">
        <v>1.40977443609023E-3</v>
      </c>
      <c r="H9" s="10">
        <v>1.6207455429497601E-3</v>
      </c>
      <c r="I9" s="10">
        <v>3.6531904529956199E-3</v>
      </c>
      <c r="J9" s="2">
        <v>5.7077625570776296E-4</v>
      </c>
      <c r="K9" s="2">
        <v>5.8195926285160003E-4</v>
      </c>
      <c r="L9" s="2">
        <v>4.1559469622006696E-3</v>
      </c>
      <c r="M9" s="2">
        <v>2.5985275010827198E-3</v>
      </c>
      <c r="N9" s="2">
        <v>9.1621704163697402E-4</v>
      </c>
      <c r="O9" s="2">
        <v>7.3724565025066395E-4</v>
      </c>
      <c r="P9" s="2">
        <v>1.0788941335131499E-3</v>
      </c>
      <c r="Q9" s="2">
        <v>1.89582917581321E-3</v>
      </c>
      <c r="R9" s="2">
        <v>5.8733701397862105E-4</v>
      </c>
      <c r="S9" s="5">
        <v>2.58476931628683E-2</v>
      </c>
      <c r="T9" s="5">
        <v>2.54924681344148E-2</v>
      </c>
      <c r="U9" s="5">
        <v>3.8382453735435203E-2</v>
      </c>
      <c r="V9" s="5">
        <v>2.4130366656220599E-2</v>
      </c>
      <c r="W9" s="5">
        <v>3.01832554796982E-2</v>
      </c>
      <c r="X9" s="5">
        <v>2.2184300341296901E-2</v>
      </c>
      <c r="Y9" s="5">
        <v>2.98556430446194E-2</v>
      </c>
      <c r="Z9" s="5">
        <v>3.02284710017575E-2</v>
      </c>
      <c r="AA9" s="3">
        <v>7.7977315689981104E-3</v>
      </c>
      <c r="AB9" s="3">
        <v>8.3735909822866307E-3</v>
      </c>
      <c r="AC9" s="3">
        <v>9.2398152036959301E-3</v>
      </c>
      <c r="AD9" s="3">
        <v>2.5207965717166602E-3</v>
      </c>
      <c r="AE9" s="3">
        <v>3.27582441581131E-3</v>
      </c>
      <c r="AF9" s="3">
        <v>3.0820293978188699E-3</v>
      </c>
      <c r="AG9">
        <f t="shared" si="0"/>
        <v>0</v>
      </c>
    </row>
    <row r="10" spans="1:33" x14ac:dyDescent="0.2">
      <c r="A10" t="s">
        <v>22</v>
      </c>
      <c r="B10" t="s">
        <v>264</v>
      </c>
      <c r="C10" t="s">
        <v>23</v>
      </c>
      <c r="D10" s="10">
        <v>2.0473822755191599E-3</v>
      </c>
      <c r="E10" s="10">
        <v>1.6912297656438799E-3</v>
      </c>
      <c r="F10" s="10">
        <v>1.18841832324978E-2</v>
      </c>
      <c r="G10" s="10">
        <v>6.8139097744360898E-3</v>
      </c>
      <c r="H10" s="10">
        <v>3.5116153430578101E-3</v>
      </c>
      <c r="I10" s="10">
        <v>5.3580126643935702E-3</v>
      </c>
      <c r="J10" s="2">
        <v>1.56963470319635E-3</v>
      </c>
      <c r="K10" s="2">
        <v>5.4316197866149402E-3</v>
      </c>
      <c r="L10" s="2">
        <v>8.9056006332871602E-3</v>
      </c>
      <c r="M10" s="2">
        <v>7.5790385448246001E-3</v>
      </c>
      <c r="N10" s="2">
        <v>2.54504733788048E-3</v>
      </c>
      <c r="O10" s="2">
        <v>4.5709230315541102E-3</v>
      </c>
      <c r="P10" s="2">
        <v>3.7761294672960201E-3</v>
      </c>
      <c r="Q10" s="2">
        <v>2.89363400518859E-3</v>
      </c>
      <c r="R10" s="2">
        <v>2.3493480559144799E-3</v>
      </c>
      <c r="S10" s="5">
        <v>1.6675931072818201E-2</v>
      </c>
      <c r="T10" s="5">
        <v>2.54924681344148E-2</v>
      </c>
      <c r="U10" s="5">
        <v>2.3989033584647001E-2</v>
      </c>
      <c r="V10" s="5">
        <v>1.0028204324663101E-2</v>
      </c>
      <c r="W10" s="5">
        <v>1.7247574559827498E-2</v>
      </c>
      <c r="X10" s="5">
        <v>1.0580204778157E-2</v>
      </c>
      <c r="Y10" s="5">
        <v>1.31233595800525E-2</v>
      </c>
      <c r="Z10" s="5">
        <v>1.0896309314587E-2</v>
      </c>
      <c r="AA10" s="3">
        <v>4.2533081285444198E-3</v>
      </c>
      <c r="AB10" s="3">
        <v>9.6618357487922701E-3</v>
      </c>
      <c r="AC10" s="3">
        <v>3.77992440151197E-3</v>
      </c>
      <c r="AD10" s="3">
        <v>2.2687169145450001E-3</v>
      </c>
      <c r="AE10" s="3">
        <v>7.2068137147848904E-3</v>
      </c>
      <c r="AF10" s="3">
        <v>5.6899004267425297E-3</v>
      </c>
      <c r="AG10">
        <f t="shared" si="0"/>
        <v>0</v>
      </c>
    </row>
    <row r="11" spans="1:33" x14ac:dyDescent="0.2">
      <c r="A11" t="s">
        <v>24</v>
      </c>
      <c r="B11" t="s">
        <v>301</v>
      </c>
      <c r="C11" t="s">
        <v>25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5">
        <v>0</v>
      </c>
      <c r="T11" s="5">
        <v>0</v>
      </c>
      <c r="U11" s="5">
        <v>0</v>
      </c>
      <c r="V11" s="5">
        <v>0</v>
      </c>
      <c r="W11" s="5">
        <v>2.1559468199784399E-3</v>
      </c>
      <c r="X11" s="5">
        <v>6.8259385665529E-4</v>
      </c>
      <c r="Y11" s="5">
        <v>0</v>
      </c>
      <c r="Z11" s="5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>
        <f t="shared" si="0"/>
        <v>27</v>
      </c>
    </row>
    <row r="12" spans="1:33" x14ac:dyDescent="0.2">
      <c r="A12" t="s">
        <v>26</v>
      </c>
      <c r="B12" t="s">
        <v>257</v>
      </c>
      <c r="C12" t="s">
        <v>27</v>
      </c>
      <c r="D12" s="10">
        <v>0.65545481134834704</v>
      </c>
      <c r="E12" s="10">
        <v>0.62575501328823402</v>
      </c>
      <c r="F12" s="10">
        <v>0.58340535868625798</v>
      </c>
      <c r="G12" s="10">
        <v>0.58482142857142905</v>
      </c>
      <c r="H12" s="10">
        <v>0.67450027012425695</v>
      </c>
      <c r="I12" s="10">
        <v>0.59011203117389199</v>
      </c>
      <c r="J12" s="2">
        <v>0.35017123287671198</v>
      </c>
      <c r="K12" s="2">
        <v>0.51891367604267702</v>
      </c>
      <c r="L12" s="2">
        <v>0.60617454977241203</v>
      </c>
      <c r="M12" s="2">
        <v>0.78605456907752302</v>
      </c>
      <c r="N12" s="2">
        <v>0.248702025857681</v>
      </c>
      <c r="O12" s="2">
        <v>0.49424948392804502</v>
      </c>
      <c r="P12" s="2">
        <v>0.34875252865812501</v>
      </c>
      <c r="Q12" s="2">
        <v>0.30822191179405301</v>
      </c>
      <c r="R12" s="2">
        <v>0.27663573358393001</v>
      </c>
      <c r="S12" s="5">
        <v>0.101445247359644</v>
      </c>
      <c r="T12" s="5">
        <v>9.2120509849362694E-2</v>
      </c>
      <c r="U12" s="5">
        <v>7.9163810829335199E-2</v>
      </c>
      <c r="V12" s="5">
        <v>6.2362895643998703E-2</v>
      </c>
      <c r="W12" s="5">
        <v>7.0427596119295693E-2</v>
      </c>
      <c r="X12" s="5">
        <v>6.5870307167235506E-2</v>
      </c>
      <c r="Y12" s="5">
        <v>0.18503937007874</v>
      </c>
      <c r="Z12" s="5">
        <v>0.100878734622144</v>
      </c>
      <c r="AA12" s="3">
        <v>0.49716446124763702</v>
      </c>
      <c r="AB12" s="3">
        <v>0.53494363929146505</v>
      </c>
      <c r="AC12" s="3">
        <v>0.61969760604787905</v>
      </c>
      <c r="AD12" s="3">
        <v>0.70607511973783699</v>
      </c>
      <c r="AE12" s="3">
        <v>0.57064861323433103</v>
      </c>
      <c r="AF12" s="3">
        <v>0.67472735893788505</v>
      </c>
      <c r="AG12">
        <f t="shared" si="0"/>
        <v>0</v>
      </c>
    </row>
    <row r="13" spans="1:33" x14ac:dyDescent="0.2">
      <c r="A13" t="s">
        <v>28</v>
      </c>
      <c r="B13" t="s">
        <v>237</v>
      </c>
      <c r="C13" t="s">
        <v>29</v>
      </c>
      <c r="D13" s="10">
        <v>2.6323486399531999E-3</v>
      </c>
      <c r="E13" s="10">
        <v>2.8992510268180702E-3</v>
      </c>
      <c r="F13" s="10">
        <v>4.3215211754537601E-3</v>
      </c>
      <c r="G13" s="10">
        <v>2.8195488721804501E-3</v>
      </c>
      <c r="H13" s="10">
        <v>2.4311183144246399E-3</v>
      </c>
      <c r="I13" s="10">
        <v>3.8967364831953202E-3</v>
      </c>
      <c r="J13" s="2">
        <v>4.28082191780822E-4</v>
      </c>
      <c r="K13" s="2">
        <v>1.1639185257032001E-3</v>
      </c>
      <c r="L13" s="2">
        <v>1.3853156540668901E-3</v>
      </c>
      <c r="M13" s="2">
        <v>1.2992637505413599E-3</v>
      </c>
      <c r="N13" s="2">
        <v>2.0360378703043901E-4</v>
      </c>
      <c r="O13" s="2">
        <v>7.3724565025066395E-4</v>
      </c>
      <c r="P13" s="2">
        <v>2.6972353337828699E-4</v>
      </c>
      <c r="Q13" s="2">
        <v>6.9846338056276205E-4</v>
      </c>
      <c r="R13" s="2">
        <v>4.6986961118289697E-4</v>
      </c>
      <c r="S13" s="5">
        <v>2.2234574763757599E-3</v>
      </c>
      <c r="T13" s="5">
        <v>2.6071842410197001E-3</v>
      </c>
      <c r="U13" s="5">
        <v>2.7416038382453698E-3</v>
      </c>
      <c r="V13" s="5">
        <v>2.8204324663115002E-3</v>
      </c>
      <c r="W13" s="5">
        <v>2.1559468199784399E-3</v>
      </c>
      <c r="X13" s="5">
        <v>2.3890784982935199E-3</v>
      </c>
      <c r="Y13" s="5">
        <v>6.23359580052493E-3</v>
      </c>
      <c r="Z13" s="5">
        <v>5.6239015817223202E-3</v>
      </c>
      <c r="AA13" s="3">
        <v>2.3629489603024601E-3</v>
      </c>
      <c r="AB13" s="3">
        <v>2.8985507246376799E-3</v>
      </c>
      <c r="AC13" s="3">
        <v>2.51994960100798E-3</v>
      </c>
      <c r="AD13" s="3">
        <v>0</v>
      </c>
      <c r="AE13" s="3">
        <v>1.5287180607119501E-3</v>
      </c>
      <c r="AF13" s="3">
        <v>1.18539592223803E-3</v>
      </c>
      <c r="AG13">
        <f t="shared" si="0"/>
        <v>1</v>
      </c>
    </row>
    <row r="14" spans="1:33" x14ac:dyDescent="0.2">
      <c r="A14" t="s">
        <v>30</v>
      </c>
      <c r="B14" t="s">
        <v>238</v>
      </c>
      <c r="C14" t="s">
        <v>31</v>
      </c>
      <c r="D14" s="10">
        <v>3.8022813688212902E-3</v>
      </c>
      <c r="E14" s="10">
        <v>3.1408552790529098E-3</v>
      </c>
      <c r="F14" s="10">
        <v>1.29645635263613E-2</v>
      </c>
      <c r="G14" s="10">
        <v>3.5244360902255598E-3</v>
      </c>
      <c r="H14" s="10">
        <v>4.8622366288492702E-3</v>
      </c>
      <c r="I14" s="10">
        <v>8.0370189965903605E-3</v>
      </c>
      <c r="J14" s="2">
        <v>8.56164383561644E-4</v>
      </c>
      <c r="K14" s="2">
        <v>1.3579049466537301E-3</v>
      </c>
      <c r="L14" s="2">
        <v>1.5832178903621599E-3</v>
      </c>
      <c r="M14" s="2">
        <v>1.73235166738848E-3</v>
      </c>
      <c r="N14" s="2">
        <v>6.1081136109131598E-4</v>
      </c>
      <c r="O14" s="2">
        <v>5.8979652020053105E-4</v>
      </c>
      <c r="P14" s="2">
        <v>1.3486176668914399E-3</v>
      </c>
      <c r="Q14" s="2">
        <v>1.1973657952504501E-3</v>
      </c>
      <c r="R14" s="2">
        <v>1.1746740279572399E-3</v>
      </c>
      <c r="S14" s="5">
        <v>1.9455252918287899E-3</v>
      </c>
      <c r="T14" s="5">
        <v>4.0556199304750901E-3</v>
      </c>
      <c r="U14" s="5">
        <v>3.0843043180260499E-3</v>
      </c>
      <c r="V14" s="5">
        <v>2.1936696960200598E-3</v>
      </c>
      <c r="W14" s="5">
        <v>2.1559468199784399E-3</v>
      </c>
      <c r="X14" s="5">
        <v>3.7542662116041002E-3</v>
      </c>
      <c r="Y14" s="5">
        <v>3.60892388451444E-3</v>
      </c>
      <c r="Z14" s="5">
        <v>2.4604569420035101E-3</v>
      </c>
      <c r="AA14" s="3">
        <v>4.0170132325141796E-3</v>
      </c>
      <c r="AB14" s="3">
        <v>3.5426731078905E-3</v>
      </c>
      <c r="AC14" s="3">
        <v>3.5699286014279699E-3</v>
      </c>
      <c r="AD14" s="3">
        <v>1.2603982858583301E-3</v>
      </c>
      <c r="AE14" s="3">
        <v>1.5287180607119501E-3</v>
      </c>
      <c r="AF14" s="3">
        <v>1.42247510668563E-3</v>
      </c>
      <c r="AG14">
        <f t="shared" si="0"/>
        <v>0</v>
      </c>
    </row>
    <row r="15" spans="1:33" x14ac:dyDescent="0.2">
      <c r="A15" t="s">
        <v>32</v>
      </c>
      <c r="B15" t="s">
        <v>239</v>
      </c>
      <c r="C15" t="s">
        <v>33</v>
      </c>
      <c r="D15" s="10">
        <v>1.9888856390757499E-2</v>
      </c>
      <c r="E15" s="10">
        <v>1.3529838125151E-2</v>
      </c>
      <c r="F15" s="10">
        <v>1.6853932584269701E-2</v>
      </c>
      <c r="G15" s="10">
        <v>1.7857142857142901E-2</v>
      </c>
      <c r="H15" s="10">
        <v>3.2955159373311699E-2</v>
      </c>
      <c r="I15" s="10">
        <v>1.8753044325377499E-2</v>
      </c>
      <c r="J15" s="2">
        <v>2.2831050228310501E-3</v>
      </c>
      <c r="K15" s="2">
        <v>8.9233753637245408E-3</v>
      </c>
      <c r="L15" s="2">
        <v>1.00930140510588E-2</v>
      </c>
      <c r="M15" s="2">
        <v>5.6301429190125599E-3</v>
      </c>
      <c r="N15" s="2">
        <v>2.0360378703043898E-3</v>
      </c>
      <c r="O15" s="2">
        <v>2.8015334709525202E-3</v>
      </c>
      <c r="P15" s="2">
        <v>2.4275118004045901E-3</v>
      </c>
      <c r="Q15" s="2">
        <v>2.0953901416882899E-3</v>
      </c>
      <c r="R15" s="2">
        <v>1.6445436391401399E-3</v>
      </c>
      <c r="S15" s="5">
        <v>1.2784880489160599E-2</v>
      </c>
      <c r="T15" s="5">
        <v>1.44843568945539E-2</v>
      </c>
      <c r="U15" s="5">
        <v>1.4050719671007499E-2</v>
      </c>
      <c r="V15" s="5">
        <v>1.15951112503917E-2</v>
      </c>
      <c r="W15" s="5">
        <v>1.22170319798778E-2</v>
      </c>
      <c r="X15" s="5">
        <v>1.2627986348122899E-2</v>
      </c>
      <c r="Y15" s="5">
        <v>9.5144356955380593E-3</v>
      </c>
      <c r="Z15" s="5">
        <v>9.4903339191564108E-3</v>
      </c>
      <c r="AA15" s="3">
        <v>6.14366729678639E-3</v>
      </c>
      <c r="AB15" s="3">
        <v>8.6956521739130401E-3</v>
      </c>
      <c r="AC15" s="3">
        <v>4.1999160016799701E-3</v>
      </c>
      <c r="AD15" s="3">
        <v>2.2687169145450001E-3</v>
      </c>
      <c r="AE15" s="3">
        <v>3.27582441581131E-3</v>
      </c>
      <c r="AF15" s="3">
        <v>2.6078710289236598E-3</v>
      </c>
      <c r="AG15">
        <f t="shared" si="0"/>
        <v>0</v>
      </c>
    </row>
    <row r="16" spans="1:33" x14ac:dyDescent="0.2">
      <c r="A16" t="s">
        <v>34</v>
      </c>
      <c r="B16" t="s">
        <v>290</v>
      </c>
      <c r="C16" t="s">
        <v>35</v>
      </c>
      <c r="D16" s="10">
        <v>4.97221409768938E-3</v>
      </c>
      <c r="E16" s="10">
        <v>2.41604252234839E-3</v>
      </c>
      <c r="F16" s="10">
        <v>1.0371650821089E-2</v>
      </c>
      <c r="G16" s="10">
        <v>4.4642857142857097E-3</v>
      </c>
      <c r="H16" s="10">
        <v>5.1323608860075597E-3</v>
      </c>
      <c r="I16" s="10">
        <v>5.60155869459328E-3</v>
      </c>
      <c r="J16" s="2">
        <v>2.8538812785388099E-4</v>
      </c>
      <c r="K16" s="2">
        <v>3.8797284190106697E-4</v>
      </c>
      <c r="L16" s="2">
        <v>5.9370670888581002E-4</v>
      </c>
      <c r="M16" s="2">
        <v>1.2992637505413599E-3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5">
        <v>2.2234574763757599E-3</v>
      </c>
      <c r="T16" s="5">
        <v>2.3174971031286202E-3</v>
      </c>
      <c r="U16" s="5">
        <v>2.3989033584647002E-3</v>
      </c>
      <c r="V16" s="5">
        <v>1.25352554058289E-3</v>
      </c>
      <c r="W16" s="5">
        <v>7.1864893999281395E-4</v>
      </c>
      <c r="X16" s="5">
        <v>1.0238907849829399E-3</v>
      </c>
      <c r="Y16" s="5">
        <v>0</v>
      </c>
      <c r="Z16" s="5">
        <v>0</v>
      </c>
      <c r="AA16" s="3">
        <v>7.0888468809073696E-4</v>
      </c>
      <c r="AB16" s="3">
        <v>6.4412238325281795E-4</v>
      </c>
      <c r="AC16" s="3">
        <v>1.0499790004199899E-3</v>
      </c>
      <c r="AD16" s="3">
        <v>0</v>
      </c>
      <c r="AE16" s="3">
        <v>0</v>
      </c>
      <c r="AF16" s="3">
        <v>0</v>
      </c>
      <c r="AG16">
        <f t="shared" si="0"/>
        <v>10</v>
      </c>
    </row>
    <row r="17" spans="1:33" x14ac:dyDescent="0.2">
      <c r="A17" t="s">
        <v>16</v>
      </c>
      <c r="B17" t="s">
        <v>206</v>
      </c>
      <c r="C17" t="s">
        <v>17</v>
      </c>
      <c r="D17" s="10">
        <v>5.2646972799063997E-3</v>
      </c>
      <c r="E17" s="10">
        <v>4.3488765402271102E-3</v>
      </c>
      <c r="F17" s="10">
        <v>1.6637856525497E-2</v>
      </c>
      <c r="G17" s="10">
        <v>4.6992481203007499E-3</v>
      </c>
      <c r="H17" s="10">
        <v>6.7531064289573202E-3</v>
      </c>
      <c r="I17" s="10">
        <v>9.74184120798831E-3</v>
      </c>
      <c r="J17" s="2">
        <v>8.56164383561644E-4</v>
      </c>
      <c r="K17" s="2">
        <v>1.3579049466537301E-3</v>
      </c>
      <c r="L17" s="2">
        <v>1.5832178903621599E-3</v>
      </c>
      <c r="M17" s="2">
        <v>2.1654395842355999E-3</v>
      </c>
      <c r="N17" s="2">
        <v>6.1081136109131598E-4</v>
      </c>
      <c r="O17" s="2">
        <v>5.8979652020053105E-4</v>
      </c>
      <c r="P17" s="2">
        <v>1.3486176668914399E-3</v>
      </c>
      <c r="Q17" s="2">
        <v>1.1973657952504501E-3</v>
      </c>
      <c r="R17" s="2">
        <v>1.1746740279572399E-3</v>
      </c>
      <c r="S17" s="5">
        <v>2.2234574763757599E-3</v>
      </c>
      <c r="T17" s="5">
        <v>4.0556199304750901E-3</v>
      </c>
      <c r="U17" s="5">
        <v>3.42700479780672E-3</v>
      </c>
      <c r="V17" s="5">
        <v>2.1936696960200598E-3</v>
      </c>
      <c r="W17" s="5">
        <v>2.1559468199784399E-3</v>
      </c>
      <c r="X17" s="5">
        <v>3.7542662116041002E-3</v>
      </c>
      <c r="Y17" s="5">
        <v>3.60892388451444E-3</v>
      </c>
      <c r="Z17" s="5">
        <v>2.4604569420035101E-3</v>
      </c>
      <c r="AA17" s="3">
        <v>4.0170132325141796E-3</v>
      </c>
      <c r="AB17" s="3">
        <v>3.5426731078905E-3</v>
      </c>
      <c r="AC17" s="3">
        <v>3.77992440151197E-3</v>
      </c>
      <c r="AD17" s="3">
        <v>1.2603982858583301E-3</v>
      </c>
      <c r="AE17" s="3">
        <v>1.5287180607119501E-3</v>
      </c>
      <c r="AF17" s="3">
        <v>1.42247510668563E-3</v>
      </c>
      <c r="AG17">
        <f t="shared" si="0"/>
        <v>0</v>
      </c>
    </row>
    <row r="18" spans="1:33" x14ac:dyDescent="0.2">
      <c r="A18" t="s">
        <v>36</v>
      </c>
      <c r="B18" t="s">
        <v>261</v>
      </c>
      <c r="C18" t="s">
        <v>37</v>
      </c>
      <c r="D18" s="10">
        <v>2.6323486399531999E-3</v>
      </c>
      <c r="E18" s="10">
        <v>1.6912297656438799E-3</v>
      </c>
      <c r="F18" s="10">
        <v>1.29645635263613E-3</v>
      </c>
      <c r="G18" s="10">
        <v>9.3984962406015E-4</v>
      </c>
      <c r="H18" s="10">
        <v>1.08049702863317E-3</v>
      </c>
      <c r="I18" s="10">
        <v>1.7048222113979501E-3</v>
      </c>
      <c r="J18" s="2">
        <v>1.71232876712329E-3</v>
      </c>
      <c r="K18" s="2">
        <v>3.1037827352085401E-3</v>
      </c>
      <c r="L18" s="2">
        <v>4.3538491984959401E-3</v>
      </c>
      <c r="M18" s="2">
        <v>2.1654395842355999E-3</v>
      </c>
      <c r="N18" s="2">
        <v>3.0540568054565799E-4</v>
      </c>
      <c r="O18" s="2">
        <v>1.76938956060159E-3</v>
      </c>
      <c r="P18" s="2">
        <v>8.0917060013486195E-4</v>
      </c>
      <c r="Q18" s="2">
        <v>2.3947315905009001E-3</v>
      </c>
      <c r="R18" s="2">
        <v>1.4096088335486901E-3</v>
      </c>
      <c r="S18" s="5">
        <v>7.22623679822123E-3</v>
      </c>
      <c r="T18" s="5">
        <v>7.5318655851680204E-3</v>
      </c>
      <c r="U18" s="5">
        <v>9.5956134338588094E-3</v>
      </c>
      <c r="V18" s="5">
        <v>1.19084926355374E-2</v>
      </c>
      <c r="W18" s="5">
        <v>1.3295005389867101E-2</v>
      </c>
      <c r="X18" s="5">
        <v>1.0580204778157E-2</v>
      </c>
      <c r="Y18" s="5">
        <v>1.4435695538057699E-2</v>
      </c>
      <c r="Z18" s="5">
        <v>1.15992970123023E-2</v>
      </c>
      <c r="AA18" s="3">
        <v>1.18147448015123E-3</v>
      </c>
      <c r="AB18" s="3">
        <v>1.6103059581320501E-3</v>
      </c>
      <c r="AC18" s="3">
        <v>8.39983200335993E-4</v>
      </c>
      <c r="AD18" s="3">
        <v>2.7728762288883298E-3</v>
      </c>
      <c r="AE18" s="3">
        <v>1.31032976632452E-3</v>
      </c>
      <c r="AF18" s="3">
        <v>1.8966334755808399E-3</v>
      </c>
      <c r="AG18">
        <f t="shared" si="0"/>
        <v>0</v>
      </c>
    </row>
    <row r="19" spans="1:33" x14ac:dyDescent="0.2">
      <c r="A19" t="s">
        <v>38</v>
      </c>
      <c r="B19" t="s">
        <v>235</v>
      </c>
      <c r="C19" t="s">
        <v>39</v>
      </c>
      <c r="D19" s="10">
        <v>1.6671541386370298E-2</v>
      </c>
      <c r="E19" s="10">
        <v>1.66706934042039E-2</v>
      </c>
      <c r="F19" s="10">
        <v>4.1486603284356098E-2</v>
      </c>
      <c r="G19" s="10">
        <v>5.7095864661654103E-2</v>
      </c>
      <c r="H19" s="10">
        <v>5.7266342517558098E-2</v>
      </c>
      <c r="I19" s="10">
        <v>4.0672187043351203E-2</v>
      </c>
      <c r="J19" s="2">
        <v>4.4235159817351596E-3</v>
      </c>
      <c r="K19" s="2">
        <v>1.0087293889427701E-2</v>
      </c>
      <c r="L19" s="2">
        <v>1.26657431228973E-2</v>
      </c>
      <c r="M19" s="2">
        <v>9.0948462537895208E-3</v>
      </c>
      <c r="N19" s="2">
        <v>3.3594624860022399E-3</v>
      </c>
      <c r="O19" s="2">
        <v>4.1285756414037198E-3</v>
      </c>
      <c r="P19" s="2">
        <v>4.3155765340525997E-3</v>
      </c>
      <c r="Q19" s="2">
        <v>3.59209738575135E-3</v>
      </c>
      <c r="R19" s="2">
        <v>3.6414894866674502E-3</v>
      </c>
      <c r="S19" s="5">
        <v>1.36186770428016E-2</v>
      </c>
      <c r="T19" s="5">
        <v>2.3174971031286198E-2</v>
      </c>
      <c r="U19" s="5">
        <v>1.16518163125428E-2</v>
      </c>
      <c r="V19" s="5">
        <v>2.1936696960200602E-2</v>
      </c>
      <c r="W19" s="5">
        <v>1.9044196909809599E-2</v>
      </c>
      <c r="X19" s="5">
        <v>1.6382252559727001E-2</v>
      </c>
      <c r="Y19" s="5">
        <v>1.70603674540682E-2</v>
      </c>
      <c r="Z19" s="5">
        <v>2.6713532513180999E-2</v>
      </c>
      <c r="AA19" s="3">
        <v>8.9792060491493408E-3</v>
      </c>
      <c r="AB19" s="3">
        <v>1.06280193236715E-2</v>
      </c>
      <c r="AC19" s="3">
        <v>3.9899202015959701E-3</v>
      </c>
      <c r="AD19" s="3">
        <v>9.0748676581799796E-3</v>
      </c>
      <c r="AE19" s="3">
        <v>7.6435903035597299E-3</v>
      </c>
      <c r="AF19" s="3">
        <v>1.3039355144618301E-2</v>
      </c>
      <c r="AG19">
        <f t="shared" si="0"/>
        <v>0</v>
      </c>
    </row>
    <row r="20" spans="1:33" x14ac:dyDescent="0.2">
      <c r="A20" t="s">
        <v>40</v>
      </c>
      <c r="B20" t="s">
        <v>297</v>
      </c>
      <c r="C20" t="s">
        <v>41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2">
        <v>0</v>
      </c>
      <c r="K20" s="2">
        <v>3.8797284190106697E-4</v>
      </c>
      <c r="L20" s="2">
        <v>9.8951118147635108E-4</v>
      </c>
      <c r="M20" s="2">
        <v>1.2992637505413599E-3</v>
      </c>
      <c r="N20" s="2">
        <v>0</v>
      </c>
      <c r="O20" s="2">
        <v>8.8469478030079598E-4</v>
      </c>
      <c r="P20" s="2">
        <v>0</v>
      </c>
      <c r="Q20" s="2">
        <v>4.9890241468768704E-4</v>
      </c>
      <c r="R20" s="2">
        <v>3.52402208387173E-4</v>
      </c>
      <c r="S20" s="5">
        <v>5.5586436909394095E-4</v>
      </c>
      <c r="T20" s="5">
        <v>1.44843568945539E-3</v>
      </c>
      <c r="U20" s="5">
        <v>1.02810143934202E-3</v>
      </c>
      <c r="V20" s="5">
        <v>1.25352554058289E-3</v>
      </c>
      <c r="W20" s="5">
        <v>0</v>
      </c>
      <c r="X20" s="5">
        <v>6.8259385665529E-4</v>
      </c>
      <c r="Y20" s="5">
        <v>1.6404199475065599E-3</v>
      </c>
      <c r="Z20" s="5">
        <v>1.05448154657294E-3</v>
      </c>
      <c r="AA20" s="3">
        <v>7.0888468809073696E-4</v>
      </c>
      <c r="AB20" s="3">
        <v>0</v>
      </c>
      <c r="AC20" s="3">
        <v>4.1999160016799699E-4</v>
      </c>
      <c r="AD20" s="3">
        <v>0</v>
      </c>
      <c r="AE20" s="3">
        <v>0</v>
      </c>
      <c r="AF20" s="3">
        <v>0</v>
      </c>
      <c r="AG20">
        <f t="shared" si="0"/>
        <v>14</v>
      </c>
    </row>
    <row r="21" spans="1:33" x14ac:dyDescent="0.2">
      <c r="A21" t="s">
        <v>50</v>
      </c>
      <c r="B21" t="s">
        <v>247</v>
      </c>
      <c r="C21" t="s">
        <v>51</v>
      </c>
      <c r="D21" s="10">
        <v>0</v>
      </c>
      <c r="E21" s="10">
        <v>0</v>
      </c>
      <c r="F21" s="10">
        <v>0</v>
      </c>
      <c r="G21" s="10">
        <v>7.0488721804511296E-4</v>
      </c>
      <c r="H21" s="10">
        <v>0</v>
      </c>
      <c r="I21" s="10">
        <v>0</v>
      </c>
      <c r="J21" s="2">
        <v>1.56963470319635E-3</v>
      </c>
      <c r="K21" s="2">
        <v>4.8496605237633404E-3</v>
      </c>
      <c r="L21" s="2">
        <v>1.9790223629527E-3</v>
      </c>
      <c r="M21" s="2">
        <v>4.3308791684712E-4</v>
      </c>
      <c r="N21" s="2">
        <v>1.0180189351521899E-3</v>
      </c>
      <c r="O21" s="2">
        <v>1.1795930404010599E-3</v>
      </c>
      <c r="P21" s="2">
        <v>1.3486176668914399E-3</v>
      </c>
      <c r="Q21" s="2">
        <v>2.0953901416882899E-3</v>
      </c>
      <c r="R21" s="2">
        <v>1.1746740279572399E-3</v>
      </c>
      <c r="S21" s="5">
        <v>2.7793218454697098E-3</v>
      </c>
      <c r="T21" s="5">
        <v>3.7659327925840102E-3</v>
      </c>
      <c r="U21" s="5">
        <v>3.0843043180260499E-3</v>
      </c>
      <c r="V21" s="5">
        <v>0</v>
      </c>
      <c r="W21" s="5">
        <v>1.4372978799856301E-3</v>
      </c>
      <c r="X21" s="5">
        <v>1.70648464163823E-3</v>
      </c>
      <c r="Y21" s="5">
        <v>6.5616797900262499E-4</v>
      </c>
      <c r="Z21" s="5">
        <v>0</v>
      </c>
      <c r="AA21" s="3">
        <v>0</v>
      </c>
      <c r="AB21" s="3">
        <v>9.6618357487922703E-4</v>
      </c>
      <c r="AC21" s="3">
        <v>0</v>
      </c>
      <c r="AD21" s="3">
        <v>1.5124779430299999E-3</v>
      </c>
      <c r="AE21" s="3">
        <v>1.31032976632452E-3</v>
      </c>
      <c r="AF21" s="3">
        <v>9.4831673779042201E-4</v>
      </c>
      <c r="AG21">
        <f t="shared" si="0"/>
        <v>9</v>
      </c>
    </row>
    <row r="22" spans="1:33" x14ac:dyDescent="0.2">
      <c r="A22" t="s">
        <v>42</v>
      </c>
      <c r="B22" t="s">
        <v>207</v>
      </c>
      <c r="C22" t="s">
        <v>43</v>
      </c>
      <c r="D22" s="10">
        <v>5.8496636443404503E-4</v>
      </c>
      <c r="E22" s="10">
        <v>9.6641700893935697E-4</v>
      </c>
      <c r="F22" s="10">
        <v>4.3215211754537599E-4</v>
      </c>
      <c r="G22" s="10">
        <v>7.0488721804511296E-4</v>
      </c>
      <c r="H22" s="10">
        <v>1.08049702863317E-3</v>
      </c>
      <c r="I22" s="10">
        <v>7.3063809059912296E-4</v>
      </c>
      <c r="J22" s="2">
        <v>0</v>
      </c>
      <c r="K22" s="2">
        <v>7.7594568380213395E-4</v>
      </c>
      <c r="L22" s="2">
        <v>1.9790223629527E-3</v>
      </c>
      <c r="M22" s="2">
        <v>6.4963187527067995E-4</v>
      </c>
      <c r="N22" s="2">
        <v>3.0540568054565799E-4</v>
      </c>
      <c r="O22" s="2">
        <v>1.3270421704511899E-3</v>
      </c>
      <c r="P22" s="2">
        <v>5.3944706675657496E-4</v>
      </c>
      <c r="Q22" s="2">
        <v>3.9912193175015002E-4</v>
      </c>
      <c r="R22" s="2">
        <v>3.52402208387173E-4</v>
      </c>
      <c r="S22" s="5">
        <v>3.8910505836575902E-3</v>
      </c>
      <c r="T22" s="5">
        <v>4.9246813441483203E-3</v>
      </c>
      <c r="U22" s="5">
        <v>3.42700479780672E-3</v>
      </c>
      <c r="V22" s="5">
        <v>2.8204324663115002E-3</v>
      </c>
      <c r="W22" s="5">
        <v>5.0305425799496897E-3</v>
      </c>
      <c r="X22" s="5">
        <v>3.07167235494881E-3</v>
      </c>
      <c r="Y22" s="5">
        <v>2.2965879265091898E-3</v>
      </c>
      <c r="Z22" s="5">
        <v>3.5149384885764501E-3</v>
      </c>
      <c r="AA22" s="3">
        <v>1.18147448015123E-3</v>
      </c>
      <c r="AB22" s="3">
        <v>1.28824476650564E-3</v>
      </c>
      <c r="AC22" s="3">
        <v>8.39983200335993E-4</v>
      </c>
      <c r="AD22" s="3">
        <v>1.2603982858583301E-3</v>
      </c>
      <c r="AE22" s="3">
        <v>1.0919414719371E-3</v>
      </c>
      <c r="AF22" s="3">
        <v>9.4831673779042201E-4</v>
      </c>
      <c r="AG22">
        <f t="shared" si="0"/>
        <v>1</v>
      </c>
    </row>
    <row r="23" spans="1:33" x14ac:dyDescent="0.2">
      <c r="A23" t="s">
        <v>44</v>
      </c>
      <c r="B23" t="s">
        <v>209</v>
      </c>
      <c r="C23" t="s">
        <v>45</v>
      </c>
      <c r="D23" s="10">
        <v>3.8022813688212902E-3</v>
      </c>
      <c r="E23" s="10">
        <v>4.1072722879922701E-3</v>
      </c>
      <c r="F23" s="10">
        <v>3.6732929991356998E-3</v>
      </c>
      <c r="G23" s="10">
        <v>3.28947368421053E-3</v>
      </c>
      <c r="H23" s="10">
        <v>5.1323608860075597E-3</v>
      </c>
      <c r="I23" s="10">
        <v>2.9225523623964901E-3</v>
      </c>
      <c r="J23" s="2">
        <v>2.4257990867579899E-3</v>
      </c>
      <c r="K23" s="2">
        <v>3.6857419980601399E-3</v>
      </c>
      <c r="L23" s="2">
        <v>4.9475559073817498E-3</v>
      </c>
      <c r="M23" s="2">
        <v>5.4135989605890002E-3</v>
      </c>
      <c r="N23" s="2">
        <v>1.73063218975873E-3</v>
      </c>
      <c r="O23" s="2">
        <v>3.8336773813034499E-3</v>
      </c>
      <c r="P23" s="2">
        <v>2.29265003371544E-3</v>
      </c>
      <c r="Q23" s="2">
        <v>2.3947315905009001E-3</v>
      </c>
      <c r="R23" s="2">
        <v>2.4668154587102098E-3</v>
      </c>
      <c r="S23" s="5">
        <v>1.30628126737076E-2</v>
      </c>
      <c r="T23" s="5">
        <v>1.3325608342989599E-2</v>
      </c>
      <c r="U23" s="5">
        <v>1.6792323509252902E-2</v>
      </c>
      <c r="V23" s="5">
        <v>1.9116264493889101E-2</v>
      </c>
      <c r="W23" s="5">
        <v>2.2996766079770001E-2</v>
      </c>
      <c r="X23" s="5">
        <v>2.0136518771331099E-2</v>
      </c>
      <c r="Y23" s="5">
        <v>1.7716535433070901E-2</v>
      </c>
      <c r="Z23" s="5">
        <v>1.8629173989455201E-2</v>
      </c>
      <c r="AA23" s="3">
        <v>2.1266540642722099E-3</v>
      </c>
      <c r="AB23" s="3">
        <v>3.5426731078905E-3</v>
      </c>
      <c r="AC23" s="3">
        <v>1.0499790004199899E-3</v>
      </c>
      <c r="AD23" s="3">
        <v>3.0249558860599999E-3</v>
      </c>
      <c r="AE23" s="3">
        <v>3.0574361214238898E-3</v>
      </c>
      <c r="AF23" s="3">
        <v>3.55618776671408E-3</v>
      </c>
      <c r="AG23">
        <f t="shared" si="0"/>
        <v>0</v>
      </c>
    </row>
    <row r="24" spans="1:33" x14ac:dyDescent="0.2">
      <c r="A24" t="s">
        <v>60</v>
      </c>
      <c r="B24" t="s">
        <v>244</v>
      </c>
      <c r="C24" t="s">
        <v>61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2">
        <v>2.8538812785388099E-4</v>
      </c>
      <c r="K24" s="2">
        <v>1.7458777885548001E-3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3.9912193175015002E-4</v>
      </c>
      <c r="R24" s="2">
        <v>3.52402208387173E-4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>
        <f t="shared" si="0"/>
        <v>25</v>
      </c>
    </row>
    <row r="25" spans="1:33" x14ac:dyDescent="0.2">
      <c r="A25" t="s">
        <v>62</v>
      </c>
      <c r="B25" t="s">
        <v>245</v>
      </c>
      <c r="C25" t="s">
        <v>63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2">
        <v>4.28082191780822E-4</v>
      </c>
      <c r="K25" s="2">
        <v>2.1338506304558699E-3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1.9956096587507501E-4</v>
      </c>
      <c r="R25" s="2">
        <v>4.6986961118289697E-4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>
        <f t="shared" si="0"/>
        <v>25</v>
      </c>
    </row>
    <row r="26" spans="1:33" x14ac:dyDescent="0.2">
      <c r="A26" t="s">
        <v>64</v>
      </c>
      <c r="B26" t="s">
        <v>214</v>
      </c>
      <c r="C26" t="s">
        <v>65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2">
        <v>0</v>
      </c>
      <c r="K26" s="2">
        <v>5.8195926285160003E-4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5">
        <v>0</v>
      </c>
      <c r="T26" s="5">
        <v>8.69061413673233E-4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>
        <f t="shared" si="0"/>
        <v>27</v>
      </c>
    </row>
    <row r="27" spans="1:33" x14ac:dyDescent="0.2">
      <c r="A27" t="s">
        <v>66</v>
      </c>
      <c r="B27" t="s">
        <v>222</v>
      </c>
      <c r="C27" t="s">
        <v>67</v>
      </c>
      <c r="D27" s="10">
        <v>5.8496636443404503E-4</v>
      </c>
      <c r="E27" s="10">
        <v>1.2080212611742E-3</v>
      </c>
      <c r="F27" s="10">
        <v>0</v>
      </c>
      <c r="G27" s="10">
        <v>0</v>
      </c>
      <c r="H27" s="10">
        <v>0</v>
      </c>
      <c r="I27" s="10">
        <v>1.46127618119825E-3</v>
      </c>
      <c r="J27" s="2">
        <v>1.38413242009132E-2</v>
      </c>
      <c r="K27" s="2">
        <v>1.7846750727449099E-2</v>
      </c>
      <c r="L27" s="2">
        <v>1.0290916287354001E-2</v>
      </c>
      <c r="M27" s="2">
        <v>0</v>
      </c>
      <c r="N27" s="2">
        <v>2.0360378703043898E-3</v>
      </c>
      <c r="O27" s="2">
        <v>1.62194043055146E-3</v>
      </c>
      <c r="P27" s="2">
        <v>4.0458530006743099E-3</v>
      </c>
      <c r="Q27" s="2">
        <v>9.3793653961285195E-3</v>
      </c>
      <c r="R27" s="2">
        <v>1.0807001057206601E-2</v>
      </c>
      <c r="S27" s="5">
        <v>3.05725403001668E-2</v>
      </c>
      <c r="T27" s="5">
        <v>3.09965237543453E-2</v>
      </c>
      <c r="U27" s="5">
        <v>3.8039753255654597E-2</v>
      </c>
      <c r="V27" s="5">
        <v>6.5810090880601699E-3</v>
      </c>
      <c r="W27" s="5">
        <v>1.0420409629895801E-2</v>
      </c>
      <c r="X27" s="5">
        <v>1.2969283276450499E-2</v>
      </c>
      <c r="Y27" s="5">
        <v>1.01706036745407E-2</v>
      </c>
      <c r="Z27" s="5">
        <v>5.9753954305799602E-3</v>
      </c>
      <c r="AA27" s="3">
        <v>2.1266540642722099E-3</v>
      </c>
      <c r="AB27" s="3">
        <v>0</v>
      </c>
      <c r="AC27" s="3">
        <v>1.25997480050399E-3</v>
      </c>
      <c r="AD27" s="3">
        <v>1.5124779430299999E-3</v>
      </c>
      <c r="AE27" s="3">
        <v>1.0919414719371E-3</v>
      </c>
      <c r="AF27" s="3">
        <v>0</v>
      </c>
      <c r="AG27">
        <f t="shared" si="0"/>
        <v>6</v>
      </c>
    </row>
    <row r="28" spans="1:33" x14ac:dyDescent="0.2">
      <c r="A28" t="s">
        <v>68</v>
      </c>
      <c r="B28" t="s">
        <v>271</v>
      </c>
      <c r="C28" t="s">
        <v>69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2">
        <v>0</v>
      </c>
      <c r="K28" s="2">
        <v>0</v>
      </c>
      <c r="L28" s="2">
        <v>0</v>
      </c>
      <c r="M28" s="2">
        <v>0</v>
      </c>
      <c r="N28" s="2">
        <v>2.0360378703043901E-4</v>
      </c>
      <c r="O28" s="2">
        <v>0</v>
      </c>
      <c r="P28" s="2">
        <v>2.6972353337828699E-4</v>
      </c>
      <c r="Q28" s="2">
        <v>2.9934144881261203E-4</v>
      </c>
      <c r="R28" s="2">
        <v>2.34934805591448E-4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>
        <f t="shared" si="0"/>
        <v>25</v>
      </c>
    </row>
    <row r="29" spans="1:33" x14ac:dyDescent="0.2">
      <c r="A29" t="s">
        <v>70</v>
      </c>
      <c r="B29" t="s">
        <v>272</v>
      </c>
      <c r="C29" t="s">
        <v>71</v>
      </c>
      <c r="D29" s="10">
        <v>8.7744954665106803E-4</v>
      </c>
      <c r="E29" s="10">
        <v>2.6576467745832301E-3</v>
      </c>
      <c r="F29" s="10">
        <v>8.6430423509075197E-4</v>
      </c>
      <c r="G29" s="10">
        <v>0</v>
      </c>
      <c r="H29" s="10">
        <v>2.7012425715829298E-3</v>
      </c>
      <c r="I29" s="10">
        <v>2.4354603019970801E-3</v>
      </c>
      <c r="J29" s="2">
        <v>6.4212328767123301E-3</v>
      </c>
      <c r="K29" s="2">
        <v>2.11445198836081E-2</v>
      </c>
      <c r="L29" s="2">
        <v>5.1454581436770203E-3</v>
      </c>
      <c r="M29" s="2">
        <v>1.94889562581204E-3</v>
      </c>
      <c r="N29" s="2">
        <v>1.22162272218263E-3</v>
      </c>
      <c r="O29" s="2">
        <v>1.4744913005013301E-3</v>
      </c>
      <c r="P29" s="2">
        <v>1.88806473364801E-3</v>
      </c>
      <c r="Q29" s="2">
        <v>3.8914388345639601E-3</v>
      </c>
      <c r="R29" s="2">
        <v>6.5781745565605503E-3</v>
      </c>
      <c r="S29" s="5">
        <v>8.3379655364091195E-3</v>
      </c>
      <c r="T29" s="5">
        <v>1.1297798377751999E-2</v>
      </c>
      <c r="U29" s="5">
        <v>1.54215215901302E-2</v>
      </c>
      <c r="V29" s="5">
        <v>8.7746787840802306E-3</v>
      </c>
      <c r="W29" s="5">
        <v>1.11390585698886E-2</v>
      </c>
      <c r="X29" s="5">
        <v>1.46757679180887E-2</v>
      </c>
      <c r="Y29" s="5">
        <v>3.2808398950131198E-3</v>
      </c>
      <c r="Z29" s="5">
        <v>5.9753954305799602E-3</v>
      </c>
      <c r="AA29" s="3">
        <v>1.18147448015123E-3</v>
      </c>
      <c r="AB29" s="3">
        <v>3.5426731078905E-3</v>
      </c>
      <c r="AC29" s="3">
        <v>4.1999160016799699E-4</v>
      </c>
      <c r="AD29" s="3">
        <v>3.7811948575749901E-3</v>
      </c>
      <c r="AE29" s="3">
        <v>3.0574361214238898E-3</v>
      </c>
      <c r="AF29" s="3">
        <v>2.6078710289236598E-3</v>
      </c>
      <c r="AG29">
        <f t="shared" si="0"/>
        <v>1</v>
      </c>
    </row>
    <row r="30" spans="1:33" x14ac:dyDescent="0.2">
      <c r="A30" t="s">
        <v>72</v>
      </c>
      <c r="B30" t="s">
        <v>223</v>
      </c>
      <c r="C30" t="s">
        <v>73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2">
        <v>2.5684931506849301E-3</v>
      </c>
      <c r="K30" s="2">
        <v>1.1639185257032E-2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8.9802434643783695E-4</v>
      </c>
      <c r="R30" s="2">
        <v>1.7620110419358599E-3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>
        <f t="shared" si="0"/>
        <v>25</v>
      </c>
    </row>
    <row r="31" spans="1:33" x14ac:dyDescent="0.2">
      <c r="A31" t="s">
        <v>74</v>
      </c>
      <c r="B31" t="s">
        <v>275</v>
      </c>
      <c r="C31" t="s">
        <v>75</v>
      </c>
      <c r="D31" s="10">
        <v>1.46241591108511E-3</v>
      </c>
      <c r="E31" s="10">
        <v>1.6912297656438799E-3</v>
      </c>
      <c r="F31" s="10">
        <v>8.6430423509075197E-4</v>
      </c>
      <c r="G31" s="10">
        <v>0</v>
      </c>
      <c r="H31" s="10">
        <v>1.08049702863317E-3</v>
      </c>
      <c r="I31" s="10">
        <v>7.3063809059912296E-4</v>
      </c>
      <c r="J31" s="2">
        <v>0</v>
      </c>
      <c r="K31" s="2">
        <v>5.8195926285160003E-4</v>
      </c>
      <c r="L31" s="2">
        <v>7.9160894518107996E-4</v>
      </c>
      <c r="M31" s="2">
        <v>0</v>
      </c>
      <c r="N31" s="2">
        <v>0</v>
      </c>
      <c r="O31" s="2">
        <v>0</v>
      </c>
      <c r="P31" s="2">
        <v>0</v>
      </c>
      <c r="Q31" s="2">
        <v>2.9934144881261203E-4</v>
      </c>
      <c r="R31" s="2">
        <v>0</v>
      </c>
      <c r="S31" s="5">
        <v>2.2234574763757599E-3</v>
      </c>
      <c r="T31" s="5">
        <v>4.0556199304750901E-3</v>
      </c>
      <c r="U31" s="5">
        <v>4.1124057573680602E-3</v>
      </c>
      <c r="V31" s="5">
        <v>2.50705108116578E-3</v>
      </c>
      <c r="W31" s="5">
        <v>1.07797340998922E-3</v>
      </c>
      <c r="X31" s="5">
        <v>1.70648464163823E-3</v>
      </c>
      <c r="Y31" s="5">
        <v>3.2808398950131198E-3</v>
      </c>
      <c r="Z31" s="5">
        <v>1.4059753954305801E-3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>
        <f t="shared" si="0"/>
        <v>13</v>
      </c>
    </row>
    <row r="32" spans="1:33" x14ac:dyDescent="0.2">
      <c r="A32" t="s">
        <v>76</v>
      </c>
      <c r="B32" t="s">
        <v>265</v>
      </c>
      <c r="C32" t="s">
        <v>77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2">
        <v>1.14155251141553E-3</v>
      </c>
      <c r="K32" s="2">
        <v>0</v>
      </c>
      <c r="L32" s="2">
        <v>0</v>
      </c>
      <c r="M32" s="2">
        <v>0</v>
      </c>
      <c r="N32" s="2">
        <v>2.1378397638196099E-3</v>
      </c>
      <c r="O32" s="2">
        <v>1.03214391035093E-3</v>
      </c>
      <c r="P32" s="2">
        <v>1.7532029669588701E-3</v>
      </c>
      <c r="Q32" s="2">
        <v>1.2971462781879899E-3</v>
      </c>
      <c r="R32" s="2">
        <v>1.7620110419358599E-3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>
        <f t="shared" si="0"/>
        <v>23</v>
      </c>
    </row>
    <row r="33" spans="1:33" x14ac:dyDescent="0.2">
      <c r="A33" t="s">
        <v>78</v>
      </c>
      <c r="B33" t="s">
        <v>266</v>
      </c>
      <c r="C33" t="s">
        <v>79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2">
        <v>8.56164383561644E-4</v>
      </c>
      <c r="K33" s="2">
        <v>0</v>
      </c>
      <c r="L33" s="2">
        <v>0</v>
      </c>
      <c r="M33" s="2">
        <v>0</v>
      </c>
      <c r="N33" s="2">
        <v>1.5270284027282901E-3</v>
      </c>
      <c r="O33" s="2">
        <v>8.8469478030079598E-4</v>
      </c>
      <c r="P33" s="2">
        <v>1.4834794335805801E-3</v>
      </c>
      <c r="Q33" s="2">
        <v>1.09758531231291E-3</v>
      </c>
      <c r="R33" s="2">
        <v>1.2921414307529701E-3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>
        <f t="shared" si="0"/>
        <v>23</v>
      </c>
    </row>
    <row r="34" spans="1:33" x14ac:dyDescent="0.2">
      <c r="A34" t="s">
        <v>80</v>
      </c>
      <c r="B34" t="s">
        <v>246</v>
      </c>
      <c r="C34" t="s">
        <v>81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2">
        <v>0</v>
      </c>
      <c r="K34" s="2">
        <v>1.1639185257032001E-3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5">
        <v>5.5586436909394095E-4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>
        <f t="shared" ref="AG34:AG65" si="1">COUNTIF(D34:AF34,0)</f>
        <v>27</v>
      </c>
    </row>
    <row r="35" spans="1:33" x14ac:dyDescent="0.2">
      <c r="A35" t="s">
        <v>52</v>
      </c>
      <c r="B35" t="s">
        <v>289</v>
      </c>
      <c r="C35" t="s">
        <v>53</v>
      </c>
      <c r="D35" s="10">
        <v>2.6323486399531999E-3</v>
      </c>
      <c r="E35" s="10">
        <v>2.41604252234839E-3</v>
      </c>
      <c r="F35" s="10">
        <v>1.29645635263613E-3</v>
      </c>
      <c r="G35" s="10">
        <v>1.1748120300751901E-3</v>
      </c>
      <c r="H35" s="10">
        <v>1.08049702863317E-3</v>
      </c>
      <c r="I35" s="10">
        <v>2.6790063321967899E-3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4.9890241468768704E-4</v>
      </c>
      <c r="R35" s="2">
        <v>0</v>
      </c>
      <c r="S35" s="5">
        <v>8.3379655364091202E-4</v>
      </c>
      <c r="T35" s="5">
        <v>8.69061413673233E-4</v>
      </c>
      <c r="U35" s="5">
        <v>1.02810143934202E-3</v>
      </c>
      <c r="V35" s="5">
        <v>1.25352554058289E-3</v>
      </c>
      <c r="W35" s="5">
        <v>0</v>
      </c>
      <c r="X35" s="5">
        <v>6.8259385665529E-4</v>
      </c>
      <c r="Y35" s="5">
        <v>2.2965879265091898E-3</v>
      </c>
      <c r="Z35" s="5">
        <v>7.0298769771529003E-4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>
        <f t="shared" si="1"/>
        <v>15</v>
      </c>
    </row>
    <row r="36" spans="1:33" x14ac:dyDescent="0.2">
      <c r="A36" t="s">
        <v>82</v>
      </c>
      <c r="B36" t="s">
        <v>218</v>
      </c>
      <c r="C36" t="s">
        <v>83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2">
        <v>1.28424657534247E-3</v>
      </c>
      <c r="K36" s="2">
        <v>3.1037827352085401E-3</v>
      </c>
      <c r="L36" s="2">
        <v>9.8951118147635108E-4</v>
      </c>
      <c r="M36" s="2">
        <v>0</v>
      </c>
      <c r="N36" s="2">
        <v>0</v>
      </c>
      <c r="O36" s="2">
        <v>0</v>
      </c>
      <c r="P36" s="2">
        <v>0</v>
      </c>
      <c r="Q36" s="2">
        <v>5.9868289762522405E-4</v>
      </c>
      <c r="R36" s="2">
        <v>7.0480441677434503E-4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>
        <f t="shared" si="1"/>
        <v>24</v>
      </c>
    </row>
    <row r="37" spans="1:33" x14ac:dyDescent="0.2">
      <c r="A37" t="s">
        <v>84</v>
      </c>
      <c r="B37" t="s">
        <v>269</v>
      </c>
      <c r="C37" t="s">
        <v>85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2">
        <v>1.42694063926941E-3</v>
      </c>
      <c r="K37" s="2">
        <v>0</v>
      </c>
      <c r="L37" s="2">
        <v>0</v>
      </c>
      <c r="M37" s="2">
        <v>0</v>
      </c>
      <c r="N37" s="2">
        <v>1.6288302962435099E-3</v>
      </c>
      <c r="O37" s="2">
        <v>1.4744913005013301E-3</v>
      </c>
      <c r="P37" s="2">
        <v>2.29265003371544E-3</v>
      </c>
      <c r="Q37" s="2">
        <v>1.89582917581321E-3</v>
      </c>
      <c r="R37" s="2">
        <v>1.52707623634441E-3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>
        <f t="shared" si="1"/>
        <v>23</v>
      </c>
    </row>
    <row r="38" spans="1:33" x14ac:dyDescent="0.2">
      <c r="A38" t="s">
        <v>54</v>
      </c>
      <c r="B38" t="s">
        <v>276</v>
      </c>
      <c r="C38" t="s">
        <v>55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2">
        <v>7.1347031963470305E-4</v>
      </c>
      <c r="K38" s="2">
        <v>0</v>
      </c>
      <c r="L38" s="2">
        <v>7.9160894518107996E-4</v>
      </c>
      <c r="M38" s="2">
        <v>0</v>
      </c>
      <c r="N38" s="2">
        <v>7.1261325460653601E-4</v>
      </c>
      <c r="O38" s="2">
        <v>1.1795930404010599E-3</v>
      </c>
      <c r="P38" s="2">
        <v>8.0917060013486195E-4</v>
      </c>
      <c r="Q38" s="2">
        <v>1.2971462781879899E-3</v>
      </c>
      <c r="R38" s="2">
        <v>1.2921414307529701E-3</v>
      </c>
      <c r="S38" s="5">
        <v>1.1117287381878799E-3</v>
      </c>
      <c r="T38" s="5">
        <v>2.0278099652375398E-3</v>
      </c>
      <c r="U38" s="5">
        <v>1.3708019191226899E-3</v>
      </c>
      <c r="V38" s="5">
        <v>2.50705108116578E-3</v>
      </c>
      <c r="W38" s="5">
        <v>2.51527128997485E-3</v>
      </c>
      <c r="X38" s="5">
        <v>6.8259385665529E-4</v>
      </c>
      <c r="Y38" s="5">
        <v>2.6246719160105E-3</v>
      </c>
      <c r="Z38" s="5">
        <v>3.1634446397188001E-3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>
        <f t="shared" si="1"/>
        <v>14</v>
      </c>
    </row>
    <row r="39" spans="1:33" x14ac:dyDescent="0.2">
      <c r="A39" t="s">
        <v>134</v>
      </c>
      <c r="B39" t="s">
        <v>211</v>
      </c>
      <c r="C39" t="s">
        <v>135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2">
        <v>2.8538812785388099E-4</v>
      </c>
      <c r="K39" s="2">
        <v>0</v>
      </c>
      <c r="L39" s="2">
        <v>0</v>
      </c>
      <c r="M39" s="2">
        <v>0</v>
      </c>
      <c r="N39" s="2">
        <v>7.1261325460653601E-4</v>
      </c>
      <c r="O39" s="2">
        <v>2.9489826010026498E-4</v>
      </c>
      <c r="P39" s="2">
        <v>9.4403236682400501E-4</v>
      </c>
      <c r="Q39" s="2">
        <v>4.9890241468768704E-4</v>
      </c>
      <c r="R39" s="2">
        <v>4.6986961118289697E-4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>
        <f t="shared" si="1"/>
        <v>23</v>
      </c>
    </row>
    <row r="40" spans="1:33" x14ac:dyDescent="0.2">
      <c r="A40" t="s">
        <v>58</v>
      </c>
      <c r="B40" t="s">
        <v>212</v>
      </c>
      <c r="C40" t="s">
        <v>59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2">
        <v>3.4246575342465799E-3</v>
      </c>
      <c r="K40" s="2">
        <v>0</v>
      </c>
      <c r="L40" s="2">
        <v>0</v>
      </c>
      <c r="M40" s="2">
        <v>0</v>
      </c>
      <c r="N40" s="2">
        <v>4.4792833146696503E-3</v>
      </c>
      <c r="O40" s="2">
        <v>4.5709230315541102E-3</v>
      </c>
      <c r="P40" s="2">
        <v>4.9898853674983099E-3</v>
      </c>
      <c r="Q40" s="2">
        <v>3.7916583516264201E-3</v>
      </c>
      <c r="R40" s="2">
        <v>4.1113590978503504E-3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>
        <f t="shared" si="1"/>
        <v>23</v>
      </c>
    </row>
    <row r="41" spans="1:33" x14ac:dyDescent="0.2">
      <c r="A41" t="s">
        <v>170</v>
      </c>
      <c r="B41" t="s">
        <v>213</v>
      </c>
      <c r="C41" t="s">
        <v>171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2">
        <v>1.42694063926941E-3</v>
      </c>
      <c r="K41" s="2">
        <v>1.7458777885548001E-3</v>
      </c>
      <c r="L41" s="2">
        <v>3.9580447259053998E-4</v>
      </c>
      <c r="M41" s="2">
        <v>0</v>
      </c>
      <c r="N41" s="2">
        <v>0</v>
      </c>
      <c r="O41" s="2">
        <v>0</v>
      </c>
      <c r="P41" s="2">
        <v>0</v>
      </c>
      <c r="Q41" s="2">
        <v>1.09758531231291E-3</v>
      </c>
      <c r="R41" s="2">
        <v>2.11441325032304E-3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>
        <f t="shared" si="1"/>
        <v>24</v>
      </c>
    </row>
    <row r="42" spans="1:33" x14ac:dyDescent="0.2">
      <c r="A42" t="s">
        <v>56</v>
      </c>
      <c r="B42" t="s">
        <v>277</v>
      </c>
      <c r="C42" t="s">
        <v>57</v>
      </c>
      <c r="D42" s="10">
        <v>2.6323486399531999E-3</v>
      </c>
      <c r="E42" s="10">
        <v>3.8656680357574301E-3</v>
      </c>
      <c r="F42" s="10">
        <v>1.29645635263613E-3</v>
      </c>
      <c r="G42" s="10">
        <v>2.5845864661654099E-3</v>
      </c>
      <c r="H42" s="10">
        <v>2.7012425715829298E-3</v>
      </c>
      <c r="I42" s="10">
        <v>3.1660983925961999E-3</v>
      </c>
      <c r="J42" s="2">
        <v>2.1404109589041099E-3</v>
      </c>
      <c r="K42" s="2">
        <v>1.9398642095053301E-3</v>
      </c>
      <c r="L42" s="2">
        <v>1.78112012665743E-3</v>
      </c>
      <c r="M42" s="2">
        <v>8.6617583369424001E-4</v>
      </c>
      <c r="N42" s="2">
        <v>1.32342461569785E-3</v>
      </c>
      <c r="O42" s="2">
        <v>5.8979652020053105E-4</v>
      </c>
      <c r="P42" s="2">
        <v>1.61834120026972E-3</v>
      </c>
      <c r="Q42" s="2">
        <v>1.1973657952504501E-3</v>
      </c>
      <c r="R42" s="2">
        <v>2.11441325032304E-3</v>
      </c>
      <c r="S42" s="5">
        <v>7.7821011673151804E-3</v>
      </c>
      <c r="T42" s="5">
        <v>6.9524913093858597E-3</v>
      </c>
      <c r="U42" s="5">
        <v>5.4832076764907501E-3</v>
      </c>
      <c r="V42" s="5">
        <v>5.3274835474772797E-3</v>
      </c>
      <c r="W42" s="5">
        <v>9.7017606899029805E-3</v>
      </c>
      <c r="X42" s="5">
        <v>7.1672354948805498E-3</v>
      </c>
      <c r="Y42" s="5">
        <v>3.60892388451444E-3</v>
      </c>
      <c r="Z42" s="5">
        <v>5.2724077328646698E-3</v>
      </c>
      <c r="AA42" s="3">
        <v>3.0718336483931902E-3</v>
      </c>
      <c r="AB42" s="3">
        <v>5.1529790660225401E-3</v>
      </c>
      <c r="AC42" s="3">
        <v>1.88996220075598E-3</v>
      </c>
      <c r="AD42" s="3">
        <v>4.5374338290899898E-3</v>
      </c>
      <c r="AE42" s="3">
        <v>5.02293077091068E-3</v>
      </c>
      <c r="AF42" s="3">
        <v>4.2674253200569003E-3</v>
      </c>
      <c r="AG42">
        <f t="shared" si="1"/>
        <v>0</v>
      </c>
    </row>
    <row r="43" spans="1:33" x14ac:dyDescent="0.2">
      <c r="A43" t="s">
        <v>86</v>
      </c>
      <c r="B43" t="s">
        <v>302</v>
      </c>
      <c r="C43" t="s">
        <v>87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2">
        <v>4.9942922374429204E-3</v>
      </c>
      <c r="K43" s="2">
        <v>0</v>
      </c>
      <c r="L43" s="2">
        <v>0</v>
      </c>
      <c r="M43" s="2">
        <v>0</v>
      </c>
      <c r="N43" s="2">
        <v>7.1261325460653599E-3</v>
      </c>
      <c r="O43" s="2">
        <v>5.45561781185491E-3</v>
      </c>
      <c r="P43" s="2">
        <v>5.7990559676331802E-3</v>
      </c>
      <c r="Q43" s="2">
        <v>4.6896826980642597E-3</v>
      </c>
      <c r="R43" s="2">
        <v>5.7559027369904897E-3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7.0298769771529003E-4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>
        <f t="shared" si="1"/>
        <v>22</v>
      </c>
    </row>
    <row r="44" spans="1:33" x14ac:dyDescent="0.2">
      <c r="A44" t="s">
        <v>88</v>
      </c>
      <c r="B44" t="s">
        <v>240</v>
      </c>
      <c r="C44" t="s">
        <v>89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2">
        <v>5.5650684931506803E-3</v>
      </c>
      <c r="K44" s="2">
        <v>1.49369544131911E-2</v>
      </c>
      <c r="L44" s="2">
        <v>2.3748268355432401E-3</v>
      </c>
      <c r="M44" s="2">
        <v>3.6812472932005202E-3</v>
      </c>
      <c r="N44" s="2">
        <v>2.3414435508500499E-3</v>
      </c>
      <c r="O44" s="2">
        <v>1.62194043055146E-3</v>
      </c>
      <c r="P44" s="2">
        <v>2.4275118004045901E-3</v>
      </c>
      <c r="Q44" s="2">
        <v>6.2861704250648598E-3</v>
      </c>
      <c r="R44" s="2">
        <v>6.6956419593562798E-3</v>
      </c>
      <c r="S44" s="5">
        <v>7.5041689827681996E-3</v>
      </c>
      <c r="T44" s="5">
        <v>1.1297798377751999E-2</v>
      </c>
      <c r="U44" s="5">
        <v>1.7820424948594898E-2</v>
      </c>
      <c r="V44" s="5">
        <v>1.25352554058289E-3</v>
      </c>
      <c r="W44" s="5">
        <v>2.1559468199784399E-3</v>
      </c>
      <c r="X44" s="5">
        <v>6.8259385665529E-4</v>
      </c>
      <c r="Y44" s="5">
        <v>1.6404199475065599E-3</v>
      </c>
      <c r="Z44" s="5">
        <v>1.7574692442882201E-3</v>
      </c>
      <c r="AA44" s="3">
        <v>1.18147448015123E-3</v>
      </c>
      <c r="AB44" s="3">
        <v>6.4412238325281795E-4</v>
      </c>
      <c r="AC44" s="3">
        <v>4.1999160016799699E-4</v>
      </c>
      <c r="AD44" s="3">
        <v>0</v>
      </c>
      <c r="AE44" s="3">
        <v>2.6206595326490499E-3</v>
      </c>
      <c r="AF44" s="3">
        <v>0</v>
      </c>
      <c r="AG44">
        <f t="shared" si="1"/>
        <v>8</v>
      </c>
    </row>
    <row r="45" spans="1:33" x14ac:dyDescent="0.2">
      <c r="A45" t="s">
        <v>90</v>
      </c>
      <c r="B45" t="s">
        <v>241</v>
      </c>
      <c r="C45" t="s">
        <v>91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9.7418412079883102E-4</v>
      </c>
      <c r="J45" s="2">
        <v>6.1358447488584498E-3</v>
      </c>
      <c r="K45" s="2">
        <v>1.4161008729388899E-2</v>
      </c>
      <c r="L45" s="2">
        <v>2.9685335444290502E-3</v>
      </c>
      <c r="M45" s="2">
        <v>2.3819835426591601E-3</v>
      </c>
      <c r="N45" s="2">
        <v>2.2396416573348299E-3</v>
      </c>
      <c r="O45" s="2">
        <v>1.91683869065173E-3</v>
      </c>
      <c r="P45" s="2">
        <v>2.6972353337828699E-3</v>
      </c>
      <c r="Q45" s="2">
        <v>6.3859509080024003E-3</v>
      </c>
      <c r="R45" s="2">
        <v>7.1655115705391804E-3</v>
      </c>
      <c r="S45" s="5">
        <v>3.8910505836575902E-3</v>
      </c>
      <c r="T45" s="5">
        <v>4.6349942062572404E-3</v>
      </c>
      <c r="U45" s="5">
        <v>2.7416038382453698E-3</v>
      </c>
      <c r="V45" s="5">
        <v>6.26762770291445E-4</v>
      </c>
      <c r="W45" s="5">
        <v>1.79662234998203E-3</v>
      </c>
      <c r="X45" s="5">
        <v>1.36518771331058E-3</v>
      </c>
      <c r="Y45" s="5">
        <v>1.6404199475065599E-3</v>
      </c>
      <c r="Z45" s="5">
        <v>2.1089630931458701E-3</v>
      </c>
      <c r="AA45" s="3">
        <v>2.1266540642722099E-3</v>
      </c>
      <c r="AB45" s="3">
        <v>1.28824476650564E-3</v>
      </c>
      <c r="AC45" s="3">
        <v>0</v>
      </c>
      <c r="AD45" s="3">
        <v>1.00831862868667E-3</v>
      </c>
      <c r="AE45" s="3">
        <v>2.4022712382616301E-3</v>
      </c>
      <c r="AF45" s="3">
        <v>9.4831673779042201E-4</v>
      </c>
      <c r="AG45">
        <f t="shared" si="1"/>
        <v>6</v>
      </c>
    </row>
    <row r="46" spans="1:33" x14ac:dyDescent="0.2">
      <c r="A46" t="s">
        <v>92</v>
      </c>
      <c r="B46" t="s">
        <v>242</v>
      </c>
      <c r="C46" t="s">
        <v>93</v>
      </c>
      <c r="D46" s="10">
        <v>0</v>
      </c>
      <c r="E46" s="10">
        <v>4.8320850446967897E-4</v>
      </c>
      <c r="F46" s="10">
        <v>0</v>
      </c>
      <c r="G46" s="10">
        <v>0</v>
      </c>
      <c r="H46" s="10">
        <v>0</v>
      </c>
      <c r="I46" s="10">
        <v>1.21773015099854E-3</v>
      </c>
      <c r="J46" s="2">
        <v>9.2751141552511393E-3</v>
      </c>
      <c r="K46" s="2">
        <v>1.8622696411251201E-2</v>
      </c>
      <c r="L46" s="2">
        <v>4.7496536710864802E-3</v>
      </c>
      <c r="M46" s="2">
        <v>0</v>
      </c>
      <c r="N46" s="2">
        <v>3.2576605924870198E-3</v>
      </c>
      <c r="O46" s="2">
        <v>2.9489826010026502E-3</v>
      </c>
      <c r="P46" s="2">
        <v>4.7201618341200296E-3</v>
      </c>
      <c r="Q46" s="2">
        <v>5.4879265615645602E-3</v>
      </c>
      <c r="R46" s="2">
        <v>9.9847292376365592E-3</v>
      </c>
      <c r="S46" s="5">
        <v>3.0572540300166798E-3</v>
      </c>
      <c r="T46" s="5">
        <v>4.9246813441483203E-3</v>
      </c>
      <c r="U46" s="5">
        <v>1.3708019191226899E-3</v>
      </c>
      <c r="V46" s="5">
        <v>9.4014415543716701E-4</v>
      </c>
      <c r="W46" s="5">
        <v>1.07797340998922E-3</v>
      </c>
      <c r="X46" s="5">
        <v>6.8259385665529E-4</v>
      </c>
      <c r="Y46" s="5">
        <v>9.8425196850393699E-4</v>
      </c>
      <c r="Z46" s="5">
        <v>2.4604569420035101E-3</v>
      </c>
      <c r="AA46" s="3">
        <v>2.83553875236295E-3</v>
      </c>
      <c r="AB46" s="3">
        <v>1.28824476650564E-3</v>
      </c>
      <c r="AC46" s="3">
        <v>4.1999160016799699E-4</v>
      </c>
      <c r="AD46" s="3">
        <v>3.52911520040333E-3</v>
      </c>
      <c r="AE46" s="3">
        <v>2.83904782703647E-3</v>
      </c>
      <c r="AF46" s="3">
        <v>9.4831673779042201E-4</v>
      </c>
      <c r="AG46">
        <f t="shared" si="1"/>
        <v>5</v>
      </c>
    </row>
    <row r="47" spans="1:33" x14ac:dyDescent="0.2">
      <c r="A47" t="s">
        <v>94</v>
      </c>
      <c r="B47" t="s">
        <v>248</v>
      </c>
      <c r="C47" t="s">
        <v>95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2">
        <v>4.8515981735159797E-3</v>
      </c>
      <c r="K47" s="2">
        <v>2.21144519883608E-2</v>
      </c>
      <c r="L47" s="2">
        <v>0</v>
      </c>
      <c r="M47" s="2">
        <v>0</v>
      </c>
      <c r="N47" s="2">
        <v>2.0360378703043901E-4</v>
      </c>
      <c r="O47" s="2">
        <v>0</v>
      </c>
      <c r="P47" s="2">
        <v>6.7430883344571802E-4</v>
      </c>
      <c r="Q47" s="2">
        <v>5.3881460786270197E-3</v>
      </c>
      <c r="R47" s="2">
        <v>6.5781745565605503E-3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>
        <f t="shared" si="1"/>
        <v>23</v>
      </c>
    </row>
    <row r="48" spans="1:33" x14ac:dyDescent="0.2">
      <c r="A48" t="s">
        <v>198</v>
      </c>
      <c r="B48" t="s">
        <v>252</v>
      </c>
      <c r="C48" t="s">
        <v>199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2">
        <v>1.8550228310502299E-3</v>
      </c>
      <c r="K48" s="2">
        <v>7.7594568380213395E-4</v>
      </c>
      <c r="L48" s="2">
        <v>1.78112012665743E-3</v>
      </c>
      <c r="M48" s="2">
        <v>0</v>
      </c>
      <c r="N48" s="2">
        <v>3.0540568054565799E-4</v>
      </c>
      <c r="O48" s="2">
        <v>4.4234739015039799E-4</v>
      </c>
      <c r="P48" s="2">
        <v>6.7430883344571802E-4</v>
      </c>
      <c r="Q48" s="2">
        <v>1.5964877270006001E-3</v>
      </c>
      <c r="R48" s="2">
        <v>1.6445436391401399E-3</v>
      </c>
      <c r="S48" s="5">
        <v>1.1117287381878799E-3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3">
        <v>0</v>
      </c>
      <c r="AB48" s="3">
        <v>0</v>
      </c>
      <c r="AC48" s="3">
        <v>0</v>
      </c>
      <c r="AD48" s="3">
        <v>0</v>
      </c>
      <c r="AE48" s="3">
        <v>1.7471063550993701E-3</v>
      </c>
      <c r="AF48" s="3">
        <v>0</v>
      </c>
      <c r="AG48">
        <f t="shared" si="1"/>
        <v>19</v>
      </c>
    </row>
    <row r="49" spans="1:33" x14ac:dyDescent="0.2">
      <c r="A49" t="s">
        <v>154</v>
      </c>
      <c r="B49" t="s">
        <v>278</v>
      </c>
      <c r="C49" t="s">
        <v>155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2">
        <v>2.8538812785388099E-4</v>
      </c>
      <c r="K49" s="2">
        <v>0</v>
      </c>
      <c r="L49" s="2">
        <v>0</v>
      </c>
      <c r="M49" s="2">
        <v>0</v>
      </c>
      <c r="N49" s="2">
        <v>2.44324544436527E-3</v>
      </c>
      <c r="O49" s="2">
        <v>4.4234739015039799E-4</v>
      </c>
      <c r="P49" s="2">
        <v>1.0788941335131499E-3</v>
      </c>
      <c r="Q49" s="2">
        <v>7.9824386350029895E-4</v>
      </c>
      <c r="R49" s="2">
        <v>1.2921414307529701E-3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>
        <f t="shared" si="1"/>
        <v>23</v>
      </c>
    </row>
    <row r="50" spans="1:33" x14ac:dyDescent="0.2">
      <c r="A50" t="s">
        <v>156</v>
      </c>
      <c r="B50" t="s">
        <v>288</v>
      </c>
      <c r="C50" t="s">
        <v>157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2">
        <v>2.8538812785388099E-4</v>
      </c>
      <c r="K50" s="2">
        <v>0</v>
      </c>
      <c r="L50" s="2">
        <v>0</v>
      </c>
      <c r="M50" s="2">
        <v>0</v>
      </c>
      <c r="N50" s="2">
        <v>1.11982082866741E-3</v>
      </c>
      <c r="O50" s="2">
        <v>0</v>
      </c>
      <c r="P50" s="2">
        <v>5.3944706675657496E-4</v>
      </c>
      <c r="Q50" s="2">
        <v>6.9846338056276205E-4</v>
      </c>
      <c r="R50" s="2">
        <v>8.22271819570069E-4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>
        <f t="shared" si="1"/>
        <v>24</v>
      </c>
    </row>
    <row r="51" spans="1:33" x14ac:dyDescent="0.2">
      <c r="A51" t="s">
        <v>142</v>
      </c>
      <c r="B51" t="s">
        <v>295</v>
      </c>
      <c r="C51" t="s">
        <v>143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5">
        <v>0</v>
      </c>
      <c r="T51" s="5">
        <v>0</v>
      </c>
      <c r="U51" s="5">
        <v>0</v>
      </c>
      <c r="V51" s="5">
        <v>6.26762770291445E-4</v>
      </c>
      <c r="W51" s="5">
        <v>1.07797340998922E-3</v>
      </c>
      <c r="X51" s="5">
        <v>6.8259385665529E-4</v>
      </c>
      <c r="Y51" s="5">
        <v>0</v>
      </c>
      <c r="Z51" s="5">
        <v>4.5694200351493802E-3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>
        <f t="shared" si="1"/>
        <v>25</v>
      </c>
    </row>
    <row r="52" spans="1:33" x14ac:dyDescent="0.2">
      <c r="A52" t="s">
        <v>100</v>
      </c>
      <c r="B52" t="s">
        <v>294</v>
      </c>
      <c r="C52" t="s">
        <v>101</v>
      </c>
      <c r="D52" s="10">
        <v>5.8496636443404503E-4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2">
        <v>1.42694063926941E-3</v>
      </c>
      <c r="K52" s="2">
        <v>0</v>
      </c>
      <c r="L52" s="2">
        <v>1.5832178903621599E-3</v>
      </c>
      <c r="M52" s="2">
        <v>1.2992637505413599E-3</v>
      </c>
      <c r="N52" s="2">
        <v>3.4612643795174599E-3</v>
      </c>
      <c r="O52" s="2">
        <v>1.1795930404010599E-3</v>
      </c>
      <c r="P52" s="2">
        <v>1.4834794335805801E-3</v>
      </c>
      <c r="Q52" s="2">
        <v>1.9956096587507499E-3</v>
      </c>
      <c r="R52" s="2">
        <v>1.4096088335486901E-3</v>
      </c>
      <c r="S52" s="5">
        <v>4.4469149527515302E-3</v>
      </c>
      <c r="T52" s="5">
        <v>5.7937427578215505E-4</v>
      </c>
      <c r="U52" s="5">
        <v>6.85400959561343E-4</v>
      </c>
      <c r="V52" s="5">
        <v>0</v>
      </c>
      <c r="W52" s="5">
        <v>1.4372978799856301E-3</v>
      </c>
      <c r="X52" s="5">
        <v>0</v>
      </c>
      <c r="Y52" s="5">
        <v>2.6246719160105E-3</v>
      </c>
      <c r="Z52" s="5">
        <v>2.1089630931458701E-3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>
        <f t="shared" si="1"/>
        <v>14</v>
      </c>
    </row>
    <row r="53" spans="1:33" x14ac:dyDescent="0.2">
      <c r="A53" t="s">
        <v>102</v>
      </c>
      <c r="B53" t="s">
        <v>293</v>
      </c>
      <c r="C53" t="s">
        <v>103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2">
        <v>1.14155251141553E-3</v>
      </c>
      <c r="K53" s="2">
        <v>0</v>
      </c>
      <c r="L53" s="2">
        <v>7.9160894518107996E-4</v>
      </c>
      <c r="M53" s="2">
        <v>6.4963187527067995E-4</v>
      </c>
      <c r="N53" s="2">
        <v>4.0720757406087797E-3</v>
      </c>
      <c r="O53" s="2">
        <v>1.76938956060159E-3</v>
      </c>
      <c r="P53" s="2">
        <v>1.7532029669588701E-3</v>
      </c>
      <c r="Q53" s="2">
        <v>1.79604869287567E-3</v>
      </c>
      <c r="R53" s="2">
        <v>1.8794784447315901E-3</v>
      </c>
      <c r="S53" s="5">
        <v>4.1689827682045598E-3</v>
      </c>
      <c r="T53" s="5">
        <v>0</v>
      </c>
      <c r="U53" s="5">
        <v>0</v>
      </c>
      <c r="V53" s="5">
        <v>0</v>
      </c>
      <c r="W53" s="5">
        <v>1.07797340998922E-3</v>
      </c>
      <c r="X53" s="5">
        <v>0</v>
      </c>
      <c r="Y53" s="5">
        <v>1.31233595800525E-3</v>
      </c>
      <c r="Z53" s="5">
        <v>1.4059753954305801E-3</v>
      </c>
      <c r="AA53" s="3">
        <v>0</v>
      </c>
      <c r="AB53" s="3">
        <v>0</v>
      </c>
      <c r="AC53" s="3">
        <v>0</v>
      </c>
      <c r="AD53" s="3">
        <v>1.00831862868667E-3</v>
      </c>
      <c r="AE53" s="3">
        <v>0</v>
      </c>
      <c r="AF53" s="3">
        <v>0</v>
      </c>
      <c r="AG53">
        <f t="shared" si="1"/>
        <v>16</v>
      </c>
    </row>
    <row r="54" spans="1:33" x14ac:dyDescent="0.2">
      <c r="A54" t="s">
        <v>104</v>
      </c>
      <c r="B54" t="s">
        <v>233</v>
      </c>
      <c r="C54" t="s">
        <v>105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2">
        <v>8.56164383561644E-4</v>
      </c>
      <c r="K54" s="2">
        <v>0</v>
      </c>
      <c r="L54" s="2">
        <v>3.9580447259053998E-4</v>
      </c>
      <c r="M54" s="2">
        <v>0</v>
      </c>
      <c r="N54" s="2">
        <v>2.1378397638196099E-3</v>
      </c>
      <c r="O54" s="2">
        <v>8.8469478030079598E-4</v>
      </c>
      <c r="P54" s="2">
        <v>1.0788941335131499E-3</v>
      </c>
      <c r="Q54" s="2">
        <v>9.9780482937537407E-4</v>
      </c>
      <c r="R54" s="2">
        <v>9.3973922236579395E-4</v>
      </c>
      <c r="S54" s="5">
        <v>1.3896609227348499E-3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3">
        <v>0</v>
      </c>
      <c r="AB54" s="3">
        <v>0</v>
      </c>
      <c r="AC54" s="3">
        <v>0</v>
      </c>
      <c r="AD54" s="3">
        <v>7.5623897151499899E-4</v>
      </c>
      <c r="AE54" s="3">
        <v>0</v>
      </c>
      <c r="AF54" s="3">
        <v>0</v>
      </c>
      <c r="AG54">
        <f t="shared" si="1"/>
        <v>20</v>
      </c>
    </row>
    <row r="55" spans="1:33" x14ac:dyDescent="0.2">
      <c r="A55" t="s">
        <v>194</v>
      </c>
      <c r="B55" t="s">
        <v>270</v>
      </c>
      <c r="C55" t="s">
        <v>195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2">
        <v>3.13926940639269E-3</v>
      </c>
      <c r="K55" s="2">
        <v>1.1445198836081499E-2</v>
      </c>
      <c r="L55" s="2">
        <v>1.18741341777162E-3</v>
      </c>
      <c r="M55" s="2">
        <v>0</v>
      </c>
      <c r="N55" s="2">
        <v>0</v>
      </c>
      <c r="O55" s="2">
        <v>0</v>
      </c>
      <c r="P55" s="2">
        <v>0</v>
      </c>
      <c r="Q55" s="2">
        <v>1.49670724406306E-3</v>
      </c>
      <c r="R55" s="2">
        <v>2.3493480559144799E-3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>
        <f t="shared" si="1"/>
        <v>24</v>
      </c>
    </row>
    <row r="56" spans="1:33" x14ac:dyDescent="0.2">
      <c r="A56" t="s">
        <v>96</v>
      </c>
      <c r="B56" t="s">
        <v>215</v>
      </c>
      <c r="C56" t="s">
        <v>97</v>
      </c>
      <c r="D56" s="10">
        <v>0</v>
      </c>
      <c r="E56" s="10">
        <v>4.8320850446967897E-4</v>
      </c>
      <c r="F56" s="10">
        <v>0</v>
      </c>
      <c r="G56" s="10">
        <v>0</v>
      </c>
      <c r="H56" s="10">
        <v>0</v>
      </c>
      <c r="I56" s="10">
        <v>0</v>
      </c>
      <c r="J56" s="2">
        <v>4.8515981735159797E-3</v>
      </c>
      <c r="K56" s="2">
        <v>1.1639185257032001E-3</v>
      </c>
      <c r="L56" s="2">
        <v>3.1664357807243198E-3</v>
      </c>
      <c r="M56" s="2">
        <v>0</v>
      </c>
      <c r="N56" s="2">
        <v>6.1081136109131598E-4</v>
      </c>
      <c r="O56" s="2">
        <v>3.53877912120318E-3</v>
      </c>
      <c r="P56" s="2">
        <v>5.3944706675657496E-4</v>
      </c>
      <c r="Q56" s="2">
        <v>3.8914388345639601E-3</v>
      </c>
      <c r="R56" s="2">
        <v>3.7589568894631701E-3</v>
      </c>
      <c r="S56" s="5">
        <v>5.5586436909394095E-4</v>
      </c>
      <c r="T56" s="5">
        <v>4.6349942062572404E-3</v>
      </c>
      <c r="U56" s="5">
        <v>3.7697052775873901E-3</v>
      </c>
      <c r="V56" s="5">
        <v>5.3274835474772797E-3</v>
      </c>
      <c r="W56" s="5">
        <v>3.9525691699604697E-3</v>
      </c>
      <c r="X56" s="5">
        <v>5.8020477815699696E-3</v>
      </c>
      <c r="Y56" s="5">
        <v>7.2178477690288704E-3</v>
      </c>
      <c r="Z56" s="5">
        <v>1.15992970123023E-2</v>
      </c>
      <c r="AA56" s="3">
        <v>0</v>
      </c>
      <c r="AB56" s="3">
        <v>9.6618357487922703E-4</v>
      </c>
      <c r="AC56" s="3">
        <v>0</v>
      </c>
      <c r="AD56" s="3">
        <v>1.76455760020166E-3</v>
      </c>
      <c r="AE56" s="3">
        <v>1.31032976632452E-3</v>
      </c>
      <c r="AF56" s="3">
        <v>7.1123755334281697E-4</v>
      </c>
      <c r="AG56">
        <f t="shared" si="1"/>
        <v>8</v>
      </c>
    </row>
    <row r="57" spans="1:33" x14ac:dyDescent="0.2">
      <c r="A57" t="s">
        <v>98</v>
      </c>
      <c r="B57" t="s">
        <v>216</v>
      </c>
      <c r="C57" t="s">
        <v>99</v>
      </c>
      <c r="D57" s="10">
        <v>0</v>
      </c>
      <c r="E57" s="10">
        <v>9.6641700893935697E-4</v>
      </c>
      <c r="F57" s="10">
        <v>0</v>
      </c>
      <c r="G57" s="10">
        <v>0</v>
      </c>
      <c r="H57" s="10">
        <v>0</v>
      </c>
      <c r="I57" s="10">
        <v>7.3063809059912296E-4</v>
      </c>
      <c r="J57" s="2">
        <v>3.2819634703196302E-3</v>
      </c>
      <c r="K57" s="2">
        <v>9.69932104752667E-4</v>
      </c>
      <c r="L57" s="2">
        <v>2.7706313081337802E-3</v>
      </c>
      <c r="M57" s="2">
        <v>0</v>
      </c>
      <c r="N57" s="2">
        <v>4.0720757406087802E-4</v>
      </c>
      <c r="O57" s="2">
        <v>1.76938956060159E-3</v>
      </c>
      <c r="P57" s="2">
        <v>4.0458530006743098E-4</v>
      </c>
      <c r="Q57" s="2">
        <v>2.5942925563759698E-3</v>
      </c>
      <c r="R57" s="2">
        <v>2.8192176670973801E-3</v>
      </c>
      <c r="S57" s="5">
        <v>1.6675931072818199E-3</v>
      </c>
      <c r="T57" s="5">
        <v>5.5040556199304697E-3</v>
      </c>
      <c r="U57" s="5">
        <v>5.1405071967100804E-3</v>
      </c>
      <c r="V57" s="5">
        <v>6.5810090880601699E-3</v>
      </c>
      <c r="W57" s="5">
        <v>5.0305425799496897E-3</v>
      </c>
      <c r="X57" s="5">
        <v>6.1433447098976097E-3</v>
      </c>
      <c r="Y57" s="5">
        <v>8.20209973753281E-3</v>
      </c>
      <c r="Z57" s="5">
        <v>1.33567662565905E-2</v>
      </c>
      <c r="AA57" s="3">
        <v>9.4517958412098301E-4</v>
      </c>
      <c r="AB57" s="3">
        <v>1.6103059581320501E-3</v>
      </c>
      <c r="AC57" s="3">
        <v>0</v>
      </c>
      <c r="AD57" s="3">
        <v>2.2687169145450001E-3</v>
      </c>
      <c r="AE57" s="3">
        <v>1.9654946494867898E-3</v>
      </c>
      <c r="AF57" s="3">
        <v>1.18539592223803E-3</v>
      </c>
      <c r="AG57">
        <f t="shared" si="1"/>
        <v>6</v>
      </c>
    </row>
    <row r="58" spans="1:33" x14ac:dyDescent="0.2">
      <c r="A58" t="s">
        <v>106</v>
      </c>
      <c r="B58" t="s">
        <v>255</v>
      </c>
      <c r="C58" t="s">
        <v>107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2">
        <v>3.2819634703196302E-3</v>
      </c>
      <c r="K58" s="2">
        <v>1.7458777885548001E-3</v>
      </c>
      <c r="L58" s="2">
        <v>3.5622402533148599E-3</v>
      </c>
      <c r="M58" s="2">
        <v>0</v>
      </c>
      <c r="N58" s="2">
        <v>1.11982082866741E-3</v>
      </c>
      <c r="O58" s="2">
        <v>1.76938956060159E-3</v>
      </c>
      <c r="P58" s="2">
        <v>1.4834794335805801E-3</v>
      </c>
      <c r="Q58" s="2">
        <v>2.0953901416882899E-3</v>
      </c>
      <c r="R58" s="2">
        <v>2.4668154587102098E-3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3">
        <v>0</v>
      </c>
      <c r="AB58" s="3">
        <v>6.4412238325281795E-4</v>
      </c>
      <c r="AC58" s="3">
        <v>0</v>
      </c>
      <c r="AD58" s="3">
        <v>0</v>
      </c>
      <c r="AE58" s="3">
        <v>3.9309892989735796E-3</v>
      </c>
      <c r="AF58" s="3">
        <v>0</v>
      </c>
      <c r="AG58">
        <f t="shared" si="1"/>
        <v>19</v>
      </c>
    </row>
    <row r="59" spans="1:33" x14ac:dyDescent="0.2">
      <c r="A59" t="s">
        <v>108</v>
      </c>
      <c r="B59" t="s">
        <v>231</v>
      </c>
      <c r="C59" t="s">
        <v>109</v>
      </c>
      <c r="D59" s="10">
        <v>0</v>
      </c>
      <c r="E59" s="10">
        <v>9.6641700893935697E-4</v>
      </c>
      <c r="F59" s="10">
        <v>0</v>
      </c>
      <c r="G59" s="10">
        <v>0</v>
      </c>
      <c r="H59" s="10">
        <v>5.4024851431658596E-4</v>
      </c>
      <c r="I59" s="10">
        <v>1.46127618119825E-3</v>
      </c>
      <c r="J59" s="2">
        <v>3.8527397260274001E-3</v>
      </c>
      <c r="K59" s="2">
        <v>2.9097963142579999E-3</v>
      </c>
      <c r="L59" s="2">
        <v>3.76014248961013E-3</v>
      </c>
      <c r="M59" s="2">
        <v>0</v>
      </c>
      <c r="N59" s="2">
        <v>7.1261325460653601E-4</v>
      </c>
      <c r="O59" s="2">
        <v>7.3724565025066395E-4</v>
      </c>
      <c r="P59" s="2">
        <v>9.4403236682400501E-4</v>
      </c>
      <c r="Q59" s="2">
        <v>1.1973657952504501E-3</v>
      </c>
      <c r="R59" s="2">
        <v>2.3493480559144799E-3</v>
      </c>
      <c r="S59" s="5">
        <v>1.3896609227348499E-3</v>
      </c>
      <c r="T59" s="5">
        <v>1.7381228273464699E-3</v>
      </c>
      <c r="U59" s="5">
        <v>6.85400959561343E-4</v>
      </c>
      <c r="V59" s="5">
        <v>1.25352554058289E-3</v>
      </c>
      <c r="W59" s="5">
        <v>1.07797340998922E-3</v>
      </c>
      <c r="X59" s="5">
        <v>1.70648464163823E-3</v>
      </c>
      <c r="Y59" s="5">
        <v>9.8425196850393699E-4</v>
      </c>
      <c r="Z59" s="5">
        <v>2.1089630931458701E-3</v>
      </c>
      <c r="AA59" s="3">
        <v>2.3629489603024601E-3</v>
      </c>
      <c r="AB59" s="3">
        <v>2.8985507246376799E-3</v>
      </c>
      <c r="AC59" s="3">
        <v>6.29987400251995E-4</v>
      </c>
      <c r="AD59" s="3">
        <v>2.7728762288883298E-3</v>
      </c>
      <c r="AE59" s="3">
        <v>1.7471063550993701E-3</v>
      </c>
      <c r="AF59" s="3">
        <v>1.42247510668563E-3</v>
      </c>
      <c r="AG59">
        <f t="shared" si="1"/>
        <v>4</v>
      </c>
    </row>
    <row r="60" spans="1:33" x14ac:dyDescent="0.2">
      <c r="A60" t="s">
        <v>110</v>
      </c>
      <c r="B60" t="s">
        <v>232</v>
      </c>
      <c r="C60" t="s">
        <v>111</v>
      </c>
      <c r="D60" s="10">
        <v>0</v>
      </c>
      <c r="E60" s="10">
        <v>4.8320850446967897E-4</v>
      </c>
      <c r="F60" s="10">
        <v>0</v>
      </c>
      <c r="G60" s="10">
        <v>0</v>
      </c>
      <c r="H60" s="10">
        <v>0</v>
      </c>
      <c r="I60" s="10">
        <v>0</v>
      </c>
      <c r="J60" s="2">
        <v>2.2831050228310501E-3</v>
      </c>
      <c r="K60" s="2">
        <v>7.7594568380213395E-4</v>
      </c>
      <c r="L60" s="2">
        <v>2.3748268355432401E-3</v>
      </c>
      <c r="M60" s="2">
        <v>0</v>
      </c>
      <c r="N60" s="2">
        <v>4.0720757406087802E-4</v>
      </c>
      <c r="O60" s="2">
        <v>4.4234739015039799E-4</v>
      </c>
      <c r="P60" s="2">
        <v>5.3944706675657496E-4</v>
      </c>
      <c r="Q60" s="2">
        <v>3.9912193175015002E-4</v>
      </c>
      <c r="R60" s="2">
        <v>1.4096088335486901E-3</v>
      </c>
      <c r="S60" s="5">
        <v>8.3379655364091202E-4</v>
      </c>
      <c r="T60" s="5">
        <v>8.69061413673233E-4</v>
      </c>
      <c r="U60" s="5">
        <v>6.85400959561343E-4</v>
      </c>
      <c r="V60" s="5">
        <v>6.26762770291445E-4</v>
      </c>
      <c r="W60" s="5">
        <v>0</v>
      </c>
      <c r="X60" s="5">
        <v>1.0238907849829399E-3</v>
      </c>
      <c r="Y60" s="5">
        <v>0</v>
      </c>
      <c r="Z60" s="5">
        <v>1.05448154657294E-3</v>
      </c>
      <c r="AA60" s="3">
        <v>9.4517958412098301E-4</v>
      </c>
      <c r="AB60" s="3">
        <v>1.28824476650564E-3</v>
      </c>
      <c r="AC60" s="3">
        <v>0</v>
      </c>
      <c r="AD60" s="3">
        <v>1.2603982858583301E-3</v>
      </c>
      <c r="AE60" s="3">
        <v>4.3677658877484203E-4</v>
      </c>
      <c r="AF60" s="3">
        <v>4.74158368895211E-4</v>
      </c>
      <c r="AG60">
        <f t="shared" si="1"/>
        <v>9</v>
      </c>
    </row>
    <row r="61" spans="1:33" x14ac:dyDescent="0.2">
      <c r="A61" t="s">
        <v>112</v>
      </c>
      <c r="B61" t="s">
        <v>226</v>
      </c>
      <c r="C61" t="s">
        <v>113</v>
      </c>
      <c r="D61" s="10">
        <v>0</v>
      </c>
      <c r="E61" s="10">
        <v>1.4496255134090401E-3</v>
      </c>
      <c r="F61" s="10">
        <v>0</v>
      </c>
      <c r="G61" s="10">
        <v>4.69924812030075E-4</v>
      </c>
      <c r="H61" s="10">
        <v>8.1037277147487797E-4</v>
      </c>
      <c r="I61" s="10">
        <v>4.6273745737944504E-3</v>
      </c>
      <c r="J61" s="2">
        <v>1.1415525114155301E-2</v>
      </c>
      <c r="K61" s="2">
        <v>7.3714839961202703E-3</v>
      </c>
      <c r="L61" s="2">
        <v>5.3433603799722899E-3</v>
      </c>
      <c r="M61" s="2">
        <v>0</v>
      </c>
      <c r="N61" s="2">
        <v>9.1621704163697402E-4</v>
      </c>
      <c r="O61" s="2">
        <v>1.62194043055146E-3</v>
      </c>
      <c r="P61" s="2">
        <v>4.8550236008091698E-3</v>
      </c>
      <c r="Q61" s="2">
        <v>6.9846338056276198E-3</v>
      </c>
      <c r="R61" s="2">
        <v>8.2227181957006904E-3</v>
      </c>
      <c r="S61" s="5">
        <v>2.7793218454697098E-3</v>
      </c>
      <c r="T61" s="5">
        <v>2.6071842410197001E-3</v>
      </c>
      <c r="U61" s="5">
        <v>0</v>
      </c>
      <c r="V61" s="5">
        <v>2.1936696960200598E-3</v>
      </c>
      <c r="W61" s="5">
        <v>7.1864893999281395E-4</v>
      </c>
      <c r="X61" s="5">
        <v>1.70648464163823E-3</v>
      </c>
      <c r="Y61" s="5">
        <v>1.6404199475065599E-3</v>
      </c>
      <c r="Z61" s="5">
        <v>0</v>
      </c>
      <c r="AA61" s="3">
        <v>7.0888468809073696E-4</v>
      </c>
      <c r="AB61" s="3">
        <v>9.6618357487922703E-4</v>
      </c>
      <c r="AC61" s="3">
        <v>0</v>
      </c>
      <c r="AD61" s="3">
        <v>3.2770355432316599E-3</v>
      </c>
      <c r="AE61" s="3">
        <v>8.7355317754968297E-4</v>
      </c>
      <c r="AF61" s="3">
        <v>7.1123755334281697E-4</v>
      </c>
      <c r="AG61">
        <f t="shared" si="1"/>
        <v>6</v>
      </c>
    </row>
    <row r="62" spans="1:33" x14ac:dyDescent="0.2">
      <c r="A62" t="s">
        <v>114</v>
      </c>
      <c r="B62" t="s">
        <v>227</v>
      </c>
      <c r="C62" t="s">
        <v>115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2.4354603019970801E-3</v>
      </c>
      <c r="J62" s="2">
        <v>3.7100456621004599E-3</v>
      </c>
      <c r="K62" s="2">
        <v>2.3278370514064001E-3</v>
      </c>
      <c r="L62" s="2">
        <v>1.78112012665743E-3</v>
      </c>
      <c r="M62" s="2">
        <v>0</v>
      </c>
      <c r="N62" s="2">
        <v>4.0720757406087802E-4</v>
      </c>
      <c r="O62" s="2">
        <v>1.03214391035093E-3</v>
      </c>
      <c r="P62" s="2">
        <v>6.7430883344571802E-4</v>
      </c>
      <c r="Q62" s="2">
        <v>2.2949511075633601E-3</v>
      </c>
      <c r="R62" s="2">
        <v>4.5812287090332398E-3</v>
      </c>
      <c r="S62" s="5">
        <v>1.3896609227348499E-3</v>
      </c>
      <c r="T62" s="5">
        <v>5.7937427578215505E-4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3">
        <v>7.0888468809073696E-4</v>
      </c>
      <c r="AB62" s="3">
        <v>6.4412238325281795E-4</v>
      </c>
      <c r="AC62" s="3">
        <v>0</v>
      </c>
      <c r="AD62" s="3">
        <v>7.5623897151499899E-4</v>
      </c>
      <c r="AE62" s="3">
        <v>8.7355317754968297E-4</v>
      </c>
      <c r="AF62" s="3">
        <v>0</v>
      </c>
      <c r="AG62">
        <f t="shared" si="1"/>
        <v>14</v>
      </c>
    </row>
    <row r="63" spans="1:33" x14ac:dyDescent="0.2">
      <c r="A63" t="s">
        <v>116</v>
      </c>
      <c r="B63" t="s">
        <v>228</v>
      </c>
      <c r="C63" t="s">
        <v>117</v>
      </c>
      <c r="D63" s="10">
        <v>0</v>
      </c>
      <c r="E63" s="10">
        <v>4.8320850446967897E-4</v>
      </c>
      <c r="F63" s="10">
        <v>0</v>
      </c>
      <c r="G63" s="10">
        <v>4.69924812030075E-4</v>
      </c>
      <c r="H63" s="10">
        <v>0</v>
      </c>
      <c r="I63" s="10">
        <v>3.4096444227959101E-3</v>
      </c>
      <c r="J63" s="2">
        <v>6.7066210045662097E-3</v>
      </c>
      <c r="K63" s="2">
        <v>4.4616876818622704E-3</v>
      </c>
      <c r="L63" s="2">
        <v>1.9790223629527E-3</v>
      </c>
      <c r="M63" s="2">
        <v>0</v>
      </c>
      <c r="N63" s="2">
        <v>4.0720757406087802E-4</v>
      </c>
      <c r="O63" s="2">
        <v>7.3724565025066395E-4</v>
      </c>
      <c r="P63" s="2">
        <v>1.88806473364801E-3</v>
      </c>
      <c r="Q63" s="2">
        <v>3.4923169028138099E-3</v>
      </c>
      <c r="R63" s="2">
        <v>4.8161635146246901E-3</v>
      </c>
      <c r="S63" s="5">
        <v>1.6675931072818199E-3</v>
      </c>
      <c r="T63" s="5">
        <v>1.1587485515643101E-3</v>
      </c>
      <c r="U63" s="5">
        <v>0</v>
      </c>
      <c r="V63" s="5">
        <v>9.4014415543716701E-4</v>
      </c>
      <c r="W63" s="5">
        <v>7.1864893999281395E-4</v>
      </c>
      <c r="X63" s="5">
        <v>1.70648464163823E-3</v>
      </c>
      <c r="Y63" s="5">
        <v>0</v>
      </c>
      <c r="Z63" s="5">
        <v>0</v>
      </c>
      <c r="AA63" s="3">
        <v>9.4517958412098301E-4</v>
      </c>
      <c r="AB63" s="3">
        <v>9.6618357487922703E-4</v>
      </c>
      <c r="AC63" s="3">
        <v>0</v>
      </c>
      <c r="AD63" s="3">
        <v>1.5124779430299999E-3</v>
      </c>
      <c r="AE63" s="3">
        <v>6.5516488316226204E-4</v>
      </c>
      <c r="AF63" s="3">
        <v>7.1123755334281697E-4</v>
      </c>
      <c r="AG63">
        <f t="shared" si="1"/>
        <v>8</v>
      </c>
    </row>
    <row r="64" spans="1:33" x14ac:dyDescent="0.2">
      <c r="A64" t="s">
        <v>118</v>
      </c>
      <c r="B64" t="s">
        <v>229</v>
      </c>
      <c r="C64" t="s">
        <v>119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2.1919142717973699E-3</v>
      </c>
      <c r="J64" s="2">
        <v>5.4223744292237397E-3</v>
      </c>
      <c r="K64" s="2">
        <v>3.4917555771096002E-3</v>
      </c>
      <c r="L64" s="2">
        <v>1.9790223629527E-3</v>
      </c>
      <c r="M64" s="2">
        <v>0</v>
      </c>
      <c r="N64" s="2">
        <v>3.0540568054565799E-4</v>
      </c>
      <c r="O64" s="2">
        <v>4.4234739015039799E-4</v>
      </c>
      <c r="P64" s="2">
        <v>1.7532029669588701E-3</v>
      </c>
      <c r="Q64" s="2">
        <v>3.1929754540012002E-3</v>
      </c>
      <c r="R64" s="2">
        <v>4.3462939034417903E-3</v>
      </c>
      <c r="S64" s="5">
        <v>1.3896609227348499E-3</v>
      </c>
      <c r="T64" s="5">
        <v>8.69061413673233E-4</v>
      </c>
      <c r="U64" s="5">
        <v>0</v>
      </c>
      <c r="V64" s="5">
        <v>6.26762770291445E-4</v>
      </c>
      <c r="W64" s="5">
        <v>0</v>
      </c>
      <c r="X64" s="5">
        <v>1.36518771331058E-3</v>
      </c>
      <c r="Y64" s="5">
        <v>0</v>
      </c>
      <c r="Z64" s="5">
        <v>0</v>
      </c>
      <c r="AA64" s="3">
        <v>9.4517958412098301E-4</v>
      </c>
      <c r="AB64" s="3">
        <v>6.4412238325281795E-4</v>
      </c>
      <c r="AC64" s="3">
        <v>0</v>
      </c>
      <c r="AD64" s="3">
        <v>1.5124779430299999E-3</v>
      </c>
      <c r="AE64" s="3">
        <v>4.3677658877484203E-4</v>
      </c>
      <c r="AF64" s="3">
        <v>7.1123755334281697E-4</v>
      </c>
      <c r="AG64">
        <f t="shared" si="1"/>
        <v>11</v>
      </c>
    </row>
    <row r="65" spans="1:33" x14ac:dyDescent="0.2">
      <c r="A65" t="s">
        <v>120</v>
      </c>
      <c r="B65" t="s">
        <v>230</v>
      </c>
      <c r="C65" t="s">
        <v>121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9.7418412079883102E-4</v>
      </c>
      <c r="J65" s="2">
        <v>2.85388127853881E-3</v>
      </c>
      <c r="K65" s="2">
        <v>4.6556741028128002E-3</v>
      </c>
      <c r="L65" s="2">
        <v>0</v>
      </c>
      <c r="M65" s="2">
        <v>0</v>
      </c>
      <c r="N65" s="2">
        <v>1.0180189351521899E-3</v>
      </c>
      <c r="O65" s="2">
        <v>4.4234739015039799E-4</v>
      </c>
      <c r="P65" s="2">
        <v>1.2137559002022901E-3</v>
      </c>
      <c r="Q65" s="2">
        <v>1.6962682099381399E-3</v>
      </c>
      <c r="R65" s="2">
        <v>1.99694584752731E-3</v>
      </c>
      <c r="S65" s="5">
        <v>2.2234574763757599E-3</v>
      </c>
      <c r="T65" s="5">
        <v>2.6071842410197001E-3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>
        <f t="shared" si="1"/>
        <v>19</v>
      </c>
    </row>
    <row r="66" spans="1:33" x14ac:dyDescent="0.2">
      <c r="A66" t="s">
        <v>122</v>
      </c>
      <c r="B66" t="s">
        <v>225</v>
      </c>
      <c r="C66" t="s">
        <v>123</v>
      </c>
      <c r="D66" s="10">
        <v>0</v>
      </c>
      <c r="E66" s="10">
        <v>7.2481275670451797E-4</v>
      </c>
      <c r="F66" s="10">
        <v>0</v>
      </c>
      <c r="G66" s="10">
        <v>0</v>
      </c>
      <c r="H66" s="10">
        <v>5.4024851431658596E-4</v>
      </c>
      <c r="I66" s="10">
        <v>2.9225523623964901E-3</v>
      </c>
      <c r="J66" s="2">
        <v>2.85388127853881E-3</v>
      </c>
      <c r="K66" s="2">
        <v>2.9097963142579999E-3</v>
      </c>
      <c r="L66" s="2">
        <v>1.78112012665743E-3</v>
      </c>
      <c r="M66" s="2">
        <v>0</v>
      </c>
      <c r="N66" s="2">
        <v>4.0720757406087802E-4</v>
      </c>
      <c r="O66" s="2">
        <v>0</v>
      </c>
      <c r="P66" s="2">
        <v>1.61834120026972E-3</v>
      </c>
      <c r="Q66" s="2">
        <v>2.19517062462582E-3</v>
      </c>
      <c r="R66" s="2">
        <v>3.8764242922589001E-3</v>
      </c>
      <c r="S66" s="5">
        <v>1.1117287381878799E-3</v>
      </c>
      <c r="T66" s="5">
        <v>2.0278099652375398E-3</v>
      </c>
      <c r="U66" s="5">
        <v>0</v>
      </c>
      <c r="V66" s="5">
        <v>1.25352554058289E-3</v>
      </c>
      <c r="W66" s="5">
        <v>0</v>
      </c>
      <c r="X66" s="5">
        <v>6.8259385665529E-4</v>
      </c>
      <c r="Y66" s="5">
        <v>0</v>
      </c>
      <c r="Z66" s="5">
        <v>0</v>
      </c>
      <c r="AA66" s="3">
        <v>4.7258979206049199E-4</v>
      </c>
      <c r="AB66" s="3">
        <v>0</v>
      </c>
      <c r="AC66" s="3">
        <v>0</v>
      </c>
      <c r="AD66" s="3">
        <v>2.0166372573733301E-3</v>
      </c>
      <c r="AE66" s="3">
        <v>1.0919414719371E-3</v>
      </c>
      <c r="AF66" s="3">
        <v>0</v>
      </c>
      <c r="AG66">
        <f t="shared" ref="AG66:AG97" si="2">COUNTIF(D66:AF66,0)</f>
        <v>12</v>
      </c>
    </row>
    <row r="67" spans="1:33" x14ac:dyDescent="0.2">
      <c r="A67" t="s">
        <v>124</v>
      </c>
      <c r="B67" t="s">
        <v>283</v>
      </c>
      <c r="C67" t="s">
        <v>125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2">
        <v>7.1347031963470305E-4</v>
      </c>
      <c r="K67" s="2">
        <v>2.5218234723569399E-3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5.9868289762522405E-4</v>
      </c>
      <c r="R67" s="2">
        <v>1.05720662516152E-3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>
        <f t="shared" si="2"/>
        <v>25</v>
      </c>
    </row>
    <row r="68" spans="1:33" x14ac:dyDescent="0.2">
      <c r="A68" t="s">
        <v>126</v>
      </c>
      <c r="B68" t="s">
        <v>282</v>
      </c>
      <c r="C68" t="s">
        <v>127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2">
        <v>9.9885844748858399E-4</v>
      </c>
      <c r="K68" s="2">
        <v>3.2977691561590699E-3</v>
      </c>
      <c r="L68" s="2">
        <v>5.9370670888581002E-4</v>
      </c>
      <c r="M68" s="2">
        <v>0</v>
      </c>
      <c r="N68" s="2">
        <v>0</v>
      </c>
      <c r="O68" s="2">
        <v>2.9489826010026498E-4</v>
      </c>
      <c r="P68" s="2">
        <v>4.0458530006743098E-4</v>
      </c>
      <c r="Q68" s="2">
        <v>1.09758531231291E-3</v>
      </c>
      <c r="R68" s="2">
        <v>1.4096088335486901E-3</v>
      </c>
      <c r="S68" s="5">
        <v>8.3379655364091202E-4</v>
      </c>
      <c r="T68" s="5">
        <v>1.1587485515643101E-3</v>
      </c>
      <c r="U68" s="5">
        <v>2.3989033584647002E-3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>
        <f t="shared" si="2"/>
        <v>19</v>
      </c>
    </row>
    <row r="69" spans="1:33" x14ac:dyDescent="0.2">
      <c r="A69" t="s">
        <v>128</v>
      </c>
      <c r="B69" t="s">
        <v>298</v>
      </c>
      <c r="C69" t="s">
        <v>129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2">
        <v>9.9885844748858399E-4</v>
      </c>
      <c r="K69" s="2">
        <v>3.2977691561590699E-3</v>
      </c>
      <c r="L69" s="2">
        <v>1.18741341777162E-3</v>
      </c>
      <c r="M69" s="2">
        <v>3.46470333477696E-3</v>
      </c>
      <c r="N69" s="2">
        <v>0</v>
      </c>
      <c r="O69" s="2">
        <v>0</v>
      </c>
      <c r="P69" s="2">
        <v>0</v>
      </c>
      <c r="Q69" s="2">
        <v>4.9890241468768704E-4</v>
      </c>
      <c r="R69" s="2">
        <v>7.0480441677434503E-4</v>
      </c>
      <c r="S69" s="5">
        <v>2.7793218454697098E-3</v>
      </c>
      <c r="T69" s="5">
        <v>3.4762456546929298E-3</v>
      </c>
      <c r="U69" s="5">
        <v>4.4551062371487298E-3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>
        <f t="shared" si="2"/>
        <v>20</v>
      </c>
    </row>
    <row r="70" spans="1:33" x14ac:dyDescent="0.2">
      <c r="A70" t="s">
        <v>130</v>
      </c>
      <c r="B70" t="s">
        <v>224</v>
      </c>
      <c r="C70" t="s">
        <v>131</v>
      </c>
      <c r="D70" s="10">
        <v>1.46241591108511E-3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2">
        <v>5.7077625570776296E-4</v>
      </c>
      <c r="K70" s="2">
        <v>2.5218234723569399E-3</v>
      </c>
      <c r="L70" s="2">
        <v>1.18741341777162E-3</v>
      </c>
      <c r="M70" s="2">
        <v>1.2992637505413599E-3</v>
      </c>
      <c r="N70" s="2">
        <v>0</v>
      </c>
      <c r="O70" s="2">
        <v>0</v>
      </c>
      <c r="P70" s="2">
        <v>0</v>
      </c>
      <c r="Q70" s="2">
        <v>8.9802434643783695E-4</v>
      </c>
      <c r="R70" s="2">
        <v>8.22271819570069E-4</v>
      </c>
      <c r="S70" s="5">
        <v>1.1117287381878799E-3</v>
      </c>
      <c r="T70" s="5">
        <v>1.7381228273464699E-3</v>
      </c>
      <c r="U70" s="5">
        <v>1.3708019191226899E-3</v>
      </c>
      <c r="V70" s="5">
        <v>0</v>
      </c>
      <c r="W70" s="5">
        <v>7.1864893999281395E-4</v>
      </c>
      <c r="X70" s="5">
        <v>0</v>
      </c>
      <c r="Y70" s="5">
        <v>0</v>
      </c>
      <c r="Z70" s="5">
        <v>0</v>
      </c>
      <c r="AA70" s="3">
        <v>0</v>
      </c>
      <c r="AB70" s="3">
        <v>0</v>
      </c>
      <c r="AC70" s="3">
        <v>4.1999160016799699E-4</v>
      </c>
      <c r="AD70" s="3">
        <v>1.00831862868667E-3</v>
      </c>
      <c r="AE70" s="3">
        <v>8.7355317754968297E-4</v>
      </c>
      <c r="AF70" s="3">
        <v>4.74158368895211E-4</v>
      </c>
      <c r="AG70">
        <f t="shared" si="2"/>
        <v>14</v>
      </c>
    </row>
    <row r="71" spans="1:33" x14ac:dyDescent="0.2">
      <c r="A71" t="s">
        <v>140</v>
      </c>
      <c r="B71" t="s">
        <v>258</v>
      </c>
      <c r="C71" t="s">
        <v>141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5">
        <v>1.3896609227348499E-3</v>
      </c>
      <c r="T71" s="5">
        <v>8.69061413673233E-4</v>
      </c>
      <c r="U71" s="5">
        <v>1.3708019191226899E-3</v>
      </c>
      <c r="V71" s="5">
        <v>0</v>
      </c>
      <c r="W71" s="5">
        <v>1.79662234998203E-3</v>
      </c>
      <c r="X71" s="5">
        <v>6.8259385665529E-4</v>
      </c>
      <c r="Y71" s="5">
        <v>1.6404199475065599E-3</v>
      </c>
      <c r="Z71" s="5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>
        <f t="shared" si="2"/>
        <v>23</v>
      </c>
    </row>
    <row r="72" spans="1:33" x14ac:dyDescent="0.2">
      <c r="A72" t="s">
        <v>132</v>
      </c>
      <c r="B72" t="s">
        <v>210</v>
      </c>
      <c r="C72" t="s">
        <v>133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2">
        <v>1.14155251141553E-3</v>
      </c>
      <c r="K72" s="2">
        <v>0</v>
      </c>
      <c r="L72" s="2">
        <v>0</v>
      </c>
      <c r="M72" s="2">
        <v>0</v>
      </c>
      <c r="N72" s="2">
        <v>1.0180189351521899E-3</v>
      </c>
      <c r="O72" s="2">
        <v>5.8979652020053105E-4</v>
      </c>
      <c r="P72" s="2">
        <v>1.2137559002022901E-3</v>
      </c>
      <c r="Q72" s="2">
        <v>4.9890241468768704E-4</v>
      </c>
      <c r="R72" s="2">
        <v>7.0480441677434503E-4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>
        <f t="shared" si="2"/>
        <v>23</v>
      </c>
    </row>
    <row r="73" spans="1:33" x14ac:dyDescent="0.2">
      <c r="A73" t="s">
        <v>46</v>
      </c>
      <c r="B73" t="s">
        <v>267</v>
      </c>
      <c r="C73" t="s">
        <v>47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2">
        <v>4.13812785388128E-3</v>
      </c>
      <c r="K73" s="2">
        <v>0</v>
      </c>
      <c r="L73" s="2">
        <v>0</v>
      </c>
      <c r="M73" s="2">
        <v>0</v>
      </c>
      <c r="N73" s="2">
        <v>6.6171230784892602E-3</v>
      </c>
      <c r="O73" s="2">
        <v>5.0132704217045101E-3</v>
      </c>
      <c r="P73" s="2">
        <v>5.6641942009440296E-3</v>
      </c>
      <c r="Q73" s="2">
        <v>6.0866094591897797E-3</v>
      </c>
      <c r="R73" s="2">
        <v>6.4607071537648303E-3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4.9209138840070298E-3</v>
      </c>
      <c r="AA73" s="3">
        <v>0.112127609664555</v>
      </c>
      <c r="AB73" s="3">
        <v>0.12721417069243199</v>
      </c>
      <c r="AC73" s="3">
        <v>0.16316673666526699</v>
      </c>
      <c r="AD73" s="3">
        <v>2.1426770859591601E-2</v>
      </c>
      <c r="AE73" s="3">
        <v>7.29416903253986E-2</v>
      </c>
      <c r="AF73" s="3">
        <v>7.3494547178757696E-2</v>
      </c>
      <c r="AG73">
        <f t="shared" si="2"/>
        <v>16</v>
      </c>
    </row>
    <row r="74" spans="1:33" x14ac:dyDescent="0.2">
      <c r="A74" t="s">
        <v>172</v>
      </c>
      <c r="B74" t="s">
        <v>300</v>
      </c>
      <c r="C74" t="s">
        <v>173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3">
        <v>0</v>
      </c>
      <c r="AB74" s="3">
        <v>1.28824476650564E-3</v>
      </c>
      <c r="AC74" s="3">
        <v>2.3099538009239799E-3</v>
      </c>
      <c r="AD74" s="3">
        <v>0</v>
      </c>
      <c r="AE74" s="3">
        <v>0</v>
      </c>
      <c r="AF74" s="3">
        <v>0</v>
      </c>
      <c r="AG74">
        <f t="shared" si="2"/>
        <v>27</v>
      </c>
    </row>
    <row r="75" spans="1:33" x14ac:dyDescent="0.2">
      <c r="A75" t="s">
        <v>2</v>
      </c>
      <c r="B75" t="s">
        <v>249</v>
      </c>
      <c r="C75" t="s">
        <v>3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2">
        <v>0</v>
      </c>
      <c r="K75" s="2">
        <v>0</v>
      </c>
      <c r="L75" s="2">
        <v>2.9685335444290502E-3</v>
      </c>
      <c r="M75" s="2">
        <v>0</v>
      </c>
      <c r="N75" s="2">
        <v>0</v>
      </c>
      <c r="O75" s="2">
        <v>2.9489826010026498E-4</v>
      </c>
      <c r="P75" s="2">
        <v>0</v>
      </c>
      <c r="Q75" s="2">
        <v>3.9912193175015002E-4</v>
      </c>
      <c r="R75" s="2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>
        <f t="shared" si="2"/>
        <v>26</v>
      </c>
    </row>
    <row r="76" spans="1:33" x14ac:dyDescent="0.2">
      <c r="A76" t="s">
        <v>164</v>
      </c>
      <c r="B76" t="s">
        <v>303</v>
      </c>
      <c r="C76" t="s">
        <v>165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2">
        <v>0</v>
      </c>
      <c r="K76" s="2">
        <v>0</v>
      </c>
      <c r="L76" s="2">
        <v>3.9580447259053998E-4</v>
      </c>
      <c r="M76" s="2">
        <v>1.5158077089649201E-3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5">
        <v>0</v>
      </c>
      <c r="T76" s="5">
        <v>0</v>
      </c>
      <c r="U76" s="5">
        <v>1.02810143934202E-3</v>
      </c>
      <c r="V76" s="5">
        <v>0</v>
      </c>
      <c r="W76" s="5">
        <v>7.1864893999281395E-4</v>
      </c>
      <c r="X76" s="5">
        <v>0</v>
      </c>
      <c r="Y76" s="5">
        <v>0</v>
      </c>
      <c r="Z76" s="5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>
        <f t="shared" si="2"/>
        <v>25</v>
      </c>
    </row>
    <row r="77" spans="1:33" x14ac:dyDescent="0.2">
      <c r="A77" t="s">
        <v>162</v>
      </c>
      <c r="B77" t="s">
        <v>304</v>
      </c>
      <c r="C77" t="s">
        <v>163</v>
      </c>
      <c r="D77" s="10">
        <v>7.3120795554255597E-3</v>
      </c>
      <c r="E77" s="10">
        <v>2.41604252234839E-3</v>
      </c>
      <c r="F77" s="10">
        <v>3.0250648228176301E-3</v>
      </c>
      <c r="G77" s="10">
        <v>4.2293233082706799E-3</v>
      </c>
      <c r="H77" s="10">
        <v>2.9713668287412202E-3</v>
      </c>
      <c r="I77" s="10">
        <v>1.46127618119825E-3</v>
      </c>
      <c r="J77" s="2">
        <v>7.1347031963470305E-4</v>
      </c>
      <c r="K77" s="2">
        <v>1.9398642095053301E-3</v>
      </c>
      <c r="L77" s="2">
        <v>2.17692459924797E-3</v>
      </c>
      <c r="M77" s="2">
        <v>2.1654395842355999E-3</v>
      </c>
      <c r="N77" s="2">
        <v>6.1081136109131598E-4</v>
      </c>
      <c r="O77" s="2">
        <v>1.91683869065173E-3</v>
      </c>
      <c r="P77" s="2">
        <v>8.0917060013486195E-4</v>
      </c>
      <c r="Q77" s="2">
        <v>1.2971462781879899E-3</v>
      </c>
      <c r="R77" s="2">
        <v>1.05720662516152E-3</v>
      </c>
      <c r="S77" s="5">
        <v>5.2807115063924397E-3</v>
      </c>
      <c r="T77" s="5">
        <v>4.3453070683661596E-3</v>
      </c>
      <c r="U77" s="5">
        <v>2.0562028786840301E-3</v>
      </c>
      <c r="V77" s="5">
        <v>2.8204324663115002E-3</v>
      </c>
      <c r="W77" s="5">
        <v>6.8271649299317299E-3</v>
      </c>
      <c r="X77" s="5">
        <v>4.7781569965870303E-3</v>
      </c>
      <c r="Y77" s="5">
        <v>3.2808398950131198E-3</v>
      </c>
      <c r="Z77" s="5">
        <v>7.0298769771529003E-3</v>
      </c>
      <c r="AA77" s="3">
        <v>1.18147448015123E-3</v>
      </c>
      <c r="AB77" s="3">
        <v>9.6618357487922703E-4</v>
      </c>
      <c r="AC77" s="3">
        <v>0</v>
      </c>
      <c r="AD77" s="3">
        <v>2.0166372573733301E-3</v>
      </c>
      <c r="AE77" s="3">
        <v>2.18388294387421E-3</v>
      </c>
      <c r="AF77" s="3">
        <v>7.1123755334281697E-4</v>
      </c>
      <c r="AG77">
        <f t="shared" si="2"/>
        <v>1</v>
      </c>
    </row>
    <row r="78" spans="1:33" x14ac:dyDescent="0.2">
      <c r="A78" t="s">
        <v>152</v>
      </c>
      <c r="B78" t="s">
        <v>254</v>
      </c>
      <c r="C78" t="s">
        <v>153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2">
        <v>1.56963470319635E-3</v>
      </c>
      <c r="K78" s="2">
        <v>0</v>
      </c>
      <c r="L78" s="2">
        <v>7.9160894518107996E-4</v>
      </c>
      <c r="M78" s="2">
        <v>0</v>
      </c>
      <c r="N78" s="2">
        <v>1.11982082866741E-3</v>
      </c>
      <c r="O78" s="2">
        <v>1.4744913005013301E-3</v>
      </c>
      <c r="P78" s="2">
        <v>1.61834120026972E-3</v>
      </c>
      <c r="Q78" s="2">
        <v>1.89582917581321E-3</v>
      </c>
      <c r="R78" s="2">
        <v>1.8794784447315901E-3</v>
      </c>
      <c r="S78" s="5">
        <v>1.1117287381878799E-3</v>
      </c>
      <c r="T78" s="5">
        <v>3.4762456546929298E-3</v>
      </c>
      <c r="U78" s="5">
        <v>2.0562028786840301E-3</v>
      </c>
      <c r="V78" s="5">
        <v>5.01410216233156E-3</v>
      </c>
      <c r="W78" s="5">
        <v>4.3118936399568798E-3</v>
      </c>
      <c r="X78" s="5">
        <v>1.70648464163823E-3</v>
      </c>
      <c r="Y78" s="5">
        <v>4.59317585301837E-3</v>
      </c>
      <c r="Z78" s="5">
        <v>4.5694200351493802E-3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>
        <f t="shared" si="2"/>
        <v>14</v>
      </c>
    </row>
    <row r="79" spans="1:33" x14ac:dyDescent="0.2">
      <c r="A79" t="s">
        <v>144</v>
      </c>
      <c r="B79" t="s">
        <v>281</v>
      </c>
      <c r="C79" t="s">
        <v>145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2">
        <v>2.8538812785388099E-4</v>
      </c>
      <c r="K79" s="2">
        <v>0</v>
      </c>
      <c r="L79" s="2">
        <v>0</v>
      </c>
      <c r="M79" s="2">
        <v>0</v>
      </c>
      <c r="N79" s="2">
        <v>5.0900946757609703E-4</v>
      </c>
      <c r="O79" s="2">
        <v>2.9489826010026498E-4</v>
      </c>
      <c r="P79" s="2">
        <v>4.0458530006743098E-4</v>
      </c>
      <c r="Q79" s="2">
        <v>3.9912193175015002E-4</v>
      </c>
      <c r="R79" s="2">
        <v>3.52402208387173E-4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>
        <f t="shared" si="2"/>
        <v>23</v>
      </c>
    </row>
    <row r="80" spans="1:33" x14ac:dyDescent="0.2">
      <c r="A80" t="s">
        <v>158</v>
      </c>
      <c r="B80" t="s">
        <v>296</v>
      </c>
      <c r="C80" t="s">
        <v>159</v>
      </c>
      <c r="D80" s="10">
        <v>5.8496636443404503E-4</v>
      </c>
      <c r="E80" s="10">
        <v>2.41604252234839E-3</v>
      </c>
      <c r="F80" s="10">
        <v>0</v>
      </c>
      <c r="G80" s="10">
        <v>0</v>
      </c>
      <c r="H80" s="10">
        <v>1.3506212857914599E-3</v>
      </c>
      <c r="I80" s="10">
        <v>1.21773015099854E-3</v>
      </c>
      <c r="J80" s="2">
        <v>2.8538812785388099E-4</v>
      </c>
      <c r="K80" s="2">
        <v>1.3579049466537301E-3</v>
      </c>
      <c r="L80" s="2">
        <v>1.3853156540668901E-3</v>
      </c>
      <c r="M80" s="2">
        <v>4.3308791684712E-4</v>
      </c>
      <c r="N80" s="2">
        <v>3.0540568054565799E-4</v>
      </c>
      <c r="O80" s="2">
        <v>0</v>
      </c>
      <c r="P80" s="2">
        <v>2.6972353337828699E-4</v>
      </c>
      <c r="Q80" s="2">
        <v>0</v>
      </c>
      <c r="R80" s="2">
        <v>0</v>
      </c>
      <c r="S80" s="5">
        <v>0</v>
      </c>
      <c r="T80" s="5">
        <v>5.7937427578215505E-4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3">
        <v>0</v>
      </c>
      <c r="AB80" s="3">
        <v>0</v>
      </c>
      <c r="AC80" s="3">
        <v>0</v>
      </c>
      <c r="AD80" s="3">
        <v>2.7728762288883298E-3</v>
      </c>
      <c r="AE80" s="3">
        <v>6.5516488316226204E-4</v>
      </c>
      <c r="AF80" s="3">
        <v>0</v>
      </c>
      <c r="AG80">
        <f t="shared" si="2"/>
        <v>16</v>
      </c>
    </row>
    <row r="81" spans="1:33" x14ac:dyDescent="0.2">
      <c r="A81" t="s">
        <v>160</v>
      </c>
      <c r="B81" t="s">
        <v>268</v>
      </c>
      <c r="C81" t="s">
        <v>161</v>
      </c>
      <c r="D81" s="10">
        <v>2.9833284586136301E-2</v>
      </c>
      <c r="E81" s="10">
        <v>1.8361923169847801E-2</v>
      </c>
      <c r="F81" s="10">
        <v>1.29645635263613E-3</v>
      </c>
      <c r="G81" s="10">
        <v>1.9031954887218001E-2</v>
      </c>
      <c r="H81" s="10">
        <v>1.3236088600756301E-2</v>
      </c>
      <c r="I81" s="10">
        <v>9.2547491475888904E-3</v>
      </c>
      <c r="J81" s="2">
        <v>7.1347031963470305E-4</v>
      </c>
      <c r="K81" s="2">
        <v>2.1726479146459698E-2</v>
      </c>
      <c r="L81" s="2">
        <v>1.42489610132595E-2</v>
      </c>
      <c r="M81" s="2">
        <v>1.32091814638372E-2</v>
      </c>
      <c r="N81" s="2">
        <v>4.1738776341239897E-3</v>
      </c>
      <c r="O81" s="2">
        <v>8.8469478030079598E-4</v>
      </c>
      <c r="P81" s="2">
        <v>2.0229265003371502E-3</v>
      </c>
      <c r="Q81" s="2">
        <v>6.4857313909399304E-3</v>
      </c>
      <c r="R81" s="2">
        <v>4.6986961118289702E-3</v>
      </c>
      <c r="S81" s="5">
        <v>2.0289049471928899E-2</v>
      </c>
      <c r="T81" s="5">
        <v>2.0567786790266499E-2</v>
      </c>
      <c r="U81" s="5">
        <v>1.7135023989033601E-2</v>
      </c>
      <c r="V81" s="5">
        <v>1.0028204324663101E-2</v>
      </c>
      <c r="W81" s="5">
        <v>1.5450952209845501E-2</v>
      </c>
      <c r="X81" s="5">
        <v>9.5563139931740607E-3</v>
      </c>
      <c r="Y81" s="5">
        <v>4.2322834645669299E-2</v>
      </c>
      <c r="Z81" s="5">
        <v>2.3198594024604599E-2</v>
      </c>
      <c r="AA81" s="3">
        <v>0.12618147448015099</v>
      </c>
      <c r="AB81" s="3">
        <v>0.12721417069243199</v>
      </c>
      <c r="AC81" s="3">
        <v>0.16316673666526699</v>
      </c>
      <c r="AD81" s="3">
        <v>2.1426770859591601E-2</v>
      </c>
      <c r="AE81" s="3">
        <v>7.29416903253986E-2</v>
      </c>
      <c r="AF81" s="3">
        <v>7.3494547178757696E-2</v>
      </c>
      <c r="AG81">
        <f t="shared" si="2"/>
        <v>0</v>
      </c>
    </row>
    <row r="82" spans="1:33" x14ac:dyDescent="0.2">
      <c r="A82" t="s">
        <v>148</v>
      </c>
      <c r="B82" t="s">
        <v>217</v>
      </c>
      <c r="C82" t="s">
        <v>149</v>
      </c>
      <c r="D82" s="10">
        <v>1.75489909330214E-3</v>
      </c>
      <c r="E82" s="10">
        <v>0</v>
      </c>
      <c r="F82" s="10">
        <v>0</v>
      </c>
      <c r="G82" s="10">
        <v>0</v>
      </c>
      <c r="H82" s="10">
        <v>0</v>
      </c>
      <c r="I82" s="10">
        <v>1.46127618119825E-3</v>
      </c>
      <c r="J82" s="2">
        <v>3.8527397260274001E-3</v>
      </c>
      <c r="K82" s="2">
        <v>7.9534432589718693E-3</v>
      </c>
      <c r="L82" s="2">
        <v>7.9160894518107996E-4</v>
      </c>
      <c r="M82" s="2">
        <v>0</v>
      </c>
      <c r="N82" s="2">
        <v>2.0360378703043901E-4</v>
      </c>
      <c r="O82" s="2">
        <v>0</v>
      </c>
      <c r="P82" s="2">
        <v>4.0458530006743098E-4</v>
      </c>
      <c r="Q82" s="2">
        <v>2.0953901416882899E-3</v>
      </c>
      <c r="R82" s="2">
        <v>3.8764242922589001E-3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3">
        <v>1.65406427221172E-3</v>
      </c>
      <c r="AB82" s="3">
        <v>1.9323671497584499E-3</v>
      </c>
      <c r="AC82" s="3">
        <v>1.25997480050399E-3</v>
      </c>
      <c r="AD82" s="3">
        <v>0</v>
      </c>
      <c r="AE82" s="3">
        <v>1.7471063550993701E-3</v>
      </c>
      <c r="AF82" s="3">
        <v>1.42247510668563E-3</v>
      </c>
      <c r="AG82">
        <f t="shared" si="2"/>
        <v>15</v>
      </c>
    </row>
    <row r="83" spans="1:33" x14ac:dyDescent="0.2">
      <c r="A83" t="s">
        <v>146</v>
      </c>
      <c r="B83" t="s">
        <v>291</v>
      </c>
      <c r="C83" t="s">
        <v>147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5">
        <v>2.7793218454697098E-3</v>
      </c>
      <c r="T83" s="5">
        <v>3.7659327925840102E-3</v>
      </c>
      <c r="U83" s="5">
        <v>4.7978067169294003E-3</v>
      </c>
      <c r="V83" s="5">
        <v>2.50705108116578E-3</v>
      </c>
      <c r="W83" s="5">
        <v>6.4678404599353197E-3</v>
      </c>
      <c r="X83" s="5">
        <v>4.7781569965870303E-3</v>
      </c>
      <c r="Y83" s="5">
        <v>1.6404199475065599E-3</v>
      </c>
      <c r="Z83" s="5">
        <v>3.1634446397188001E-3</v>
      </c>
      <c r="AA83" s="3">
        <v>4.7258979206049199E-4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>
        <f t="shared" si="2"/>
        <v>20</v>
      </c>
    </row>
    <row r="84" spans="1:33" x14ac:dyDescent="0.2">
      <c r="A84" t="s">
        <v>184</v>
      </c>
      <c r="B84" t="s">
        <v>286</v>
      </c>
      <c r="C84" t="s">
        <v>185</v>
      </c>
      <c r="D84" s="10">
        <v>0</v>
      </c>
      <c r="E84" s="10">
        <v>1.4496255134090401E-3</v>
      </c>
      <c r="F84" s="10">
        <v>4.3215211754537599E-4</v>
      </c>
      <c r="G84" s="10">
        <v>0</v>
      </c>
      <c r="H84" s="10">
        <v>1.08049702863317E-3</v>
      </c>
      <c r="I84" s="10">
        <v>9.7418412079883102E-4</v>
      </c>
      <c r="J84" s="2">
        <v>8.56164383561644E-4</v>
      </c>
      <c r="K84" s="2">
        <v>2.7158098933074701E-3</v>
      </c>
      <c r="L84" s="2">
        <v>2.3748268355432401E-3</v>
      </c>
      <c r="M84" s="2">
        <v>8.6617583369424001E-4</v>
      </c>
      <c r="N84" s="2">
        <v>5.0900946757609703E-4</v>
      </c>
      <c r="O84" s="2">
        <v>1.3270421704511899E-3</v>
      </c>
      <c r="P84" s="2">
        <v>6.7430883344571802E-4</v>
      </c>
      <c r="Q84" s="2">
        <v>1.1973657952504501E-3</v>
      </c>
      <c r="R84" s="2">
        <v>1.05720662516152E-3</v>
      </c>
      <c r="S84" s="5">
        <v>5.8365758754863797E-3</v>
      </c>
      <c r="T84" s="5">
        <v>5.7937427578215496E-3</v>
      </c>
      <c r="U84" s="5">
        <v>9.5956134338588094E-3</v>
      </c>
      <c r="V84" s="5">
        <v>2.0683171419617698E-2</v>
      </c>
      <c r="W84" s="5">
        <v>2.62306863097377E-2</v>
      </c>
      <c r="X84" s="5">
        <v>2.0136518771331099E-2</v>
      </c>
      <c r="Y84" s="5">
        <v>1.1811023622047201E-2</v>
      </c>
      <c r="Z84" s="5">
        <v>1.9332161687170502E-2</v>
      </c>
      <c r="AA84" s="3">
        <v>4.7258979206049199E-4</v>
      </c>
      <c r="AB84" s="3">
        <v>6.4412238325281795E-4</v>
      </c>
      <c r="AC84" s="3">
        <v>1.25997480050399E-3</v>
      </c>
      <c r="AD84" s="3">
        <v>1.2603982858583301E-3</v>
      </c>
      <c r="AE84" s="3">
        <v>1.9654946494867898E-3</v>
      </c>
      <c r="AF84" s="3">
        <v>2.1337126600284501E-3</v>
      </c>
      <c r="AG84">
        <f t="shared" si="2"/>
        <v>2</v>
      </c>
    </row>
    <row r="85" spans="1:33" x14ac:dyDescent="0.2">
      <c r="A85" t="s">
        <v>186</v>
      </c>
      <c r="B85" t="s">
        <v>299</v>
      </c>
      <c r="C85" t="s">
        <v>187</v>
      </c>
      <c r="D85" s="10">
        <v>0</v>
      </c>
      <c r="E85" s="10">
        <v>4.8320850446967897E-4</v>
      </c>
      <c r="F85" s="10">
        <v>0</v>
      </c>
      <c r="G85" s="10">
        <v>0</v>
      </c>
      <c r="H85" s="10">
        <v>0</v>
      </c>
      <c r="I85" s="10">
        <v>0</v>
      </c>
      <c r="J85" s="2">
        <v>2.8538812785388099E-4</v>
      </c>
      <c r="K85" s="2">
        <v>3.8797284190106697E-4</v>
      </c>
      <c r="L85" s="2">
        <v>3.9580447259053998E-4</v>
      </c>
      <c r="M85" s="2">
        <v>0</v>
      </c>
      <c r="N85" s="2">
        <v>0</v>
      </c>
      <c r="O85" s="2">
        <v>2.9489826010026498E-4</v>
      </c>
      <c r="P85" s="2">
        <v>2.6972353337828699E-4</v>
      </c>
      <c r="Q85" s="2">
        <v>1.9956096587507501E-4</v>
      </c>
      <c r="R85" s="2">
        <v>0</v>
      </c>
      <c r="S85" s="5">
        <v>1.6675931072818199E-3</v>
      </c>
      <c r="T85" s="5">
        <v>2.0278099652375398E-3</v>
      </c>
      <c r="U85" s="5">
        <v>1.71350239890336E-3</v>
      </c>
      <c r="V85" s="5">
        <v>3.7605766217486702E-3</v>
      </c>
      <c r="W85" s="5">
        <v>5.0305425799496897E-3</v>
      </c>
      <c r="X85" s="5">
        <v>5.1194539249146799E-3</v>
      </c>
      <c r="Y85" s="5">
        <v>3.60892388451444E-3</v>
      </c>
      <c r="Z85" s="5">
        <v>4.9209138840070298E-3</v>
      </c>
      <c r="AA85" s="3">
        <v>0</v>
      </c>
      <c r="AB85" s="3">
        <v>0</v>
      </c>
      <c r="AC85" s="3">
        <v>4.1999160016799699E-4</v>
      </c>
      <c r="AD85" s="3">
        <v>0</v>
      </c>
      <c r="AE85" s="3">
        <v>4.3677658877484203E-4</v>
      </c>
      <c r="AF85" s="3">
        <v>4.74158368895211E-4</v>
      </c>
      <c r="AG85">
        <f t="shared" si="2"/>
        <v>11</v>
      </c>
    </row>
    <row r="86" spans="1:33" x14ac:dyDescent="0.2">
      <c r="A86" t="s">
        <v>150</v>
      </c>
      <c r="B86" t="s">
        <v>253</v>
      </c>
      <c r="C86" t="s">
        <v>151</v>
      </c>
      <c r="D86" s="10">
        <v>8.7744954665106803E-4</v>
      </c>
      <c r="E86" s="10">
        <v>0</v>
      </c>
      <c r="F86" s="10">
        <v>0</v>
      </c>
      <c r="G86" s="10">
        <v>0</v>
      </c>
      <c r="H86" s="10">
        <v>2.4311183144246399E-3</v>
      </c>
      <c r="I86" s="10">
        <v>9.7418412079883102E-4</v>
      </c>
      <c r="J86" s="2">
        <v>3.4246575342465799E-3</v>
      </c>
      <c r="K86" s="2">
        <v>0</v>
      </c>
      <c r="L86" s="2">
        <v>3.9580447259054E-3</v>
      </c>
      <c r="M86" s="2">
        <v>2.5985275010827198E-3</v>
      </c>
      <c r="N86" s="2">
        <v>2.8504530184261401E-3</v>
      </c>
      <c r="O86" s="2">
        <v>2.3591860808021199E-3</v>
      </c>
      <c r="P86" s="2">
        <v>2.5623735670937302E-3</v>
      </c>
      <c r="Q86" s="2">
        <v>2.19517062462582E-3</v>
      </c>
      <c r="R86" s="2">
        <v>3.6414894866674502E-3</v>
      </c>
      <c r="S86" s="5">
        <v>2.7793218454697098E-3</v>
      </c>
      <c r="T86" s="5">
        <v>5.7937427578215496E-3</v>
      </c>
      <c r="U86" s="5">
        <v>4.4551062371487298E-3</v>
      </c>
      <c r="V86" s="5">
        <v>8.7746787840802306E-3</v>
      </c>
      <c r="W86" s="5">
        <v>1.07797340998922E-2</v>
      </c>
      <c r="X86" s="5">
        <v>4.7781569965870303E-3</v>
      </c>
      <c r="Y86" s="5">
        <v>1.01706036745407E-2</v>
      </c>
      <c r="Z86" s="5">
        <v>1.15992970123023E-2</v>
      </c>
      <c r="AA86" s="3">
        <v>0</v>
      </c>
      <c r="AB86" s="3">
        <v>0</v>
      </c>
      <c r="AC86" s="3">
        <v>0</v>
      </c>
      <c r="AD86" s="3">
        <v>5.0415931434333295E-4</v>
      </c>
      <c r="AE86" s="3">
        <v>0</v>
      </c>
      <c r="AF86" s="3">
        <v>0</v>
      </c>
      <c r="AG86">
        <f t="shared" si="2"/>
        <v>9</v>
      </c>
    </row>
    <row r="87" spans="1:33" x14ac:dyDescent="0.2">
      <c r="A87" t="s">
        <v>136</v>
      </c>
      <c r="B87" t="s">
        <v>292</v>
      </c>
      <c r="C87" t="s">
        <v>137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2">
        <v>4.28082191780822E-4</v>
      </c>
      <c r="K87" s="2">
        <v>0</v>
      </c>
      <c r="L87" s="2">
        <v>0</v>
      </c>
      <c r="M87" s="2">
        <v>0</v>
      </c>
      <c r="N87" s="2">
        <v>8.1441514812175496E-4</v>
      </c>
      <c r="O87" s="2">
        <v>5.8979652020053105E-4</v>
      </c>
      <c r="P87" s="2">
        <v>5.3944706675657496E-4</v>
      </c>
      <c r="Q87" s="2">
        <v>1.39692676112552E-3</v>
      </c>
      <c r="R87" s="2">
        <v>9.3973922236579395E-4</v>
      </c>
      <c r="S87" s="5">
        <v>0</v>
      </c>
      <c r="T87" s="5">
        <v>0</v>
      </c>
      <c r="U87" s="5">
        <v>0</v>
      </c>
      <c r="V87" s="5">
        <v>0</v>
      </c>
      <c r="W87" s="5">
        <v>7.1864893999281395E-4</v>
      </c>
      <c r="X87" s="5">
        <v>6.8259385665529E-4</v>
      </c>
      <c r="Y87" s="5">
        <v>0</v>
      </c>
      <c r="Z87" s="5">
        <v>7.0298769771529003E-4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>
        <f t="shared" si="2"/>
        <v>20</v>
      </c>
    </row>
    <row r="88" spans="1:33" x14ac:dyDescent="0.2">
      <c r="A88" t="s">
        <v>138</v>
      </c>
      <c r="B88" t="s">
        <v>285</v>
      </c>
      <c r="C88" t="s">
        <v>139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2">
        <v>8.56164383561644E-4</v>
      </c>
      <c r="K88" s="2">
        <v>0</v>
      </c>
      <c r="L88" s="2">
        <v>0</v>
      </c>
      <c r="M88" s="2">
        <v>0</v>
      </c>
      <c r="N88" s="2">
        <v>1.32342461569785E-3</v>
      </c>
      <c r="O88" s="2">
        <v>5.8979652020053105E-4</v>
      </c>
      <c r="P88" s="2">
        <v>8.0917060013486195E-4</v>
      </c>
      <c r="Q88" s="2">
        <v>5.9868289762522405E-4</v>
      </c>
      <c r="R88" s="2">
        <v>5.8733701397862105E-4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>
        <f t="shared" si="2"/>
        <v>23</v>
      </c>
    </row>
    <row r="89" spans="1:33" x14ac:dyDescent="0.2">
      <c r="A89" t="s">
        <v>166</v>
      </c>
      <c r="B89" t="s">
        <v>262</v>
      </c>
      <c r="C89" t="s">
        <v>167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2">
        <v>2.8538812785388099E-4</v>
      </c>
      <c r="K89" s="2">
        <v>0</v>
      </c>
      <c r="L89" s="2">
        <v>5.9370670888581002E-4</v>
      </c>
      <c r="M89" s="2">
        <v>0</v>
      </c>
      <c r="N89" s="2">
        <v>3.0540568054565799E-4</v>
      </c>
      <c r="O89" s="2">
        <v>5.8979652020053105E-4</v>
      </c>
      <c r="P89" s="2">
        <v>4.0458530006743098E-4</v>
      </c>
      <c r="Q89" s="2">
        <v>6.9846338056276205E-4</v>
      </c>
      <c r="R89" s="2">
        <v>0</v>
      </c>
      <c r="S89" s="5">
        <v>0</v>
      </c>
      <c r="T89" s="5">
        <v>0</v>
      </c>
      <c r="U89" s="5">
        <v>0</v>
      </c>
      <c r="V89" s="5">
        <v>6.26762770291445E-4</v>
      </c>
      <c r="W89" s="5">
        <v>7.1864893999281395E-4</v>
      </c>
      <c r="X89" s="5">
        <v>6.8259385665529E-4</v>
      </c>
      <c r="Y89" s="5">
        <v>1.31233595800525E-3</v>
      </c>
      <c r="Z89" s="5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>
        <f t="shared" si="2"/>
        <v>19</v>
      </c>
    </row>
    <row r="90" spans="1:33" x14ac:dyDescent="0.2">
      <c r="A90" t="s">
        <v>168</v>
      </c>
      <c r="B90" t="s">
        <v>263</v>
      </c>
      <c r="C90" t="s">
        <v>169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2">
        <v>0</v>
      </c>
      <c r="K90" s="2">
        <v>0</v>
      </c>
      <c r="L90" s="2">
        <v>9.8951118147635108E-4</v>
      </c>
      <c r="M90" s="2">
        <v>0</v>
      </c>
      <c r="N90" s="2">
        <v>1.11982082866741E-3</v>
      </c>
      <c r="O90" s="2">
        <v>8.8469478030079598E-4</v>
      </c>
      <c r="P90" s="2">
        <v>8.0917060013486195E-4</v>
      </c>
      <c r="Q90" s="2">
        <v>5.9868289762522405E-4</v>
      </c>
      <c r="R90" s="2">
        <v>0</v>
      </c>
      <c r="S90" s="5">
        <v>0</v>
      </c>
      <c r="T90" s="5">
        <v>0</v>
      </c>
      <c r="U90" s="5">
        <v>0</v>
      </c>
      <c r="V90" s="5">
        <v>0</v>
      </c>
      <c r="W90" s="5">
        <v>2.1559468199784399E-3</v>
      </c>
      <c r="X90" s="5">
        <v>1.0238907849829399E-3</v>
      </c>
      <c r="Y90" s="5">
        <v>1.9685039370078701E-3</v>
      </c>
      <c r="Z90" s="5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>
        <f t="shared" si="2"/>
        <v>21</v>
      </c>
    </row>
    <row r="91" spans="1:33" x14ac:dyDescent="0.2">
      <c r="A91" t="s">
        <v>176</v>
      </c>
      <c r="B91" t="s">
        <v>273</v>
      </c>
      <c r="C91" t="s">
        <v>177</v>
      </c>
      <c r="D91" s="10">
        <v>8.7744954665106803E-4</v>
      </c>
      <c r="E91" s="10">
        <v>2.1744382701135499E-3</v>
      </c>
      <c r="F91" s="10">
        <v>8.6430423509075197E-4</v>
      </c>
      <c r="G91" s="10">
        <v>0</v>
      </c>
      <c r="H91" s="10">
        <v>2.4311183144246399E-3</v>
      </c>
      <c r="I91" s="10">
        <v>2.4354603019970801E-3</v>
      </c>
      <c r="J91" s="2">
        <v>6.1358447488584498E-3</v>
      </c>
      <c r="K91" s="2">
        <v>2.09505334626576E-2</v>
      </c>
      <c r="L91" s="2">
        <v>5.1454581436770203E-3</v>
      </c>
      <c r="M91" s="2">
        <v>1.94889562581204E-3</v>
      </c>
      <c r="N91" s="2">
        <v>1.22162272218263E-3</v>
      </c>
      <c r="O91" s="2">
        <v>1.3270421704511899E-3</v>
      </c>
      <c r="P91" s="2">
        <v>1.7532029669588701E-3</v>
      </c>
      <c r="Q91" s="2">
        <v>3.7916583516264201E-3</v>
      </c>
      <c r="R91" s="2">
        <v>6.4607071537648303E-3</v>
      </c>
      <c r="S91" s="5">
        <v>7.7821011673151804E-3</v>
      </c>
      <c r="T91" s="5">
        <v>1.1008111239860899E-2</v>
      </c>
      <c r="U91" s="5">
        <v>1.54215215901302E-2</v>
      </c>
      <c r="V91" s="5">
        <v>8.4612973989344996E-3</v>
      </c>
      <c r="W91" s="5">
        <v>1.1498383039885001E-2</v>
      </c>
      <c r="X91" s="5">
        <v>1.43344709897611E-2</v>
      </c>
      <c r="Y91" s="5">
        <v>3.2808398950131198E-3</v>
      </c>
      <c r="Z91" s="5">
        <v>5.6239015817223202E-3</v>
      </c>
      <c r="AA91" s="3">
        <v>1.18147448015123E-3</v>
      </c>
      <c r="AB91" s="3">
        <v>2.8985507246376799E-3</v>
      </c>
      <c r="AC91" s="3">
        <v>4.1999160016799699E-4</v>
      </c>
      <c r="AD91" s="3">
        <v>3.7811948575749901E-3</v>
      </c>
      <c r="AE91" s="3">
        <v>2.4022712382616301E-3</v>
      </c>
      <c r="AF91" s="3">
        <v>2.6078710289236598E-3</v>
      </c>
      <c r="AG91">
        <f t="shared" si="2"/>
        <v>1</v>
      </c>
    </row>
    <row r="92" spans="1:33" x14ac:dyDescent="0.2">
      <c r="A92" t="s">
        <v>178</v>
      </c>
      <c r="B92" t="s">
        <v>274</v>
      </c>
      <c r="C92" t="s">
        <v>179</v>
      </c>
      <c r="D92" s="10">
        <v>2.92483182217023E-3</v>
      </c>
      <c r="E92" s="10">
        <v>3.8656680357574301E-3</v>
      </c>
      <c r="F92" s="10">
        <v>1.7286084701815E-3</v>
      </c>
      <c r="G92" s="10">
        <v>9.3984962406015E-4</v>
      </c>
      <c r="H92" s="10">
        <v>2.4311183144246399E-3</v>
      </c>
      <c r="I92" s="10">
        <v>1.21773015099854E-3</v>
      </c>
      <c r="J92" s="2">
        <v>0</v>
      </c>
      <c r="K92" s="2">
        <v>1.3579049466537301E-3</v>
      </c>
      <c r="L92" s="2">
        <v>2.7706313081337802E-3</v>
      </c>
      <c r="M92" s="2">
        <v>6.4963187527067995E-4</v>
      </c>
      <c r="N92" s="2">
        <v>0</v>
      </c>
      <c r="O92" s="2">
        <v>5.8979652020053105E-4</v>
      </c>
      <c r="P92" s="2">
        <v>0</v>
      </c>
      <c r="Q92" s="2">
        <v>4.9890241468768704E-4</v>
      </c>
      <c r="R92" s="2">
        <v>0</v>
      </c>
      <c r="S92" s="5">
        <v>4.7248471372984997E-3</v>
      </c>
      <c r="T92" s="5">
        <v>8.4009269988412506E-3</v>
      </c>
      <c r="U92" s="5">
        <v>6.5113091158327599E-3</v>
      </c>
      <c r="V92" s="5">
        <v>4.3873393920401101E-3</v>
      </c>
      <c r="W92" s="5">
        <v>3.9525691699604697E-3</v>
      </c>
      <c r="X92" s="5">
        <v>3.7542662116041002E-3</v>
      </c>
      <c r="Y92" s="5">
        <v>5.2493438320209999E-3</v>
      </c>
      <c r="Z92" s="5">
        <v>2.8119507908611601E-3</v>
      </c>
      <c r="AA92" s="3">
        <v>7.0888468809073696E-4</v>
      </c>
      <c r="AB92" s="3">
        <v>1.28824476650564E-3</v>
      </c>
      <c r="AC92" s="3">
        <v>0</v>
      </c>
      <c r="AD92" s="3">
        <v>0</v>
      </c>
      <c r="AE92" s="3">
        <v>6.5516488316226204E-4</v>
      </c>
      <c r="AF92" s="3">
        <v>0</v>
      </c>
      <c r="AG92">
        <f t="shared" si="2"/>
        <v>7</v>
      </c>
    </row>
    <row r="93" spans="1:33" x14ac:dyDescent="0.2">
      <c r="A93" t="s">
        <v>174</v>
      </c>
      <c r="B93" t="s">
        <v>205</v>
      </c>
      <c r="C93" t="s">
        <v>175</v>
      </c>
      <c r="D93" s="10">
        <v>4.3872477332553396E-3</v>
      </c>
      <c r="E93" s="10">
        <v>6.0401063058709804E-3</v>
      </c>
      <c r="F93" s="10">
        <v>4.1054451166810703E-3</v>
      </c>
      <c r="G93" s="10">
        <v>3.5244360902255598E-3</v>
      </c>
      <c r="H93" s="10">
        <v>5.9427336574824404E-3</v>
      </c>
      <c r="I93" s="10">
        <v>7.7934729663906499E-3</v>
      </c>
      <c r="J93" s="2">
        <v>4.28082191780822E-4</v>
      </c>
      <c r="K93" s="2">
        <v>9.69932104752667E-4</v>
      </c>
      <c r="L93" s="2">
        <v>9.8951118147635108E-4</v>
      </c>
      <c r="M93" s="2">
        <v>1.0827197921178E-3</v>
      </c>
      <c r="N93" s="2">
        <v>0</v>
      </c>
      <c r="O93" s="2">
        <v>2.9489826010026498E-4</v>
      </c>
      <c r="P93" s="2">
        <v>0</v>
      </c>
      <c r="Q93" s="2">
        <v>2.9934144881261203E-4</v>
      </c>
      <c r="R93" s="2">
        <v>3.52402208387173E-4</v>
      </c>
      <c r="S93" s="5">
        <v>9.4496942745969995E-3</v>
      </c>
      <c r="T93" s="5">
        <v>1.30359212050985E-2</v>
      </c>
      <c r="U93" s="5">
        <v>9.2529129540781397E-3</v>
      </c>
      <c r="V93" s="5">
        <v>9.4014415543716701E-3</v>
      </c>
      <c r="W93" s="5">
        <v>1.22170319798778E-2</v>
      </c>
      <c r="X93" s="5">
        <v>6.1433447098976097E-3</v>
      </c>
      <c r="Y93" s="5">
        <v>8.20209973753281E-3</v>
      </c>
      <c r="Z93" s="5">
        <v>1.19507908611599E-2</v>
      </c>
      <c r="AA93" s="3">
        <v>2.5992438563326998E-3</v>
      </c>
      <c r="AB93" s="3">
        <v>1.6103059581320501E-3</v>
      </c>
      <c r="AC93" s="3">
        <v>1.4699706005879901E-3</v>
      </c>
      <c r="AD93" s="3">
        <v>1.2603982858583301E-3</v>
      </c>
      <c r="AE93" s="3">
        <v>6.5516488316226204E-4</v>
      </c>
      <c r="AF93" s="3">
        <v>7.1123755334281697E-4</v>
      </c>
      <c r="AG93">
        <f t="shared" si="2"/>
        <v>2</v>
      </c>
    </row>
    <row r="94" spans="1:33" x14ac:dyDescent="0.2">
      <c r="A94" t="s">
        <v>180</v>
      </c>
      <c r="B94" t="s">
        <v>287</v>
      </c>
      <c r="C94" t="s">
        <v>181</v>
      </c>
      <c r="D94" s="10">
        <v>4.0947645510383199E-3</v>
      </c>
      <c r="E94" s="10">
        <v>5.3152935491664697E-3</v>
      </c>
      <c r="F94" s="10">
        <v>3.8893690579083801E-3</v>
      </c>
      <c r="G94" s="10">
        <v>3.5244360902255598E-3</v>
      </c>
      <c r="H94" s="10">
        <v>5.4024851431658596E-3</v>
      </c>
      <c r="I94" s="10">
        <v>7.5499269361909401E-3</v>
      </c>
      <c r="J94" s="2">
        <v>4.28082191780822E-4</v>
      </c>
      <c r="K94" s="2">
        <v>7.7594568380213395E-4</v>
      </c>
      <c r="L94" s="2">
        <v>7.9160894518107996E-4</v>
      </c>
      <c r="M94" s="2">
        <v>8.6617583369424001E-4</v>
      </c>
      <c r="N94" s="2">
        <v>0</v>
      </c>
      <c r="O94" s="2">
        <v>2.9489826010026498E-4</v>
      </c>
      <c r="P94" s="2">
        <v>0</v>
      </c>
      <c r="Q94" s="2">
        <v>2.9934144881261203E-4</v>
      </c>
      <c r="R94" s="2">
        <v>3.52402208387173E-4</v>
      </c>
      <c r="S94" s="5">
        <v>8.6158977209560908E-3</v>
      </c>
      <c r="T94" s="5">
        <v>1.1297798377751999E-2</v>
      </c>
      <c r="U94" s="5">
        <v>7.8821110349554507E-3</v>
      </c>
      <c r="V94" s="5">
        <v>8.4612973989344996E-3</v>
      </c>
      <c r="W94" s="5">
        <v>1.11390585698886E-2</v>
      </c>
      <c r="X94" s="5">
        <v>5.1194539249146799E-3</v>
      </c>
      <c r="Y94" s="5">
        <v>7.8740157480314994E-3</v>
      </c>
      <c r="Z94" s="5">
        <v>1.15992970123023E-2</v>
      </c>
      <c r="AA94" s="3">
        <v>2.5992438563326998E-3</v>
      </c>
      <c r="AB94" s="3">
        <v>1.6103059581320501E-3</v>
      </c>
      <c r="AC94" s="3">
        <v>1.4699706005879901E-3</v>
      </c>
      <c r="AD94" s="3">
        <v>1.2603982858583301E-3</v>
      </c>
      <c r="AE94" s="3">
        <v>6.5516488316226204E-4</v>
      </c>
      <c r="AF94" s="3">
        <v>7.1123755334281697E-4</v>
      </c>
      <c r="AG94">
        <f t="shared" si="2"/>
        <v>2</v>
      </c>
    </row>
    <row r="95" spans="1:33" x14ac:dyDescent="0.2">
      <c r="A95" t="s">
        <v>4</v>
      </c>
      <c r="B95" t="s">
        <v>220</v>
      </c>
      <c r="C95" t="s">
        <v>5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2">
        <v>5.2796803652967999E-3</v>
      </c>
      <c r="K95" s="2">
        <v>2.1338506304558699E-3</v>
      </c>
      <c r="L95" s="2">
        <v>1.32594498317831E-2</v>
      </c>
      <c r="M95" s="2">
        <v>1.94889562581204E-3</v>
      </c>
      <c r="N95" s="2">
        <v>2.7486511249109201E-3</v>
      </c>
      <c r="O95" s="2">
        <v>2.8015334709525202E-3</v>
      </c>
      <c r="P95" s="2">
        <v>2.4275118004045901E-3</v>
      </c>
      <c r="Q95" s="2">
        <v>6.9846338056276198E-3</v>
      </c>
      <c r="R95" s="2">
        <v>5.2860331258075899E-3</v>
      </c>
      <c r="S95" s="5">
        <v>2.91828793774319E-2</v>
      </c>
      <c r="T95" s="5">
        <v>1.2166859791425301E-2</v>
      </c>
      <c r="U95" s="5">
        <v>1.16518163125428E-2</v>
      </c>
      <c r="V95" s="5">
        <v>4.3873393920401101E-3</v>
      </c>
      <c r="W95" s="5">
        <v>8.2644628099173608E-3</v>
      </c>
      <c r="X95" s="5">
        <v>6.1433447098976097E-3</v>
      </c>
      <c r="Y95" s="5">
        <v>3.9370078740157497E-3</v>
      </c>
      <c r="Z95" s="5">
        <v>4.9209138840070298E-3</v>
      </c>
      <c r="AA95" s="3">
        <v>4.7258979206049199E-4</v>
      </c>
      <c r="AB95" s="3">
        <v>6.7632850241545897E-3</v>
      </c>
      <c r="AC95" s="3">
        <v>1.25997480050399E-3</v>
      </c>
      <c r="AD95" s="3">
        <v>1.2603982858583301E-3</v>
      </c>
      <c r="AE95" s="3">
        <v>1.1574579602533301E-2</v>
      </c>
      <c r="AF95" s="3">
        <v>1.18539592223803E-3</v>
      </c>
      <c r="AG95">
        <f t="shared" si="2"/>
        <v>6</v>
      </c>
    </row>
    <row r="96" spans="1:33" x14ac:dyDescent="0.2">
      <c r="A96" t="s">
        <v>14</v>
      </c>
      <c r="B96" t="s">
        <v>219</v>
      </c>
      <c r="C96" t="s">
        <v>15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2">
        <v>1.56963470319635E-3</v>
      </c>
      <c r="K96" s="2">
        <v>7.7594568380213395E-4</v>
      </c>
      <c r="L96" s="2">
        <v>1.3853156540668901E-3</v>
      </c>
      <c r="M96" s="2">
        <v>0</v>
      </c>
      <c r="N96" s="2">
        <v>3.0540568054565799E-4</v>
      </c>
      <c r="O96" s="2">
        <v>5.8979652020053105E-4</v>
      </c>
      <c r="P96" s="2">
        <v>2.6972353337828699E-4</v>
      </c>
      <c r="Q96" s="2">
        <v>1.6962682099381399E-3</v>
      </c>
      <c r="R96" s="2">
        <v>1.6445436391401399E-3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3">
        <v>0</v>
      </c>
      <c r="AB96" s="3">
        <v>0</v>
      </c>
      <c r="AC96" s="3">
        <v>0</v>
      </c>
      <c r="AD96" s="3">
        <v>0</v>
      </c>
      <c r="AE96" s="3">
        <v>8.7355317754968297E-4</v>
      </c>
      <c r="AF96" s="3">
        <v>0</v>
      </c>
      <c r="AG96">
        <f t="shared" si="2"/>
        <v>20</v>
      </c>
    </row>
    <row r="97" spans="1:33" x14ac:dyDescent="0.2">
      <c r="A97" t="s">
        <v>188</v>
      </c>
      <c r="B97" t="s">
        <v>305</v>
      </c>
      <c r="C97" t="s">
        <v>189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2">
        <v>1.7265981735159801E-2</v>
      </c>
      <c r="K97" s="2">
        <v>0</v>
      </c>
      <c r="L97" s="2">
        <v>3.9580447259053998E-4</v>
      </c>
      <c r="M97" s="2">
        <v>0</v>
      </c>
      <c r="N97" s="2">
        <v>2.71811055685636E-2</v>
      </c>
      <c r="O97" s="2">
        <v>1.7988793866116199E-2</v>
      </c>
      <c r="P97" s="2">
        <v>1.8341200269723499E-2</v>
      </c>
      <c r="Q97" s="2">
        <v>1.8359608860506901E-2</v>
      </c>
      <c r="R97" s="2">
        <v>1.8324914836133001E-2</v>
      </c>
      <c r="S97" s="5">
        <v>0</v>
      </c>
      <c r="T97" s="5">
        <v>0</v>
      </c>
      <c r="U97" s="5">
        <v>0</v>
      </c>
      <c r="V97" s="5">
        <v>9.4014415543716701E-4</v>
      </c>
      <c r="W97" s="5">
        <v>0</v>
      </c>
      <c r="X97" s="5">
        <v>2.0477815699658699E-3</v>
      </c>
      <c r="Y97" s="5">
        <v>0</v>
      </c>
      <c r="Z97" s="5">
        <v>2.1089630931458701E-3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>
        <f t="shared" si="2"/>
        <v>19</v>
      </c>
    </row>
    <row r="98" spans="1:33" x14ac:dyDescent="0.2">
      <c r="A98" t="s">
        <v>192</v>
      </c>
      <c r="B98" t="s">
        <v>251</v>
      </c>
      <c r="C98" t="s">
        <v>193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2">
        <v>1.71232876712329E-3</v>
      </c>
      <c r="K98" s="2">
        <v>9.69932104752667E-4</v>
      </c>
      <c r="L98" s="2">
        <v>3.3643380170195899E-3</v>
      </c>
      <c r="M98" s="2">
        <v>3.46470333477696E-3</v>
      </c>
      <c r="N98" s="2">
        <v>1.73063218975873E-3</v>
      </c>
      <c r="O98" s="2">
        <v>1.62194043055146E-3</v>
      </c>
      <c r="P98" s="2">
        <v>2.0229265003371502E-3</v>
      </c>
      <c r="Q98" s="2">
        <v>1.49670724406306E-3</v>
      </c>
      <c r="R98" s="2">
        <v>2.9366850698931001E-3</v>
      </c>
      <c r="S98" s="5">
        <v>3.0572540300166798E-3</v>
      </c>
      <c r="T98" s="5">
        <v>3.1865585168018499E-3</v>
      </c>
      <c r="U98" s="5">
        <v>4.7978067169294003E-3</v>
      </c>
      <c r="V98" s="5">
        <v>3.7605766217486702E-3</v>
      </c>
      <c r="W98" s="5">
        <v>5.7491915199425099E-3</v>
      </c>
      <c r="X98" s="5">
        <v>3.7542662116041002E-3</v>
      </c>
      <c r="Y98" s="5">
        <v>1.9685039370078701E-3</v>
      </c>
      <c r="Z98" s="5">
        <v>4.2179261862917402E-3</v>
      </c>
      <c r="AA98" s="3">
        <v>4.7258979206049199E-4</v>
      </c>
      <c r="AB98" s="3">
        <v>6.4412238325281795E-4</v>
      </c>
      <c r="AC98" s="3">
        <v>0</v>
      </c>
      <c r="AD98" s="3">
        <v>0</v>
      </c>
      <c r="AE98" s="3">
        <v>1.5287180607119501E-3</v>
      </c>
      <c r="AF98" s="3">
        <v>7.1123755334281697E-4</v>
      </c>
      <c r="AG98">
        <f t="shared" ref="AG98:AG102" si="3">COUNTIF(D98:AF98,0)</f>
        <v>8</v>
      </c>
    </row>
    <row r="99" spans="1:33" x14ac:dyDescent="0.2">
      <c r="A99" t="s">
        <v>190</v>
      </c>
      <c r="B99" t="s">
        <v>284</v>
      </c>
      <c r="C99" t="s">
        <v>191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2">
        <v>0</v>
      </c>
      <c r="K99" s="2">
        <v>0</v>
      </c>
      <c r="L99" s="2">
        <v>0</v>
      </c>
      <c r="M99" s="2">
        <v>0</v>
      </c>
      <c r="N99" s="2">
        <v>3.0540568054565799E-4</v>
      </c>
      <c r="O99" s="2">
        <v>0</v>
      </c>
      <c r="P99" s="2">
        <v>2.6972353337828699E-4</v>
      </c>
      <c r="Q99" s="2">
        <v>3.9912193175015002E-4</v>
      </c>
      <c r="R99" s="2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>
        <f t="shared" si="3"/>
        <v>26</v>
      </c>
    </row>
    <row r="100" spans="1:33" x14ac:dyDescent="0.2">
      <c r="A100" t="s">
        <v>196</v>
      </c>
      <c r="B100" t="s">
        <v>280</v>
      </c>
      <c r="C100" t="s">
        <v>197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2">
        <v>5.99315068493151E-3</v>
      </c>
      <c r="K100" s="2">
        <v>0</v>
      </c>
      <c r="L100" s="2">
        <v>3.9580447259053998E-4</v>
      </c>
      <c r="M100" s="2">
        <v>0</v>
      </c>
      <c r="N100" s="2">
        <v>6.7189249720044798E-3</v>
      </c>
      <c r="O100" s="2">
        <v>5.45561781185491E-3</v>
      </c>
      <c r="P100" s="2">
        <v>6.6082265677680401E-3</v>
      </c>
      <c r="Q100" s="2">
        <v>6.2861704250648598E-3</v>
      </c>
      <c r="R100" s="2">
        <v>6.3432397509691103E-3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>
        <f t="shared" si="3"/>
        <v>22</v>
      </c>
    </row>
    <row r="101" spans="1:33" x14ac:dyDescent="0.2">
      <c r="A101" t="s">
        <v>200</v>
      </c>
      <c r="B101" t="s">
        <v>256</v>
      </c>
      <c r="C101" t="s">
        <v>201</v>
      </c>
      <c r="D101" s="10">
        <v>0</v>
      </c>
      <c r="E101" s="10">
        <v>9.6641700893935697E-4</v>
      </c>
      <c r="F101" s="10">
        <v>0</v>
      </c>
      <c r="G101" s="10">
        <v>0</v>
      </c>
      <c r="H101" s="10">
        <v>0</v>
      </c>
      <c r="I101" s="10">
        <v>7.3063809059912296E-4</v>
      </c>
      <c r="J101" s="2">
        <v>2.8538812785388099E-4</v>
      </c>
      <c r="K101" s="2">
        <v>2.9097963142579999E-3</v>
      </c>
      <c r="L101" s="2">
        <v>9.8951118147635108E-4</v>
      </c>
      <c r="M101" s="2">
        <v>0</v>
      </c>
      <c r="N101" s="2">
        <v>3.0540568054565799E-4</v>
      </c>
      <c r="O101" s="2">
        <v>0</v>
      </c>
      <c r="P101" s="2">
        <v>2.6972353337828699E-4</v>
      </c>
      <c r="Q101" s="2">
        <v>3.9912193175015002E-4</v>
      </c>
      <c r="R101" s="2">
        <v>5.8733701397862105E-4</v>
      </c>
      <c r="S101" s="5">
        <v>1.6675931072818199E-3</v>
      </c>
      <c r="T101" s="5">
        <v>2.6071842410197001E-3</v>
      </c>
      <c r="U101" s="5">
        <v>2.0562028786840301E-3</v>
      </c>
      <c r="V101" s="5">
        <v>0</v>
      </c>
      <c r="W101" s="5">
        <v>1.4372978799856301E-3</v>
      </c>
      <c r="X101" s="5">
        <v>1.36518771331058E-3</v>
      </c>
      <c r="Y101" s="5">
        <v>0</v>
      </c>
      <c r="Z101" s="5">
        <v>0</v>
      </c>
      <c r="AA101" s="3">
        <v>1.8903591682419699E-3</v>
      </c>
      <c r="AB101" s="3">
        <v>1.6103059581320501E-3</v>
      </c>
      <c r="AC101" s="3">
        <v>6.29987400251995E-4</v>
      </c>
      <c r="AD101" s="3">
        <v>5.0415931434333295E-4</v>
      </c>
      <c r="AE101" s="3">
        <v>1.0919414719371E-3</v>
      </c>
      <c r="AF101" s="3">
        <v>1.8966334755808399E-3</v>
      </c>
      <c r="AG101">
        <f t="shared" si="3"/>
        <v>9</v>
      </c>
    </row>
    <row r="102" spans="1:33" x14ac:dyDescent="0.2">
      <c r="A102" t="s">
        <v>202</v>
      </c>
      <c r="B102" t="s">
        <v>260</v>
      </c>
      <c r="C102" t="s">
        <v>203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2">
        <v>0</v>
      </c>
      <c r="K102" s="2">
        <v>0</v>
      </c>
      <c r="L102" s="2">
        <v>0</v>
      </c>
      <c r="M102" s="2">
        <v>0</v>
      </c>
      <c r="N102" s="2">
        <v>2.3414435508500499E-3</v>
      </c>
      <c r="O102" s="2">
        <v>2.9489826010026498E-4</v>
      </c>
      <c r="P102" s="2">
        <v>4.0458530006743098E-4</v>
      </c>
      <c r="Q102" s="2">
        <v>1.5964877270006001E-3</v>
      </c>
      <c r="R102" s="2">
        <v>2.2318806531187599E-3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>
        <f t="shared" si="3"/>
        <v>24</v>
      </c>
    </row>
  </sheetData>
  <autoFilter ref="A1:AG1" xr:uid="{CC1BBAD0-BFD9-924A-89C7-5E9A77F5015F}">
    <sortState ref="A2:AG92">
      <sortCondition ref="B1:B9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8B2E-BEB7-4C4B-83A7-757C2BA63AC6}">
  <sheetPr>
    <tabColor rgb="FF00B050"/>
  </sheetPr>
  <dimension ref="A1:AO61"/>
  <sheetViews>
    <sheetView workbookViewId="0">
      <pane ySplit="1" topLeftCell="A2" activePane="bottomLeft" state="frozen"/>
      <selection pane="bottomLeft" activeCell="B1" sqref="B1:AD1"/>
    </sheetView>
  </sheetViews>
  <sheetFormatPr baseColWidth="10" defaultColWidth="8.83203125" defaultRowHeight="15" x14ac:dyDescent="0.2"/>
  <cols>
    <col min="1" max="1" width="13.83203125" customWidth="1"/>
    <col min="2" max="7" width="8.83203125" style="10"/>
    <col min="8" max="16" width="8.83203125" style="2"/>
    <col min="17" max="24" width="8.83203125" style="5"/>
    <col min="25" max="30" width="8.83203125" style="3"/>
    <col min="31" max="41" width="8.83203125" style="6"/>
  </cols>
  <sheetData>
    <row r="1" spans="1:30" x14ac:dyDescent="0.2">
      <c r="A1" s="19" t="s">
        <v>204</v>
      </c>
      <c r="B1" s="24" t="s">
        <v>432</v>
      </c>
      <c r="C1" s="24" t="s">
        <v>433</v>
      </c>
      <c r="D1" s="24" t="s">
        <v>440</v>
      </c>
      <c r="E1" s="24" t="s">
        <v>454</v>
      </c>
      <c r="F1" s="24" t="s">
        <v>453</v>
      </c>
      <c r="G1" s="24" t="s">
        <v>444</v>
      </c>
      <c r="H1" s="20" t="s">
        <v>445</v>
      </c>
      <c r="I1" s="20" t="s">
        <v>434</v>
      </c>
      <c r="J1" s="20" t="s">
        <v>438</v>
      </c>
      <c r="K1" s="20" t="s">
        <v>441</v>
      </c>
      <c r="L1" s="20" t="s">
        <v>456</v>
      </c>
      <c r="M1" s="20" t="s">
        <v>452</v>
      </c>
      <c r="N1" s="20" t="s">
        <v>449</v>
      </c>
      <c r="O1" s="20" t="s">
        <v>457</v>
      </c>
      <c r="P1" s="20" t="s">
        <v>460</v>
      </c>
      <c r="Q1" s="23" t="s">
        <v>436</v>
      </c>
      <c r="R1" s="23" t="s">
        <v>437</v>
      </c>
      <c r="S1" s="23" t="s">
        <v>442</v>
      </c>
      <c r="T1" s="23" t="s">
        <v>448</v>
      </c>
      <c r="U1" s="23" t="s">
        <v>455</v>
      </c>
      <c r="V1" s="23" t="s">
        <v>450</v>
      </c>
      <c r="W1" s="23" t="s">
        <v>458</v>
      </c>
      <c r="X1" s="23" t="s">
        <v>459</v>
      </c>
      <c r="Y1" s="22" t="s">
        <v>435</v>
      </c>
      <c r="Z1" s="22" t="s">
        <v>439</v>
      </c>
      <c r="AA1" s="22" t="s">
        <v>443</v>
      </c>
      <c r="AB1" s="22" t="s">
        <v>446</v>
      </c>
      <c r="AC1" s="22" t="s">
        <v>451</v>
      </c>
      <c r="AD1" s="22" t="s">
        <v>447</v>
      </c>
    </row>
    <row r="2" spans="1:30" x14ac:dyDescent="0.2">
      <c r="A2" t="s">
        <v>225</v>
      </c>
      <c r="B2" s="10">
        <v>0</v>
      </c>
      <c r="C2" s="10">
        <v>7.2481275670451797E-4</v>
      </c>
      <c r="D2" s="10">
        <v>0</v>
      </c>
      <c r="E2" s="10">
        <v>0</v>
      </c>
      <c r="F2" s="10">
        <v>5.4024851431658596E-4</v>
      </c>
      <c r="G2" s="10">
        <v>2.9225523623964901E-3</v>
      </c>
      <c r="H2" s="2">
        <v>2.85388127853881E-3</v>
      </c>
      <c r="I2" s="2">
        <v>2.9097963142579999E-3</v>
      </c>
      <c r="J2" s="2">
        <v>1.78112012665743E-3</v>
      </c>
      <c r="K2" s="2">
        <v>0</v>
      </c>
      <c r="L2" s="2">
        <v>4.0720757406087802E-4</v>
      </c>
      <c r="M2" s="2">
        <v>0</v>
      </c>
      <c r="N2" s="2">
        <v>1.61834120026972E-3</v>
      </c>
      <c r="O2" s="2">
        <v>2.19517062462582E-3</v>
      </c>
      <c r="P2" s="2">
        <v>3.8764242922589001E-3</v>
      </c>
      <c r="Q2" s="5">
        <v>1.1117287381878799E-3</v>
      </c>
      <c r="R2" s="5">
        <v>2.0278099652375398E-3</v>
      </c>
      <c r="S2" s="5">
        <v>0</v>
      </c>
      <c r="T2" s="5">
        <v>1.25352554058289E-3</v>
      </c>
      <c r="U2" s="5">
        <v>0</v>
      </c>
      <c r="V2" s="5">
        <v>6.8259385665529E-4</v>
      </c>
      <c r="W2" s="5">
        <v>0</v>
      </c>
      <c r="X2" s="5">
        <v>0</v>
      </c>
      <c r="Y2" s="3">
        <v>4.7258979206049199E-4</v>
      </c>
      <c r="Z2" s="3">
        <v>0</v>
      </c>
      <c r="AA2" s="3">
        <v>0</v>
      </c>
      <c r="AB2" s="3">
        <v>2.0166372573733301E-3</v>
      </c>
      <c r="AC2" s="3">
        <v>1.0919414719371E-3</v>
      </c>
      <c r="AD2" s="3">
        <v>0</v>
      </c>
    </row>
    <row r="3" spans="1:30" x14ac:dyDescent="0.2">
      <c r="A3" t="s">
        <v>227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2.4354603019970801E-3</v>
      </c>
      <c r="H3" s="2">
        <v>3.7100456621004599E-3</v>
      </c>
      <c r="I3" s="2">
        <v>2.3278370514064001E-3</v>
      </c>
      <c r="J3" s="2">
        <v>1.78112012665743E-3</v>
      </c>
      <c r="K3" s="2">
        <v>0</v>
      </c>
      <c r="L3" s="2">
        <v>4.0720757406087802E-4</v>
      </c>
      <c r="M3" s="2">
        <v>1.03214391035093E-3</v>
      </c>
      <c r="N3" s="2">
        <v>6.7430883344571802E-4</v>
      </c>
      <c r="O3" s="2">
        <v>2.2949511075633601E-3</v>
      </c>
      <c r="P3" s="2">
        <v>4.5812287090332398E-3</v>
      </c>
      <c r="Q3" s="5">
        <v>1.3896609227348499E-3</v>
      </c>
      <c r="R3" s="5">
        <v>5.7937427578215505E-4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3">
        <v>7.0888468809073696E-4</v>
      </c>
      <c r="Z3" s="3">
        <v>6.4412238325281795E-4</v>
      </c>
      <c r="AA3" s="3">
        <v>0</v>
      </c>
      <c r="AB3" s="3">
        <v>7.5623897151499899E-4</v>
      </c>
      <c r="AC3" s="3">
        <v>8.7355317754968297E-4</v>
      </c>
      <c r="AD3" s="3">
        <v>0</v>
      </c>
    </row>
    <row r="4" spans="1:30" x14ac:dyDescent="0.2">
      <c r="A4" t="s">
        <v>293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2">
        <v>1.14155251141553E-3</v>
      </c>
      <c r="I4" s="2">
        <v>0</v>
      </c>
      <c r="J4" s="2">
        <v>7.9160894518107996E-4</v>
      </c>
      <c r="K4" s="2">
        <v>6.4963187527067995E-4</v>
      </c>
      <c r="L4" s="2">
        <v>4.0720757406087797E-3</v>
      </c>
      <c r="M4" s="2">
        <v>1.76938956060159E-3</v>
      </c>
      <c r="N4" s="2">
        <v>1.7532029669588701E-3</v>
      </c>
      <c r="O4" s="2">
        <v>1.79604869287567E-3</v>
      </c>
      <c r="P4" s="2">
        <v>1.8794784447315901E-3</v>
      </c>
      <c r="Q4" s="5">
        <v>4.1689827682045598E-3</v>
      </c>
      <c r="R4" s="5">
        <v>0</v>
      </c>
      <c r="S4" s="5">
        <v>0</v>
      </c>
      <c r="T4" s="5">
        <v>0</v>
      </c>
      <c r="U4" s="5">
        <v>1.07797340998922E-3</v>
      </c>
      <c r="V4" s="5">
        <v>0</v>
      </c>
      <c r="W4" s="5">
        <v>1.31233595800525E-3</v>
      </c>
      <c r="X4" s="5">
        <v>1.4059753954305801E-3</v>
      </c>
      <c r="Y4" s="3">
        <v>0</v>
      </c>
      <c r="Z4" s="3">
        <v>0</v>
      </c>
      <c r="AA4" s="3">
        <v>0</v>
      </c>
      <c r="AB4" s="3">
        <v>1.00831862868667E-3</v>
      </c>
      <c r="AC4" s="3">
        <v>0</v>
      </c>
      <c r="AD4" s="3">
        <v>0</v>
      </c>
    </row>
    <row r="5" spans="1:30" x14ac:dyDescent="0.2">
      <c r="A5" t="s">
        <v>230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9.7418412079883102E-4</v>
      </c>
      <c r="H5" s="2">
        <v>2.85388127853881E-3</v>
      </c>
      <c r="I5" s="2">
        <v>4.6556741028128002E-3</v>
      </c>
      <c r="J5" s="2">
        <v>0</v>
      </c>
      <c r="K5" s="2">
        <v>0</v>
      </c>
      <c r="L5" s="2">
        <v>1.0180189351521899E-3</v>
      </c>
      <c r="M5" s="2">
        <v>4.4234739015039799E-4</v>
      </c>
      <c r="N5" s="2">
        <v>1.2137559002022901E-3</v>
      </c>
      <c r="O5" s="2">
        <v>1.6962682099381399E-3</v>
      </c>
      <c r="P5" s="2">
        <v>1.99694584752731E-3</v>
      </c>
      <c r="Q5" s="5">
        <v>2.2234574763757599E-3</v>
      </c>
      <c r="R5" s="5">
        <v>2.6071842410197001E-3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</row>
    <row r="6" spans="1:30" x14ac:dyDescent="0.2">
      <c r="A6" t="s">
        <v>252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2">
        <v>1.8550228310502299E-3</v>
      </c>
      <c r="I6" s="2">
        <v>7.7594568380213395E-4</v>
      </c>
      <c r="J6" s="2">
        <v>1.78112012665743E-3</v>
      </c>
      <c r="K6" s="2">
        <v>0</v>
      </c>
      <c r="L6" s="2">
        <v>3.0540568054565799E-4</v>
      </c>
      <c r="M6" s="2">
        <v>4.4234739015039799E-4</v>
      </c>
      <c r="N6" s="2">
        <v>6.7430883344571802E-4</v>
      </c>
      <c r="O6" s="2">
        <v>1.5964877270006001E-3</v>
      </c>
      <c r="P6" s="2">
        <v>1.6445436391401399E-3</v>
      </c>
      <c r="Q6" s="5">
        <v>1.1117287381878799E-3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3">
        <v>0</v>
      </c>
      <c r="Z6" s="3">
        <v>0</v>
      </c>
      <c r="AA6" s="3">
        <v>0</v>
      </c>
      <c r="AB6" s="3">
        <v>0</v>
      </c>
      <c r="AC6" s="3">
        <v>1.7471063550993701E-3</v>
      </c>
      <c r="AD6" s="3">
        <v>0</v>
      </c>
    </row>
    <row r="7" spans="1:30" x14ac:dyDescent="0.2">
      <c r="A7" t="s">
        <v>255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2">
        <v>3.2819634703196302E-3</v>
      </c>
      <c r="I7" s="2">
        <v>1.7458777885548001E-3</v>
      </c>
      <c r="J7" s="2">
        <v>3.5622402533148599E-3</v>
      </c>
      <c r="K7" s="2">
        <v>0</v>
      </c>
      <c r="L7" s="2">
        <v>1.11982082866741E-3</v>
      </c>
      <c r="M7" s="2">
        <v>1.76938956060159E-3</v>
      </c>
      <c r="N7" s="2">
        <v>1.4834794335805801E-3</v>
      </c>
      <c r="O7" s="2">
        <v>2.0953901416882899E-3</v>
      </c>
      <c r="P7" s="2">
        <v>2.4668154587102098E-3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3">
        <v>0</v>
      </c>
      <c r="Z7" s="3">
        <v>6.4412238325281795E-4</v>
      </c>
      <c r="AA7" s="3">
        <v>0</v>
      </c>
      <c r="AB7" s="3">
        <v>0</v>
      </c>
      <c r="AC7" s="3">
        <v>3.9309892989735796E-3</v>
      </c>
      <c r="AD7" s="3">
        <v>0</v>
      </c>
    </row>
    <row r="8" spans="1:30" x14ac:dyDescent="0.2">
      <c r="A8" t="s">
        <v>282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2">
        <v>9.9885844748858399E-4</v>
      </c>
      <c r="I8" s="2">
        <v>3.2977691561590699E-3</v>
      </c>
      <c r="J8" s="2">
        <v>5.9370670888581002E-4</v>
      </c>
      <c r="K8" s="2">
        <v>0</v>
      </c>
      <c r="L8" s="2">
        <v>0</v>
      </c>
      <c r="M8" s="2">
        <v>2.9489826010026498E-4</v>
      </c>
      <c r="N8" s="2">
        <v>4.0458530006743098E-4</v>
      </c>
      <c r="O8" s="2">
        <v>1.09758531231291E-3</v>
      </c>
      <c r="P8" s="2">
        <v>1.4096088335486901E-3</v>
      </c>
      <c r="Q8" s="5">
        <v>8.3379655364091202E-4</v>
      </c>
      <c r="R8" s="5">
        <v>1.1587485515643101E-3</v>
      </c>
      <c r="S8" s="5">
        <v>2.3989033584647002E-3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0" x14ac:dyDescent="0.2">
      <c r="A9" t="s">
        <v>305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2">
        <v>1.7265981735159801E-2</v>
      </c>
      <c r="I9" s="2">
        <v>0</v>
      </c>
      <c r="J9" s="2">
        <v>3.9580447259053998E-4</v>
      </c>
      <c r="K9" s="2">
        <v>0</v>
      </c>
      <c r="L9" s="2">
        <v>2.71811055685636E-2</v>
      </c>
      <c r="M9" s="2">
        <v>1.7988793866116199E-2</v>
      </c>
      <c r="N9" s="2">
        <v>1.8341200269723499E-2</v>
      </c>
      <c r="O9" s="2">
        <v>1.8359608860506901E-2</v>
      </c>
      <c r="P9" s="2">
        <v>1.8324914836133001E-2</v>
      </c>
      <c r="Q9" s="5">
        <v>0</v>
      </c>
      <c r="R9" s="5">
        <v>0</v>
      </c>
      <c r="S9" s="5">
        <v>0</v>
      </c>
      <c r="T9" s="5">
        <v>9.4014415543716701E-4</v>
      </c>
      <c r="U9" s="5">
        <v>0</v>
      </c>
      <c r="V9" s="5">
        <v>2.0477815699658699E-3</v>
      </c>
      <c r="W9" s="5">
        <v>0</v>
      </c>
      <c r="X9" s="5">
        <v>2.1089630931458701E-3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x14ac:dyDescent="0.2">
      <c r="A10" t="s">
        <v>219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2">
        <v>1.56963470319635E-3</v>
      </c>
      <c r="I10" s="2">
        <v>7.7594568380213395E-4</v>
      </c>
      <c r="J10" s="2">
        <v>1.3853156540668901E-3</v>
      </c>
      <c r="K10" s="2">
        <v>0</v>
      </c>
      <c r="L10" s="2">
        <v>3.0540568054565799E-4</v>
      </c>
      <c r="M10" s="2">
        <v>5.8979652020053105E-4</v>
      </c>
      <c r="N10" s="2">
        <v>2.6972353337828699E-4</v>
      </c>
      <c r="O10" s="2">
        <v>1.6962682099381399E-3</v>
      </c>
      <c r="P10" s="2">
        <v>1.6445436391401399E-3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3">
        <v>0</v>
      </c>
      <c r="Z10" s="3">
        <v>0</v>
      </c>
      <c r="AA10" s="3">
        <v>0</v>
      </c>
      <c r="AB10" s="3">
        <v>0</v>
      </c>
      <c r="AC10" s="3">
        <v>8.7355317754968297E-4</v>
      </c>
      <c r="AD10" s="3">
        <v>0</v>
      </c>
    </row>
    <row r="11" spans="1:30" x14ac:dyDescent="0.2">
      <c r="A11" t="s">
        <v>233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2">
        <v>8.56164383561644E-4</v>
      </c>
      <c r="I11" s="2">
        <v>0</v>
      </c>
      <c r="J11" s="2">
        <v>3.9580447259053998E-4</v>
      </c>
      <c r="K11" s="2">
        <v>0</v>
      </c>
      <c r="L11" s="2">
        <v>2.1378397638196099E-3</v>
      </c>
      <c r="M11" s="2">
        <v>8.8469478030079598E-4</v>
      </c>
      <c r="N11" s="2">
        <v>1.0788941335131499E-3</v>
      </c>
      <c r="O11" s="2">
        <v>9.9780482937537407E-4</v>
      </c>
      <c r="P11" s="2">
        <v>9.3973922236579395E-4</v>
      </c>
      <c r="Q11" s="5">
        <v>1.3896609227348499E-3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3">
        <v>0</v>
      </c>
      <c r="Z11" s="3">
        <v>0</v>
      </c>
      <c r="AA11" s="3">
        <v>0</v>
      </c>
      <c r="AB11" s="3">
        <v>7.5623897151499899E-4</v>
      </c>
      <c r="AC11" s="3">
        <v>0</v>
      </c>
      <c r="AD11" s="3">
        <v>0</v>
      </c>
    </row>
    <row r="12" spans="1:30" x14ac:dyDescent="0.2">
      <c r="A12" t="s">
        <v>280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2">
        <v>5.99315068493151E-3</v>
      </c>
      <c r="I12" s="2">
        <v>0</v>
      </c>
      <c r="J12" s="2">
        <v>3.9580447259053998E-4</v>
      </c>
      <c r="K12" s="2">
        <v>0</v>
      </c>
      <c r="L12" s="2">
        <v>6.7189249720044798E-3</v>
      </c>
      <c r="M12" s="2">
        <v>5.45561781185491E-3</v>
      </c>
      <c r="N12" s="2">
        <v>6.6082265677680401E-3</v>
      </c>
      <c r="O12" s="2">
        <v>6.2861704250648598E-3</v>
      </c>
      <c r="P12" s="2">
        <v>6.3432397509691103E-3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</row>
    <row r="13" spans="1:30" x14ac:dyDescent="0.2">
      <c r="A13" t="s">
        <v>299</v>
      </c>
      <c r="B13" s="10">
        <v>0</v>
      </c>
      <c r="C13" s="10">
        <v>4.8320850446967897E-4</v>
      </c>
      <c r="D13" s="10">
        <v>0</v>
      </c>
      <c r="E13" s="10">
        <v>0</v>
      </c>
      <c r="F13" s="10">
        <v>0</v>
      </c>
      <c r="G13" s="10">
        <v>0</v>
      </c>
      <c r="H13" s="2">
        <v>2.8538812785388099E-4</v>
      </c>
      <c r="I13" s="2">
        <v>3.8797284190106697E-4</v>
      </c>
      <c r="J13" s="2">
        <v>3.9580447259053998E-4</v>
      </c>
      <c r="K13" s="2">
        <v>0</v>
      </c>
      <c r="L13" s="2">
        <v>0</v>
      </c>
      <c r="M13" s="2">
        <v>2.9489826010026498E-4</v>
      </c>
      <c r="N13" s="2">
        <v>2.6972353337828699E-4</v>
      </c>
      <c r="O13" s="2">
        <v>1.9956096587507501E-4</v>
      </c>
      <c r="P13" s="2">
        <v>0</v>
      </c>
      <c r="Q13" s="5">
        <v>1.6675931072818199E-3</v>
      </c>
      <c r="R13" s="5">
        <v>2.0278099652375398E-3</v>
      </c>
      <c r="S13" s="5">
        <v>1.71350239890336E-3</v>
      </c>
      <c r="T13" s="5">
        <v>3.7605766217486702E-3</v>
      </c>
      <c r="U13" s="5">
        <v>5.0305425799496897E-3</v>
      </c>
      <c r="V13" s="5">
        <v>5.1194539249146799E-3</v>
      </c>
      <c r="W13" s="5">
        <v>3.60892388451444E-3</v>
      </c>
      <c r="X13" s="5">
        <v>4.9209138840070298E-3</v>
      </c>
      <c r="Y13" s="3">
        <v>0</v>
      </c>
      <c r="Z13" s="3">
        <v>0</v>
      </c>
      <c r="AA13" s="3">
        <v>4.1999160016799699E-4</v>
      </c>
      <c r="AB13" s="3">
        <v>0</v>
      </c>
      <c r="AC13" s="3">
        <v>4.3677658877484203E-4</v>
      </c>
      <c r="AD13" s="3">
        <v>4.74158368895211E-4</v>
      </c>
    </row>
    <row r="14" spans="1:30" x14ac:dyDescent="0.2">
      <c r="A14" t="s">
        <v>297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2">
        <v>0</v>
      </c>
      <c r="I14" s="2">
        <v>3.8797284190106697E-4</v>
      </c>
      <c r="J14" s="2">
        <v>9.8951118147635108E-4</v>
      </c>
      <c r="K14" s="2">
        <v>1.2992637505413599E-3</v>
      </c>
      <c r="L14" s="2">
        <v>0</v>
      </c>
      <c r="M14" s="2">
        <v>8.8469478030079598E-4</v>
      </c>
      <c r="N14" s="2">
        <v>0</v>
      </c>
      <c r="O14" s="2">
        <v>4.9890241468768704E-4</v>
      </c>
      <c r="P14" s="2">
        <v>3.52402208387173E-4</v>
      </c>
      <c r="Q14" s="5">
        <v>5.5586436909394095E-4</v>
      </c>
      <c r="R14" s="5">
        <v>1.44843568945539E-3</v>
      </c>
      <c r="S14" s="5">
        <v>1.02810143934202E-3</v>
      </c>
      <c r="T14" s="5">
        <v>1.25352554058289E-3</v>
      </c>
      <c r="U14" s="5">
        <v>0</v>
      </c>
      <c r="V14" s="5">
        <v>6.8259385665529E-4</v>
      </c>
      <c r="W14" s="5">
        <v>1.6404199475065599E-3</v>
      </c>
      <c r="X14" s="5">
        <v>1.05448154657294E-3</v>
      </c>
      <c r="Y14" s="3">
        <v>7.0888468809073696E-4</v>
      </c>
      <c r="Z14" s="3">
        <v>0</v>
      </c>
      <c r="AA14" s="3">
        <v>4.1999160016799699E-4</v>
      </c>
      <c r="AB14" s="3">
        <v>0</v>
      </c>
      <c r="AC14" s="3">
        <v>0</v>
      </c>
      <c r="AD14" s="3">
        <v>0</v>
      </c>
    </row>
    <row r="15" spans="1:30" x14ac:dyDescent="0.2">
      <c r="A15" t="s">
        <v>291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5">
        <v>2.7793218454697098E-3</v>
      </c>
      <c r="R15" s="5">
        <v>3.7659327925840102E-3</v>
      </c>
      <c r="S15" s="5">
        <v>4.7978067169294003E-3</v>
      </c>
      <c r="T15" s="5">
        <v>2.50705108116578E-3</v>
      </c>
      <c r="U15" s="5">
        <v>6.4678404599353197E-3</v>
      </c>
      <c r="V15" s="5">
        <v>4.7781569965870303E-3</v>
      </c>
      <c r="W15" s="5">
        <v>1.6404199475065599E-3</v>
      </c>
      <c r="X15" s="5">
        <v>3.1634446397188001E-3</v>
      </c>
      <c r="Y15" s="3">
        <v>4.7258979206049199E-4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</row>
    <row r="16" spans="1:30" x14ac:dyDescent="0.2">
      <c r="A16" t="s">
        <v>258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5">
        <v>1.3896609227348499E-3</v>
      </c>
      <c r="R16" s="5">
        <v>8.69061413673233E-4</v>
      </c>
      <c r="S16" s="5">
        <v>1.3708019191226899E-3</v>
      </c>
      <c r="T16" s="5">
        <v>0</v>
      </c>
      <c r="U16" s="5">
        <v>1.79662234998203E-3</v>
      </c>
      <c r="V16" s="5">
        <v>6.8259385665529E-4</v>
      </c>
      <c r="W16" s="5">
        <v>1.6404199475065599E-3</v>
      </c>
      <c r="X16" s="5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</row>
    <row r="17" spans="1:30" x14ac:dyDescent="0.2">
      <c r="A17" t="s">
        <v>267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2">
        <v>4.13812785388128E-3</v>
      </c>
      <c r="I17" s="2">
        <v>0</v>
      </c>
      <c r="J17" s="2">
        <v>0</v>
      </c>
      <c r="K17" s="2">
        <v>0</v>
      </c>
      <c r="L17" s="2">
        <v>6.6171230784892602E-3</v>
      </c>
      <c r="M17" s="2">
        <v>5.0132704217045101E-3</v>
      </c>
      <c r="N17" s="2">
        <v>5.6641942009440296E-3</v>
      </c>
      <c r="O17" s="2">
        <v>6.0866094591897797E-3</v>
      </c>
      <c r="P17" s="2">
        <v>6.4607071537648303E-3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4.9209138840070298E-3</v>
      </c>
      <c r="Y17" s="3">
        <v>0.112127609664555</v>
      </c>
      <c r="Z17" s="3">
        <v>0.12721417069243199</v>
      </c>
      <c r="AA17" s="3">
        <v>0.16316673666526699</v>
      </c>
      <c r="AB17" s="3">
        <v>2.1426770859591601E-2</v>
      </c>
      <c r="AC17" s="3">
        <v>7.29416903253986E-2</v>
      </c>
      <c r="AD17" s="3">
        <v>7.3494547178757696E-2</v>
      </c>
    </row>
    <row r="18" spans="1:30" x14ac:dyDescent="0.2">
      <c r="A18" t="s">
        <v>206</v>
      </c>
      <c r="B18" s="10">
        <v>5.2646972799063997E-3</v>
      </c>
      <c r="C18" s="10">
        <v>4.3488765402271102E-3</v>
      </c>
      <c r="D18" s="10">
        <v>1.6637856525497E-2</v>
      </c>
      <c r="E18" s="10">
        <v>4.6992481203007499E-3</v>
      </c>
      <c r="F18" s="10">
        <v>6.7531064289573202E-3</v>
      </c>
      <c r="G18" s="10">
        <v>9.74184120798831E-3</v>
      </c>
      <c r="H18" s="2">
        <v>8.56164383561644E-4</v>
      </c>
      <c r="I18" s="2">
        <v>1.3579049466537301E-3</v>
      </c>
      <c r="J18" s="2">
        <v>1.5832178903621599E-3</v>
      </c>
      <c r="K18" s="2">
        <v>2.1654395842355999E-3</v>
      </c>
      <c r="L18" s="2">
        <v>6.1081136109131598E-4</v>
      </c>
      <c r="M18" s="2">
        <v>5.8979652020053105E-4</v>
      </c>
      <c r="N18" s="2">
        <v>1.3486176668914399E-3</v>
      </c>
      <c r="O18" s="2">
        <v>1.1973657952504501E-3</v>
      </c>
      <c r="P18" s="2">
        <v>1.1746740279572399E-3</v>
      </c>
      <c r="Q18" s="5">
        <v>2.2234574763757599E-3</v>
      </c>
      <c r="R18" s="5">
        <v>4.0556199304750901E-3</v>
      </c>
      <c r="S18" s="5">
        <v>3.42700479780672E-3</v>
      </c>
      <c r="T18" s="5">
        <v>2.1936696960200598E-3</v>
      </c>
      <c r="U18" s="5">
        <v>2.1559468199784399E-3</v>
      </c>
      <c r="V18" s="5">
        <v>3.7542662116041002E-3</v>
      </c>
      <c r="W18" s="5">
        <v>3.60892388451444E-3</v>
      </c>
      <c r="X18" s="5">
        <v>2.4604569420035101E-3</v>
      </c>
      <c r="Y18" s="3">
        <v>4.0170132325141796E-3</v>
      </c>
      <c r="Z18" s="3">
        <v>3.5426731078905E-3</v>
      </c>
      <c r="AA18" s="3">
        <v>3.77992440151197E-3</v>
      </c>
      <c r="AB18" s="3">
        <v>1.2603982858583301E-3</v>
      </c>
      <c r="AC18" s="3">
        <v>1.5287180607119501E-3</v>
      </c>
      <c r="AD18" s="3">
        <v>1.42247510668563E-3</v>
      </c>
    </row>
    <row r="19" spans="1:30" x14ac:dyDescent="0.2">
      <c r="A19" t="s">
        <v>209</v>
      </c>
      <c r="B19" s="10">
        <v>3.8022813688212902E-3</v>
      </c>
      <c r="C19" s="10">
        <v>4.1072722879922701E-3</v>
      </c>
      <c r="D19" s="10">
        <v>3.6732929991356998E-3</v>
      </c>
      <c r="E19" s="10">
        <v>3.28947368421053E-3</v>
      </c>
      <c r="F19" s="10">
        <v>5.1323608860075597E-3</v>
      </c>
      <c r="G19" s="10">
        <v>2.9225523623964901E-3</v>
      </c>
      <c r="H19" s="2">
        <v>2.4257990867579899E-3</v>
      </c>
      <c r="I19" s="2">
        <v>3.6857419980601399E-3</v>
      </c>
      <c r="J19" s="2">
        <v>4.9475559073817498E-3</v>
      </c>
      <c r="K19" s="2">
        <v>5.4135989605890002E-3</v>
      </c>
      <c r="L19" s="2">
        <v>1.73063218975873E-3</v>
      </c>
      <c r="M19" s="2">
        <v>3.8336773813034499E-3</v>
      </c>
      <c r="N19" s="2">
        <v>2.29265003371544E-3</v>
      </c>
      <c r="O19" s="2">
        <v>2.3947315905009001E-3</v>
      </c>
      <c r="P19" s="2">
        <v>2.4668154587102098E-3</v>
      </c>
      <c r="Q19" s="5">
        <v>1.30628126737076E-2</v>
      </c>
      <c r="R19" s="5">
        <v>1.3325608342989599E-2</v>
      </c>
      <c r="S19" s="5">
        <v>1.6792323509252902E-2</v>
      </c>
      <c r="T19" s="5">
        <v>1.9116264493889101E-2</v>
      </c>
      <c r="U19" s="5">
        <v>2.2996766079770001E-2</v>
      </c>
      <c r="V19" s="5">
        <v>2.0136518771331099E-2</v>
      </c>
      <c r="W19" s="5">
        <v>1.7716535433070901E-2</v>
      </c>
      <c r="X19" s="5">
        <v>1.8629173989455201E-2</v>
      </c>
      <c r="Y19" s="3">
        <v>2.1266540642722099E-3</v>
      </c>
      <c r="Z19" s="3">
        <v>3.5426731078905E-3</v>
      </c>
      <c r="AA19" s="3">
        <v>1.0499790004199899E-3</v>
      </c>
      <c r="AB19" s="3">
        <v>3.0249558860599999E-3</v>
      </c>
      <c r="AC19" s="3">
        <v>3.0574361214238898E-3</v>
      </c>
      <c r="AD19" s="3">
        <v>3.55618776671408E-3</v>
      </c>
    </row>
    <row r="20" spans="1:30" x14ac:dyDescent="0.2">
      <c r="A20" t="s">
        <v>235</v>
      </c>
      <c r="B20" s="10">
        <v>1.6671541386370298E-2</v>
      </c>
      <c r="C20" s="10">
        <v>1.66706934042039E-2</v>
      </c>
      <c r="D20" s="10">
        <v>4.1486603284356098E-2</v>
      </c>
      <c r="E20" s="10">
        <v>5.7095864661654103E-2</v>
      </c>
      <c r="F20" s="10">
        <v>5.7266342517558098E-2</v>
      </c>
      <c r="G20" s="10">
        <v>4.0672187043351203E-2</v>
      </c>
      <c r="H20" s="2">
        <v>4.4235159817351596E-3</v>
      </c>
      <c r="I20" s="2">
        <v>1.0087293889427701E-2</v>
      </c>
      <c r="J20" s="2">
        <v>1.26657431228973E-2</v>
      </c>
      <c r="K20" s="2">
        <v>9.0948462537895208E-3</v>
      </c>
      <c r="L20" s="2">
        <v>3.3594624860022399E-3</v>
      </c>
      <c r="M20" s="2">
        <v>4.1285756414037198E-3</v>
      </c>
      <c r="N20" s="2">
        <v>4.3155765340525997E-3</v>
      </c>
      <c r="O20" s="2">
        <v>3.59209738575135E-3</v>
      </c>
      <c r="P20" s="2">
        <v>3.6414894866674502E-3</v>
      </c>
      <c r="Q20" s="5">
        <v>1.36186770428016E-2</v>
      </c>
      <c r="R20" s="5">
        <v>2.3174971031286198E-2</v>
      </c>
      <c r="S20" s="5">
        <v>1.16518163125428E-2</v>
      </c>
      <c r="T20" s="5">
        <v>2.1936696960200602E-2</v>
      </c>
      <c r="U20" s="5">
        <v>1.9044196909809599E-2</v>
      </c>
      <c r="V20" s="5">
        <v>1.6382252559727001E-2</v>
      </c>
      <c r="W20" s="5">
        <v>1.70603674540682E-2</v>
      </c>
      <c r="X20" s="5">
        <v>2.6713532513180999E-2</v>
      </c>
      <c r="Y20" s="3">
        <v>8.9792060491493408E-3</v>
      </c>
      <c r="Z20" s="3">
        <v>1.06280193236715E-2</v>
      </c>
      <c r="AA20" s="3">
        <v>3.9899202015959701E-3</v>
      </c>
      <c r="AB20" s="3">
        <v>9.0748676581799796E-3</v>
      </c>
      <c r="AC20" s="3">
        <v>7.6435903035597299E-3</v>
      </c>
      <c r="AD20" s="3">
        <v>1.3039355144618301E-2</v>
      </c>
    </row>
    <row r="21" spans="1:30" x14ac:dyDescent="0.2">
      <c r="A21" t="s">
        <v>236</v>
      </c>
      <c r="B21" s="10">
        <v>1.46241591108511E-3</v>
      </c>
      <c r="C21" s="10">
        <v>9.6641700893935697E-4</v>
      </c>
      <c r="D21" s="10">
        <v>1.94468452895419E-3</v>
      </c>
      <c r="E21" s="10">
        <v>1.40977443609023E-3</v>
      </c>
      <c r="F21" s="10">
        <v>1.6207455429497601E-3</v>
      </c>
      <c r="G21" s="10">
        <v>3.6531904529956199E-3</v>
      </c>
      <c r="H21" s="2">
        <v>5.7077625570776296E-4</v>
      </c>
      <c r="I21" s="2">
        <v>5.8195926285160003E-4</v>
      </c>
      <c r="J21" s="2">
        <v>4.1559469622006696E-3</v>
      </c>
      <c r="K21" s="2">
        <v>2.5985275010827198E-3</v>
      </c>
      <c r="L21" s="2">
        <v>9.1621704163697402E-4</v>
      </c>
      <c r="M21" s="2">
        <v>7.3724565025066395E-4</v>
      </c>
      <c r="N21" s="2">
        <v>1.0788941335131499E-3</v>
      </c>
      <c r="O21" s="2">
        <v>1.89582917581321E-3</v>
      </c>
      <c r="P21" s="2">
        <v>5.8733701397862105E-4</v>
      </c>
      <c r="Q21" s="5">
        <v>2.58476931628683E-2</v>
      </c>
      <c r="R21" s="5">
        <v>2.54924681344148E-2</v>
      </c>
      <c r="S21" s="5">
        <v>3.8382453735435203E-2</v>
      </c>
      <c r="T21" s="5">
        <v>2.4130366656220599E-2</v>
      </c>
      <c r="U21" s="5">
        <v>3.01832554796982E-2</v>
      </c>
      <c r="V21" s="5">
        <v>2.2184300341296901E-2</v>
      </c>
      <c r="W21" s="5">
        <v>2.98556430446194E-2</v>
      </c>
      <c r="X21" s="5">
        <v>3.02284710017575E-2</v>
      </c>
      <c r="Y21" s="3">
        <v>7.7977315689981104E-3</v>
      </c>
      <c r="Z21" s="3">
        <v>8.3735909822866307E-3</v>
      </c>
      <c r="AA21" s="3">
        <v>9.2398152036959301E-3</v>
      </c>
      <c r="AB21" s="3">
        <v>2.5207965717166602E-3</v>
      </c>
      <c r="AC21" s="3">
        <v>3.27582441581131E-3</v>
      </c>
      <c r="AD21" s="3">
        <v>3.0820293978188699E-3</v>
      </c>
    </row>
    <row r="22" spans="1:30" x14ac:dyDescent="0.2">
      <c r="A22" t="s">
        <v>238</v>
      </c>
      <c r="B22" s="10">
        <v>3.8022813688212902E-3</v>
      </c>
      <c r="C22" s="10">
        <v>3.1408552790529098E-3</v>
      </c>
      <c r="D22" s="10">
        <v>1.29645635263613E-2</v>
      </c>
      <c r="E22" s="10">
        <v>3.5244360902255598E-3</v>
      </c>
      <c r="F22" s="10">
        <v>4.8622366288492702E-3</v>
      </c>
      <c r="G22" s="10">
        <v>8.0370189965903605E-3</v>
      </c>
      <c r="H22" s="2">
        <v>8.56164383561644E-4</v>
      </c>
      <c r="I22" s="2">
        <v>1.3579049466537301E-3</v>
      </c>
      <c r="J22" s="2">
        <v>1.5832178903621599E-3</v>
      </c>
      <c r="K22" s="2">
        <v>1.73235166738848E-3</v>
      </c>
      <c r="L22" s="2">
        <v>6.1081136109131598E-4</v>
      </c>
      <c r="M22" s="2">
        <v>5.8979652020053105E-4</v>
      </c>
      <c r="N22" s="2">
        <v>1.3486176668914399E-3</v>
      </c>
      <c r="O22" s="2">
        <v>1.1973657952504501E-3</v>
      </c>
      <c r="P22" s="2">
        <v>1.1746740279572399E-3</v>
      </c>
      <c r="Q22" s="5">
        <v>1.9455252918287899E-3</v>
      </c>
      <c r="R22" s="5">
        <v>4.0556199304750901E-3</v>
      </c>
      <c r="S22" s="5">
        <v>3.0843043180260499E-3</v>
      </c>
      <c r="T22" s="5">
        <v>2.1936696960200598E-3</v>
      </c>
      <c r="U22" s="5">
        <v>2.1559468199784399E-3</v>
      </c>
      <c r="V22" s="5">
        <v>3.7542662116041002E-3</v>
      </c>
      <c r="W22" s="5">
        <v>3.60892388451444E-3</v>
      </c>
      <c r="X22" s="5">
        <v>2.4604569420035101E-3</v>
      </c>
      <c r="Y22" s="3">
        <v>4.0170132325141796E-3</v>
      </c>
      <c r="Z22" s="3">
        <v>3.5426731078905E-3</v>
      </c>
      <c r="AA22" s="3">
        <v>3.5699286014279699E-3</v>
      </c>
      <c r="AB22" s="3">
        <v>1.2603982858583301E-3</v>
      </c>
      <c r="AC22" s="3">
        <v>1.5287180607119501E-3</v>
      </c>
      <c r="AD22" s="3">
        <v>1.42247510668563E-3</v>
      </c>
    </row>
    <row r="23" spans="1:30" x14ac:dyDescent="0.2">
      <c r="A23" t="s">
        <v>239</v>
      </c>
      <c r="B23" s="10">
        <v>1.9888856390757499E-2</v>
      </c>
      <c r="C23" s="10">
        <v>1.3529838125151E-2</v>
      </c>
      <c r="D23" s="10">
        <v>1.6853932584269701E-2</v>
      </c>
      <c r="E23" s="10">
        <v>1.7857142857142901E-2</v>
      </c>
      <c r="F23" s="10">
        <v>3.2955159373311699E-2</v>
      </c>
      <c r="G23" s="10">
        <v>1.8753044325377499E-2</v>
      </c>
      <c r="H23" s="2">
        <v>2.2831050228310501E-3</v>
      </c>
      <c r="I23" s="2">
        <v>8.9233753637245408E-3</v>
      </c>
      <c r="J23" s="2">
        <v>1.00930140510588E-2</v>
      </c>
      <c r="K23" s="2">
        <v>5.6301429190125599E-3</v>
      </c>
      <c r="L23" s="2">
        <v>2.0360378703043898E-3</v>
      </c>
      <c r="M23" s="2">
        <v>2.8015334709525202E-3</v>
      </c>
      <c r="N23" s="2">
        <v>2.4275118004045901E-3</v>
      </c>
      <c r="O23" s="2">
        <v>2.0953901416882899E-3</v>
      </c>
      <c r="P23" s="2">
        <v>1.6445436391401399E-3</v>
      </c>
      <c r="Q23" s="5">
        <v>1.2784880489160599E-2</v>
      </c>
      <c r="R23" s="5">
        <v>1.44843568945539E-2</v>
      </c>
      <c r="S23" s="5">
        <v>1.4050719671007499E-2</v>
      </c>
      <c r="T23" s="5">
        <v>1.15951112503917E-2</v>
      </c>
      <c r="U23" s="5">
        <v>1.22170319798778E-2</v>
      </c>
      <c r="V23" s="5">
        <v>1.2627986348122899E-2</v>
      </c>
      <c r="W23" s="5">
        <v>9.5144356955380593E-3</v>
      </c>
      <c r="X23" s="5">
        <v>9.4903339191564108E-3</v>
      </c>
      <c r="Y23" s="3">
        <v>6.14366729678639E-3</v>
      </c>
      <c r="Z23" s="3">
        <v>8.6956521739130401E-3</v>
      </c>
      <c r="AA23" s="3">
        <v>4.1999160016799701E-3</v>
      </c>
      <c r="AB23" s="3">
        <v>2.2687169145450001E-3</v>
      </c>
      <c r="AC23" s="3">
        <v>3.27582441581131E-3</v>
      </c>
      <c r="AD23" s="3">
        <v>2.6078710289236598E-3</v>
      </c>
    </row>
    <row r="24" spans="1:30" x14ac:dyDescent="0.2">
      <c r="A24" t="s">
        <v>257</v>
      </c>
      <c r="B24" s="10">
        <v>0.65545481134834704</v>
      </c>
      <c r="C24" s="10">
        <v>0.62575501328823402</v>
      </c>
      <c r="D24" s="10">
        <v>0.58340535868625798</v>
      </c>
      <c r="E24" s="10">
        <v>0.58482142857142905</v>
      </c>
      <c r="F24" s="10">
        <v>0.67450027012425695</v>
      </c>
      <c r="G24" s="10">
        <v>0.59011203117389199</v>
      </c>
      <c r="H24" s="2">
        <v>0.35017123287671198</v>
      </c>
      <c r="I24" s="2">
        <v>0.51891367604267702</v>
      </c>
      <c r="J24" s="2">
        <v>0.60617454977241203</v>
      </c>
      <c r="K24" s="2">
        <v>0.78605456907752302</v>
      </c>
      <c r="L24" s="2">
        <v>0.248702025857681</v>
      </c>
      <c r="M24" s="2">
        <v>0.49424948392804502</v>
      </c>
      <c r="N24" s="2">
        <v>0.34875252865812501</v>
      </c>
      <c r="O24" s="2">
        <v>0.30822191179405301</v>
      </c>
      <c r="P24" s="2">
        <v>0.27663573358393001</v>
      </c>
      <c r="Q24" s="5">
        <v>0.101445247359644</v>
      </c>
      <c r="R24" s="5">
        <v>9.2120509849362694E-2</v>
      </c>
      <c r="S24" s="5">
        <v>7.9163810829335199E-2</v>
      </c>
      <c r="T24" s="5">
        <v>6.2362895643998703E-2</v>
      </c>
      <c r="U24" s="5">
        <v>7.0427596119295693E-2</v>
      </c>
      <c r="V24" s="5">
        <v>6.5870307167235506E-2</v>
      </c>
      <c r="W24" s="5">
        <v>0.18503937007874</v>
      </c>
      <c r="X24" s="5">
        <v>0.100878734622144</v>
      </c>
      <c r="Y24" s="3">
        <v>0.49716446124763702</v>
      </c>
      <c r="Z24" s="3">
        <v>0.53494363929146505</v>
      </c>
      <c r="AA24" s="3">
        <v>0.61969760604787905</v>
      </c>
      <c r="AB24" s="3">
        <v>0.70607511973783699</v>
      </c>
      <c r="AC24" s="3">
        <v>0.57064861323433103</v>
      </c>
      <c r="AD24" s="3">
        <v>0.67472735893788505</v>
      </c>
    </row>
    <row r="25" spans="1:30" x14ac:dyDescent="0.2">
      <c r="A25" t="s">
        <v>261</v>
      </c>
      <c r="B25" s="10">
        <v>2.6323486399531999E-3</v>
      </c>
      <c r="C25" s="10">
        <v>1.6912297656438799E-3</v>
      </c>
      <c r="D25" s="10">
        <v>1.29645635263613E-3</v>
      </c>
      <c r="E25" s="10">
        <v>9.3984962406015E-4</v>
      </c>
      <c r="F25" s="10">
        <v>1.08049702863317E-3</v>
      </c>
      <c r="G25" s="10">
        <v>1.7048222113979501E-3</v>
      </c>
      <c r="H25" s="2">
        <v>1.71232876712329E-3</v>
      </c>
      <c r="I25" s="2">
        <v>3.1037827352085401E-3</v>
      </c>
      <c r="J25" s="2">
        <v>4.3538491984959401E-3</v>
      </c>
      <c r="K25" s="2">
        <v>2.1654395842355999E-3</v>
      </c>
      <c r="L25" s="2">
        <v>3.0540568054565799E-4</v>
      </c>
      <c r="M25" s="2">
        <v>1.76938956060159E-3</v>
      </c>
      <c r="N25" s="2">
        <v>8.0917060013486195E-4</v>
      </c>
      <c r="O25" s="2">
        <v>2.3947315905009001E-3</v>
      </c>
      <c r="P25" s="2">
        <v>1.4096088335486901E-3</v>
      </c>
      <c r="Q25" s="5">
        <v>7.22623679822123E-3</v>
      </c>
      <c r="R25" s="5">
        <v>7.5318655851680204E-3</v>
      </c>
      <c r="S25" s="5">
        <v>9.5956134338588094E-3</v>
      </c>
      <c r="T25" s="5">
        <v>1.19084926355374E-2</v>
      </c>
      <c r="U25" s="5">
        <v>1.3295005389867101E-2</v>
      </c>
      <c r="V25" s="5">
        <v>1.0580204778157E-2</v>
      </c>
      <c r="W25" s="5">
        <v>1.4435695538057699E-2</v>
      </c>
      <c r="X25" s="5">
        <v>1.15992970123023E-2</v>
      </c>
      <c r="Y25" s="3">
        <v>1.18147448015123E-3</v>
      </c>
      <c r="Z25" s="3">
        <v>1.6103059581320501E-3</v>
      </c>
      <c r="AA25" s="3">
        <v>8.39983200335993E-4</v>
      </c>
      <c r="AB25" s="3">
        <v>2.7728762288883298E-3</v>
      </c>
      <c r="AC25" s="3">
        <v>1.31032976632452E-3</v>
      </c>
      <c r="AD25" s="3">
        <v>1.8966334755808399E-3</v>
      </c>
    </row>
    <row r="26" spans="1:30" x14ac:dyDescent="0.2">
      <c r="A26" t="s">
        <v>264</v>
      </c>
      <c r="B26" s="10">
        <v>2.0473822755191599E-3</v>
      </c>
      <c r="C26" s="10">
        <v>1.6912297656438799E-3</v>
      </c>
      <c r="D26" s="10">
        <v>1.18841832324978E-2</v>
      </c>
      <c r="E26" s="10">
        <v>6.8139097744360898E-3</v>
      </c>
      <c r="F26" s="10">
        <v>3.5116153430578101E-3</v>
      </c>
      <c r="G26" s="10">
        <v>5.3580126643935702E-3</v>
      </c>
      <c r="H26" s="2">
        <v>1.56963470319635E-3</v>
      </c>
      <c r="I26" s="2">
        <v>5.4316197866149402E-3</v>
      </c>
      <c r="J26" s="2">
        <v>8.9056006332871602E-3</v>
      </c>
      <c r="K26" s="2">
        <v>7.5790385448246001E-3</v>
      </c>
      <c r="L26" s="2">
        <v>2.54504733788048E-3</v>
      </c>
      <c r="M26" s="2">
        <v>4.5709230315541102E-3</v>
      </c>
      <c r="N26" s="2">
        <v>3.7761294672960201E-3</v>
      </c>
      <c r="O26" s="2">
        <v>2.89363400518859E-3</v>
      </c>
      <c r="P26" s="2">
        <v>2.3493480559144799E-3</v>
      </c>
      <c r="Q26" s="5">
        <v>1.6675931072818201E-2</v>
      </c>
      <c r="R26" s="5">
        <v>2.54924681344148E-2</v>
      </c>
      <c r="S26" s="5">
        <v>2.3989033584647001E-2</v>
      </c>
      <c r="T26" s="5">
        <v>1.0028204324663101E-2</v>
      </c>
      <c r="U26" s="5">
        <v>1.7247574559827498E-2</v>
      </c>
      <c r="V26" s="5">
        <v>1.0580204778157E-2</v>
      </c>
      <c r="W26" s="5">
        <v>1.31233595800525E-2</v>
      </c>
      <c r="X26" s="5">
        <v>1.0896309314587E-2</v>
      </c>
      <c r="Y26" s="3">
        <v>4.2533081285444198E-3</v>
      </c>
      <c r="Z26" s="3">
        <v>9.6618357487922701E-3</v>
      </c>
      <c r="AA26" s="3">
        <v>3.77992440151197E-3</v>
      </c>
      <c r="AB26" s="3">
        <v>2.2687169145450001E-3</v>
      </c>
      <c r="AC26" s="3">
        <v>7.2068137147848904E-3</v>
      </c>
      <c r="AD26" s="3">
        <v>5.6899004267425297E-3</v>
      </c>
    </row>
    <row r="27" spans="1:30" x14ac:dyDescent="0.2">
      <c r="A27" t="s">
        <v>268</v>
      </c>
      <c r="B27" s="10">
        <v>2.9833284586136301E-2</v>
      </c>
      <c r="C27" s="10">
        <v>1.8361923169847801E-2</v>
      </c>
      <c r="D27" s="10">
        <v>1.29645635263613E-3</v>
      </c>
      <c r="E27" s="10">
        <v>1.9031954887218001E-2</v>
      </c>
      <c r="F27" s="10">
        <v>1.3236088600756301E-2</v>
      </c>
      <c r="G27" s="10">
        <v>9.2547491475888904E-3</v>
      </c>
      <c r="H27" s="2">
        <v>7.1347031963470305E-4</v>
      </c>
      <c r="I27" s="2">
        <v>2.1726479146459698E-2</v>
      </c>
      <c r="J27" s="2">
        <v>1.42489610132595E-2</v>
      </c>
      <c r="K27" s="2">
        <v>1.32091814638372E-2</v>
      </c>
      <c r="L27" s="2">
        <v>4.1738776341239897E-3</v>
      </c>
      <c r="M27" s="2">
        <v>8.8469478030079598E-4</v>
      </c>
      <c r="N27" s="2">
        <v>2.0229265003371502E-3</v>
      </c>
      <c r="O27" s="2">
        <v>6.4857313909399304E-3</v>
      </c>
      <c r="P27" s="2">
        <v>4.6986961118289702E-3</v>
      </c>
      <c r="Q27" s="5">
        <v>2.0289049471928899E-2</v>
      </c>
      <c r="R27" s="5">
        <v>2.0567786790266499E-2</v>
      </c>
      <c r="S27" s="5">
        <v>1.7135023989033601E-2</v>
      </c>
      <c r="T27" s="5">
        <v>1.0028204324663101E-2</v>
      </c>
      <c r="U27" s="5">
        <v>1.5450952209845501E-2</v>
      </c>
      <c r="V27" s="5">
        <v>9.5563139931740607E-3</v>
      </c>
      <c r="W27" s="5">
        <v>4.2322834645669299E-2</v>
      </c>
      <c r="X27" s="5">
        <v>2.3198594024604599E-2</v>
      </c>
      <c r="Y27" s="3">
        <v>0.12618147448015099</v>
      </c>
      <c r="Z27" s="3">
        <v>0.12721417069243199</v>
      </c>
      <c r="AA27" s="3">
        <v>0.16316673666526699</v>
      </c>
      <c r="AB27" s="3">
        <v>2.1426770859591601E-2</v>
      </c>
      <c r="AC27" s="3">
        <v>7.29416903253986E-2</v>
      </c>
      <c r="AD27" s="3">
        <v>7.3494547178757696E-2</v>
      </c>
    </row>
    <row r="28" spans="1:30" x14ac:dyDescent="0.2">
      <c r="A28" t="s">
        <v>277</v>
      </c>
      <c r="B28" s="10">
        <v>2.6323486399531999E-3</v>
      </c>
      <c r="C28" s="10">
        <v>3.8656680357574301E-3</v>
      </c>
      <c r="D28" s="10">
        <v>1.29645635263613E-3</v>
      </c>
      <c r="E28" s="10">
        <v>2.5845864661654099E-3</v>
      </c>
      <c r="F28" s="10">
        <v>2.7012425715829298E-3</v>
      </c>
      <c r="G28" s="10">
        <v>3.1660983925961999E-3</v>
      </c>
      <c r="H28" s="2">
        <v>2.1404109589041099E-3</v>
      </c>
      <c r="I28" s="2">
        <v>1.9398642095053301E-3</v>
      </c>
      <c r="J28" s="2">
        <v>1.78112012665743E-3</v>
      </c>
      <c r="K28" s="2">
        <v>8.6617583369424001E-4</v>
      </c>
      <c r="L28" s="2">
        <v>1.32342461569785E-3</v>
      </c>
      <c r="M28" s="2">
        <v>5.8979652020053105E-4</v>
      </c>
      <c r="N28" s="2">
        <v>1.61834120026972E-3</v>
      </c>
      <c r="O28" s="2">
        <v>1.1973657952504501E-3</v>
      </c>
      <c r="P28" s="2">
        <v>2.11441325032304E-3</v>
      </c>
      <c r="Q28" s="5">
        <v>7.7821011673151804E-3</v>
      </c>
      <c r="R28" s="5">
        <v>6.9524913093858597E-3</v>
      </c>
      <c r="S28" s="5">
        <v>5.4832076764907501E-3</v>
      </c>
      <c r="T28" s="5">
        <v>5.3274835474772797E-3</v>
      </c>
      <c r="U28" s="5">
        <v>9.7017606899029805E-3</v>
      </c>
      <c r="V28" s="5">
        <v>7.1672354948805498E-3</v>
      </c>
      <c r="W28" s="5">
        <v>3.60892388451444E-3</v>
      </c>
      <c r="X28" s="5">
        <v>5.2724077328646698E-3</v>
      </c>
      <c r="Y28" s="3">
        <v>3.0718336483931902E-3</v>
      </c>
      <c r="Z28" s="3">
        <v>5.1529790660225401E-3</v>
      </c>
      <c r="AA28" s="3">
        <v>1.88996220075598E-3</v>
      </c>
      <c r="AB28" s="3">
        <v>4.5374338290899898E-3</v>
      </c>
      <c r="AC28" s="3">
        <v>5.02293077091068E-3</v>
      </c>
      <c r="AD28" s="3">
        <v>4.2674253200569003E-3</v>
      </c>
    </row>
    <row r="29" spans="1:30" x14ac:dyDescent="0.2">
      <c r="A29" t="s">
        <v>207</v>
      </c>
      <c r="B29" s="10">
        <v>5.8496636443404503E-4</v>
      </c>
      <c r="C29" s="10">
        <v>9.6641700893935697E-4</v>
      </c>
      <c r="D29" s="10">
        <v>4.3215211754537599E-4</v>
      </c>
      <c r="E29" s="10">
        <v>7.0488721804511296E-4</v>
      </c>
      <c r="F29" s="10">
        <v>1.08049702863317E-3</v>
      </c>
      <c r="G29" s="10">
        <v>7.3063809059912296E-4</v>
      </c>
      <c r="H29" s="2">
        <v>0</v>
      </c>
      <c r="I29" s="2">
        <v>7.7594568380213395E-4</v>
      </c>
      <c r="J29" s="2">
        <v>1.9790223629527E-3</v>
      </c>
      <c r="K29" s="2">
        <v>6.4963187527067995E-4</v>
      </c>
      <c r="L29" s="2">
        <v>3.0540568054565799E-4</v>
      </c>
      <c r="M29" s="2">
        <v>1.3270421704511899E-3</v>
      </c>
      <c r="N29" s="2">
        <v>5.3944706675657496E-4</v>
      </c>
      <c r="O29" s="2">
        <v>3.9912193175015002E-4</v>
      </c>
      <c r="P29" s="2">
        <v>3.52402208387173E-4</v>
      </c>
      <c r="Q29" s="5">
        <v>3.8910505836575902E-3</v>
      </c>
      <c r="R29" s="5">
        <v>4.9246813441483203E-3</v>
      </c>
      <c r="S29" s="5">
        <v>3.42700479780672E-3</v>
      </c>
      <c r="T29" s="5">
        <v>2.8204324663115002E-3</v>
      </c>
      <c r="U29" s="5">
        <v>5.0305425799496897E-3</v>
      </c>
      <c r="V29" s="5">
        <v>3.07167235494881E-3</v>
      </c>
      <c r="W29" s="5">
        <v>2.2965879265091898E-3</v>
      </c>
      <c r="X29" s="5">
        <v>3.5149384885764501E-3</v>
      </c>
      <c r="Y29" s="3">
        <v>1.18147448015123E-3</v>
      </c>
      <c r="Z29" s="3">
        <v>1.28824476650564E-3</v>
      </c>
      <c r="AA29" s="3">
        <v>8.39983200335993E-4</v>
      </c>
      <c r="AB29" s="3">
        <v>1.2603982858583301E-3</v>
      </c>
      <c r="AC29" s="3">
        <v>1.0919414719371E-3</v>
      </c>
      <c r="AD29" s="3">
        <v>9.4831673779042201E-4</v>
      </c>
    </row>
    <row r="30" spans="1:30" x14ac:dyDescent="0.2">
      <c r="A30" t="s">
        <v>237</v>
      </c>
      <c r="B30" s="10">
        <v>2.6323486399531999E-3</v>
      </c>
      <c r="C30" s="10">
        <v>2.8992510268180702E-3</v>
      </c>
      <c r="D30" s="10">
        <v>4.3215211754537601E-3</v>
      </c>
      <c r="E30" s="10">
        <v>2.8195488721804501E-3</v>
      </c>
      <c r="F30" s="10">
        <v>2.4311183144246399E-3</v>
      </c>
      <c r="G30" s="10">
        <v>3.8967364831953202E-3</v>
      </c>
      <c r="H30" s="2">
        <v>4.28082191780822E-4</v>
      </c>
      <c r="I30" s="2">
        <v>1.1639185257032001E-3</v>
      </c>
      <c r="J30" s="2">
        <v>1.3853156540668901E-3</v>
      </c>
      <c r="K30" s="2">
        <v>1.2992637505413599E-3</v>
      </c>
      <c r="L30" s="2">
        <v>2.0360378703043901E-4</v>
      </c>
      <c r="M30" s="2">
        <v>7.3724565025066395E-4</v>
      </c>
      <c r="N30" s="2">
        <v>2.6972353337828699E-4</v>
      </c>
      <c r="O30" s="2">
        <v>6.9846338056276205E-4</v>
      </c>
      <c r="P30" s="2">
        <v>4.6986961118289697E-4</v>
      </c>
      <c r="Q30" s="5">
        <v>2.2234574763757599E-3</v>
      </c>
      <c r="R30" s="5">
        <v>2.6071842410197001E-3</v>
      </c>
      <c r="S30" s="5">
        <v>2.7416038382453698E-3</v>
      </c>
      <c r="T30" s="5">
        <v>2.8204324663115002E-3</v>
      </c>
      <c r="U30" s="5">
        <v>2.1559468199784399E-3</v>
      </c>
      <c r="V30" s="5">
        <v>2.3890784982935199E-3</v>
      </c>
      <c r="W30" s="5">
        <v>6.23359580052493E-3</v>
      </c>
      <c r="X30" s="5">
        <v>5.6239015817223202E-3</v>
      </c>
      <c r="Y30" s="3">
        <v>2.3629489603024601E-3</v>
      </c>
      <c r="Z30" s="3">
        <v>2.8985507246376799E-3</v>
      </c>
      <c r="AA30" s="3">
        <v>2.51994960100798E-3</v>
      </c>
      <c r="AB30" s="3">
        <v>0</v>
      </c>
      <c r="AC30" s="3">
        <v>1.5287180607119501E-3</v>
      </c>
      <c r="AD30" s="3">
        <v>1.18539592223803E-3</v>
      </c>
    </row>
    <row r="31" spans="1:30" x14ac:dyDescent="0.2">
      <c r="A31" t="s">
        <v>272</v>
      </c>
      <c r="B31" s="10">
        <v>8.7744954665106803E-4</v>
      </c>
      <c r="C31" s="10">
        <v>2.6576467745832301E-3</v>
      </c>
      <c r="D31" s="10">
        <v>8.6430423509075197E-4</v>
      </c>
      <c r="E31" s="10">
        <v>0</v>
      </c>
      <c r="F31" s="10">
        <v>2.7012425715829298E-3</v>
      </c>
      <c r="G31" s="10">
        <v>2.4354603019970801E-3</v>
      </c>
      <c r="H31" s="2">
        <v>6.4212328767123301E-3</v>
      </c>
      <c r="I31" s="2">
        <v>2.11445198836081E-2</v>
      </c>
      <c r="J31" s="2">
        <v>5.1454581436770203E-3</v>
      </c>
      <c r="K31" s="2">
        <v>1.94889562581204E-3</v>
      </c>
      <c r="L31" s="2">
        <v>1.22162272218263E-3</v>
      </c>
      <c r="M31" s="2">
        <v>1.4744913005013301E-3</v>
      </c>
      <c r="N31" s="2">
        <v>1.88806473364801E-3</v>
      </c>
      <c r="O31" s="2">
        <v>3.8914388345639601E-3</v>
      </c>
      <c r="P31" s="2">
        <v>6.5781745565605503E-3</v>
      </c>
      <c r="Q31" s="5">
        <v>8.3379655364091195E-3</v>
      </c>
      <c r="R31" s="5">
        <v>1.1297798377751999E-2</v>
      </c>
      <c r="S31" s="5">
        <v>1.54215215901302E-2</v>
      </c>
      <c r="T31" s="5">
        <v>8.7746787840802306E-3</v>
      </c>
      <c r="U31" s="5">
        <v>1.11390585698886E-2</v>
      </c>
      <c r="V31" s="5">
        <v>1.46757679180887E-2</v>
      </c>
      <c r="W31" s="5">
        <v>3.2808398950131198E-3</v>
      </c>
      <c r="X31" s="5">
        <v>5.9753954305799602E-3</v>
      </c>
      <c r="Y31" s="3">
        <v>1.18147448015123E-3</v>
      </c>
      <c r="Z31" s="3">
        <v>3.5426731078905E-3</v>
      </c>
      <c r="AA31" s="3">
        <v>4.1999160016799699E-4</v>
      </c>
      <c r="AB31" s="3">
        <v>3.7811948575749901E-3</v>
      </c>
      <c r="AC31" s="3">
        <v>3.0574361214238898E-3</v>
      </c>
      <c r="AD31" s="3">
        <v>2.6078710289236598E-3</v>
      </c>
    </row>
    <row r="32" spans="1:30" x14ac:dyDescent="0.2">
      <c r="A32" t="s">
        <v>273</v>
      </c>
      <c r="B32" s="10">
        <v>8.7744954665106803E-4</v>
      </c>
      <c r="C32" s="10">
        <v>2.1744382701135499E-3</v>
      </c>
      <c r="D32" s="10">
        <v>8.6430423509075197E-4</v>
      </c>
      <c r="E32" s="10">
        <v>0</v>
      </c>
      <c r="F32" s="10">
        <v>2.4311183144246399E-3</v>
      </c>
      <c r="G32" s="10">
        <v>2.4354603019970801E-3</v>
      </c>
      <c r="H32" s="2">
        <v>6.1358447488584498E-3</v>
      </c>
      <c r="I32" s="2">
        <v>2.09505334626576E-2</v>
      </c>
      <c r="J32" s="2">
        <v>5.1454581436770203E-3</v>
      </c>
      <c r="K32" s="2">
        <v>1.94889562581204E-3</v>
      </c>
      <c r="L32" s="2">
        <v>1.22162272218263E-3</v>
      </c>
      <c r="M32" s="2">
        <v>1.3270421704511899E-3</v>
      </c>
      <c r="N32" s="2">
        <v>1.7532029669588701E-3</v>
      </c>
      <c r="O32" s="2">
        <v>3.7916583516264201E-3</v>
      </c>
      <c r="P32" s="2">
        <v>6.4607071537648303E-3</v>
      </c>
      <c r="Q32" s="5">
        <v>7.7821011673151804E-3</v>
      </c>
      <c r="R32" s="5">
        <v>1.1008111239860899E-2</v>
      </c>
      <c r="S32" s="5">
        <v>1.54215215901302E-2</v>
      </c>
      <c r="T32" s="5">
        <v>8.4612973989344996E-3</v>
      </c>
      <c r="U32" s="5">
        <v>1.1498383039885001E-2</v>
      </c>
      <c r="V32" s="5">
        <v>1.43344709897611E-2</v>
      </c>
      <c r="W32" s="5">
        <v>3.2808398950131198E-3</v>
      </c>
      <c r="X32" s="5">
        <v>5.6239015817223202E-3</v>
      </c>
      <c r="Y32" s="3">
        <v>1.18147448015123E-3</v>
      </c>
      <c r="Z32" s="3">
        <v>2.8985507246376799E-3</v>
      </c>
      <c r="AA32" s="3">
        <v>4.1999160016799699E-4</v>
      </c>
      <c r="AB32" s="3">
        <v>3.7811948575749901E-3</v>
      </c>
      <c r="AC32" s="3">
        <v>2.4022712382616301E-3</v>
      </c>
      <c r="AD32" s="3">
        <v>2.6078710289236598E-3</v>
      </c>
    </row>
    <row r="33" spans="1:30" x14ac:dyDescent="0.2">
      <c r="A33" t="s">
        <v>304</v>
      </c>
      <c r="B33" s="10">
        <v>7.3120795554255597E-3</v>
      </c>
      <c r="C33" s="10">
        <v>2.41604252234839E-3</v>
      </c>
      <c r="D33" s="10">
        <v>3.0250648228176301E-3</v>
      </c>
      <c r="E33" s="10">
        <v>4.2293233082706799E-3</v>
      </c>
      <c r="F33" s="10">
        <v>2.9713668287412202E-3</v>
      </c>
      <c r="G33" s="10">
        <v>1.46127618119825E-3</v>
      </c>
      <c r="H33" s="2">
        <v>7.1347031963470305E-4</v>
      </c>
      <c r="I33" s="2">
        <v>1.9398642095053301E-3</v>
      </c>
      <c r="J33" s="2">
        <v>2.17692459924797E-3</v>
      </c>
      <c r="K33" s="2">
        <v>2.1654395842355999E-3</v>
      </c>
      <c r="L33" s="2">
        <v>6.1081136109131598E-4</v>
      </c>
      <c r="M33" s="2">
        <v>1.91683869065173E-3</v>
      </c>
      <c r="N33" s="2">
        <v>8.0917060013486195E-4</v>
      </c>
      <c r="O33" s="2">
        <v>1.2971462781879899E-3</v>
      </c>
      <c r="P33" s="2">
        <v>1.05720662516152E-3</v>
      </c>
      <c r="Q33" s="5">
        <v>5.2807115063924397E-3</v>
      </c>
      <c r="R33" s="5">
        <v>4.3453070683661596E-3</v>
      </c>
      <c r="S33" s="5">
        <v>2.0562028786840301E-3</v>
      </c>
      <c r="T33" s="5">
        <v>2.8204324663115002E-3</v>
      </c>
      <c r="U33" s="5">
        <v>6.8271649299317299E-3</v>
      </c>
      <c r="V33" s="5">
        <v>4.7781569965870303E-3</v>
      </c>
      <c r="W33" s="5">
        <v>3.2808398950131198E-3</v>
      </c>
      <c r="X33" s="5">
        <v>7.0298769771529003E-3</v>
      </c>
      <c r="Y33" s="3">
        <v>1.18147448015123E-3</v>
      </c>
      <c r="Z33" s="3">
        <v>9.6618357487922703E-4</v>
      </c>
      <c r="AA33" s="3">
        <v>0</v>
      </c>
      <c r="AB33" s="3">
        <v>2.0166372573733301E-3</v>
      </c>
      <c r="AC33" s="3">
        <v>2.18388294387421E-3</v>
      </c>
      <c r="AD33" s="3">
        <v>7.1123755334281697E-4</v>
      </c>
    </row>
    <row r="34" spans="1:30" x14ac:dyDescent="0.2">
      <c r="A34" t="s">
        <v>287</v>
      </c>
      <c r="B34" s="10">
        <v>4.0947645510383199E-3</v>
      </c>
      <c r="C34" s="10">
        <v>5.3152935491664697E-3</v>
      </c>
      <c r="D34" s="10">
        <v>3.8893690579083801E-3</v>
      </c>
      <c r="E34" s="10">
        <v>3.5244360902255598E-3</v>
      </c>
      <c r="F34" s="10">
        <v>5.4024851431658596E-3</v>
      </c>
      <c r="G34" s="10">
        <v>7.5499269361909401E-3</v>
      </c>
      <c r="H34" s="2">
        <v>4.28082191780822E-4</v>
      </c>
      <c r="I34" s="2">
        <v>7.7594568380213395E-4</v>
      </c>
      <c r="J34" s="2">
        <v>7.9160894518107996E-4</v>
      </c>
      <c r="K34" s="2">
        <v>8.6617583369424001E-4</v>
      </c>
      <c r="L34" s="2">
        <v>0</v>
      </c>
      <c r="M34" s="2">
        <v>2.9489826010026498E-4</v>
      </c>
      <c r="N34" s="2">
        <v>0</v>
      </c>
      <c r="O34" s="2">
        <v>2.9934144881261203E-4</v>
      </c>
      <c r="P34" s="2">
        <v>3.52402208387173E-4</v>
      </c>
      <c r="Q34" s="5">
        <v>8.6158977209560908E-3</v>
      </c>
      <c r="R34" s="5">
        <v>1.1297798377751999E-2</v>
      </c>
      <c r="S34" s="5">
        <v>7.8821110349554507E-3</v>
      </c>
      <c r="T34" s="5">
        <v>8.4612973989344996E-3</v>
      </c>
      <c r="U34" s="5">
        <v>1.11390585698886E-2</v>
      </c>
      <c r="V34" s="5">
        <v>5.1194539249146799E-3</v>
      </c>
      <c r="W34" s="5">
        <v>7.8740157480314994E-3</v>
      </c>
      <c r="X34" s="5">
        <v>1.15992970123023E-2</v>
      </c>
      <c r="Y34" s="3">
        <v>2.5992438563326998E-3</v>
      </c>
      <c r="Z34" s="3">
        <v>1.6103059581320501E-3</v>
      </c>
      <c r="AA34" s="3">
        <v>1.4699706005879901E-3</v>
      </c>
      <c r="AB34" s="3">
        <v>1.2603982858583301E-3</v>
      </c>
      <c r="AC34" s="3">
        <v>6.5516488316226204E-4</v>
      </c>
      <c r="AD34" s="3">
        <v>7.1123755334281697E-4</v>
      </c>
    </row>
    <row r="35" spans="1:30" x14ac:dyDescent="0.2">
      <c r="A35" t="s">
        <v>274</v>
      </c>
      <c r="B35" s="10">
        <v>2.92483182217023E-3</v>
      </c>
      <c r="C35" s="10">
        <v>3.8656680357574301E-3</v>
      </c>
      <c r="D35" s="10">
        <v>1.7286084701815E-3</v>
      </c>
      <c r="E35" s="10">
        <v>9.3984962406015E-4</v>
      </c>
      <c r="F35" s="10">
        <v>2.4311183144246399E-3</v>
      </c>
      <c r="G35" s="10">
        <v>1.21773015099854E-3</v>
      </c>
      <c r="H35" s="2">
        <v>0</v>
      </c>
      <c r="I35" s="2">
        <v>1.3579049466537301E-3</v>
      </c>
      <c r="J35" s="2">
        <v>2.7706313081337802E-3</v>
      </c>
      <c r="K35" s="2">
        <v>6.4963187527067995E-4</v>
      </c>
      <c r="L35" s="2">
        <v>0</v>
      </c>
      <c r="M35" s="2">
        <v>5.8979652020053105E-4</v>
      </c>
      <c r="N35" s="2">
        <v>0</v>
      </c>
      <c r="O35" s="2">
        <v>4.9890241468768704E-4</v>
      </c>
      <c r="P35" s="2">
        <v>0</v>
      </c>
      <c r="Q35" s="5">
        <v>4.7248471372984997E-3</v>
      </c>
      <c r="R35" s="5">
        <v>8.4009269988412506E-3</v>
      </c>
      <c r="S35" s="5">
        <v>6.5113091158327599E-3</v>
      </c>
      <c r="T35" s="5">
        <v>4.3873393920401101E-3</v>
      </c>
      <c r="U35" s="5">
        <v>3.9525691699604697E-3</v>
      </c>
      <c r="V35" s="5">
        <v>3.7542662116041002E-3</v>
      </c>
      <c r="W35" s="5">
        <v>5.2493438320209999E-3</v>
      </c>
      <c r="X35" s="5">
        <v>2.8119507908611601E-3</v>
      </c>
      <c r="Y35" s="3">
        <v>7.0888468809073696E-4</v>
      </c>
      <c r="Z35" s="3">
        <v>1.28824476650564E-3</v>
      </c>
      <c r="AA35" s="3">
        <v>0</v>
      </c>
      <c r="AB35" s="3">
        <v>0</v>
      </c>
      <c r="AC35" s="3">
        <v>6.5516488316226204E-4</v>
      </c>
      <c r="AD35" s="3">
        <v>0</v>
      </c>
    </row>
    <row r="36" spans="1:30" x14ac:dyDescent="0.2">
      <c r="A36" t="s">
        <v>290</v>
      </c>
      <c r="B36" s="10">
        <v>4.97221409768938E-3</v>
      </c>
      <c r="C36" s="10">
        <v>2.41604252234839E-3</v>
      </c>
      <c r="D36" s="10">
        <v>1.0371650821089E-2</v>
      </c>
      <c r="E36" s="10">
        <v>4.4642857142857097E-3</v>
      </c>
      <c r="F36" s="10">
        <v>5.1323608860075597E-3</v>
      </c>
      <c r="G36" s="10">
        <v>5.60155869459328E-3</v>
      </c>
      <c r="H36" s="2">
        <v>2.8538812785388099E-4</v>
      </c>
      <c r="I36" s="2">
        <v>3.8797284190106697E-4</v>
      </c>
      <c r="J36" s="2">
        <v>5.9370670888581002E-4</v>
      </c>
      <c r="K36" s="2">
        <v>1.2992637505413599E-3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5">
        <v>2.2234574763757599E-3</v>
      </c>
      <c r="R36" s="5">
        <v>2.3174971031286202E-3</v>
      </c>
      <c r="S36" s="5">
        <v>2.3989033584647002E-3</v>
      </c>
      <c r="T36" s="5">
        <v>1.25352554058289E-3</v>
      </c>
      <c r="U36" s="5">
        <v>7.1864893999281395E-4</v>
      </c>
      <c r="V36" s="5">
        <v>1.0238907849829399E-3</v>
      </c>
      <c r="W36" s="5">
        <v>0</v>
      </c>
      <c r="X36" s="5">
        <v>0</v>
      </c>
      <c r="Y36" s="3">
        <v>7.0888468809073696E-4</v>
      </c>
      <c r="Z36" s="3">
        <v>6.4412238325281795E-4</v>
      </c>
      <c r="AA36" s="3">
        <v>1.0499790004199899E-3</v>
      </c>
      <c r="AB36" s="3">
        <v>0</v>
      </c>
      <c r="AC36" s="3">
        <v>0</v>
      </c>
      <c r="AD36" s="3">
        <v>0</v>
      </c>
    </row>
    <row r="37" spans="1:30" x14ac:dyDescent="0.2">
      <c r="A37" t="s">
        <v>275</v>
      </c>
      <c r="B37" s="10">
        <v>1.46241591108511E-3</v>
      </c>
      <c r="C37" s="10">
        <v>1.6912297656438799E-3</v>
      </c>
      <c r="D37" s="10">
        <v>8.6430423509075197E-4</v>
      </c>
      <c r="E37" s="10">
        <v>0</v>
      </c>
      <c r="F37" s="10">
        <v>1.08049702863317E-3</v>
      </c>
      <c r="G37" s="10">
        <v>7.3063809059912296E-4</v>
      </c>
      <c r="H37" s="2">
        <v>0</v>
      </c>
      <c r="I37" s="2">
        <v>5.8195926285160003E-4</v>
      </c>
      <c r="J37" s="2">
        <v>7.9160894518107996E-4</v>
      </c>
      <c r="K37" s="2">
        <v>0</v>
      </c>
      <c r="L37" s="2">
        <v>0</v>
      </c>
      <c r="M37" s="2">
        <v>0</v>
      </c>
      <c r="N37" s="2">
        <v>0</v>
      </c>
      <c r="O37" s="2">
        <v>2.9934144881261203E-4</v>
      </c>
      <c r="P37" s="2">
        <v>0</v>
      </c>
      <c r="Q37" s="5">
        <v>2.2234574763757599E-3</v>
      </c>
      <c r="R37" s="5">
        <v>4.0556199304750901E-3</v>
      </c>
      <c r="S37" s="5">
        <v>4.1124057573680602E-3</v>
      </c>
      <c r="T37" s="5">
        <v>2.50705108116578E-3</v>
      </c>
      <c r="U37" s="5">
        <v>1.07797340998922E-3</v>
      </c>
      <c r="V37" s="5">
        <v>1.70648464163823E-3</v>
      </c>
      <c r="W37" s="5">
        <v>3.2808398950131198E-3</v>
      </c>
      <c r="X37" s="5">
        <v>1.4059753954305801E-3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</row>
    <row r="38" spans="1:30" x14ac:dyDescent="0.2">
      <c r="A38" t="s">
        <v>289</v>
      </c>
      <c r="B38" s="10">
        <v>2.6323486399531999E-3</v>
      </c>
      <c r="C38" s="10">
        <v>2.41604252234839E-3</v>
      </c>
      <c r="D38" s="10">
        <v>1.29645635263613E-3</v>
      </c>
      <c r="E38" s="10">
        <v>1.1748120300751901E-3</v>
      </c>
      <c r="F38" s="10">
        <v>1.08049702863317E-3</v>
      </c>
      <c r="G38" s="10">
        <v>2.6790063321967899E-3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4.9890241468768704E-4</v>
      </c>
      <c r="P38" s="2">
        <v>0</v>
      </c>
      <c r="Q38" s="5">
        <v>8.3379655364091202E-4</v>
      </c>
      <c r="R38" s="5">
        <v>8.69061413673233E-4</v>
      </c>
      <c r="S38" s="5">
        <v>1.02810143934202E-3</v>
      </c>
      <c r="T38" s="5">
        <v>1.25352554058289E-3</v>
      </c>
      <c r="U38" s="5">
        <v>0</v>
      </c>
      <c r="V38" s="5">
        <v>6.8259385665529E-4</v>
      </c>
      <c r="W38" s="5">
        <v>2.2965879265091898E-3</v>
      </c>
      <c r="X38" s="5">
        <v>7.0298769771529003E-4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</row>
    <row r="39" spans="1:30" x14ac:dyDescent="0.2">
      <c r="A39" t="s">
        <v>222</v>
      </c>
      <c r="B39" s="10">
        <v>5.8496636443404503E-4</v>
      </c>
      <c r="C39" s="10">
        <v>1.2080212611742E-3</v>
      </c>
      <c r="D39" s="10">
        <v>0</v>
      </c>
      <c r="E39" s="10">
        <v>0</v>
      </c>
      <c r="F39" s="10">
        <v>0</v>
      </c>
      <c r="G39" s="10">
        <v>1.46127618119825E-3</v>
      </c>
      <c r="H39" s="2">
        <v>1.38413242009132E-2</v>
      </c>
      <c r="I39" s="2">
        <v>1.7846750727449099E-2</v>
      </c>
      <c r="J39" s="2">
        <v>1.0290916287354001E-2</v>
      </c>
      <c r="K39" s="2">
        <v>0</v>
      </c>
      <c r="L39" s="2">
        <v>2.0360378703043898E-3</v>
      </c>
      <c r="M39" s="2">
        <v>1.62194043055146E-3</v>
      </c>
      <c r="N39" s="2">
        <v>4.0458530006743099E-3</v>
      </c>
      <c r="O39" s="2">
        <v>9.3793653961285195E-3</v>
      </c>
      <c r="P39" s="2">
        <v>1.0807001057206601E-2</v>
      </c>
      <c r="Q39" s="5">
        <v>3.05725403001668E-2</v>
      </c>
      <c r="R39" s="5">
        <v>3.09965237543453E-2</v>
      </c>
      <c r="S39" s="5">
        <v>3.8039753255654597E-2</v>
      </c>
      <c r="T39" s="5">
        <v>6.5810090880601699E-3</v>
      </c>
      <c r="U39" s="5">
        <v>1.0420409629895801E-2</v>
      </c>
      <c r="V39" s="5">
        <v>1.2969283276450499E-2</v>
      </c>
      <c r="W39" s="5">
        <v>1.01706036745407E-2</v>
      </c>
      <c r="X39" s="5">
        <v>5.9753954305799602E-3</v>
      </c>
      <c r="Y39" s="3">
        <v>2.1266540642722099E-3</v>
      </c>
      <c r="Z39" s="3">
        <v>0</v>
      </c>
      <c r="AA39" s="3">
        <v>1.25997480050399E-3</v>
      </c>
      <c r="AB39" s="3">
        <v>1.5124779430299999E-3</v>
      </c>
      <c r="AC39" s="3">
        <v>1.0919414719371E-3</v>
      </c>
      <c r="AD39" s="3">
        <v>0</v>
      </c>
    </row>
    <row r="40" spans="1:30" x14ac:dyDescent="0.2">
      <c r="A40" t="s">
        <v>215</v>
      </c>
      <c r="B40" s="10">
        <v>0</v>
      </c>
      <c r="C40" s="10">
        <v>4.8320850446967897E-4</v>
      </c>
      <c r="D40" s="10">
        <v>0</v>
      </c>
      <c r="E40" s="10">
        <v>0</v>
      </c>
      <c r="F40" s="10">
        <v>0</v>
      </c>
      <c r="G40" s="10">
        <v>0</v>
      </c>
      <c r="H40" s="2">
        <v>4.8515981735159797E-3</v>
      </c>
      <c r="I40" s="2">
        <v>1.1639185257032001E-3</v>
      </c>
      <c r="J40" s="2">
        <v>3.1664357807243198E-3</v>
      </c>
      <c r="K40" s="2">
        <v>0</v>
      </c>
      <c r="L40" s="2">
        <v>6.1081136109131598E-4</v>
      </c>
      <c r="M40" s="2">
        <v>3.53877912120318E-3</v>
      </c>
      <c r="N40" s="2">
        <v>5.3944706675657496E-4</v>
      </c>
      <c r="O40" s="2">
        <v>3.8914388345639601E-3</v>
      </c>
      <c r="P40" s="2">
        <v>3.7589568894631701E-3</v>
      </c>
      <c r="Q40" s="5">
        <v>5.5586436909394095E-4</v>
      </c>
      <c r="R40" s="5">
        <v>4.6349942062572404E-3</v>
      </c>
      <c r="S40" s="5">
        <v>3.7697052775873901E-3</v>
      </c>
      <c r="T40" s="5">
        <v>5.3274835474772797E-3</v>
      </c>
      <c r="U40" s="5">
        <v>3.9525691699604697E-3</v>
      </c>
      <c r="V40" s="5">
        <v>5.8020477815699696E-3</v>
      </c>
      <c r="W40" s="5">
        <v>7.2178477690288704E-3</v>
      </c>
      <c r="X40" s="5">
        <v>1.15992970123023E-2</v>
      </c>
      <c r="Y40" s="3">
        <v>0</v>
      </c>
      <c r="Z40" s="3">
        <v>9.6618357487922703E-4</v>
      </c>
      <c r="AA40" s="3">
        <v>0</v>
      </c>
      <c r="AB40" s="3">
        <v>1.76455760020166E-3</v>
      </c>
      <c r="AC40" s="3">
        <v>1.31032976632452E-3</v>
      </c>
      <c r="AD40" s="3">
        <v>7.1123755334281697E-4</v>
      </c>
    </row>
    <row r="41" spans="1:30" x14ac:dyDescent="0.2">
      <c r="A41" t="s">
        <v>240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2">
        <v>5.5650684931506803E-3</v>
      </c>
      <c r="I41" s="2">
        <v>1.49369544131911E-2</v>
      </c>
      <c r="J41" s="2">
        <v>2.3748268355432401E-3</v>
      </c>
      <c r="K41" s="2">
        <v>3.6812472932005202E-3</v>
      </c>
      <c r="L41" s="2">
        <v>2.3414435508500499E-3</v>
      </c>
      <c r="M41" s="2">
        <v>1.62194043055146E-3</v>
      </c>
      <c r="N41" s="2">
        <v>2.4275118004045901E-3</v>
      </c>
      <c r="O41" s="2">
        <v>6.2861704250648598E-3</v>
      </c>
      <c r="P41" s="2">
        <v>6.6956419593562798E-3</v>
      </c>
      <c r="Q41" s="5">
        <v>7.5041689827681996E-3</v>
      </c>
      <c r="R41" s="5">
        <v>1.1297798377751999E-2</v>
      </c>
      <c r="S41" s="5">
        <v>1.7820424948594898E-2</v>
      </c>
      <c r="T41" s="5">
        <v>1.25352554058289E-3</v>
      </c>
      <c r="U41" s="5">
        <v>2.1559468199784399E-3</v>
      </c>
      <c r="V41" s="5">
        <v>6.8259385665529E-4</v>
      </c>
      <c r="W41" s="5">
        <v>1.6404199475065599E-3</v>
      </c>
      <c r="X41" s="5">
        <v>1.7574692442882201E-3</v>
      </c>
      <c r="Y41" s="3">
        <v>1.18147448015123E-3</v>
      </c>
      <c r="Z41" s="3">
        <v>6.4412238325281795E-4</v>
      </c>
      <c r="AA41" s="3">
        <v>4.1999160016799699E-4</v>
      </c>
      <c r="AB41" s="3">
        <v>0</v>
      </c>
      <c r="AC41" s="3">
        <v>2.6206595326490499E-3</v>
      </c>
      <c r="AD41" s="3">
        <v>0</v>
      </c>
    </row>
    <row r="42" spans="1:30" x14ac:dyDescent="0.2">
      <c r="A42" t="s">
        <v>251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2">
        <v>1.71232876712329E-3</v>
      </c>
      <c r="I42" s="2">
        <v>9.69932104752667E-4</v>
      </c>
      <c r="J42" s="2">
        <v>3.3643380170195899E-3</v>
      </c>
      <c r="K42" s="2">
        <v>3.46470333477696E-3</v>
      </c>
      <c r="L42" s="2">
        <v>1.73063218975873E-3</v>
      </c>
      <c r="M42" s="2">
        <v>1.62194043055146E-3</v>
      </c>
      <c r="N42" s="2">
        <v>2.0229265003371502E-3</v>
      </c>
      <c r="O42" s="2">
        <v>1.49670724406306E-3</v>
      </c>
      <c r="P42" s="2">
        <v>2.9366850698931001E-3</v>
      </c>
      <c r="Q42" s="5">
        <v>3.0572540300166798E-3</v>
      </c>
      <c r="R42" s="5">
        <v>3.1865585168018499E-3</v>
      </c>
      <c r="S42" s="5">
        <v>4.7978067169294003E-3</v>
      </c>
      <c r="T42" s="5">
        <v>3.7605766217486702E-3</v>
      </c>
      <c r="U42" s="5">
        <v>5.7491915199425099E-3</v>
      </c>
      <c r="V42" s="5">
        <v>3.7542662116041002E-3</v>
      </c>
      <c r="W42" s="5">
        <v>1.9685039370078701E-3</v>
      </c>
      <c r="X42" s="5">
        <v>4.2179261862917402E-3</v>
      </c>
      <c r="Y42" s="3">
        <v>4.7258979206049199E-4</v>
      </c>
      <c r="Z42" s="3">
        <v>6.4412238325281795E-4</v>
      </c>
      <c r="AA42" s="3">
        <v>0</v>
      </c>
      <c r="AB42" s="3">
        <v>0</v>
      </c>
      <c r="AC42" s="3">
        <v>1.5287180607119501E-3</v>
      </c>
      <c r="AD42" s="3">
        <v>7.1123755334281697E-4</v>
      </c>
    </row>
    <row r="43" spans="1:30" x14ac:dyDescent="0.2">
      <c r="A43" t="s">
        <v>247</v>
      </c>
      <c r="B43" s="10">
        <v>0</v>
      </c>
      <c r="C43" s="10">
        <v>0</v>
      </c>
      <c r="D43" s="10">
        <v>0</v>
      </c>
      <c r="E43" s="10">
        <v>7.0488721804511296E-4</v>
      </c>
      <c r="F43" s="10">
        <v>0</v>
      </c>
      <c r="G43" s="10">
        <v>0</v>
      </c>
      <c r="H43" s="2">
        <v>1.56963470319635E-3</v>
      </c>
      <c r="I43" s="2">
        <v>4.8496605237633404E-3</v>
      </c>
      <c r="J43" s="2">
        <v>1.9790223629527E-3</v>
      </c>
      <c r="K43" s="2">
        <v>4.3308791684712E-4</v>
      </c>
      <c r="L43" s="2">
        <v>1.0180189351521899E-3</v>
      </c>
      <c r="M43" s="2">
        <v>1.1795930404010599E-3</v>
      </c>
      <c r="N43" s="2">
        <v>1.3486176668914399E-3</v>
      </c>
      <c r="O43" s="2">
        <v>2.0953901416882899E-3</v>
      </c>
      <c r="P43" s="2">
        <v>1.1746740279572399E-3</v>
      </c>
      <c r="Q43" s="5">
        <v>2.7793218454697098E-3</v>
      </c>
      <c r="R43" s="5">
        <v>3.7659327925840102E-3</v>
      </c>
      <c r="S43" s="5">
        <v>3.0843043180260499E-3</v>
      </c>
      <c r="T43" s="5">
        <v>0</v>
      </c>
      <c r="U43" s="5">
        <v>1.4372978799856301E-3</v>
      </c>
      <c r="V43" s="5">
        <v>1.70648464163823E-3</v>
      </c>
      <c r="W43" s="5">
        <v>6.5616797900262499E-4</v>
      </c>
      <c r="X43" s="5">
        <v>0</v>
      </c>
      <c r="Y43" s="3">
        <v>0</v>
      </c>
      <c r="Z43" s="3">
        <v>9.6618357487922703E-4</v>
      </c>
      <c r="AA43" s="3">
        <v>0</v>
      </c>
      <c r="AB43" s="3">
        <v>1.5124779430299999E-3</v>
      </c>
      <c r="AC43" s="3">
        <v>1.31032976632452E-3</v>
      </c>
      <c r="AD43" s="3">
        <v>9.4831673779042201E-4</v>
      </c>
    </row>
    <row r="44" spans="1:30" x14ac:dyDescent="0.2">
      <c r="A44" t="s">
        <v>253</v>
      </c>
      <c r="B44" s="10">
        <v>8.7744954665106803E-4</v>
      </c>
      <c r="C44" s="10">
        <v>0</v>
      </c>
      <c r="D44" s="10">
        <v>0</v>
      </c>
      <c r="E44" s="10">
        <v>0</v>
      </c>
      <c r="F44" s="10">
        <v>2.4311183144246399E-3</v>
      </c>
      <c r="G44" s="10">
        <v>9.7418412079883102E-4</v>
      </c>
      <c r="H44" s="2">
        <v>3.4246575342465799E-3</v>
      </c>
      <c r="I44" s="2">
        <v>0</v>
      </c>
      <c r="J44" s="2">
        <v>3.9580447259054E-3</v>
      </c>
      <c r="K44" s="2">
        <v>2.5985275010827198E-3</v>
      </c>
      <c r="L44" s="2">
        <v>2.8504530184261401E-3</v>
      </c>
      <c r="M44" s="2">
        <v>2.3591860808021199E-3</v>
      </c>
      <c r="N44" s="2">
        <v>2.5623735670937302E-3</v>
      </c>
      <c r="O44" s="2">
        <v>2.19517062462582E-3</v>
      </c>
      <c r="P44" s="2">
        <v>3.6414894866674502E-3</v>
      </c>
      <c r="Q44" s="5">
        <v>2.7793218454697098E-3</v>
      </c>
      <c r="R44" s="5">
        <v>5.7937427578215496E-3</v>
      </c>
      <c r="S44" s="5">
        <v>4.4551062371487298E-3</v>
      </c>
      <c r="T44" s="5">
        <v>8.7746787840802306E-3</v>
      </c>
      <c r="U44" s="5">
        <v>1.07797340998922E-2</v>
      </c>
      <c r="V44" s="5">
        <v>4.7781569965870303E-3</v>
      </c>
      <c r="W44" s="5">
        <v>1.01706036745407E-2</v>
      </c>
      <c r="X44" s="5">
        <v>1.15992970123023E-2</v>
      </c>
      <c r="Y44" s="3">
        <v>0</v>
      </c>
      <c r="Z44" s="3">
        <v>0</v>
      </c>
      <c r="AA44" s="3">
        <v>0</v>
      </c>
      <c r="AB44" s="3">
        <v>5.0415931434333295E-4</v>
      </c>
      <c r="AC44" s="3">
        <v>0</v>
      </c>
      <c r="AD44" s="3">
        <v>0</v>
      </c>
    </row>
    <row r="45" spans="1:30" x14ac:dyDescent="0.2">
      <c r="A45" t="s">
        <v>250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2">
        <v>8.56164383561644E-4</v>
      </c>
      <c r="I45" s="2">
        <v>7.7594568380213395E-4</v>
      </c>
      <c r="J45" s="2">
        <v>2.17692459924797E-3</v>
      </c>
      <c r="K45" s="2">
        <v>4.3308791684712E-4</v>
      </c>
      <c r="L45" s="2">
        <v>5.0900946757609703E-4</v>
      </c>
      <c r="M45" s="2">
        <v>1.03214391035093E-3</v>
      </c>
      <c r="N45" s="2">
        <v>8.0917060013486195E-4</v>
      </c>
      <c r="O45" s="2">
        <v>1.2971462781879899E-3</v>
      </c>
      <c r="P45" s="2">
        <v>8.22271819570069E-4</v>
      </c>
      <c r="Q45" s="5">
        <v>1.6675931072818199E-3</v>
      </c>
      <c r="R45" s="5">
        <v>1.1587485515643101E-3</v>
      </c>
      <c r="S45" s="5">
        <v>1.02810143934202E-3</v>
      </c>
      <c r="T45" s="5">
        <v>0</v>
      </c>
      <c r="U45" s="5">
        <v>1.79662234998203E-3</v>
      </c>
      <c r="V45" s="5">
        <v>1.36518771331058E-3</v>
      </c>
      <c r="W45" s="5">
        <v>1.9685039370078701E-3</v>
      </c>
      <c r="X45" s="5">
        <v>1.7574692442882201E-3</v>
      </c>
      <c r="Y45" s="3">
        <v>0</v>
      </c>
      <c r="Z45" s="3">
        <v>1.28824476650564E-3</v>
      </c>
      <c r="AA45" s="3">
        <v>0</v>
      </c>
      <c r="AB45" s="3">
        <v>0</v>
      </c>
      <c r="AC45" s="3">
        <v>2.4022712382616301E-3</v>
      </c>
      <c r="AD45" s="3">
        <v>0</v>
      </c>
    </row>
    <row r="46" spans="1:30" x14ac:dyDescent="0.2">
      <c r="A46" t="s">
        <v>254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2">
        <v>1.56963470319635E-3</v>
      </c>
      <c r="I46" s="2">
        <v>0</v>
      </c>
      <c r="J46" s="2">
        <v>7.9160894518107996E-4</v>
      </c>
      <c r="K46" s="2">
        <v>0</v>
      </c>
      <c r="L46" s="2">
        <v>1.11982082866741E-3</v>
      </c>
      <c r="M46" s="2">
        <v>1.4744913005013301E-3</v>
      </c>
      <c r="N46" s="2">
        <v>1.61834120026972E-3</v>
      </c>
      <c r="O46" s="2">
        <v>1.89582917581321E-3</v>
      </c>
      <c r="P46" s="2">
        <v>1.8794784447315901E-3</v>
      </c>
      <c r="Q46" s="5">
        <v>1.1117287381878799E-3</v>
      </c>
      <c r="R46" s="5">
        <v>3.4762456546929298E-3</v>
      </c>
      <c r="S46" s="5">
        <v>2.0562028786840301E-3</v>
      </c>
      <c r="T46" s="5">
        <v>5.01410216233156E-3</v>
      </c>
      <c r="U46" s="5">
        <v>4.3118936399568798E-3</v>
      </c>
      <c r="V46" s="5">
        <v>1.70648464163823E-3</v>
      </c>
      <c r="W46" s="5">
        <v>4.59317585301837E-3</v>
      </c>
      <c r="X46" s="5">
        <v>4.5694200351493802E-3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</row>
    <row r="47" spans="1:30" x14ac:dyDescent="0.2">
      <c r="A47" t="s">
        <v>276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2">
        <v>7.1347031963470305E-4</v>
      </c>
      <c r="I47" s="2">
        <v>0</v>
      </c>
      <c r="J47" s="2">
        <v>7.9160894518107996E-4</v>
      </c>
      <c r="K47" s="2">
        <v>0</v>
      </c>
      <c r="L47" s="2">
        <v>7.1261325460653601E-4</v>
      </c>
      <c r="M47" s="2">
        <v>1.1795930404010599E-3</v>
      </c>
      <c r="N47" s="2">
        <v>8.0917060013486195E-4</v>
      </c>
      <c r="O47" s="2">
        <v>1.2971462781879899E-3</v>
      </c>
      <c r="P47" s="2">
        <v>1.2921414307529701E-3</v>
      </c>
      <c r="Q47" s="5">
        <v>1.1117287381878799E-3</v>
      </c>
      <c r="R47" s="5">
        <v>2.0278099652375398E-3</v>
      </c>
      <c r="S47" s="5">
        <v>1.3708019191226899E-3</v>
      </c>
      <c r="T47" s="5">
        <v>2.50705108116578E-3</v>
      </c>
      <c r="U47" s="5">
        <v>2.51527128997485E-3</v>
      </c>
      <c r="V47" s="5">
        <v>6.8259385665529E-4</v>
      </c>
      <c r="W47" s="5">
        <v>2.6246719160105E-3</v>
      </c>
      <c r="X47" s="5">
        <v>3.1634446397188001E-3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</row>
    <row r="48" spans="1:30" x14ac:dyDescent="0.2">
      <c r="A48" t="s">
        <v>294</v>
      </c>
      <c r="B48" s="10">
        <v>5.8496636443404503E-4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2">
        <v>1.42694063926941E-3</v>
      </c>
      <c r="I48" s="2">
        <v>0</v>
      </c>
      <c r="J48" s="2">
        <v>1.5832178903621599E-3</v>
      </c>
      <c r="K48" s="2">
        <v>1.2992637505413599E-3</v>
      </c>
      <c r="L48" s="2">
        <v>3.4612643795174599E-3</v>
      </c>
      <c r="M48" s="2">
        <v>1.1795930404010599E-3</v>
      </c>
      <c r="N48" s="2">
        <v>1.4834794335805801E-3</v>
      </c>
      <c r="O48" s="2">
        <v>1.9956096587507499E-3</v>
      </c>
      <c r="P48" s="2">
        <v>1.4096088335486901E-3</v>
      </c>
      <c r="Q48" s="5">
        <v>4.4469149527515302E-3</v>
      </c>
      <c r="R48" s="5">
        <v>5.7937427578215505E-4</v>
      </c>
      <c r="S48" s="5">
        <v>6.85400959561343E-4</v>
      </c>
      <c r="T48" s="5">
        <v>0</v>
      </c>
      <c r="U48" s="5">
        <v>1.4372978799856301E-3</v>
      </c>
      <c r="V48" s="5">
        <v>0</v>
      </c>
      <c r="W48" s="5">
        <v>2.6246719160105E-3</v>
      </c>
      <c r="X48" s="5">
        <v>2.1089630931458701E-3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</row>
    <row r="49" spans="1:41" x14ac:dyDescent="0.2">
      <c r="A49" s="1" t="s">
        <v>234</v>
      </c>
      <c r="B49" s="10">
        <v>0</v>
      </c>
      <c r="C49" s="10">
        <v>0</v>
      </c>
      <c r="D49" s="10">
        <v>4.1054451166810703E-3</v>
      </c>
      <c r="E49" s="10">
        <v>3.0545112781954899E-3</v>
      </c>
      <c r="F49" s="10">
        <v>5.9427336574824404E-3</v>
      </c>
      <c r="G49" s="10">
        <v>8.0370189965903605E-3</v>
      </c>
      <c r="H49" s="2">
        <v>7.1347031963470298E-3</v>
      </c>
      <c r="I49" s="2">
        <v>6.5955383123181398E-3</v>
      </c>
      <c r="J49" s="2">
        <v>4.4725905402731102E-2</v>
      </c>
      <c r="K49" s="2">
        <v>1.21264616717194E-2</v>
      </c>
      <c r="L49" s="2">
        <v>1.0383793138552399E-2</v>
      </c>
      <c r="M49" s="2">
        <v>7.8148038926570303E-3</v>
      </c>
      <c r="N49" s="2">
        <v>1.09238031018206E-2</v>
      </c>
      <c r="O49" s="2">
        <v>1.1474755537816799E-2</v>
      </c>
      <c r="P49" s="2">
        <v>5.5209679313990402E-3</v>
      </c>
      <c r="Q49" s="5">
        <v>0.22123401889938901</v>
      </c>
      <c r="R49" s="5">
        <v>0.22363847045191201</v>
      </c>
      <c r="S49" s="5">
        <v>0.29814941740918399</v>
      </c>
      <c r="T49" s="5">
        <v>0.237856471325603</v>
      </c>
      <c r="U49" s="5">
        <v>0.31979877829680198</v>
      </c>
      <c r="V49" s="5">
        <v>0.27849829351535799</v>
      </c>
      <c r="W49" s="5">
        <v>0.230643044619423</v>
      </c>
      <c r="X49" s="5">
        <v>0.234094903339192</v>
      </c>
      <c r="Y49" s="3">
        <v>0.10940453686200401</v>
      </c>
      <c r="Z49" s="3">
        <v>8.37359098228663E-2</v>
      </c>
      <c r="AA49" s="3">
        <v>5.4178916421671601E-2</v>
      </c>
      <c r="AB49" s="3">
        <v>2.4199647088479999E-2</v>
      </c>
      <c r="AC49" s="3">
        <v>3.1884690980563402E-2</v>
      </c>
      <c r="AD49" s="3">
        <v>4.1725936462778598E-2</v>
      </c>
    </row>
    <row r="50" spans="1:41" x14ac:dyDescent="0.2">
      <c r="A50" t="s">
        <v>286</v>
      </c>
      <c r="B50" s="10">
        <v>0</v>
      </c>
      <c r="C50" s="10">
        <v>1.4496255134090401E-3</v>
      </c>
      <c r="D50" s="10">
        <v>4.3215211754537599E-4</v>
      </c>
      <c r="E50" s="10">
        <v>0</v>
      </c>
      <c r="F50" s="10">
        <v>1.08049702863317E-3</v>
      </c>
      <c r="G50" s="10">
        <v>9.7418412079883102E-4</v>
      </c>
      <c r="H50" s="2">
        <v>8.56164383561644E-4</v>
      </c>
      <c r="I50" s="2">
        <v>2.7158098933074701E-3</v>
      </c>
      <c r="J50" s="2">
        <v>2.3748268355432401E-3</v>
      </c>
      <c r="K50" s="2">
        <v>8.6617583369424001E-4</v>
      </c>
      <c r="L50" s="2">
        <v>5.0900946757609703E-4</v>
      </c>
      <c r="M50" s="2">
        <v>1.3270421704511899E-3</v>
      </c>
      <c r="N50" s="2">
        <v>6.7430883344571802E-4</v>
      </c>
      <c r="O50" s="2">
        <v>1.1973657952504501E-3</v>
      </c>
      <c r="P50" s="2">
        <v>1.05720662516152E-3</v>
      </c>
      <c r="Q50" s="5">
        <v>5.8365758754863797E-3</v>
      </c>
      <c r="R50" s="5">
        <v>5.7937427578215496E-3</v>
      </c>
      <c r="S50" s="5">
        <v>9.5956134338588094E-3</v>
      </c>
      <c r="T50" s="5">
        <v>2.0683171419617698E-2</v>
      </c>
      <c r="U50" s="5">
        <v>2.62306863097377E-2</v>
      </c>
      <c r="V50" s="5">
        <v>2.0136518771331099E-2</v>
      </c>
      <c r="W50" s="5">
        <v>1.1811023622047201E-2</v>
      </c>
      <c r="X50" s="5">
        <v>1.9332161687170502E-2</v>
      </c>
      <c r="Y50" s="3">
        <v>4.7258979206049199E-4</v>
      </c>
      <c r="Z50" s="3">
        <v>6.4412238325281795E-4</v>
      </c>
      <c r="AA50" s="3">
        <v>1.25997480050399E-3</v>
      </c>
      <c r="AB50" s="3">
        <v>1.2603982858583301E-3</v>
      </c>
      <c r="AC50" s="3">
        <v>1.9654946494867898E-3</v>
      </c>
      <c r="AD50" s="3">
        <v>2.1337126600284501E-3</v>
      </c>
    </row>
    <row r="51" spans="1:41" x14ac:dyDescent="0.2">
      <c r="A51" t="s">
        <v>231</v>
      </c>
      <c r="B51" s="10">
        <v>0</v>
      </c>
      <c r="C51" s="10">
        <v>9.6641700893935697E-4</v>
      </c>
      <c r="D51" s="10">
        <v>0</v>
      </c>
      <c r="E51" s="10">
        <v>0</v>
      </c>
      <c r="F51" s="10">
        <v>5.4024851431658596E-4</v>
      </c>
      <c r="G51" s="10">
        <v>1.46127618119825E-3</v>
      </c>
      <c r="H51" s="2">
        <v>3.8527397260274001E-3</v>
      </c>
      <c r="I51" s="2">
        <v>2.9097963142579999E-3</v>
      </c>
      <c r="J51" s="2">
        <v>3.76014248961013E-3</v>
      </c>
      <c r="K51" s="2">
        <v>0</v>
      </c>
      <c r="L51" s="2">
        <v>7.1261325460653601E-4</v>
      </c>
      <c r="M51" s="2">
        <v>7.3724565025066395E-4</v>
      </c>
      <c r="N51" s="2">
        <v>9.4403236682400501E-4</v>
      </c>
      <c r="O51" s="2">
        <v>1.1973657952504501E-3</v>
      </c>
      <c r="P51" s="2">
        <v>2.3493480559144799E-3</v>
      </c>
      <c r="Q51" s="5">
        <v>1.3896609227348499E-3</v>
      </c>
      <c r="R51" s="5">
        <v>1.7381228273464699E-3</v>
      </c>
      <c r="S51" s="5">
        <v>6.85400959561343E-4</v>
      </c>
      <c r="T51" s="5">
        <v>1.25352554058289E-3</v>
      </c>
      <c r="U51" s="5">
        <v>1.07797340998922E-3</v>
      </c>
      <c r="V51" s="5">
        <v>1.70648464163823E-3</v>
      </c>
      <c r="W51" s="5">
        <v>9.8425196850393699E-4</v>
      </c>
      <c r="X51" s="5">
        <v>2.1089630931458701E-3</v>
      </c>
      <c r="Y51" s="3">
        <v>2.3629489603024601E-3</v>
      </c>
      <c r="Z51" s="3">
        <v>2.8985507246376799E-3</v>
      </c>
      <c r="AA51" s="3">
        <v>6.29987400251995E-4</v>
      </c>
      <c r="AB51" s="3">
        <v>2.7728762288883298E-3</v>
      </c>
      <c r="AC51" s="3">
        <v>1.7471063550993701E-3</v>
      </c>
      <c r="AD51" s="3">
        <v>1.42247510668563E-3</v>
      </c>
    </row>
    <row r="52" spans="1:41" x14ac:dyDescent="0.2">
      <c r="A52" t="s">
        <v>242</v>
      </c>
      <c r="B52" s="10">
        <v>0</v>
      </c>
      <c r="C52" s="10">
        <v>4.8320850446967897E-4</v>
      </c>
      <c r="D52" s="10">
        <v>0</v>
      </c>
      <c r="E52" s="10">
        <v>0</v>
      </c>
      <c r="F52" s="10">
        <v>0</v>
      </c>
      <c r="G52" s="10">
        <v>1.21773015099854E-3</v>
      </c>
      <c r="H52" s="2">
        <v>9.2751141552511393E-3</v>
      </c>
      <c r="I52" s="2">
        <v>1.8622696411251201E-2</v>
      </c>
      <c r="J52" s="2">
        <v>4.7496536710864802E-3</v>
      </c>
      <c r="K52" s="2">
        <v>0</v>
      </c>
      <c r="L52" s="2">
        <v>3.2576605924870198E-3</v>
      </c>
      <c r="M52" s="2">
        <v>2.9489826010026502E-3</v>
      </c>
      <c r="N52" s="2">
        <v>4.7201618341200296E-3</v>
      </c>
      <c r="O52" s="2">
        <v>5.4879265615645602E-3</v>
      </c>
      <c r="P52" s="2">
        <v>9.9847292376365592E-3</v>
      </c>
      <c r="Q52" s="5">
        <v>3.0572540300166798E-3</v>
      </c>
      <c r="R52" s="5">
        <v>4.9246813441483203E-3</v>
      </c>
      <c r="S52" s="5">
        <v>1.3708019191226899E-3</v>
      </c>
      <c r="T52" s="5">
        <v>9.4014415543716701E-4</v>
      </c>
      <c r="U52" s="5">
        <v>1.07797340998922E-3</v>
      </c>
      <c r="V52" s="5">
        <v>6.8259385665529E-4</v>
      </c>
      <c r="W52" s="5">
        <v>9.8425196850393699E-4</v>
      </c>
      <c r="X52" s="5">
        <v>2.4604569420035101E-3</v>
      </c>
      <c r="Y52" s="3">
        <v>2.83553875236295E-3</v>
      </c>
      <c r="Z52" s="3">
        <v>1.28824476650564E-3</v>
      </c>
      <c r="AA52" s="3">
        <v>4.1999160016799699E-4</v>
      </c>
      <c r="AB52" s="3">
        <v>3.52911520040333E-3</v>
      </c>
      <c r="AC52" s="3">
        <v>2.83904782703647E-3</v>
      </c>
      <c r="AD52" s="3">
        <v>9.4831673779042201E-4</v>
      </c>
    </row>
    <row r="53" spans="1:41" x14ac:dyDescent="0.2">
      <c r="A53" t="s">
        <v>216</v>
      </c>
      <c r="B53" s="10">
        <v>0</v>
      </c>
      <c r="C53" s="10">
        <v>9.6641700893935697E-4</v>
      </c>
      <c r="D53" s="10">
        <v>0</v>
      </c>
      <c r="E53" s="10">
        <v>0</v>
      </c>
      <c r="F53" s="10">
        <v>0</v>
      </c>
      <c r="G53" s="10">
        <v>7.3063809059912296E-4</v>
      </c>
      <c r="H53" s="2">
        <v>3.2819634703196302E-3</v>
      </c>
      <c r="I53" s="2">
        <v>9.69932104752667E-4</v>
      </c>
      <c r="J53" s="2">
        <v>2.7706313081337802E-3</v>
      </c>
      <c r="K53" s="2">
        <v>0</v>
      </c>
      <c r="L53" s="2">
        <v>4.0720757406087802E-4</v>
      </c>
      <c r="M53" s="2">
        <v>1.76938956060159E-3</v>
      </c>
      <c r="N53" s="2">
        <v>4.0458530006743098E-4</v>
      </c>
      <c r="O53" s="2">
        <v>2.5942925563759698E-3</v>
      </c>
      <c r="P53" s="2">
        <v>2.8192176670973801E-3</v>
      </c>
      <c r="Q53" s="5">
        <v>1.6675931072818199E-3</v>
      </c>
      <c r="R53" s="5">
        <v>5.5040556199304697E-3</v>
      </c>
      <c r="S53" s="5">
        <v>5.1405071967100804E-3</v>
      </c>
      <c r="T53" s="5">
        <v>6.5810090880601699E-3</v>
      </c>
      <c r="U53" s="5">
        <v>5.0305425799496897E-3</v>
      </c>
      <c r="V53" s="5">
        <v>6.1433447098976097E-3</v>
      </c>
      <c r="W53" s="5">
        <v>8.20209973753281E-3</v>
      </c>
      <c r="X53" s="5">
        <v>1.33567662565905E-2</v>
      </c>
      <c r="Y53" s="3">
        <v>9.4517958412098301E-4</v>
      </c>
      <c r="Z53" s="3">
        <v>1.6103059581320501E-3</v>
      </c>
      <c r="AA53" s="3">
        <v>0</v>
      </c>
      <c r="AB53" s="3">
        <v>2.2687169145450001E-3</v>
      </c>
      <c r="AC53" s="3">
        <v>1.9654946494867898E-3</v>
      </c>
      <c r="AD53" s="3">
        <v>1.18539592223803E-3</v>
      </c>
    </row>
    <row r="54" spans="1:41" x14ac:dyDescent="0.2">
      <c r="A54" t="s">
        <v>220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2">
        <v>5.2796803652967999E-3</v>
      </c>
      <c r="I54" s="2">
        <v>2.1338506304558699E-3</v>
      </c>
      <c r="J54" s="2">
        <v>1.32594498317831E-2</v>
      </c>
      <c r="K54" s="2">
        <v>1.94889562581204E-3</v>
      </c>
      <c r="L54" s="2">
        <v>2.7486511249109201E-3</v>
      </c>
      <c r="M54" s="2">
        <v>2.8015334709525202E-3</v>
      </c>
      <c r="N54" s="2">
        <v>2.4275118004045901E-3</v>
      </c>
      <c r="O54" s="2">
        <v>6.9846338056276198E-3</v>
      </c>
      <c r="P54" s="2">
        <v>5.2860331258075899E-3</v>
      </c>
      <c r="Q54" s="5">
        <v>2.91828793774319E-2</v>
      </c>
      <c r="R54" s="5">
        <v>1.2166859791425301E-2</v>
      </c>
      <c r="S54" s="5">
        <v>1.16518163125428E-2</v>
      </c>
      <c r="T54" s="5">
        <v>4.3873393920401101E-3</v>
      </c>
      <c r="U54" s="5">
        <v>8.2644628099173608E-3</v>
      </c>
      <c r="V54" s="5">
        <v>6.1433447098976097E-3</v>
      </c>
      <c r="W54" s="5">
        <v>3.9370078740157497E-3</v>
      </c>
      <c r="X54" s="5">
        <v>4.9209138840070298E-3</v>
      </c>
      <c r="Y54" s="3">
        <v>4.7258979206049199E-4</v>
      </c>
      <c r="Z54" s="3">
        <v>6.7632850241545897E-3</v>
      </c>
      <c r="AA54" s="3">
        <v>1.25997480050399E-3</v>
      </c>
      <c r="AB54" s="3">
        <v>1.2603982858583301E-3</v>
      </c>
      <c r="AC54" s="3">
        <v>1.1574579602533301E-2</v>
      </c>
      <c r="AD54" s="3">
        <v>1.18539592223803E-3</v>
      </c>
    </row>
    <row r="55" spans="1:41" x14ac:dyDescent="0.2">
      <c r="A55" t="s">
        <v>226</v>
      </c>
      <c r="B55" s="10">
        <v>0</v>
      </c>
      <c r="C55" s="10">
        <v>1.4496255134090401E-3</v>
      </c>
      <c r="D55" s="10">
        <v>0</v>
      </c>
      <c r="E55" s="10">
        <v>4.69924812030075E-4</v>
      </c>
      <c r="F55" s="10">
        <v>8.1037277147487797E-4</v>
      </c>
      <c r="G55" s="10">
        <v>4.6273745737944504E-3</v>
      </c>
      <c r="H55" s="2">
        <v>1.1415525114155301E-2</v>
      </c>
      <c r="I55" s="2">
        <v>7.3714839961202703E-3</v>
      </c>
      <c r="J55" s="2">
        <v>5.3433603799722899E-3</v>
      </c>
      <c r="K55" s="2">
        <v>0</v>
      </c>
      <c r="L55" s="2">
        <v>9.1621704163697402E-4</v>
      </c>
      <c r="M55" s="2">
        <v>1.62194043055146E-3</v>
      </c>
      <c r="N55" s="2">
        <v>4.8550236008091698E-3</v>
      </c>
      <c r="O55" s="2">
        <v>6.9846338056276198E-3</v>
      </c>
      <c r="P55" s="2">
        <v>8.2227181957006904E-3</v>
      </c>
      <c r="Q55" s="5">
        <v>2.7793218454697098E-3</v>
      </c>
      <c r="R55" s="5">
        <v>2.6071842410197001E-3</v>
      </c>
      <c r="S55" s="5">
        <v>0</v>
      </c>
      <c r="T55" s="5">
        <v>2.1936696960200598E-3</v>
      </c>
      <c r="U55" s="5">
        <v>7.1864893999281395E-4</v>
      </c>
      <c r="V55" s="5">
        <v>1.70648464163823E-3</v>
      </c>
      <c r="W55" s="5">
        <v>1.6404199475065599E-3</v>
      </c>
      <c r="X55" s="5">
        <v>0</v>
      </c>
      <c r="Y55" s="3">
        <v>7.0888468809073696E-4</v>
      </c>
      <c r="Z55" s="3">
        <v>9.6618357487922703E-4</v>
      </c>
      <c r="AA55" s="3">
        <v>0</v>
      </c>
      <c r="AB55" s="3">
        <v>3.2770355432316599E-3</v>
      </c>
      <c r="AC55" s="3">
        <v>8.7355317754968297E-4</v>
      </c>
      <c r="AD55" s="3">
        <v>7.1123755334281697E-4</v>
      </c>
    </row>
    <row r="56" spans="1:41" x14ac:dyDescent="0.2">
      <c r="A56" t="s">
        <v>241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9.7418412079883102E-4</v>
      </c>
      <c r="H56" s="2">
        <v>6.1358447488584498E-3</v>
      </c>
      <c r="I56" s="2">
        <v>1.4161008729388899E-2</v>
      </c>
      <c r="J56" s="2">
        <v>2.9685335444290502E-3</v>
      </c>
      <c r="K56" s="2">
        <v>2.3819835426591601E-3</v>
      </c>
      <c r="L56" s="2">
        <v>2.2396416573348299E-3</v>
      </c>
      <c r="M56" s="2">
        <v>1.91683869065173E-3</v>
      </c>
      <c r="N56" s="2">
        <v>2.6972353337828699E-3</v>
      </c>
      <c r="O56" s="2">
        <v>6.3859509080024003E-3</v>
      </c>
      <c r="P56" s="2">
        <v>7.1655115705391804E-3</v>
      </c>
      <c r="Q56" s="5">
        <v>3.8910505836575902E-3</v>
      </c>
      <c r="R56" s="5">
        <v>4.6349942062572404E-3</v>
      </c>
      <c r="S56" s="5">
        <v>2.7416038382453698E-3</v>
      </c>
      <c r="T56" s="5">
        <v>6.26762770291445E-4</v>
      </c>
      <c r="U56" s="5">
        <v>1.79662234998203E-3</v>
      </c>
      <c r="V56" s="5">
        <v>1.36518771331058E-3</v>
      </c>
      <c r="W56" s="5">
        <v>1.6404199475065599E-3</v>
      </c>
      <c r="X56" s="5">
        <v>2.1089630931458701E-3</v>
      </c>
      <c r="Y56" s="3">
        <v>2.1266540642722099E-3</v>
      </c>
      <c r="Z56" s="3">
        <v>1.28824476650564E-3</v>
      </c>
      <c r="AA56" s="3">
        <v>0</v>
      </c>
      <c r="AB56" s="3">
        <v>1.00831862868667E-3</v>
      </c>
      <c r="AC56" s="3">
        <v>2.4022712382616301E-3</v>
      </c>
      <c r="AD56" s="3">
        <v>9.4831673779042201E-4</v>
      </c>
    </row>
    <row r="57" spans="1:41" x14ac:dyDescent="0.2">
      <c r="A57" t="s">
        <v>232</v>
      </c>
      <c r="B57" s="10">
        <v>0</v>
      </c>
      <c r="C57" s="10">
        <v>4.8320850446967897E-4</v>
      </c>
      <c r="D57" s="10">
        <v>0</v>
      </c>
      <c r="E57" s="10">
        <v>0</v>
      </c>
      <c r="F57" s="10">
        <v>0</v>
      </c>
      <c r="G57" s="10">
        <v>0</v>
      </c>
      <c r="H57" s="2">
        <v>2.2831050228310501E-3</v>
      </c>
      <c r="I57" s="2">
        <v>7.7594568380213395E-4</v>
      </c>
      <c r="J57" s="2">
        <v>2.3748268355432401E-3</v>
      </c>
      <c r="K57" s="2">
        <v>0</v>
      </c>
      <c r="L57" s="2">
        <v>4.0720757406087802E-4</v>
      </c>
      <c r="M57" s="2">
        <v>4.4234739015039799E-4</v>
      </c>
      <c r="N57" s="2">
        <v>5.3944706675657496E-4</v>
      </c>
      <c r="O57" s="2">
        <v>3.9912193175015002E-4</v>
      </c>
      <c r="P57" s="2">
        <v>1.4096088335486901E-3</v>
      </c>
      <c r="Q57" s="5">
        <v>8.3379655364091202E-4</v>
      </c>
      <c r="R57" s="5">
        <v>8.69061413673233E-4</v>
      </c>
      <c r="S57" s="5">
        <v>6.85400959561343E-4</v>
      </c>
      <c r="T57" s="5">
        <v>6.26762770291445E-4</v>
      </c>
      <c r="U57" s="5">
        <v>0</v>
      </c>
      <c r="V57" s="5">
        <v>1.0238907849829399E-3</v>
      </c>
      <c r="W57" s="5">
        <v>0</v>
      </c>
      <c r="X57" s="5">
        <v>1.05448154657294E-3</v>
      </c>
      <c r="Y57" s="3">
        <v>9.4517958412098301E-4</v>
      </c>
      <c r="Z57" s="3">
        <v>1.28824476650564E-3</v>
      </c>
      <c r="AA57" s="3">
        <v>0</v>
      </c>
      <c r="AB57" s="3">
        <v>1.2603982858583301E-3</v>
      </c>
      <c r="AC57" s="3">
        <v>4.3677658877484203E-4</v>
      </c>
      <c r="AD57" s="3">
        <v>4.74158368895211E-4</v>
      </c>
    </row>
    <row r="58" spans="1:41" x14ac:dyDescent="0.2">
      <c r="A58" t="s">
        <v>228</v>
      </c>
      <c r="B58" s="10">
        <v>0</v>
      </c>
      <c r="C58" s="10">
        <v>4.8320850446967897E-4</v>
      </c>
      <c r="D58" s="10">
        <v>0</v>
      </c>
      <c r="E58" s="10">
        <v>4.69924812030075E-4</v>
      </c>
      <c r="F58" s="10">
        <v>0</v>
      </c>
      <c r="G58" s="10">
        <v>3.4096444227959101E-3</v>
      </c>
      <c r="H58" s="2">
        <v>6.7066210045662097E-3</v>
      </c>
      <c r="I58" s="2">
        <v>4.4616876818622704E-3</v>
      </c>
      <c r="J58" s="2">
        <v>1.9790223629527E-3</v>
      </c>
      <c r="K58" s="2">
        <v>0</v>
      </c>
      <c r="L58" s="2">
        <v>4.0720757406087802E-4</v>
      </c>
      <c r="M58" s="2">
        <v>7.3724565025066395E-4</v>
      </c>
      <c r="N58" s="2">
        <v>1.88806473364801E-3</v>
      </c>
      <c r="O58" s="2">
        <v>3.4923169028138099E-3</v>
      </c>
      <c r="P58" s="2">
        <v>4.8161635146246901E-3</v>
      </c>
      <c r="Q58" s="5">
        <v>1.6675931072818199E-3</v>
      </c>
      <c r="R58" s="5">
        <v>1.1587485515643101E-3</v>
      </c>
      <c r="S58" s="5">
        <v>0</v>
      </c>
      <c r="T58" s="5">
        <v>9.4014415543716701E-4</v>
      </c>
      <c r="U58" s="5">
        <v>7.1864893999281395E-4</v>
      </c>
      <c r="V58" s="5">
        <v>1.70648464163823E-3</v>
      </c>
      <c r="W58" s="5">
        <v>0</v>
      </c>
      <c r="X58" s="5">
        <v>0</v>
      </c>
      <c r="Y58" s="3">
        <v>9.4517958412098301E-4</v>
      </c>
      <c r="Z58" s="3">
        <v>9.6618357487922703E-4</v>
      </c>
      <c r="AA58" s="3">
        <v>0</v>
      </c>
      <c r="AB58" s="3">
        <v>1.5124779430299999E-3</v>
      </c>
      <c r="AC58" s="3">
        <v>6.5516488316226204E-4</v>
      </c>
      <c r="AD58" s="3">
        <v>7.1123755334281697E-4</v>
      </c>
    </row>
    <row r="59" spans="1:41" x14ac:dyDescent="0.2">
      <c r="A59" t="s">
        <v>256</v>
      </c>
      <c r="B59" s="10">
        <v>0</v>
      </c>
      <c r="C59" s="10">
        <v>9.6641700893935697E-4</v>
      </c>
      <c r="D59" s="10">
        <v>0</v>
      </c>
      <c r="E59" s="10">
        <v>0</v>
      </c>
      <c r="F59" s="10">
        <v>0</v>
      </c>
      <c r="G59" s="10">
        <v>7.3063809059912296E-4</v>
      </c>
      <c r="H59" s="2">
        <v>2.8538812785388099E-4</v>
      </c>
      <c r="I59" s="2">
        <v>2.9097963142579999E-3</v>
      </c>
      <c r="J59" s="2">
        <v>9.8951118147635108E-4</v>
      </c>
      <c r="K59" s="2">
        <v>0</v>
      </c>
      <c r="L59" s="2">
        <v>3.0540568054565799E-4</v>
      </c>
      <c r="M59" s="2">
        <v>0</v>
      </c>
      <c r="N59" s="2">
        <v>2.6972353337828699E-4</v>
      </c>
      <c r="O59" s="2">
        <v>3.9912193175015002E-4</v>
      </c>
      <c r="P59" s="2">
        <v>5.8733701397862105E-4</v>
      </c>
      <c r="Q59" s="5">
        <v>1.6675931072818199E-3</v>
      </c>
      <c r="R59" s="5">
        <v>2.6071842410197001E-3</v>
      </c>
      <c r="S59" s="5">
        <v>2.0562028786840301E-3</v>
      </c>
      <c r="T59" s="5">
        <v>0</v>
      </c>
      <c r="U59" s="5">
        <v>1.4372978799856301E-3</v>
      </c>
      <c r="V59" s="5">
        <v>1.36518771331058E-3</v>
      </c>
      <c r="W59" s="5">
        <v>0</v>
      </c>
      <c r="X59" s="5">
        <v>0</v>
      </c>
      <c r="Y59" s="3">
        <v>1.8903591682419699E-3</v>
      </c>
      <c r="Z59" s="3">
        <v>1.6103059581320501E-3</v>
      </c>
      <c r="AA59" s="3">
        <v>6.29987400251995E-4</v>
      </c>
      <c r="AB59" s="3">
        <v>5.0415931434333295E-4</v>
      </c>
      <c r="AC59" s="3">
        <v>1.0919414719371E-3</v>
      </c>
      <c r="AD59" s="3">
        <v>1.8966334755808399E-3</v>
      </c>
    </row>
    <row r="60" spans="1:41" x14ac:dyDescent="0.2">
      <c r="A60" t="s">
        <v>229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2.1919142717973699E-3</v>
      </c>
      <c r="H60" s="2">
        <v>5.4223744292237397E-3</v>
      </c>
      <c r="I60" s="2">
        <v>3.4917555771096002E-3</v>
      </c>
      <c r="J60" s="2">
        <v>1.9790223629527E-3</v>
      </c>
      <c r="K60" s="2">
        <v>0</v>
      </c>
      <c r="L60" s="2">
        <v>3.0540568054565799E-4</v>
      </c>
      <c r="M60" s="2">
        <v>4.4234739015039799E-4</v>
      </c>
      <c r="N60" s="2">
        <v>1.7532029669588701E-3</v>
      </c>
      <c r="O60" s="2">
        <v>3.1929754540012002E-3</v>
      </c>
      <c r="P60" s="2">
        <v>4.3462939034417903E-3</v>
      </c>
      <c r="Q60" s="5">
        <v>1.3896609227348499E-3</v>
      </c>
      <c r="R60" s="5">
        <v>8.69061413673233E-4</v>
      </c>
      <c r="S60" s="5">
        <v>0</v>
      </c>
      <c r="T60" s="5">
        <v>6.26762770291445E-4</v>
      </c>
      <c r="U60" s="5">
        <v>0</v>
      </c>
      <c r="V60" s="5">
        <v>1.36518771331058E-3</v>
      </c>
      <c r="W60" s="5">
        <v>0</v>
      </c>
      <c r="X60" s="5">
        <v>0</v>
      </c>
      <c r="Y60" s="3">
        <v>9.4517958412098301E-4</v>
      </c>
      <c r="Z60" s="3">
        <v>6.4412238325281795E-4</v>
      </c>
      <c r="AA60" s="3">
        <v>0</v>
      </c>
      <c r="AB60" s="3">
        <v>1.5124779430299999E-3</v>
      </c>
      <c r="AC60" s="3">
        <v>4.3677658877484203E-4</v>
      </c>
      <c r="AD60" s="3">
        <v>7.1123755334281697E-4</v>
      </c>
    </row>
    <row r="61" spans="1:41" s="7" customFormat="1" x14ac:dyDescent="0.2">
      <c r="A61" t="s">
        <v>217</v>
      </c>
      <c r="B61" s="10">
        <v>1.75489909330214E-3</v>
      </c>
      <c r="C61" s="10">
        <v>0</v>
      </c>
      <c r="D61" s="10">
        <v>0</v>
      </c>
      <c r="E61" s="10">
        <v>0</v>
      </c>
      <c r="F61" s="10">
        <v>0</v>
      </c>
      <c r="G61" s="10">
        <v>1.46127618119825E-3</v>
      </c>
      <c r="H61" s="2">
        <v>3.8527397260274001E-3</v>
      </c>
      <c r="I61" s="2">
        <v>7.9534432589718693E-3</v>
      </c>
      <c r="J61" s="2">
        <v>7.9160894518107996E-4</v>
      </c>
      <c r="K61" s="2">
        <v>0</v>
      </c>
      <c r="L61" s="2">
        <v>2.0360378703043901E-4</v>
      </c>
      <c r="M61" s="2">
        <v>0</v>
      </c>
      <c r="N61" s="2">
        <v>4.0458530006743098E-4</v>
      </c>
      <c r="O61" s="2">
        <v>2.0953901416882899E-3</v>
      </c>
      <c r="P61" s="2">
        <v>3.8764242922589001E-3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3">
        <v>1.65406427221172E-3</v>
      </c>
      <c r="Z61" s="3">
        <v>1.9323671497584499E-3</v>
      </c>
      <c r="AA61" s="3">
        <v>1.25997480050399E-3</v>
      </c>
      <c r="AB61" s="3">
        <v>0</v>
      </c>
      <c r="AC61" s="3">
        <v>1.7471063550993701E-3</v>
      </c>
      <c r="AD61" s="3">
        <v>1.42247510668563E-3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</sheetData>
  <autoFilter ref="A1:AN1" xr:uid="{138B8245-6B56-D346-A10D-E58C98AA33E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AA801-F8CA-EE4B-B8A9-26ACD6A2EAA1}">
  <sheetPr>
    <tabColor rgb="FF00B050"/>
  </sheetPr>
  <dimension ref="A1:BK30"/>
  <sheetViews>
    <sheetView workbookViewId="0">
      <selection activeCell="P39" sqref="P39"/>
    </sheetView>
  </sheetViews>
  <sheetFormatPr baseColWidth="10" defaultRowHeight="15" x14ac:dyDescent="0.2"/>
  <cols>
    <col min="1" max="2" width="10.83203125" style="25"/>
    <col min="13" max="13" width="11.5" customWidth="1"/>
    <col min="18" max="18" width="11.83203125" bestFit="1" customWidth="1"/>
  </cols>
  <sheetData>
    <row r="1" spans="1:63" s="19" customFormat="1" x14ac:dyDescent="0.2">
      <c r="A1" s="19" t="s">
        <v>337</v>
      </c>
      <c r="B1" s="19" t="s">
        <v>468</v>
      </c>
      <c r="C1" s="19" t="s">
        <v>225</v>
      </c>
      <c r="D1" s="19" t="s">
        <v>227</v>
      </c>
      <c r="E1" s="19" t="s">
        <v>293</v>
      </c>
      <c r="F1" s="19" t="s">
        <v>230</v>
      </c>
      <c r="G1" s="19" t="s">
        <v>252</v>
      </c>
      <c r="H1" s="19" t="s">
        <v>255</v>
      </c>
      <c r="I1" s="19" t="s">
        <v>282</v>
      </c>
      <c r="J1" s="19" t="s">
        <v>305</v>
      </c>
      <c r="K1" s="19" t="s">
        <v>219</v>
      </c>
      <c r="L1" s="19" t="s">
        <v>233</v>
      </c>
      <c r="M1" s="19" t="s">
        <v>280</v>
      </c>
      <c r="N1" s="19" t="s">
        <v>299</v>
      </c>
      <c r="O1" s="19" t="s">
        <v>297</v>
      </c>
      <c r="P1" s="19" t="s">
        <v>291</v>
      </c>
      <c r="Q1" s="19" t="s">
        <v>258</v>
      </c>
      <c r="R1" s="19" t="s">
        <v>267</v>
      </c>
      <c r="S1" s="19" t="s">
        <v>206</v>
      </c>
      <c r="T1" s="19" t="s">
        <v>209</v>
      </c>
      <c r="U1" s="19" t="s">
        <v>235</v>
      </c>
      <c r="V1" s="19" t="s">
        <v>236</v>
      </c>
      <c r="W1" s="19" t="s">
        <v>238</v>
      </c>
      <c r="X1" s="19" t="s">
        <v>239</v>
      </c>
      <c r="Y1" s="19" t="s">
        <v>257</v>
      </c>
      <c r="Z1" s="19" t="s">
        <v>261</v>
      </c>
      <c r="AA1" s="19" t="s">
        <v>264</v>
      </c>
      <c r="AB1" s="19" t="s">
        <v>268</v>
      </c>
      <c r="AC1" s="19" t="s">
        <v>277</v>
      </c>
      <c r="AD1" s="19" t="s">
        <v>207</v>
      </c>
      <c r="AE1" s="19" t="s">
        <v>237</v>
      </c>
      <c r="AF1" s="19" t="s">
        <v>272</v>
      </c>
      <c r="AG1" s="19" t="s">
        <v>273</v>
      </c>
      <c r="AH1" s="19" t="s">
        <v>304</v>
      </c>
      <c r="AI1" s="19" t="s">
        <v>205</v>
      </c>
      <c r="AJ1" s="19" t="s">
        <v>287</v>
      </c>
      <c r="AK1" s="19" t="s">
        <v>274</v>
      </c>
      <c r="AL1" s="19" t="s">
        <v>290</v>
      </c>
      <c r="AM1" s="19" t="s">
        <v>275</v>
      </c>
      <c r="AN1" s="19" t="s">
        <v>289</v>
      </c>
      <c r="AO1" s="19" t="s">
        <v>222</v>
      </c>
      <c r="AP1" s="19" t="s">
        <v>215</v>
      </c>
      <c r="AQ1" s="19" t="s">
        <v>240</v>
      </c>
      <c r="AR1" s="19" t="s">
        <v>251</v>
      </c>
      <c r="AS1" s="19" t="s">
        <v>247</v>
      </c>
      <c r="AT1" s="19" t="s">
        <v>253</v>
      </c>
      <c r="AU1" s="19" t="s">
        <v>250</v>
      </c>
      <c r="AV1" s="19" t="s">
        <v>254</v>
      </c>
      <c r="AW1" s="19" t="s">
        <v>276</v>
      </c>
      <c r="AX1" s="19" t="s">
        <v>294</v>
      </c>
      <c r="AY1" s="29" t="s">
        <v>234</v>
      </c>
      <c r="AZ1" s="19" t="s">
        <v>286</v>
      </c>
      <c r="BA1" s="19" t="s">
        <v>231</v>
      </c>
      <c r="BB1" s="19" t="s">
        <v>242</v>
      </c>
      <c r="BC1" s="19" t="s">
        <v>216</v>
      </c>
      <c r="BD1" s="19" t="s">
        <v>220</v>
      </c>
      <c r="BE1" s="19" t="s">
        <v>226</v>
      </c>
      <c r="BF1" s="19" t="s">
        <v>241</v>
      </c>
      <c r="BG1" s="19" t="s">
        <v>232</v>
      </c>
      <c r="BH1" s="19" t="s">
        <v>228</v>
      </c>
      <c r="BI1" s="19" t="s">
        <v>256</v>
      </c>
      <c r="BJ1" s="19" t="s">
        <v>229</v>
      </c>
      <c r="BK1" s="19" t="s">
        <v>217</v>
      </c>
    </row>
    <row r="2" spans="1:63" x14ac:dyDescent="0.2">
      <c r="A2" s="28" t="s">
        <v>309</v>
      </c>
      <c r="B2" s="28" t="s">
        <v>435</v>
      </c>
      <c r="C2" s="3">
        <v>4.7258979206049199E-4</v>
      </c>
      <c r="D2" s="3">
        <v>7.0888468809073696E-4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7.0888468809073696E-4</v>
      </c>
      <c r="P2" s="3">
        <v>4.7258979206049199E-4</v>
      </c>
      <c r="Q2" s="3">
        <v>0</v>
      </c>
      <c r="R2" s="22">
        <v>0.112127609664555</v>
      </c>
      <c r="S2" s="3">
        <v>4.0170132325141796E-3</v>
      </c>
      <c r="T2" s="3">
        <v>2.1266540642722099E-3</v>
      </c>
      <c r="U2" s="3">
        <v>8.9792060491493408E-3</v>
      </c>
      <c r="V2" s="3">
        <v>7.7977315689981104E-3</v>
      </c>
      <c r="W2" s="3">
        <v>4.0170132325141796E-3</v>
      </c>
      <c r="X2" s="3">
        <v>6.14366729678639E-3</v>
      </c>
      <c r="Y2" s="22">
        <v>0.49716446124763702</v>
      </c>
      <c r="Z2" s="3">
        <v>1.18147448015123E-3</v>
      </c>
      <c r="AA2" s="3">
        <v>4.2533081285444198E-3</v>
      </c>
      <c r="AB2" s="3">
        <v>0.12618147448015099</v>
      </c>
      <c r="AC2" s="3">
        <v>3.0718336483931902E-3</v>
      </c>
      <c r="AD2" s="3">
        <v>1.18147448015123E-3</v>
      </c>
      <c r="AE2" s="3">
        <v>2.3629489603024601E-3</v>
      </c>
      <c r="AF2" s="3">
        <v>1.18147448015123E-3</v>
      </c>
      <c r="AG2" s="3">
        <v>1.18147448015123E-3</v>
      </c>
      <c r="AH2" s="3">
        <v>1.18147448015123E-3</v>
      </c>
      <c r="AI2" s="3">
        <v>2.5992438563326998E-3</v>
      </c>
      <c r="AJ2" s="3">
        <v>2.5992438563326998E-3</v>
      </c>
      <c r="AK2" s="3">
        <v>7.0888468809073696E-4</v>
      </c>
      <c r="AL2" s="3">
        <v>7.0888468809073696E-4</v>
      </c>
      <c r="AM2" s="3">
        <v>0</v>
      </c>
      <c r="AN2" s="3">
        <v>0</v>
      </c>
      <c r="AO2" s="3">
        <v>2.1266540642722099E-3</v>
      </c>
      <c r="AP2" s="3">
        <v>0</v>
      </c>
      <c r="AQ2" s="3">
        <v>1.18147448015123E-3</v>
      </c>
      <c r="AR2" s="3">
        <v>4.7258979206049199E-4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0.10940453686200401</v>
      </c>
      <c r="AZ2" s="3">
        <v>4.7258979206049199E-4</v>
      </c>
      <c r="BA2" s="3">
        <v>2.3629489603024601E-3</v>
      </c>
      <c r="BB2" s="3">
        <v>2.83553875236295E-3</v>
      </c>
      <c r="BC2" s="3">
        <v>9.4517958412098301E-4</v>
      </c>
      <c r="BD2" s="3">
        <v>4.7258979206049199E-4</v>
      </c>
      <c r="BE2" s="3">
        <v>7.0888468809073696E-4</v>
      </c>
      <c r="BF2" s="3">
        <v>2.1266540642722099E-3</v>
      </c>
      <c r="BG2" s="3">
        <v>9.4517958412098301E-4</v>
      </c>
      <c r="BH2" s="3">
        <v>9.4517958412098301E-4</v>
      </c>
      <c r="BI2" s="3">
        <v>1.8903591682419699E-3</v>
      </c>
      <c r="BJ2" s="3">
        <v>9.4517958412098301E-4</v>
      </c>
      <c r="BK2" s="3">
        <v>1.65406427221172E-3</v>
      </c>
    </row>
    <row r="3" spans="1:63" x14ac:dyDescent="0.2">
      <c r="A3" s="28" t="s">
        <v>309</v>
      </c>
      <c r="B3" s="28" t="s">
        <v>439</v>
      </c>
      <c r="C3" s="3">
        <v>0</v>
      </c>
      <c r="D3" s="3">
        <v>6.4412238325281795E-4</v>
      </c>
      <c r="E3" s="3">
        <v>0</v>
      </c>
      <c r="F3" s="3">
        <v>0</v>
      </c>
      <c r="G3" s="3">
        <v>0</v>
      </c>
      <c r="H3" s="3">
        <v>6.4412238325281795E-4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22">
        <v>0.12721417069243199</v>
      </c>
      <c r="S3" s="3">
        <v>3.5426731078905E-3</v>
      </c>
      <c r="T3" s="3">
        <v>3.5426731078905E-3</v>
      </c>
      <c r="U3" s="3">
        <v>1.06280193236715E-2</v>
      </c>
      <c r="V3" s="3">
        <v>8.3735909822866307E-3</v>
      </c>
      <c r="W3" s="3">
        <v>3.5426731078905E-3</v>
      </c>
      <c r="X3" s="3">
        <v>8.6956521739130401E-3</v>
      </c>
      <c r="Y3" s="22">
        <v>0.53494363929146505</v>
      </c>
      <c r="Z3" s="3">
        <v>1.6103059581320501E-3</v>
      </c>
      <c r="AA3" s="3">
        <v>9.6618357487922701E-3</v>
      </c>
      <c r="AB3" s="3">
        <v>0.12721417069243199</v>
      </c>
      <c r="AC3" s="3">
        <v>5.1529790660225401E-3</v>
      </c>
      <c r="AD3" s="3">
        <v>1.28824476650564E-3</v>
      </c>
      <c r="AE3" s="3">
        <v>2.8985507246376799E-3</v>
      </c>
      <c r="AF3" s="3">
        <v>3.5426731078905E-3</v>
      </c>
      <c r="AG3" s="3">
        <v>2.8985507246376799E-3</v>
      </c>
      <c r="AH3" s="3">
        <v>9.6618357487922703E-4</v>
      </c>
      <c r="AI3" s="3">
        <v>1.6103059581320501E-3</v>
      </c>
      <c r="AJ3" s="3">
        <v>1.6103059581320501E-3</v>
      </c>
      <c r="AK3" s="3">
        <v>1.28824476650564E-3</v>
      </c>
      <c r="AL3" s="3">
        <v>6.4412238325281795E-4</v>
      </c>
      <c r="AM3" s="3">
        <v>0</v>
      </c>
      <c r="AN3" s="3">
        <v>0</v>
      </c>
      <c r="AO3" s="3">
        <v>0</v>
      </c>
      <c r="AP3" s="3">
        <v>9.6618357487922703E-4</v>
      </c>
      <c r="AQ3" s="3">
        <v>6.4412238325281795E-4</v>
      </c>
      <c r="AR3" s="3">
        <v>6.4412238325281795E-4</v>
      </c>
      <c r="AS3" s="3">
        <v>9.6618357487922703E-4</v>
      </c>
      <c r="AT3" s="3">
        <v>0</v>
      </c>
      <c r="AU3" s="3">
        <v>1.28824476650564E-3</v>
      </c>
      <c r="AV3" s="3">
        <v>0</v>
      </c>
      <c r="AW3" s="3">
        <v>0</v>
      </c>
      <c r="AX3" s="3">
        <v>0</v>
      </c>
      <c r="AY3" s="3">
        <v>8.37359098228663E-2</v>
      </c>
      <c r="AZ3" s="3">
        <v>6.4412238325281795E-4</v>
      </c>
      <c r="BA3" s="3">
        <v>2.8985507246376799E-3</v>
      </c>
      <c r="BB3" s="3">
        <v>1.28824476650564E-3</v>
      </c>
      <c r="BC3" s="3">
        <v>1.6103059581320501E-3</v>
      </c>
      <c r="BD3" s="3">
        <v>6.7632850241545897E-3</v>
      </c>
      <c r="BE3" s="3">
        <v>9.6618357487922703E-4</v>
      </c>
      <c r="BF3" s="3">
        <v>1.28824476650564E-3</v>
      </c>
      <c r="BG3" s="3">
        <v>1.28824476650564E-3</v>
      </c>
      <c r="BH3" s="3">
        <v>9.6618357487922703E-4</v>
      </c>
      <c r="BI3" s="3">
        <v>1.6103059581320501E-3</v>
      </c>
      <c r="BJ3" s="3">
        <v>6.4412238325281795E-4</v>
      </c>
      <c r="BK3" s="3">
        <v>1.9323671497584499E-3</v>
      </c>
    </row>
    <row r="4" spans="1:63" x14ac:dyDescent="0.2">
      <c r="A4" s="28" t="s">
        <v>309</v>
      </c>
      <c r="B4" s="28" t="s">
        <v>443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4.1999160016799699E-4</v>
      </c>
      <c r="O4" s="3">
        <v>4.1999160016799699E-4</v>
      </c>
      <c r="P4" s="3">
        <v>0</v>
      </c>
      <c r="Q4" s="3">
        <v>0</v>
      </c>
      <c r="R4" s="22">
        <v>0.16316673666526699</v>
      </c>
      <c r="S4" s="3">
        <v>3.77992440151197E-3</v>
      </c>
      <c r="T4" s="3">
        <v>1.0499790004199899E-3</v>
      </c>
      <c r="U4" s="3">
        <v>3.9899202015959701E-3</v>
      </c>
      <c r="V4" s="3">
        <v>9.2398152036959301E-3</v>
      </c>
      <c r="W4" s="3">
        <v>3.5699286014279699E-3</v>
      </c>
      <c r="X4" s="3">
        <v>4.1999160016799701E-3</v>
      </c>
      <c r="Y4" s="22">
        <v>0.61969760604787905</v>
      </c>
      <c r="Z4" s="3">
        <v>8.39983200335993E-4</v>
      </c>
      <c r="AA4" s="3">
        <v>3.77992440151197E-3</v>
      </c>
      <c r="AB4" s="3">
        <v>0.16316673666526699</v>
      </c>
      <c r="AC4" s="3">
        <v>1.88996220075598E-3</v>
      </c>
      <c r="AD4" s="3">
        <v>8.39983200335993E-4</v>
      </c>
      <c r="AE4" s="3">
        <v>2.51994960100798E-3</v>
      </c>
      <c r="AF4" s="3">
        <v>4.1999160016799699E-4</v>
      </c>
      <c r="AG4" s="3">
        <v>4.1999160016799699E-4</v>
      </c>
      <c r="AH4" s="3">
        <v>0</v>
      </c>
      <c r="AI4" s="3">
        <v>1.4699706005879901E-3</v>
      </c>
      <c r="AJ4" s="3">
        <v>1.4699706005879901E-3</v>
      </c>
      <c r="AK4" s="3">
        <v>0</v>
      </c>
      <c r="AL4" s="3">
        <v>1.0499790004199899E-3</v>
      </c>
      <c r="AM4" s="3">
        <v>0</v>
      </c>
      <c r="AN4" s="3">
        <v>0</v>
      </c>
      <c r="AO4" s="3">
        <v>1.25997480050399E-3</v>
      </c>
      <c r="AP4" s="3">
        <v>0</v>
      </c>
      <c r="AQ4" s="3">
        <v>4.1999160016799699E-4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5.4178916421671601E-2</v>
      </c>
      <c r="AZ4" s="3">
        <v>1.25997480050399E-3</v>
      </c>
      <c r="BA4" s="3">
        <v>6.29987400251995E-4</v>
      </c>
      <c r="BB4" s="3">
        <v>4.1999160016799699E-4</v>
      </c>
      <c r="BC4" s="3">
        <v>0</v>
      </c>
      <c r="BD4" s="3">
        <v>1.25997480050399E-3</v>
      </c>
      <c r="BE4" s="3">
        <v>0</v>
      </c>
      <c r="BF4" s="3">
        <v>0</v>
      </c>
      <c r="BG4" s="3">
        <v>0</v>
      </c>
      <c r="BH4" s="3">
        <v>0</v>
      </c>
      <c r="BI4" s="3">
        <v>6.29987400251995E-4</v>
      </c>
      <c r="BJ4" s="3">
        <v>0</v>
      </c>
      <c r="BK4" s="3">
        <v>1.25997480050399E-3</v>
      </c>
    </row>
    <row r="5" spans="1:63" x14ac:dyDescent="0.2">
      <c r="A5" s="28" t="s">
        <v>309</v>
      </c>
      <c r="B5" s="28" t="s">
        <v>446</v>
      </c>
      <c r="C5" s="3">
        <v>2.0166372573733301E-3</v>
      </c>
      <c r="D5" s="3">
        <v>7.5623897151499899E-4</v>
      </c>
      <c r="E5" s="3">
        <v>1.00831862868667E-3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7.5623897151499899E-4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22">
        <v>2.1426770859591601E-2</v>
      </c>
      <c r="S5" s="3">
        <v>1.2603982858583301E-3</v>
      </c>
      <c r="T5" s="3">
        <v>3.0249558860599999E-3</v>
      </c>
      <c r="U5" s="3">
        <v>9.0748676581799796E-3</v>
      </c>
      <c r="V5" s="3">
        <v>2.5207965717166602E-3</v>
      </c>
      <c r="W5" s="3">
        <v>1.2603982858583301E-3</v>
      </c>
      <c r="X5" s="3">
        <v>2.2687169145450001E-3</v>
      </c>
      <c r="Y5" s="22">
        <v>0.70607511973783699</v>
      </c>
      <c r="Z5" s="3">
        <v>2.7728762288883298E-3</v>
      </c>
      <c r="AA5" s="3">
        <v>2.2687169145450001E-3</v>
      </c>
      <c r="AB5" s="3">
        <v>2.1426770859591601E-2</v>
      </c>
      <c r="AC5" s="3">
        <v>4.5374338290899898E-3</v>
      </c>
      <c r="AD5" s="3">
        <v>1.2603982858583301E-3</v>
      </c>
      <c r="AE5" s="3">
        <v>0</v>
      </c>
      <c r="AF5" s="3">
        <v>3.7811948575749901E-3</v>
      </c>
      <c r="AG5" s="3">
        <v>3.7811948575749901E-3</v>
      </c>
      <c r="AH5" s="3">
        <v>2.0166372573733301E-3</v>
      </c>
      <c r="AI5" s="3">
        <v>1.2603982858583301E-3</v>
      </c>
      <c r="AJ5" s="3">
        <v>1.2603982858583301E-3</v>
      </c>
      <c r="AK5" s="3">
        <v>0</v>
      </c>
      <c r="AL5" s="3">
        <v>0</v>
      </c>
      <c r="AM5" s="3">
        <v>0</v>
      </c>
      <c r="AN5" s="3">
        <v>0</v>
      </c>
      <c r="AO5" s="3">
        <v>1.5124779430299999E-3</v>
      </c>
      <c r="AP5" s="3">
        <v>1.76455760020166E-3</v>
      </c>
      <c r="AQ5" s="3">
        <v>0</v>
      </c>
      <c r="AR5" s="3">
        <v>0</v>
      </c>
      <c r="AS5" s="3">
        <v>1.5124779430299999E-3</v>
      </c>
      <c r="AT5" s="3">
        <v>5.0415931434333295E-4</v>
      </c>
      <c r="AU5" s="3">
        <v>0</v>
      </c>
      <c r="AV5" s="3">
        <v>0</v>
      </c>
      <c r="AW5" s="3">
        <v>0</v>
      </c>
      <c r="AX5" s="3">
        <v>0</v>
      </c>
      <c r="AY5" s="3">
        <v>2.4199647088479999E-2</v>
      </c>
      <c r="AZ5" s="3">
        <v>1.2603982858583301E-3</v>
      </c>
      <c r="BA5" s="3">
        <v>2.7728762288883298E-3</v>
      </c>
      <c r="BB5" s="3">
        <v>3.52911520040333E-3</v>
      </c>
      <c r="BC5" s="3">
        <v>2.2687169145450001E-3</v>
      </c>
      <c r="BD5" s="3">
        <v>1.2603982858583301E-3</v>
      </c>
      <c r="BE5" s="3">
        <v>3.2770355432316599E-3</v>
      </c>
      <c r="BF5" s="3">
        <v>1.00831862868667E-3</v>
      </c>
      <c r="BG5" s="3">
        <v>1.2603982858583301E-3</v>
      </c>
      <c r="BH5" s="3">
        <v>1.5124779430299999E-3</v>
      </c>
      <c r="BI5" s="3">
        <v>5.0415931434333295E-4</v>
      </c>
      <c r="BJ5" s="3">
        <v>1.5124779430299999E-3</v>
      </c>
      <c r="BK5" s="3">
        <v>0</v>
      </c>
    </row>
    <row r="6" spans="1:63" x14ac:dyDescent="0.2">
      <c r="A6" s="28" t="s">
        <v>309</v>
      </c>
      <c r="B6" s="28" t="s">
        <v>451</v>
      </c>
      <c r="C6" s="3">
        <v>1.0919414719371E-3</v>
      </c>
      <c r="D6" s="3">
        <v>8.7355317754968297E-4</v>
      </c>
      <c r="E6" s="3">
        <v>0</v>
      </c>
      <c r="F6" s="3">
        <v>0</v>
      </c>
      <c r="G6" s="3">
        <v>1.7471063550993701E-3</v>
      </c>
      <c r="H6" s="3">
        <v>3.9309892989735796E-3</v>
      </c>
      <c r="I6" s="3">
        <v>0</v>
      </c>
      <c r="J6" s="3">
        <v>0</v>
      </c>
      <c r="K6" s="3">
        <v>8.7355317754968297E-4</v>
      </c>
      <c r="L6" s="3">
        <v>0</v>
      </c>
      <c r="M6" s="3">
        <v>0</v>
      </c>
      <c r="N6" s="3">
        <v>4.3677658877484203E-4</v>
      </c>
      <c r="O6" s="3">
        <v>0</v>
      </c>
      <c r="P6" s="3">
        <v>0</v>
      </c>
      <c r="Q6" s="3">
        <v>0</v>
      </c>
      <c r="R6" s="22">
        <v>7.29416903253986E-2</v>
      </c>
      <c r="S6" s="3">
        <v>1.5287180607119501E-3</v>
      </c>
      <c r="T6" s="3">
        <v>3.0574361214238898E-3</v>
      </c>
      <c r="U6" s="3">
        <v>7.6435903035597299E-3</v>
      </c>
      <c r="V6" s="3">
        <v>3.27582441581131E-3</v>
      </c>
      <c r="W6" s="3">
        <v>1.5287180607119501E-3</v>
      </c>
      <c r="X6" s="3">
        <v>3.27582441581131E-3</v>
      </c>
      <c r="Y6" s="22">
        <v>0.57064861323433103</v>
      </c>
      <c r="Z6" s="3">
        <v>1.31032976632452E-3</v>
      </c>
      <c r="AA6" s="3">
        <v>7.2068137147848904E-3</v>
      </c>
      <c r="AB6" s="3">
        <v>7.29416903253986E-2</v>
      </c>
      <c r="AC6" s="3">
        <v>5.02293077091068E-3</v>
      </c>
      <c r="AD6" s="3">
        <v>1.0919414719371E-3</v>
      </c>
      <c r="AE6" s="3">
        <v>1.5287180607119501E-3</v>
      </c>
      <c r="AF6" s="3">
        <v>3.0574361214238898E-3</v>
      </c>
      <c r="AG6" s="3">
        <v>2.4022712382616301E-3</v>
      </c>
      <c r="AH6" s="3">
        <v>2.18388294387421E-3</v>
      </c>
      <c r="AI6" s="3">
        <v>6.5516488316226204E-4</v>
      </c>
      <c r="AJ6" s="3">
        <v>6.5516488316226204E-4</v>
      </c>
      <c r="AK6" s="3">
        <v>6.5516488316226204E-4</v>
      </c>
      <c r="AL6" s="3">
        <v>0</v>
      </c>
      <c r="AM6" s="3">
        <v>0</v>
      </c>
      <c r="AN6" s="3">
        <v>0</v>
      </c>
      <c r="AO6" s="3">
        <v>1.0919414719371E-3</v>
      </c>
      <c r="AP6" s="3">
        <v>1.31032976632452E-3</v>
      </c>
      <c r="AQ6" s="3">
        <v>2.6206595326490499E-3</v>
      </c>
      <c r="AR6" s="3">
        <v>1.5287180607119501E-3</v>
      </c>
      <c r="AS6" s="3">
        <v>1.31032976632452E-3</v>
      </c>
      <c r="AT6" s="3">
        <v>0</v>
      </c>
      <c r="AU6" s="3">
        <v>2.4022712382616301E-3</v>
      </c>
      <c r="AV6" s="3">
        <v>0</v>
      </c>
      <c r="AW6" s="3">
        <v>0</v>
      </c>
      <c r="AX6" s="3">
        <v>0</v>
      </c>
      <c r="AY6" s="3">
        <v>3.1884690980563402E-2</v>
      </c>
      <c r="AZ6" s="3">
        <v>1.9654946494867898E-3</v>
      </c>
      <c r="BA6" s="3">
        <v>1.7471063550993701E-3</v>
      </c>
      <c r="BB6" s="3">
        <v>2.83904782703647E-3</v>
      </c>
      <c r="BC6" s="3">
        <v>1.9654946494867898E-3</v>
      </c>
      <c r="BD6" s="3">
        <v>1.1574579602533301E-2</v>
      </c>
      <c r="BE6" s="3">
        <v>8.7355317754968297E-4</v>
      </c>
      <c r="BF6" s="3">
        <v>2.4022712382616301E-3</v>
      </c>
      <c r="BG6" s="3">
        <v>4.3677658877484203E-4</v>
      </c>
      <c r="BH6" s="3">
        <v>6.5516488316226204E-4</v>
      </c>
      <c r="BI6" s="3">
        <v>1.0919414719371E-3</v>
      </c>
      <c r="BJ6" s="3">
        <v>4.3677658877484203E-4</v>
      </c>
      <c r="BK6" s="3">
        <v>1.7471063550993701E-3</v>
      </c>
    </row>
    <row r="7" spans="1:63" x14ac:dyDescent="0.2">
      <c r="A7" s="28" t="s">
        <v>309</v>
      </c>
      <c r="B7" s="28" t="s">
        <v>447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4.74158368895211E-4</v>
      </c>
      <c r="O7" s="3">
        <v>0</v>
      </c>
      <c r="P7" s="3">
        <v>0</v>
      </c>
      <c r="Q7" s="3">
        <v>0</v>
      </c>
      <c r="R7" s="22">
        <v>7.3494547178757696E-2</v>
      </c>
      <c r="S7" s="3">
        <v>1.42247510668563E-3</v>
      </c>
      <c r="T7" s="3">
        <v>3.55618776671408E-3</v>
      </c>
      <c r="U7" s="3">
        <v>1.3039355144618301E-2</v>
      </c>
      <c r="V7" s="3">
        <v>3.0820293978188699E-3</v>
      </c>
      <c r="W7" s="3">
        <v>1.42247510668563E-3</v>
      </c>
      <c r="X7" s="3">
        <v>2.6078710289236598E-3</v>
      </c>
      <c r="Y7" s="22">
        <v>0.67472735893788505</v>
      </c>
      <c r="Z7" s="3">
        <v>1.8966334755808399E-3</v>
      </c>
      <c r="AA7" s="3">
        <v>5.6899004267425297E-3</v>
      </c>
      <c r="AB7" s="3">
        <v>7.3494547178757696E-2</v>
      </c>
      <c r="AC7" s="3">
        <v>4.2674253200569003E-3</v>
      </c>
      <c r="AD7" s="3">
        <v>9.4831673779042201E-4</v>
      </c>
      <c r="AE7" s="3">
        <v>1.18539592223803E-3</v>
      </c>
      <c r="AF7" s="3">
        <v>2.6078710289236598E-3</v>
      </c>
      <c r="AG7" s="3">
        <v>2.6078710289236598E-3</v>
      </c>
      <c r="AH7" s="3">
        <v>7.1123755334281697E-4</v>
      </c>
      <c r="AI7" s="3">
        <v>7.1123755334281697E-4</v>
      </c>
      <c r="AJ7" s="3">
        <v>7.1123755334281697E-4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7.1123755334281697E-4</v>
      </c>
      <c r="AQ7" s="3">
        <v>0</v>
      </c>
      <c r="AR7" s="3">
        <v>7.1123755334281697E-4</v>
      </c>
      <c r="AS7" s="3">
        <v>9.4831673779042201E-4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4.1725936462778598E-2</v>
      </c>
      <c r="AZ7" s="3">
        <v>2.1337126600284501E-3</v>
      </c>
      <c r="BA7" s="3">
        <v>1.42247510668563E-3</v>
      </c>
      <c r="BB7" s="3">
        <v>9.4831673779042201E-4</v>
      </c>
      <c r="BC7" s="3">
        <v>1.18539592223803E-3</v>
      </c>
      <c r="BD7" s="3">
        <v>1.18539592223803E-3</v>
      </c>
      <c r="BE7" s="3">
        <v>7.1123755334281697E-4</v>
      </c>
      <c r="BF7" s="3">
        <v>9.4831673779042201E-4</v>
      </c>
      <c r="BG7" s="3">
        <v>4.74158368895211E-4</v>
      </c>
      <c r="BH7" s="3">
        <v>7.1123755334281697E-4</v>
      </c>
      <c r="BI7" s="3">
        <v>1.8966334755808399E-3</v>
      </c>
      <c r="BJ7" s="3">
        <v>7.1123755334281697E-4</v>
      </c>
      <c r="BK7" s="3">
        <v>1.42247510668563E-3</v>
      </c>
    </row>
    <row r="8" spans="1:63" x14ac:dyDescent="0.2">
      <c r="A8" s="27" t="s">
        <v>308</v>
      </c>
      <c r="B8" s="27" t="s">
        <v>436</v>
      </c>
      <c r="C8" s="5">
        <v>1.1117287381878799E-3</v>
      </c>
      <c r="D8" s="5">
        <v>1.3896609227348499E-3</v>
      </c>
      <c r="E8" s="5">
        <v>4.1689827682045598E-3</v>
      </c>
      <c r="F8" s="5">
        <v>2.2234574763757599E-3</v>
      </c>
      <c r="G8" s="5">
        <v>1.1117287381878799E-3</v>
      </c>
      <c r="H8" s="5">
        <v>0</v>
      </c>
      <c r="I8" s="5">
        <v>8.3379655364091202E-4</v>
      </c>
      <c r="J8" s="5">
        <v>0</v>
      </c>
      <c r="K8" s="5">
        <v>0</v>
      </c>
      <c r="L8" s="5">
        <v>1.3896609227348499E-3</v>
      </c>
      <c r="M8" s="5">
        <v>0</v>
      </c>
      <c r="N8" s="5">
        <v>1.6675931072818199E-3</v>
      </c>
      <c r="O8" s="5">
        <v>5.5586436909394095E-4</v>
      </c>
      <c r="P8" s="5">
        <v>2.7793218454697098E-3</v>
      </c>
      <c r="Q8" s="5">
        <v>1.3896609227348499E-3</v>
      </c>
      <c r="R8" s="23">
        <v>0</v>
      </c>
      <c r="S8" s="5">
        <v>2.2234574763757599E-3</v>
      </c>
      <c r="T8" s="5">
        <v>1.30628126737076E-2</v>
      </c>
      <c r="U8" s="5">
        <v>1.36186770428016E-2</v>
      </c>
      <c r="V8" s="5">
        <v>2.58476931628683E-2</v>
      </c>
      <c r="W8" s="5">
        <v>1.9455252918287899E-3</v>
      </c>
      <c r="X8" s="5">
        <v>1.2784880489160599E-2</v>
      </c>
      <c r="Y8" s="23">
        <v>0.101445247359644</v>
      </c>
      <c r="Z8" s="5">
        <v>7.22623679822123E-3</v>
      </c>
      <c r="AA8" s="5">
        <v>1.6675931072818201E-2</v>
      </c>
      <c r="AB8" s="5">
        <v>2.0289049471928899E-2</v>
      </c>
      <c r="AC8" s="5">
        <v>7.7821011673151804E-3</v>
      </c>
      <c r="AD8" s="5">
        <v>3.8910505836575902E-3</v>
      </c>
      <c r="AE8" s="5">
        <v>2.2234574763757599E-3</v>
      </c>
      <c r="AF8" s="5">
        <v>8.3379655364091195E-3</v>
      </c>
      <c r="AG8" s="5">
        <v>7.7821011673151804E-3</v>
      </c>
      <c r="AH8" s="5">
        <v>5.2807115063924397E-3</v>
      </c>
      <c r="AI8" s="5">
        <v>9.4496942745969995E-3</v>
      </c>
      <c r="AJ8" s="5">
        <v>8.6158977209560908E-3</v>
      </c>
      <c r="AK8" s="5">
        <v>4.7248471372984997E-3</v>
      </c>
      <c r="AL8" s="5">
        <v>2.2234574763757599E-3</v>
      </c>
      <c r="AM8" s="5">
        <v>2.2234574763757599E-3</v>
      </c>
      <c r="AN8" s="5">
        <v>8.3379655364091202E-4</v>
      </c>
      <c r="AO8" s="5">
        <v>3.05725403001668E-2</v>
      </c>
      <c r="AP8" s="5">
        <v>5.5586436909394095E-4</v>
      </c>
      <c r="AQ8" s="5">
        <v>7.5041689827681996E-3</v>
      </c>
      <c r="AR8" s="5">
        <v>3.0572540300166798E-3</v>
      </c>
      <c r="AS8" s="5">
        <v>2.7793218454697098E-3</v>
      </c>
      <c r="AT8" s="5">
        <v>2.7793218454697098E-3</v>
      </c>
      <c r="AU8" s="5">
        <v>1.6675931072818199E-3</v>
      </c>
      <c r="AV8" s="5">
        <v>1.1117287381878799E-3</v>
      </c>
      <c r="AW8" s="5">
        <v>1.1117287381878799E-3</v>
      </c>
      <c r="AX8" s="5">
        <v>4.4469149527515302E-3</v>
      </c>
      <c r="AY8" s="5">
        <v>0.22123401889938901</v>
      </c>
      <c r="AZ8" s="5">
        <v>5.8365758754863797E-3</v>
      </c>
      <c r="BA8" s="5">
        <v>1.3896609227348499E-3</v>
      </c>
      <c r="BB8" s="5">
        <v>3.0572540300166798E-3</v>
      </c>
      <c r="BC8" s="5">
        <v>1.6675931072818199E-3</v>
      </c>
      <c r="BD8" s="5">
        <v>2.91828793774319E-2</v>
      </c>
      <c r="BE8" s="5">
        <v>2.7793218454697098E-3</v>
      </c>
      <c r="BF8" s="5">
        <v>3.8910505836575902E-3</v>
      </c>
      <c r="BG8" s="5">
        <v>8.3379655364091202E-4</v>
      </c>
      <c r="BH8" s="5">
        <v>1.6675931072818199E-3</v>
      </c>
      <c r="BI8" s="5">
        <v>1.6675931072818199E-3</v>
      </c>
      <c r="BJ8" s="5">
        <v>1.3896609227348499E-3</v>
      </c>
      <c r="BK8" s="5">
        <v>0</v>
      </c>
    </row>
    <row r="9" spans="1:63" x14ac:dyDescent="0.2">
      <c r="A9" s="27" t="s">
        <v>308</v>
      </c>
      <c r="B9" s="27" t="s">
        <v>437</v>
      </c>
      <c r="C9" s="5">
        <v>2.0278099652375398E-3</v>
      </c>
      <c r="D9" s="5">
        <v>5.7937427578215505E-4</v>
      </c>
      <c r="E9" s="5">
        <v>0</v>
      </c>
      <c r="F9" s="5">
        <v>2.6071842410197001E-3</v>
      </c>
      <c r="G9" s="5">
        <v>0</v>
      </c>
      <c r="H9" s="5">
        <v>0</v>
      </c>
      <c r="I9" s="5">
        <v>1.1587485515643101E-3</v>
      </c>
      <c r="J9" s="5">
        <v>0</v>
      </c>
      <c r="K9" s="5">
        <v>0</v>
      </c>
      <c r="L9" s="5">
        <v>0</v>
      </c>
      <c r="M9" s="5">
        <v>0</v>
      </c>
      <c r="N9" s="5">
        <v>2.0278099652375398E-3</v>
      </c>
      <c r="O9" s="5">
        <v>1.44843568945539E-3</v>
      </c>
      <c r="P9" s="5">
        <v>3.7659327925840102E-3</v>
      </c>
      <c r="Q9" s="5">
        <v>8.69061413673233E-4</v>
      </c>
      <c r="R9" s="23">
        <v>0</v>
      </c>
      <c r="S9" s="5">
        <v>4.0556199304750901E-3</v>
      </c>
      <c r="T9" s="5">
        <v>1.3325608342989599E-2</v>
      </c>
      <c r="U9" s="5">
        <v>2.3174971031286198E-2</v>
      </c>
      <c r="V9" s="5">
        <v>2.54924681344148E-2</v>
      </c>
      <c r="W9" s="5">
        <v>4.0556199304750901E-3</v>
      </c>
      <c r="X9" s="5">
        <v>1.44843568945539E-2</v>
      </c>
      <c r="Y9" s="23">
        <v>9.2120509849362694E-2</v>
      </c>
      <c r="Z9" s="5">
        <v>7.5318655851680204E-3</v>
      </c>
      <c r="AA9" s="5">
        <v>2.54924681344148E-2</v>
      </c>
      <c r="AB9" s="5">
        <v>2.0567786790266499E-2</v>
      </c>
      <c r="AC9" s="5">
        <v>6.9524913093858597E-3</v>
      </c>
      <c r="AD9" s="5">
        <v>4.9246813441483203E-3</v>
      </c>
      <c r="AE9" s="5">
        <v>2.6071842410197001E-3</v>
      </c>
      <c r="AF9" s="5">
        <v>1.1297798377751999E-2</v>
      </c>
      <c r="AG9" s="5">
        <v>1.1008111239860899E-2</v>
      </c>
      <c r="AH9" s="5">
        <v>4.3453070683661596E-3</v>
      </c>
      <c r="AI9" s="5">
        <v>1.30359212050985E-2</v>
      </c>
      <c r="AJ9" s="5">
        <v>1.1297798377751999E-2</v>
      </c>
      <c r="AK9" s="5">
        <v>8.4009269988412506E-3</v>
      </c>
      <c r="AL9" s="5">
        <v>2.3174971031286202E-3</v>
      </c>
      <c r="AM9" s="5">
        <v>4.0556199304750901E-3</v>
      </c>
      <c r="AN9" s="5">
        <v>8.69061413673233E-4</v>
      </c>
      <c r="AO9" s="5">
        <v>3.09965237543453E-2</v>
      </c>
      <c r="AP9" s="5">
        <v>4.6349942062572404E-3</v>
      </c>
      <c r="AQ9" s="5">
        <v>1.1297798377751999E-2</v>
      </c>
      <c r="AR9" s="5">
        <v>3.1865585168018499E-3</v>
      </c>
      <c r="AS9" s="5">
        <v>3.7659327925840102E-3</v>
      </c>
      <c r="AT9" s="5">
        <v>5.7937427578215496E-3</v>
      </c>
      <c r="AU9" s="5">
        <v>1.1587485515643101E-3</v>
      </c>
      <c r="AV9" s="5">
        <v>3.4762456546929298E-3</v>
      </c>
      <c r="AW9" s="5">
        <v>2.0278099652375398E-3</v>
      </c>
      <c r="AX9" s="5">
        <v>5.7937427578215505E-4</v>
      </c>
      <c r="AY9" s="5">
        <v>0.22363847045191201</v>
      </c>
      <c r="AZ9" s="5">
        <v>5.7937427578215496E-3</v>
      </c>
      <c r="BA9" s="5">
        <v>1.7381228273464699E-3</v>
      </c>
      <c r="BB9" s="5">
        <v>4.9246813441483203E-3</v>
      </c>
      <c r="BC9" s="5">
        <v>5.5040556199304697E-3</v>
      </c>
      <c r="BD9" s="5">
        <v>1.2166859791425301E-2</v>
      </c>
      <c r="BE9" s="5">
        <v>2.6071842410197001E-3</v>
      </c>
      <c r="BF9" s="5">
        <v>4.6349942062572404E-3</v>
      </c>
      <c r="BG9" s="5">
        <v>8.69061413673233E-4</v>
      </c>
      <c r="BH9" s="5">
        <v>1.1587485515643101E-3</v>
      </c>
      <c r="BI9" s="5">
        <v>2.6071842410197001E-3</v>
      </c>
      <c r="BJ9" s="5">
        <v>8.69061413673233E-4</v>
      </c>
      <c r="BK9" s="5">
        <v>0</v>
      </c>
    </row>
    <row r="10" spans="1:63" x14ac:dyDescent="0.2">
      <c r="A10" s="27" t="s">
        <v>308</v>
      </c>
      <c r="B10" s="27" t="s">
        <v>442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2.3989033584647002E-3</v>
      </c>
      <c r="J10" s="5">
        <v>0</v>
      </c>
      <c r="K10" s="5">
        <v>0</v>
      </c>
      <c r="L10" s="5">
        <v>0</v>
      </c>
      <c r="M10" s="5">
        <v>0</v>
      </c>
      <c r="N10" s="5">
        <v>1.71350239890336E-3</v>
      </c>
      <c r="O10" s="5">
        <v>1.02810143934202E-3</v>
      </c>
      <c r="P10" s="5">
        <v>4.7978067169294003E-3</v>
      </c>
      <c r="Q10" s="5">
        <v>1.3708019191226899E-3</v>
      </c>
      <c r="R10" s="23">
        <v>0</v>
      </c>
      <c r="S10" s="5">
        <v>3.42700479780672E-3</v>
      </c>
      <c r="T10" s="5">
        <v>1.6792323509252902E-2</v>
      </c>
      <c r="U10" s="5">
        <v>1.16518163125428E-2</v>
      </c>
      <c r="V10" s="5">
        <v>3.8382453735435203E-2</v>
      </c>
      <c r="W10" s="5">
        <v>3.0843043180260499E-3</v>
      </c>
      <c r="X10" s="5">
        <v>1.4050719671007499E-2</v>
      </c>
      <c r="Y10" s="23">
        <v>7.9163810829335199E-2</v>
      </c>
      <c r="Z10" s="5">
        <v>9.5956134338588094E-3</v>
      </c>
      <c r="AA10" s="5">
        <v>2.3989033584647001E-2</v>
      </c>
      <c r="AB10" s="5">
        <v>1.7135023989033601E-2</v>
      </c>
      <c r="AC10" s="5">
        <v>5.4832076764907501E-3</v>
      </c>
      <c r="AD10" s="5">
        <v>3.42700479780672E-3</v>
      </c>
      <c r="AE10" s="5">
        <v>2.7416038382453698E-3</v>
      </c>
      <c r="AF10" s="5">
        <v>1.54215215901302E-2</v>
      </c>
      <c r="AG10" s="5">
        <v>1.54215215901302E-2</v>
      </c>
      <c r="AH10" s="5">
        <v>2.0562028786840301E-3</v>
      </c>
      <c r="AI10" s="5">
        <v>9.2529129540781397E-3</v>
      </c>
      <c r="AJ10" s="5">
        <v>7.8821110349554507E-3</v>
      </c>
      <c r="AK10" s="5">
        <v>6.5113091158327599E-3</v>
      </c>
      <c r="AL10" s="5">
        <v>2.3989033584647002E-3</v>
      </c>
      <c r="AM10" s="5">
        <v>4.1124057573680602E-3</v>
      </c>
      <c r="AN10" s="5">
        <v>1.02810143934202E-3</v>
      </c>
      <c r="AO10" s="5">
        <v>3.8039753255654597E-2</v>
      </c>
      <c r="AP10" s="5">
        <v>3.7697052775873901E-3</v>
      </c>
      <c r="AQ10" s="5">
        <v>1.7820424948594898E-2</v>
      </c>
      <c r="AR10" s="5">
        <v>4.7978067169294003E-3</v>
      </c>
      <c r="AS10" s="5">
        <v>3.0843043180260499E-3</v>
      </c>
      <c r="AT10" s="5">
        <v>4.4551062371487298E-3</v>
      </c>
      <c r="AU10" s="5">
        <v>1.02810143934202E-3</v>
      </c>
      <c r="AV10" s="5">
        <v>2.0562028786840301E-3</v>
      </c>
      <c r="AW10" s="5">
        <v>1.3708019191226899E-3</v>
      </c>
      <c r="AX10" s="5">
        <v>6.85400959561343E-4</v>
      </c>
      <c r="AY10" s="5">
        <v>0.29814941740918399</v>
      </c>
      <c r="AZ10" s="5">
        <v>9.5956134338588094E-3</v>
      </c>
      <c r="BA10" s="5">
        <v>6.85400959561343E-4</v>
      </c>
      <c r="BB10" s="5">
        <v>1.3708019191226899E-3</v>
      </c>
      <c r="BC10" s="5">
        <v>5.1405071967100804E-3</v>
      </c>
      <c r="BD10" s="5">
        <v>1.16518163125428E-2</v>
      </c>
      <c r="BE10" s="5">
        <v>0</v>
      </c>
      <c r="BF10" s="5">
        <v>2.7416038382453698E-3</v>
      </c>
      <c r="BG10" s="5">
        <v>6.85400959561343E-4</v>
      </c>
      <c r="BH10" s="5">
        <v>0</v>
      </c>
      <c r="BI10" s="5">
        <v>2.0562028786840301E-3</v>
      </c>
      <c r="BJ10" s="5">
        <v>0</v>
      </c>
      <c r="BK10" s="5">
        <v>0</v>
      </c>
    </row>
    <row r="11" spans="1:63" x14ac:dyDescent="0.2">
      <c r="A11" s="27" t="s">
        <v>308</v>
      </c>
      <c r="B11" s="27" t="s">
        <v>448</v>
      </c>
      <c r="C11" s="5">
        <v>1.25352554058289E-3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9.4014415543716701E-4</v>
      </c>
      <c r="K11" s="5">
        <v>0</v>
      </c>
      <c r="L11" s="5">
        <v>0</v>
      </c>
      <c r="M11" s="5">
        <v>0</v>
      </c>
      <c r="N11" s="5">
        <v>3.7605766217486702E-3</v>
      </c>
      <c r="O11" s="5">
        <v>1.25352554058289E-3</v>
      </c>
      <c r="P11" s="5">
        <v>2.50705108116578E-3</v>
      </c>
      <c r="Q11" s="5">
        <v>0</v>
      </c>
      <c r="R11" s="23">
        <v>0</v>
      </c>
      <c r="S11" s="5">
        <v>2.1936696960200598E-3</v>
      </c>
      <c r="T11" s="5">
        <v>1.9116264493889101E-2</v>
      </c>
      <c r="U11" s="5">
        <v>2.1936696960200602E-2</v>
      </c>
      <c r="V11" s="5">
        <v>2.4130366656220599E-2</v>
      </c>
      <c r="W11" s="5">
        <v>2.1936696960200598E-3</v>
      </c>
      <c r="X11" s="5">
        <v>1.15951112503917E-2</v>
      </c>
      <c r="Y11" s="23">
        <v>6.2362895643998703E-2</v>
      </c>
      <c r="Z11" s="5">
        <v>1.19084926355374E-2</v>
      </c>
      <c r="AA11" s="5">
        <v>1.0028204324663101E-2</v>
      </c>
      <c r="AB11" s="5">
        <v>1.0028204324663101E-2</v>
      </c>
      <c r="AC11" s="5">
        <v>5.3274835474772797E-3</v>
      </c>
      <c r="AD11" s="5">
        <v>2.8204324663115002E-3</v>
      </c>
      <c r="AE11" s="5">
        <v>2.8204324663115002E-3</v>
      </c>
      <c r="AF11" s="5">
        <v>8.7746787840802306E-3</v>
      </c>
      <c r="AG11" s="5">
        <v>8.4612973989344996E-3</v>
      </c>
      <c r="AH11" s="5">
        <v>2.8204324663115002E-3</v>
      </c>
      <c r="AI11" s="5">
        <v>9.4014415543716701E-3</v>
      </c>
      <c r="AJ11" s="5">
        <v>8.4612973989344996E-3</v>
      </c>
      <c r="AK11" s="5">
        <v>4.3873393920401101E-3</v>
      </c>
      <c r="AL11" s="5">
        <v>1.25352554058289E-3</v>
      </c>
      <c r="AM11" s="5">
        <v>2.50705108116578E-3</v>
      </c>
      <c r="AN11" s="5">
        <v>1.25352554058289E-3</v>
      </c>
      <c r="AO11" s="5">
        <v>6.5810090880601699E-3</v>
      </c>
      <c r="AP11" s="5">
        <v>5.3274835474772797E-3</v>
      </c>
      <c r="AQ11" s="5">
        <v>1.25352554058289E-3</v>
      </c>
      <c r="AR11" s="5">
        <v>3.7605766217486702E-3</v>
      </c>
      <c r="AS11" s="5">
        <v>0</v>
      </c>
      <c r="AT11" s="5">
        <v>8.7746787840802306E-3</v>
      </c>
      <c r="AU11" s="5">
        <v>0</v>
      </c>
      <c r="AV11" s="5">
        <v>5.01410216233156E-3</v>
      </c>
      <c r="AW11" s="5">
        <v>2.50705108116578E-3</v>
      </c>
      <c r="AX11" s="5">
        <v>0</v>
      </c>
      <c r="AY11" s="5">
        <v>0.237856471325603</v>
      </c>
      <c r="AZ11" s="5">
        <v>2.0683171419617698E-2</v>
      </c>
      <c r="BA11" s="5">
        <v>1.25352554058289E-3</v>
      </c>
      <c r="BB11" s="5">
        <v>9.4014415543716701E-4</v>
      </c>
      <c r="BC11" s="5">
        <v>6.5810090880601699E-3</v>
      </c>
      <c r="BD11" s="5">
        <v>4.3873393920401101E-3</v>
      </c>
      <c r="BE11" s="5">
        <v>2.1936696960200598E-3</v>
      </c>
      <c r="BF11" s="5">
        <v>6.26762770291445E-4</v>
      </c>
      <c r="BG11" s="5">
        <v>6.26762770291445E-4</v>
      </c>
      <c r="BH11" s="5">
        <v>9.4014415543716701E-4</v>
      </c>
      <c r="BI11" s="5">
        <v>0</v>
      </c>
      <c r="BJ11" s="5">
        <v>6.26762770291445E-4</v>
      </c>
      <c r="BK11" s="5">
        <v>0</v>
      </c>
    </row>
    <row r="12" spans="1:63" x14ac:dyDescent="0.2">
      <c r="A12" s="27" t="s">
        <v>308</v>
      </c>
      <c r="B12" s="27" t="s">
        <v>455</v>
      </c>
      <c r="C12" s="5">
        <v>0</v>
      </c>
      <c r="D12" s="5">
        <v>0</v>
      </c>
      <c r="E12" s="5">
        <v>1.07797340998922E-3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5.0305425799496897E-3</v>
      </c>
      <c r="O12" s="5">
        <v>0</v>
      </c>
      <c r="P12" s="5">
        <v>6.4678404599353197E-3</v>
      </c>
      <c r="Q12" s="5">
        <v>1.79662234998203E-3</v>
      </c>
      <c r="R12" s="23">
        <v>0</v>
      </c>
      <c r="S12" s="5">
        <v>2.1559468199784399E-3</v>
      </c>
      <c r="T12" s="5">
        <v>2.2996766079770001E-2</v>
      </c>
      <c r="U12" s="5">
        <v>1.9044196909809599E-2</v>
      </c>
      <c r="V12" s="5">
        <v>3.01832554796982E-2</v>
      </c>
      <c r="W12" s="5">
        <v>2.1559468199784399E-3</v>
      </c>
      <c r="X12" s="5">
        <v>1.22170319798778E-2</v>
      </c>
      <c r="Y12" s="23">
        <v>7.0427596119295693E-2</v>
      </c>
      <c r="Z12" s="5">
        <v>1.3295005389867101E-2</v>
      </c>
      <c r="AA12" s="5">
        <v>1.7247574559827498E-2</v>
      </c>
      <c r="AB12" s="5">
        <v>1.5450952209845501E-2</v>
      </c>
      <c r="AC12" s="5">
        <v>9.7017606899029805E-3</v>
      </c>
      <c r="AD12" s="5">
        <v>5.0305425799496897E-3</v>
      </c>
      <c r="AE12" s="5">
        <v>2.1559468199784399E-3</v>
      </c>
      <c r="AF12" s="5">
        <v>1.11390585698886E-2</v>
      </c>
      <c r="AG12" s="5">
        <v>1.1498383039885001E-2</v>
      </c>
      <c r="AH12" s="5">
        <v>6.8271649299317299E-3</v>
      </c>
      <c r="AI12" s="5">
        <v>1.22170319798778E-2</v>
      </c>
      <c r="AJ12" s="5">
        <v>1.11390585698886E-2</v>
      </c>
      <c r="AK12" s="5">
        <v>3.9525691699604697E-3</v>
      </c>
      <c r="AL12" s="5">
        <v>7.1864893999281395E-4</v>
      </c>
      <c r="AM12" s="5">
        <v>1.07797340998922E-3</v>
      </c>
      <c r="AN12" s="5">
        <v>0</v>
      </c>
      <c r="AO12" s="5">
        <v>1.0420409629895801E-2</v>
      </c>
      <c r="AP12" s="5">
        <v>3.9525691699604697E-3</v>
      </c>
      <c r="AQ12" s="5">
        <v>2.1559468199784399E-3</v>
      </c>
      <c r="AR12" s="5">
        <v>5.7491915199425099E-3</v>
      </c>
      <c r="AS12" s="5">
        <v>1.4372978799856301E-3</v>
      </c>
      <c r="AT12" s="5">
        <v>1.07797340998922E-2</v>
      </c>
      <c r="AU12" s="5">
        <v>1.79662234998203E-3</v>
      </c>
      <c r="AV12" s="5">
        <v>4.3118936399568798E-3</v>
      </c>
      <c r="AW12" s="5">
        <v>2.51527128997485E-3</v>
      </c>
      <c r="AX12" s="5">
        <v>1.4372978799856301E-3</v>
      </c>
      <c r="AY12" s="5">
        <v>0.31979877829680198</v>
      </c>
      <c r="AZ12" s="5">
        <v>2.62306863097377E-2</v>
      </c>
      <c r="BA12" s="5">
        <v>1.07797340998922E-3</v>
      </c>
      <c r="BB12" s="5">
        <v>1.07797340998922E-3</v>
      </c>
      <c r="BC12" s="5">
        <v>5.0305425799496897E-3</v>
      </c>
      <c r="BD12" s="5">
        <v>8.2644628099173608E-3</v>
      </c>
      <c r="BE12" s="5">
        <v>7.1864893999281395E-4</v>
      </c>
      <c r="BF12" s="5">
        <v>1.79662234998203E-3</v>
      </c>
      <c r="BG12" s="5">
        <v>0</v>
      </c>
      <c r="BH12" s="5">
        <v>7.1864893999281395E-4</v>
      </c>
      <c r="BI12" s="5">
        <v>1.4372978799856301E-3</v>
      </c>
      <c r="BJ12" s="5">
        <v>0</v>
      </c>
      <c r="BK12" s="5">
        <v>0</v>
      </c>
    </row>
    <row r="13" spans="1:63" x14ac:dyDescent="0.2">
      <c r="A13" s="27" t="s">
        <v>308</v>
      </c>
      <c r="B13" s="27" t="s">
        <v>450</v>
      </c>
      <c r="C13" s="5">
        <v>6.8259385665529E-4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2.0477815699658699E-3</v>
      </c>
      <c r="K13" s="5">
        <v>0</v>
      </c>
      <c r="L13" s="5">
        <v>0</v>
      </c>
      <c r="M13" s="5">
        <v>0</v>
      </c>
      <c r="N13" s="5">
        <v>5.1194539249146799E-3</v>
      </c>
      <c r="O13" s="5">
        <v>6.8259385665529E-4</v>
      </c>
      <c r="P13" s="5">
        <v>4.7781569965870303E-3</v>
      </c>
      <c r="Q13" s="5">
        <v>6.8259385665529E-4</v>
      </c>
      <c r="R13" s="23">
        <v>0</v>
      </c>
      <c r="S13" s="5">
        <v>3.7542662116041002E-3</v>
      </c>
      <c r="T13" s="5">
        <v>2.0136518771331099E-2</v>
      </c>
      <c r="U13" s="5">
        <v>1.6382252559727001E-2</v>
      </c>
      <c r="V13" s="5">
        <v>2.2184300341296901E-2</v>
      </c>
      <c r="W13" s="5">
        <v>3.7542662116041002E-3</v>
      </c>
      <c r="X13" s="5">
        <v>1.2627986348122899E-2</v>
      </c>
      <c r="Y13" s="23">
        <v>6.5870307167235506E-2</v>
      </c>
      <c r="Z13" s="5">
        <v>1.0580204778157E-2</v>
      </c>
      <c r="AA13" s="5">
        <v>1.0580204778157E-2</v>
      </c>
      <c r="AB13" s="5">
        <v>9.5563139931740607E-3</v>
      </c>
      <c r="AC13" s="5">
        <v>7.1672354948805498E-3</v>
      </c>
      <c r="AD13" s="5">
        <v>3.07167235494881E-3</v>
      </c>
      <c r="AE13" s="5">
        <v>2.3890784982935199E-3</v>
      </c>
      <c r="AF13" s="5">
        <v>1.46757679180887E-2</v>
      </c>
      <c r="AG13" s="5">
        <v>1.43344709897611E-2</v>
      </c>
      <c r="AH13" s="5">
        <v>4.7781569965870303E-3</v>
      </c>
      <c r="AI13" s="5">
        <v>6.1433447098976097E-3</v>
      </c>
      <c r="AJ13" s="5">
        <v>5.1194539249146799E-3</v>
      </c>
      <c r="AK13" s="5">
        <v>3.7542662116041002E-3</v>
      </c>
      <c r="AL13" s="5">
        <v>1.0238907849829399E-3</v>
      </c>
      <c r="AM13" s="5">
        <v>1.70648464163823E-3</v>
      </c>
      <c r="AN13" s="5">
        <v>6.8259385665529E-4</v>
      </c>
      <c r="AO13" s="5">
        <v>1.2969283276450499E-2</v>
      </c>
      <c r="AP13" s="5">
        <v>5.8020477815699696E-3</v>
      </c>
      <c r="AQ13" s="5">
        <v>6.8259385665529E-4</v>
      </c>
      <c r="AR13" s="5">
        <v>3.7542662116041002E-3</v>
      </c>
      <c r="AS13" s="5">
        <v>1.70648464163823E-3</v>
      </c>
      <c r="AT13" s="5">
        <v>4.7781569965870303E-3</v>
      </c>
      <c r="AU13" s="5">
        <v>1.36518771331058E-3</v>
      </c>
      <c r="AV13" s="5">
        <v>1.70648464163823E-3</v>
      </c>
      <c r="AW13" s="5">
        <v>6.8259385665529E-4</v>
      </c>
      <c r="AX13" s="5">
        <v>0</v>
      </c>
      <c r="AY13" s="5">
        <v>0.27849829351535799</v>
      </c>
      <c r="AZ13" s="5">
        <v>2.0136518771331099E-2</v>
      </c>
      <c r="BA13" s="5">
        <v>1.70648464163823E-3</v>
      </c>
      <c r="BB13" s="5">
        <v>6.8259385665529E-4</v>
      </c>
      <c r="BC13" s="5">
        <v>6.1433447098976097E-3</v>
      </c>
      <c r="BD13" s="5">
        <v>6.1433447098976097E-3</v>
      </c>
      <c r="BE13" s="5">
        <v>1.70648464163823E-3</v>
      </c>
      <c r="BF13" s="5">
        <v>1.36518771331058E-3</v>
      </c>
      <c r="BG13" s="5">
        <v>1.0238907849829399E-3</v>
      </c>
      <c r="BH13" s="5">
        <v>1.70648464163823E-3</v>
      </c>
      <c r="BI13" s="5">
        <v>1.36518771331058E-3</v>
      </c>
      <c r="BJ13" s="5">
        <v>1.36518771331058E-3</v>
      </c>
      <c r="BK13" s="5">
        <v>0</v>
      </c>
    </row>
    <row r="14" spans="1:63" x14ac:dyDescent="0.2">
      <c r="A14" s="27" t="s">
        <v>308</v>
      </c>
      <c r="B14" s="27" t="s">
        <v>458</v>
      </c>
      <c r="C14" s="5">
        <v>0</v>
      </c>
      <c r="D14" s="5">
        <v>0</v>
      </c>
      <c r="E14" s="5">
        <v>1.31233595800525E-3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3.60892388451444E-3</v>
      </c>
      <c r="O14" s="5">
        <v>1.6404199475065599E-3</v>
      </c>
      <c r="P14" s="5">
        <v>1.6404199475065599E-3</v>
      </c>
      <c r="Q14" s="5">
        <v>1.6404199475065599E-3</v>
      </c>
      <c r="R14" s="23">
        <v>0</v>
      </c>
      <c r="S14" s="5">
        <v>3.60892388451444E-3</v>
      </c>
      <c r="T14" s="5">
        <v>1.7716535433070901E-2</v>
      </c>
      <c r="U14" s="5">
        <v>1.70603674540682E-2</v>
      </c>
      <c r="V14" s="5">
        <v>2.98556430446194E-2</v>
      </c>
      <c r="W14" s="5">
        <v>3.60892388451444E-3</v>
      </c>
      <c r="X14" s="5">
        <v>9.5144356955380593E-3</v>
      </c>
      <c r="Y14" s="23">
        <v>0.18503937007874</v>
      </c>
      <c r="Z14" s="5">
        <v>1.4435695538057699E-2</v>
      </c>
      <c r="AA14" s="5">
        <v>1.31233595800525E-2</v>
      </c>
      <c r="AB14" s="5">
        <v>4.2322834645669299E-2</v>
      </c>
      <c r="AC14" s="5">
        <v>3.60892388451444E-3</v>
      </c>
      <c r="AD14" s="5">
        <v>2.2965879265091898E-3</v>
      </c>
      <c r="AE14" s="5">
        <v>6.23359580052493E-3</v>
      </c>
      <c r="AF14" s="5">
        <v>3.2808398950131198E-3</v>
      </c>
      <c r="AG14" s="5">
        <v>3.2808398950131198E-3</v>
      </c>
      <c r="AH14" s="5">
        <v>3.2808398950131198E-3</v>
      </c>
      <c r="AI14" s="5">
        <v>8.20209973753281E-3</v>
      </c>
      <c r="AJ14" s="5">
        <v>7.8740157480314994E-3</v>
      </c>
      <c r="AK14" s="5">
        <v>5.2493438320209999E-3</v>
      </c>
      <c r="AL14" s="5">
        <v>0</v>
      </c>
      <c r="AM14" s="5">
        <v>3.2808398950131198E-3</v>
      </c>
      <c r="AN14" s="5">
        <v>2.2965879265091898E-3</v>
      </c>
      <c r="AO14" s="5">
        <v>1.01706036745407E-2</v>
      </c>
      <c r="AP14" s="5">
        <v>7.2178477690288704E-3</v>
      </c>
      <c r="AQ14" s="5">
        <v>1.6404199475065599E-3</v>
      </c>
      <c r="AR14" s="5">
        <v>1.9685039370078701E-3</v>
      </c>
      <c r="AS14" s="5">
        <v>6.5616797900262499E-4</v>
      </c>
      <c r="AT14" s="5">
        <v>1.01706036745407E-2</v>
      </c>
      <c r="AU14" s="5">
        <v>1.9685039370078701E-3</v>
      </c>
      <c r="AV14" s="5">
        <v>4.59317585301837E-3</v>
      </c>
      <c r="AW14" s="5">
        <v>2.6246719160105E-3</v>
      </c>
      <c r="AX14" s="5">
        <v>2.6246719160105E-3</v>
      </c>
      <c r="AY14" s="5">
        <v>0.230643044619423</v>
      </c>
      <c r="AZ14" s="5">
        <v>1.1811023622047201E-2</v>
      </c>
      <c r="BA14" s="5">
        <v>9.8425196850393699E-4</v>
      </c>
      <c r="BB14" s="5">
        <v>9.8425196850393699E-4</v>
      </c>
      <c r="BC14" s="5">
        <v>8.20209973753281E-3</v>
      </c>
      <c r="BD14" s="5">
        <v>3.9370078740157497E-3</v>
      </c>
      <c r="BE14" s="5">
        <v>1.6404199475065599E-3</v>
      </c>
      <c r="BF14" s="5">
        <v>1.6404199475065599E-3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</row>
    <row r="15" spans="1:63" x14ac:dyDescent="0.2">
      <c r="A15" s="27" t="s">
        <v>308</v>
      </c>
      <c r="B15" s="27" t="s">
        <v>459</v>
      </c>
      <c r="C15" s="5">
        <v>0</v>
      </c>
      <c r="D15" s="5">
        <v>0</v>
      </c>
      <c r="E15" s="5">
        <v>1.4059753954305801E-3</v>
      </c>
      <c r="F15" s="5">
        <v>0</v>
      </c>
      <c r="G15" s="5">
        <v>0</v>
      </c>
      <c r="H15" s="5">
        <v>0</v>
      </c>
      <c r="I15" s="5">
        <v>0</v>
      </c>
      <c r="J15" s="5">
        <v>2.1089630931458701E-3</v>
      </c>
      <c r="K15" s="5">
        <v>0</v>
      </c>
      <c r="L15" s="5">
        <v>0</v>
      </c>
      <c r="M15" s="5">
        <v>0</v>
      </c>
      <c r="N15" s="5">
        <v>4.9209138840070298E-3</v>
      </c>
      <c r="O15" s="5">
        <v>1.05448154657294E-3</v>
      </c>
      <c r="P15" s="5">
        <v>3.1634446397188001E-3</v>
      </c>
      <c r="Q15" s="5">
        <v>0</v>
      </c>
      <c r="R15" s="23">
        <v>4.9209138840070298E-3</v>
      </c>
      <c r="S15" s="5">
        <v>2.4604569420035101E-3</v>
      </c>
      <c r="T15" s="5">
        <v>1.8629173989455201E-2</v>
      </c>
      <c r="U15" s="5">
        <v>2.6713532513180999E-2</v>
      </c>
      <c r="V15" s="5">
        <v>3.02284710017575E-2</v>
      </c>
      <c r="W15" s="5">
        <v>2.4604569420035101E-3</v>
      </c>
      <c r="X15" s="5">
        <v>9.4903339191564108E-3</v>
      </c>
      <c r="Y15" s="23">
        <v>0.100878734622144</v>
      </c>
      <c r="Z15" s="5">
        <v>1.15992970123023E-2</v>
      </c>
      <c r="AA15" s="5">
        <v>1.0896309314587E-2</v>
      </c>
      <c r="AB15" s="5">
        <v>2.3198594024604599E-2</v>
      </c>
      <c r="AC15" s="5">
        <v>5.2724077328646698E-3</v>
      </c>
      <c r="AD15" s="5">
        <v>3.5149384885764501E-3</v>
      </c>
      <c r="AE15" s="5">
        <v>5.6239015817223202E-3</v>
      </c>
      <c r="AF15" s="5">
        <v>5.9753954305799602E-3</v>
      </c>
      <c r="AG15" s="5">
        <v>5.6239015817223202E-3</v>
      </c>
      <c r="AH15" s="5">
        <v>7.0298769771529003E-3</v>
      </c>
      <c r="AI15" s="5">
        <v>1.19507908611599E-2</v>
      </c>
      <c r="AJ15" s="5">
        <v>1.15992970123023E-2</v>
      </c>
      <c r="AK15" s="5">
        <v>2.8119507908611601E-3</v>
      </c>
      <c r="AL15" s="5">
        <v>0</v>
      </c>
      <c r="AM15" s="5">
        <v>1.4059753954305801E-3</v>
      </c>
      <c r="AN15" s="5">
        <v>7.0298769771529003E-4</v>
      </c>
      <c r="AO15" s="5">
        <v>5.9753954305799602E-3</v>
      </c>
      <c r="AP15" s="5">
        <v>1.15992970123023E-2</v>
      </c>
      <c r="AQ15" s="5">
        <v>1.7574692442882201E-3</v>
      </c>
      <c r="AR15" s="5">
        <v>4.2179261862917402E-3</v>
      </c>
      <c r="AS15" s="5">
        <v>0</v>
      </c>
      <c r="AT15" s="5">
        <v>1.15992970123023E-2</v>
      </c>
      <c r="AU15" s="5">
        <v>1.7574692442882201E-3</v>
      </c>
      <c r="AV15" s="5">
        <v>4.5694200351493802E-3</v>
      </c>
      <c r="AW15" s="5">
        <v>3.1634446397188001E-3</v>
      </c>
      <c r="AX15" s="5">
        <v>2.1089630931458701E-3</v>
      </c>
      <c r="AY15" s="5">
        <v>0.234094903339192</v>
      </c>
      <c r="AZ15" s="5">
        <v>1.9332161687170502E-2</v>
      </c>
      <c r="BA15" s="5">
        <v>2.1089630931458701E-3</v>
      </c>
      <c r="BB15" s="5">
        <v>2.4604569420035101E-3</v>
      </c>
      <c r="BC15" s="5">
        <v>1.33567662565905E-2</v>
      </c>
      <c r="BD15" s="5">
        <v>4.9209138840070298E-3</v>
      </c>
      <c r="BE15" s="5">
        <v>0</v>
      </c>
      <c r="BF15" s="5">
        <v>2.1089630931458701E-3</v>
      </c>
      <c r="BG15" s="5">
        <v>1.05448154657294E-3</v>
      </c>
      <c r="BH15" s="5">
        <v>0</v>
      </c>
      <c r="BI15" s="5">
        <v>0</v>
      </c>
      <c r="BJ15" s="5">
        <v>0</v>
      </c>
      <c r="BK15" s="5">
        <v>0</v>
      </c>
    </row>
    <row r="16" spans="1:63" x14ac:dyDescent="0.2">
      <c r="A16" s="26" t="s">
        <v>307</v>
      </c>
      <c r="B16" s="26" t="s">
        <v>445</v>
      </c>
      <c r="C16" s="2">
        <v>2.85388127853881E-3</v>
      </c>
      <c r="D16" s="2">
        <v>3.7100456621004599E-3</v>
      </c>
      <c r="E16" s="2">
        <v>1.14155251141553E-3</v>
      </c>
      <c r="F16" s="2">
        <v>2.85388127853881E-3</v>
      </c>
      <c r="G16" s="2">
        <v>1.8550228310502299E-3</v>
      </c>
      <c r="H16" s="2">
        <v>3.2819634703196302E-3</v>
      </c>
      <c r="I16" s="2">
        <v>9.9885844748858399E-4</v>
      </c>
      <c r="J16" s="2">
        <v>1.7265981735159801E-2</v>
      </c>
      <c r="K16" s="2">
        <v>1.56963470319635E-3</v>
      </c>
      <c r="L16" s="2">
        <v>8.56164383561644E-4</v>
      </c>
      <c r="M16" s="2">
        <v>5.99315068493151E-3</v>
      </c>
      <c r="N16" s="2">
        <v>2.8538812785388099E-4</v>
      </c>
      <c r="O16" s="2">
        <v>0</v>
      </c>
      <c r="P16" s="2">
        <v>0</v>
      </c>
      <c r="Q16" s="2">
        <v>0</v>
      </c>
      <c r="R16" s="20">
        <v>4.13812785388128E-3</v>
      </c>
      <c r="S16" s="2">
        <v>8.56164383561644E-4</v>
      </c>
      <c r="T16" s="2">
        <v>2.4257990867579899E-3</v>
      </c>
      <c r="U16" s="2">
        <v>4.4235159817351596E-3</v>
      </c>
      <c r="V16" s="2">
        <v>5.7077625570776296E-4</v>
      </c>
      <c r="W16" s="2">
        <v>8.56164383561644E-4</v>
      </c>
      <c r="X16" s="2">
        <v>2.2831050228310501E-3</v>
      </c>
      <c r="Y16" s="20">
        <v>0.35017123287671198</v>
      </c>
      <c r="Z16" s="2">
        <v>1.71232876712329E-3</v>
      </c>
      <c r="AA16" s="2">
        <v>1.56963470319635E-3</v>
      </c>
      <c r="AB16" s="2">
        <v>7.1347031963470305E-4</v>
      </c>
      <c r="AC16" s="2">
        <v>2.1404109589041099E-3</v>
      </c>
      <c r="AD16" s="2">
        <v>0</v>
      </c>
      <c r="AE16" s="2">
        <v>4.28082191780822E-4</v>
      </c>
      <c r="AF16" s="2">
        <v>6.4212328767123301E-3</v>
      </c>
      <c r="AG16" s="2">
        <v>6.1358447488584498E-3</v>
      </c>
      <c r="AH16" s="2">
        <v>7.1347031963470305E-4</v>
      </c>
      <c r="AI16" s="2">
        <v>4.28082191780822E-4</v>
      </c>
      <c r="AJ16" s="2">
        <v>4.28082191780822E-4</v>
      </c>
      <c r="AK16" s="2">
        <v>0</v>
      </c>
      <c r="AL16" s="2">
        <v>2.8538812785388099E-4</v>
      </c>
      <c r="AM16" s="2">
        <v>0</v>
      </c>
      <c r="AN16" s="2">
        <v>0</v>
      </c>
      <c r="AO16" s="2">
        <v>1.38413242009132E-2</v>
      </c>
      <c r="AP16" s="2">
        <v>4.8515981735159797E-3</v>
      </c>
      <c r="AQ16" s="2">
        <v>5.5650684931506803E-3</v>
      </c>
      <c r="AR16" s="2">
        <v>1.71232876712329E-3</v>
      </c>
      <c r="AS16" s="2">
        <v>1.56963470319635E-3</v>
      </c>
      <c r="AT16" s="2">
        <v>3.4246575342465799E-3</v>
      </c>
      <c r="AU16" s="2">
        <v>8.56164383561644E-4</v>
      </c>
      <c r="AV16" s="2">
        <v>1.56963470319635E-3</v>
      </c>
      <c r="AW16" s="2">
        <v>7.1347031963470305E-4</v>
      </c>
      <c r="AX16" s="2">
        <v>1.42694063926941E-3</v>
      </c>
      <c r="AY16" s="2">
        <v>7.1347031963470298E-3</v>
      </c>
      <c r="AZ16" s="2">
        <v>8.56164383561644E-4</v>
      </c>
      <c r="BA16" s="2">
        <v>3.8527397260274001E-3</v>
      </c>
      <c r="BB16" s="2">
        <v>9.2751141552511393E-3</v>
      </c>
      <c r="BC16" s="2">
        <v>3.2819634703196302E-3</v>
      </c>
      <c r="BD16" s="2">
        <v>5.2796803652967999E-3</v>
      </c>
      <c r="BE16" s="2">
        <v>1.1415525114155301E-2</v>
      </c>
      <c r="BF16" s="2">
        <v>6.1358447488584498E-3</v>
      </c>
      <c r="BG16" s="2">
        <v>2.2831050228310501E-3</v>
      </c>
      <c r="BH16" s="2">
        <v>6.7066210045662097E-3</v>
      </c>
      <c r="BI16" s="2">
        <v>2.8538812785388099E-4</v>
      </c>
      <c r="BJ16" s="2">
        <v>5.4223744292237397E-3</v>
      </c>
      <c r="BK16" s="2">
        <v>3.8527397260274001E-3</v>
      </c>
    </row>
    <row r="17" spans="1:63" x14ac:dyDescent="0.2">
      <c r="A17" s="26" t="s">
        <v>307</v>
      </c>
      <c r="B17" s="26" t="s">
        <v>434</v>
      </c>
      <c r="C17" s="2">
        <v>2.9097963142579999E-3</v>
      </c>
      <c r="D17" s="2">
        <v>2.3278370514064001E-3</v>
      </c>
      <c r="E17" s="2">
        <v>0</v>
      </c>
      <c r="F17" s="2">
        <v>4.6556741028128002E-3</v>
      </c>
      <c r="G17" s="2">
        <v>7.7594568380213395E-4</v>
      </c>
      <c r="H17" s="2">
        <v>1.7458777885548001E-3</v>
      </c>
      <c r="I17" s="2">
        <v>3.2977691561590699E-3</v>
      </c>
      <c r="J17" s="2">
        <v>0</v>
      </c>
      <c r="K17" s="2">
        <v>7.7594568380213395E-4</v>
      </c>
      <c r="L17" s="2">
        <v>0</v>
      </c>
      <c r="M17" s="2">
        <v>0</v>
      </c>
      <c r="N17" s="2">
        <v>3.8797284190106697E-4</v>
      </c>
      <c r="O17" s="2">
        <v>3.8797284190106697E-4</v>
      </c>
      <c r="P17" s="2">
        <v>0</v>
      </c>
      <c r="Q17" s="2">
        <v>0</v>
      </c>
      <c r="R17" s="20">
        <v>0</v>
      </c>
      <c r="S17" s="2">
        <v>1.3579049466537301E-3</v>
      </c>
      <c r="T17" s="2">
        <v>3.6857419980601399E-3</v>
      </c>
      <c r="U17" s="2">
        <v>1.0087293889427701E-2</v>
      </c>
      <c r="V17" s="2">
        <v>5.8195926285160003E-4</v>
      </c>
      <c r="W17" s="2">
        <v>1.3579049466537301E-3</v>
      </c>
      <c r="X17" s="2">
        <v>8.9233753637245408E-3</v>
      </c>
      <c r="Y17" s="20">
        <v>0.51891367604267702</v>
      </c>
      <c r="Z17" s="2">
        <v>3.1037827352085401E-3</v>
      </c>
      <c r="AA17" s="2">
        <v>5.4316197866149402E-3</v>
      </c>
      <c r="AB17" s="2">
        <v>2.1726479146459698E-2</v>
      </c>
      <c r="AC17" s="2">
        <v>1.9398642095053301E-3</v>
      </c>
      <c r="AD17" s="2">
        <v>7.7594568380213395E-4</v>
      </c>
      <c r="AE17" s="2">
        <v>1.1639185257032001E-3</v>
      </c>
      <c r="AF17" s="2">
        <v>2.11445198836081E-2</v>
      </c>
      <c r="AG17" s="2">
        <v>2.09505334626576E-2</v>
      </c>
      <c r="AH17" s="2">
        <v>1.9398642095053301E-3</v>
      </c>
      <c r="AI17" s="2">
        <v>9.69932104752667E-4</v>
      </c>
      <c r="AJ17" s="2">
        <v>7.7594568380213395E-4</v>
      </c>
      <c r="AK17" s="2">
        <v>1.3579049466537301E-3</v>
      </c>
      <c r="AL17" s="2">
        <v>3.8797284190106697E-4</v>
      </c>
      <c r="AM17" s="2">
        <v>5.8195926285160003E-4</v>
      </c>
      <c r="AN17" s="2">
        <v>0</v>
      </c>
      <c r="AO17" s="2">
        <v>1.7846750727449099E-2</v>
      </c>
      <c r="AP17" s="2">
        <v>1.1639185257032001E-3</v>
      </c>
      <c r="AQ17" s="2">
        <v>1.49369544131911E-2</v>
      </c>
      <c r="AR17" s="2">
        <v>9.69932104752667E-4</v>
      </c>
      <c r="AS17" s="2">
        <v>4.8496605237633404E-3</v>
      </c>
      <c r="AT17" s="2">
        <v>0</v>
      </c>
      <c r="AU17" s="2">
        <v>7.7594568380213395E-4</v>
      </c>
      <c r="AV17" s="2">
        <v>0</v>
      </c>
      <c r="AW17" s="2">
        <v>0</v>
      </c>
      <c r="AX17" s="2">
        <v>0</v>
      </c>
      <c r="AY17" s="2">
        <v>6.5955383123181398E-3</v>
      </c>
      <c r="AZ17" s="2">
        <v>2.7158098933074701E-3</v>
      </c>
      <c r="BA17" s="2">
        <v>2.9097963142579999E-3</v>
      </c>
      <c r="BB17" s="2">
        <v>1.8622696411251201E-2</v>
      </c>
      <c r="BC17" s="2">
        <v>9.69932104752667E-4</v>
      </c>
      <c r="BD17" s="2">
        <v>2.1338506304558699E-3</v>
      </c>
      <c r="BE17" s="2">
        <v>7.3714839961202703E-3</v>
      </c>
      <c r="BF17" s="2">
        <v>1.4161008729388899E-2</v>
      </c>
      <c r="BG17" s="2">
        <v>7.7594568380213395E-4</v>
      </c>
      <c r="BH17" s="2">
        <v>4.4616876818622704E-3</v>
      </c>
      <c r="BI17" s="2">
        <v>2.9097963142579999E-3</v>
      </c>
      <c r="BJ17" s="2">
        <v>3.4917555771096002E-3</v>
      </c>
      <c r="BK17" s="2">
        <v>7.9534432589718693E-3</v>
      </c>
    </row>
    <row r="18" spans="1:63" x14ac:dyDescent="0.2">
      <c r="A18" s="26" t="s">
        <v>307</v>
      </c>
      <c r="B18" s="26" t="s">
        <v>438</v>
      </c>
      <c r="C18" s="2">
        <v>1.78112012665743E-3</v>
      </c>
      <c r="D18" s="2">
        <v>1.78112012665743E-3</v>
      </c>
      <c r="E18" s="2">
        <v>7.9160894518107996E-4</v>
      </c>
      <c r="F18" s="2">
        <v>0</v>
      </c>
      <c r="G18" s="2">
        <v>1.78112012665743E-3</v>
      </c>
      <c r="H18" s="2">
        <v>3.5622402533148599E-3</v>
      </c>
      <c r="I18" s="2">
        <v>5.9370670888581002E-4</v>
      </c>
      <c r="J18" s="2">
        <v>3.9580447259053998E-4</v>
      </c>
      <c r="K18" s="2">
        <v>1.3853156540668901E-3</v>
      </c>
      <c r="L18" s="2">
        <v>3.9580447259053998E-4</v>
      </c>
      <c r="M18" s="2">
        <v>3.9580447259053998E-4</v>
      </c>
      <c r="N18" s="2">
        <v>3.9580447259053998E-4</v>
      </c>
      <c r="O18" s="2">
        <v>9.8951118147635108E-4</v>
      </c>
      <c r="P18" s="2">
        <v>0</v>
      </c>
      <c r="Q18" s="2">
        <v>0</v>
      </c>
      <c r="R18" s="20">
        <v>0</v>
      </c>
      <c r="S18" s="2">
        <v>1.5832178903621599E-3</v>
      </c>
      <c r="T18" s="2">
        <v>4.9475559073817498E-3</v>
      </c>
      <c r="U18" s="2">
        <v>1.26657431228973E-2</v>
      </c>
      <c r="V18" s="2">
        <v>4.1559469622006696E-3</v>
      </c>
      <c r="W18" s="2">
        <v>1.5832178903621599E-3</v>
      </c>
      <c r="X18" s="2">
        <v>1.00930140510588E-2</v>
      </c>
      <c r="Y18" s="20">
        <v>0.60617454977241203</v>
      </c>
      <c r="Z18" s="2">
        <v>4.3538491984959401E-3</v>
      </c>
      <c r="AA18" s="2">
        <v>8.9056006332871602E-3</v>
      </c>
      <c r="AB18" s="2">
        <v>1.42489610132595E-2</v>
      </c>
      <c r="AC18" s="2">
        <v>1.78112012665743E-3</v>
      </c>
      <c r="AD18" s="2">
        <v>1.9790223629527E-3</v>
      </c>
      <c r="AE18" s="2">
        <v>1.3853156540668901E-3</v>
      </c>
      <c r="AF18" s="2">
        <v>5.1454581436770203E-3</v>
      </c>
      <c r="AG18" s="2">
        <v>5.1454581436770203E-3</v>
      </c>
      <c r="AH18" s="2">
        <v>2.17692459924797E-3</v>
      </c>
      <c r="AI18" s="2">
        <v>9.8951118147635108E-4</v>
      </c>
      <c r="AJ18" s="2">
        <v>7.9160894518107996E-4</v>
      </c>
      <c r="AK18" s="2">
        <v>2.7706313081337802E-3</v>
      </c>
      <c r="AL18" s="2">
        <v>5.9370670888581002E-4</v>
      </c>
      <c r="AM18" s="2">
        <v>7.9160894518107996E-4</v>
      </c>
      <c r="AN18" s="2">
        <v>0</v>
      </c>
      <c r="AO18" s="2">
        <v>1.0290916287354001E-2</v>
      </c>
      <c r="AP18" s="2">
        <v>3.1664357807243198E-3</v>
      </c>
      <c r="AQ18" s="2">
        <v>2.3748268355432401E-3</v>
      </c>
      <c r="AR18" s="2">
        <v>3.3643380170195899E-3</v>
      </c>
      <c r="AS18" s="2">
        <v>1.9790223629527E-3</v>
      </c>
      <c r="AT18" s="2">
        <v>3.9580447259054E-3</v>
      </c>
      <c r="AU18" s="2">
        <v>2.17692459924797E-3</v>
      </c>
      <c r="AV18" s="2">
        <v>7.9160894518107996E-4</v>
      </c>
      <c r="AW18" s="2">
        <v>7.9160894518107996E-4</v>
      </c>
      <c r="AX18" s="2">
        <v>1.5832178903621599E-3</v>
      </c>
      <c r="AY18" s="2">
        <v>4.4725905402731102E-2</v>
      </c>
      <c r="AZ18" s="2">
        <v>2.3748268355432401E-3</v>
      </c>
      <c r="BA18" s="2">
        <v>3.76014248961013E-3</v>
      </c>
      <c r="BB18" s="2">
        <v>4.7496536710864802E-3</v>
      </c>
      <c r="BC18" s="2">
        <v>2.7706313081337802E-3</v>
      </c>
      <c r="BD18" s="2">
        <v>1.32594498317831E-2</v>
      </c>
      <c r="BE18" s="2">
        <v>5.3433603799722899E-3</v>
      </c>
      <c r="BF18" s="2">
        <v>2.9685335444290502E-3</v>
      </c>
      <c r="BG18" s="2">
        <v>2.3748268355432401E-3</v>
      </c>
      <c r="BH18" s="2">
        <v>1.9790223629527E-3</v>
      </c>
      <c r="BI18" s="2">
        <v>9.8951118147635108E-4</v>
      </c>
      <c r="BJ18" s="2">
        <v>1.9790223629527E-3</v>
      </c>
      <c r="BK18" s="2">
        <v>7.9160894518107996E-4</v>
      </c>
    </row>
    <row r="19" spans="1:63" x14ac:dyDescent="0.2">
      <c r="A19" s="26" t="s">
        <v>307</v>
      </c>
      <c r="B19" s="26" t="s">
        <v>441</v>
      </c>
      <c r="C19" s="2">
        <v>0</v>
      </c>
      <c r="D19" s="2">
        <v>0</v>
      </c>
      <c r="E19" s="2">
        <v>6.4963187527067995E-4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1.2992637505413599E-3</v>
      </c>
      <c r="P19" s="2">
        <v>0</v>
      </c>
      <c r="Q19" s="2">
        <v>0</v>
      </c>
      <c r="R19" s="20">
        <v>0</v>
      </c>
      <c r="S19" s="2">
        <v>2.1654395842355999E-3</v>
      </c>
      <c r="T19" s="2">
        <v>5.4135989605890002E-3</v>
      </c>
      <c r="U19" s="2">
        <v>9.0948462537895208E-3</v>
      </c>
      <c r="V19" s="2">
        <v>2.5985275010827198E-3</v>
      </c>
      <c r="W19" s="2">
        <v>1.73235166738848E-3</v>
      </c>
      <c r="X19" s="2">
        <v>5.6301429190125599E-3</v>
      </c>
      <c r="Y19" s="20">
        <v>0.78605456907752302</v>
      </c>
      <c r="Z19" s="2">
        <v>2.1654395842355999E-3</v>
      </c>
      <c r="AA19" s="2">
        <v>7.5790385448246001E-3</v>
      </c>
      <c r="AB19" s="2">
        <v>1.32091814638372E-2</v>
      </c>
      <c r="AC19" s="2">
        <v>8.6617583369424001E-4</v>
      </c>
      <c r="AD19" s="2">
        <v>6.4963187527067995E-4</v>
      </c>
      <c r="AE19" s="2">
        <v>1.2992637505413599E-3</v>
      </c>
      <c r="AF19" s="2">
        <v>1.94889562581204E-3</v>
      </c>
      <c r="AG19" s="2">
        <v>1.94889562581204E-3</v>
      </c>
      <c r="AH19" s="2">
        <v>2.1654395842355999E-3</v>
      </c>
      <c r="AI19" s="2">
        <v>1.0827197921178E-3</v>
      </c>
      <c r="AJ19" s="2">
        <v>8.6617583369424001E-4</v>
      </c>
      <c r="AK19" s="2">
        <v>6.4963187527067995E-4</v>
      </c>
      <c r="AL19" s="2">
        <v>1.2992637505413599E-3</v>
      </c>
      <c r="AM19" s="2">
        <v>0</v>
      </c>
      <c r="AN19" s="2">
        <v>0</v>
      </c>
      <c r="AO19" s="2">
        <v>0</v>
      </c>
      <c r="AP19" s="2">
        <v>0</v>
      </c>
      <c r="AQ19" s="2">
        <v>3.6812472932005202E-3</v>
      </c>
      <c r="AR19" s="2">
        <v>3.46470333477696E-3</v>
      </c>
      <c r="AS19" s="2">
        <v>4.3308791684712E-4</v>
      </c>
      <c r="AT19" s="2">
        <v>2.5985275010827198E-3</v>
      </c>
      <c r="AU19" s="2">
        <v>4.3308791684712E-4</v>
      </c>
      <c r="AV19" s="2">
        <v>0</v>
      </c>
      <c r="AW19" s="2">
        <v>0</v>
      </c>
      <c r="AX19" s="2">
        <v>1.2992637505413599E-3</v>
      </c>
      <c r="AY19" s="2">
        <v>1.21264616717194E-2</v>
      </c>
      <c r="AZ19" s="2">
        <v>8.6617583369424001E-4</v>
      </c>
      <c r="BA19" s="2">
        <v>0</v>
      </c>
      <c r="BB19" s="2">
        <v>0</v>
      </c>
      <c r="BC19" s="2">
        <v>0</v>
      </c>
      <c r="BD19" s="2">
        <v>1.94889562581204E-3</v>
      </c>
      <c r="BE19" s="2">
        <v>0</v>
      </c>
      <c r="BF19" s="2">
        <v>2.3819835426591601E-3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</row>
    <row r="20" spans="1:63" x14ac:dyDescent="0.2">
      <c r="A20" s="26" t="s">
        <v>307</v>
      </c>
      <c r="B20" s="26" t="s">
        <v>456</v>
      </c>
      <c r="C20" s="2">
        <v>4.0720757406087802E-4</v>
      </c>
      <c r="D20" s="2">
        <v>4.0720757406087802E-4</v>
      </c>
      <c r="E20" s="2">
        <v>4.0720757406087797E-3</v>
      </c>
      <c r="F20" s="2">
        <v>1.0180189351521899E-3</v>
      </c>
      <c r="G20" s="2">
        <v>3.0540568054565799E-4</v>
      </c>
      <c r="H20" s="2">
        <v>1.11982082866741E-3</v>
      </c>
      <c r="I20" s="2">
        <v>0</v>
      </c>
      <c r="J20" s="2">
        <v>2.71811055685636E-2</v>
      </c>
      <c r="K20" s="2">
        <v>3.0540568054565799E-4</v>
      </c>
      <c r="L20" s="2">
        <v>2.1378397638196099E-3</v>
      </c>
      <c r="M20" s="2">
        <v>6.7189249720044798E-3</v>
      </c>
      <c r="N20" s="2">
        <v>0</v>
      </c>
      <c r="O20" s="2">
        <v>0</v>
      </c>
      <c r="P20" s="2">
        <v>0</v>
      </c>
      <c r="Q20" s="2">
        <v>0</v>
      </c>
      <c r="R20" s="20">
        <v>6.6171230784892602E-3</v>
      </c>
      <c r="S20" s="2">
        <v>6.1081136109131598E-4</v>
      </c>
      <c r="T20" s="2">
        <v>1.73063218975873E-3</v>
      </c>
      <c r="U20" s="2">
        <v>3.3594624860022399E-3</v>
      </c>
      <c r="V20" s="2">
        <v>9.1621704163697402E-4</v>
      </c>
      <c r="W20" s="2">
        <v>6.1081136109131598E-4</v>
      </c>
      <c r="X20" s="2">
        <v>2.0360378703043898E-3</v>
      </c>
      <c r="Y20" s="20">
        <v>0.248702025857681</v>
      </c>
      <c r="Z20" s="2">
        <v>3.0540568054565799E-4</v>
      </c>
      <c r="AA20" s="2">
        <v>2.54504733788048E-3</v>
      </c>
      <c r="AB20" s="2">
        <v>4.1738776341239897E-3</v>
      </c>
      <c r="AC20" s="2">
        <v>1.32342461569785E-3</v>
      </c>
      <c r="AD20" s="2">
        <v>3.0540568054565799E-4</v>
      </c>
      <c r="AE20" s="2">
        <v>2.0360378703043901E-4</v>
      </c>
      <c r="AF20" s="2">
        <v>1.22162272218263E-3</v>
      </c>
      <c r="AG20" s="2">
        <v>1.22162272218263E-3</v>
      </c>
      <c r="AH20" s="2">
        <v>6.1081136109131598E-4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2.0360378703043898E-3</v>
      </c>
      <c r="AP20" s="2">
        <v>6.1081136109131598E-4</v>
      </c>
      <c r="AQ20" s="2">
        <v>2.3414435508500499E-3</v>
      </c>
      <c r="AR20" s="2">
        <v>1.73063218975873E-3</v>
      </c>
      <c r="AS20" s="2">
        <v>1.0180189351521899E-3</v>
      </c>
      <c r="AT20" s="2">
        <v>2.8504530184261401E-3</v>
      </c>
      <c r="AU20" s="2">
        <v>5.0900946757609703E-4</v>
      </c>
      <c r="AV20" s="2">
        <v>1.11982082866741E-3</v>
      </c>
      <c r="AW20" s="2">
        <v>7.1261325460653601E-4</v>
      </c>
      <c r="AX20" s="2">
        <v>3.4612643795174599E-3</v>
      </c>
      <c r="AY20" s="2">
        <v>1.0383793138552399E-2</v>
      </c>
      <c r="AZ20" s="2">
        <v>5.0900946757609703E-4</v>
      </c>
      <c r="BA20" s="2">
        <v>7.1261325460653601E-4</v>
      </c>
      <c r="BB20" s="2">
        <v>3.2576605924870198E-3</v>
      </c>
      <c r="BC20" s="2">
        <v>4.0720757406087802E-4</v>
      </c>
      <c r="BD20" s="2">
        <v>2.7486511249109201E-3</v>
      </c>
      <c r="BE20" s="2">
        <v>9.1621704163697402E-4</v>
      </c>
      <c r="BF20" s="2">
        <v>2.2396416573348299E-3</v>
      </c>
      <c r="BG20" s="2">
        <v>4.0720757406087802E-4</v>
      </c>
      <c r="BH20" s="2">
        <v>4.0720757406087802E-4</v>
      </c>
      <c r="BI20" s="2">
        <v>3.0540568054565799E-4</v>
      </c>
      <c r="BJ20" s="2">
        <v>3.0540568054565799E-4</v>
      </c>
      <c r="BK20" s="2">
        <v>2.0360378703043901E-4</v>
      </c>
    </row>
    <row r="21" spans="1:63" x14ac:dyDescent="0.2">
      <c r="A21" s="26" t="s">
        <v>307</v>
      </c>
      <c r="B21" s="26" t="s">
        <v>452</v>
      </c>
      <c r="C21" s="2">
        <v>0</v>
      </c>
      <c r="D21" s="2">
        <v>1.03214391035093E-3</v>
      </c>
      <c r="E21" s="2">
        <v>1.76938956060159E-3</v>
      </c>
      <c r="F21" s="2">
        <v>4.4234739015039799E-4</v>
      </c>
      <c r="G21" s="2">
        <v>4.4234739015039799E-4</v>
      </c>
      <c r="H21" s="2">
        <v>1.76938956060159E-3</v>
      </c>
      <c r="I21" s="2">
        <v>2.9489826010026498E-4</v>
      </c>
      <c r="J21" s="2">
        <v>1.7988793866116199E-2</v>
      </c>
      <c r="K21" s="2">
        <v>5.8979652020053105E-4</v>
      </c>
      <c r="L21" s="2">
        <v>8.8469478030079598E-4</v>
      </c>
      <c r="M21" s="2">
        <v>5.45561781185491E-3</v>
      </c>
      <c r="N21" s="2">
        <v>2.9489826010026498E-4</v>
      </c>
      <c r="O21" s="2">
        <v>8.8469478030079598E-4</v>
      </c>
      <c r="P21" s="2">
        <v>0</v>
      </c>
      <c r="Q21" s="2">
        <v>0</v>
      </c>
      <c r="R21" s="20">
        <v>5.0132704217045101E-3</v>
      </c>
      <c r="S21" s="2">
        <v>5.8979652020053105E-4</v>
      </c>
      <c r="T21" s="2">
        <v>3.8336773813034499E-3</v>
      </c>
      <c r="U21" s="2">
        <v>4.1285756414037198E-3</v>
      </c>
      <c r="V21" s="2">
        <v>7.3724565025066395E-4</v>
      </c>
      <c r="W21" s="2">
        <v>5.8979652020053105E-4</v>
      </c>
      <c r="X21" s="2">
        <v>2.8015334709525202E-3</v>
      </c>
      <c r="Y21" s="20">
        <v>0.49424948392804502</v>
      </c>
      <c r="Z21" s="2">
        <v>1.76938956060159E-3</v>
      </c>
      <c r="AA21" s="2">
        <v>4.5709230315541102E-3</v>
      </c>
      <c r="AB21" s="2">
        <v>8.8469478030079598E-4</v>
      </c>
      <c r="AC21" s="2">
        <v>5.8979652020053105E-4</v>
      </c>
      <c r="AD21" s="2">
        <v>1.3270421704511899E-3</v>
      </c>
      <c r="AE21" s="2">
        <v>7.3724565025066395E-4</v>
      </c>
      <c r="AF21" s="2">
        <v>1.4744913005013301E-3</v>
      </c>
      <c r="AG21" s="2">
        <v>1.3270421704511899E-3</v>
      </c>
      <c r="AH21" s="2">
        <v>1.91683869065173E-3</v>
      </c>
      <c r="AI21" s="2">
        <v>2.9489826010026498E-4</v>
      </c>
      <c r="AJ21" s="2">
        <v>2.9489826010026498E-4</v>
      </c>
      <c r="AK21" s="2">
        <v>5.8979652020053105E-4</v>
      </c>
      <c r="AL21" s="2">
        <v>0</v>
      </c>
      <c r="AM21" s="2">
        <v>0</v>
      </c>
      <c r="AN21" s="2">
        <v>0</v>
      </c>
      <c r="AO21" s="2">
        <v>1.62194043055146E-3</v>
      </c>
      <c r="AP21" s="2">
        <v>3.53877912120318E-3</v>
      </c>
      <c r="AQ21" s="2">
        <v>1.62194043055146E-3</v>
      </c>
      <c r="AR21" s="2">
        <v>1.62194043055146E-3</v>
      </c>
      <c r="AS21" s="2">
        <v>1.1795930404010599E-3</v>
      </c>
      <c r="AT21" s="2">
        <v>2.3591860808021199E-3</v>
      </c>
      <c r="AU21" s="2">
        <v>1.03214391035093E-3</v>
      </c>
      <c r="AV21" s="2">
        <v>1.4744913005013301E-3</v>
      </c>
      <c r="AW21" s="2">
        <v>1.1795930404010599E-3</v>
      </c>
      <c r="AX21" s="2">
        <v>1.1795930404010599E-3</v>
      </c>
      <c r="AY21" s="2">
        <v>7.8148038926570303E-3</v>
      </c>
      <c r="AZ21" s="2">
        <v>1.3270421704511899E-3</v>
      </c>
      <c r="BA21" s="2">
        <v>7.3724565025066395E-4</v>
      </c>
      <c r="BB21" s="2">
        <v>2.9489826010026502E-3</v>
      </c>
      <c r="BC21" s="2">
        <v>1.76938956060159E-3</v>
      </c>
      <c r="BD21" s="2">
        <v>2.8015334709525202E-3</v>
      </c>
      <c r="BE21" s="2">
        <v>1.62194043055146E-3</v>
      </c>
      <c r="BF21" s="2">
        <v>1.91683869065173E-3</v>
      </c>
      <c r="BG21" s="2">
        <v>4.4234739015039799E-4</v>
      </c>
      <c r="BH21" s="2">
        <v>7.3724565025066395E-4</v>
      </c>
      <c r="BI21" s="2">
        <v>0</v>
      </c>
      <c r="BJ21" s="2">
        <v>4.4234739015039799E-4</v>
      </c>
      <c r="BK21" s="2">
        <v>0</v>
      </c>
    </row>
    <row r="22" spans="1:63" x14ac:dyDescent="0.2">
      <c r="A22" s="26" t="s">
        <v>307</v>
      </c>
      <c r="B22" s="26" t="s">
        <v>449</v>
      </c>
      <c r="C22" s="2">
        <v>1.61834120026972E-3</v>
      </c>
      <c r="D22" s="2">
        <v>6.7430883344571802E-4</v>
      </c>
      <c r="E22" s="2">
        <v>1.7532029669588701E-3</v>
      </c>
      <c r="F22" s="2">
        <v>1.2137559002022901E-3</v>
      </c>
      <c r="G22" s="2">
        <v>6.7430883344571802E-4</v>
      </c>
      <c r="H22" s="2">
        <v>1.4834794335805801E-3</v>
      </c>
      <c r="I22" s="2">
        <v>4.0458530006743098E-4</v>
      </c>
      <c r="J22" s="2">
        <v>1.8341200269723499E-2</v>
      </c>
      <c r="K22" s="2">
        <v>2.6972353337828699E-4</v>
      </c>
      <c r="L22" s="2">
        <v>1.0788941335131499E-3</v>
      </c>
      <c r="M22" s="2">
        <v>6.6082265677680401E-3</v>
      </c>
      <c r="N22" s="2">
        <v>2.6972353337828699E-4</v>
      </c>
      <c r="O22" s="2">
        <v>0</v>
      </c>
      <c r="P22" s="2">
        <v>0</v>
      </c>
      <c r="Q22" s="2">
        <v>0</v>
      </c>
      <c r="R22" s="20">
        <v>5.6641942009440296E-3</v>
      </c>
      <c r="S22" s="2">
        <v>1.3486176668914399E-3</v>
      </c>
      <c r="T22" s="2">
        <v>2.29265003371544E-3</v>
      </c>
      <c r="U22" s="2">
        <v>4.3155765340525997E-3</v>
      </c>
      <c r="V22" s="2">
        <v>1.0788941335131499E-3</v>
      </c>
      <c r="W22" s="2">
        <v>1.3486176668914399E-3</v>
      </c>
      <c r="X22" s="2">
        <v>2.4275118004045901E-3</v>
      </c>
      <c r="Y22" s="20">
        <v>0.34875252865812501</v>
      </c>
      <c r="Z22" s="2">
        <v>8.0917060013486195E-4</v>
      </c>
      <c r="AA22" s="2">
        <v>3.7761294672960201E-3</v>
      </c>
      <c r="AB22" s="2">
        <v>2.0229265003371502E-3</v>
      </c>
      <c r="AC22" s="2">
        <v>1.61834120026972E-3</v>
      </c>
      <c r="AD22" s="2">
        <v>5.3944706675657496E-4</v>
      </c>
      <c r="AE22" s="2">
        <v>2.6972353337828699E-4</v>
      </c>
      <c r="AF22" s="2">
        <v>1.88806473364801E-3</v>
      </c>
      <c r="AG22" s="2">
        <v>1.7532029669588701E-3</v>
      </c>
      <c r="AH22" s="2">
        <v>8.0917060013486195E-4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4.0458530006743099E-3</v>
      </c>
      <c r="AP22" s="2">
        <v>5.3944706675657496E-4</v>
      </c>
      <c r="AQ22" s="2">
        <v>2.4275118004045901E-3</v>
      </c>
      <c r="AR22" s="2">
        <v>2.0229265003371502E-3</v>
      </c>
      <c r="AS22" s="2">
        <v>1.3486176668914399E-3</v>
      </c>
      <c r="AT22" s="2">
        <v>2.5623735670937302E-3</v>
      </c>
      <c r="AU22" s="2">
        <v>8.0917060013486195E-4</v>
      </c>
      <c r="AV22" s="2">
        <v>1.61834120026972E-3</v>
      </c>
      <c r="AW22" s="2">
        <v>8.0917060013486195E-4</v>
      </c>
      <c r="AX22" s="2">
        <v>1.4834794335805801E-3</v>
      </c>
      <c r="AY22" s="2">
        <v>1.09238031018206E-2</v>
      </c>
      <c r="AZ22" s="2">
        <v>6.7430883344571802E-4</v>
      </c>
      <c r="BA22" s="2">
        <v>9.4403236682400501E-4</v>
      </c>
      <c r="BB22" s="2">
        <v>4.7201618341200296E-3</v>
      </c>
      <c r="BC22" s="2">
        <v>4.0458530006743098E-4</v>
      </c>
      <c r="BD22" s="2">
        <v>2.4275118004045901E-3</v>
      </c>
      <c r="BE22" s="2">
        <v>4.8550236008091698E-3</v>
      </c>
      <c r="BF22" s="2">
        <v>2.6972353337828699E-3</v>
      </c>
      <c r="BG22" s="2">
        <v>5.3944706675657496E-4</v>
      </c>
      <c r="BH22" s="2">
        <v>1.88806473364801E-3</v>
      </c>
      <c r="BI22" s="2">
        <v>2.6972353337828699E-4</v>
      </c>
      <c r="BJ22" s="2">
        <v>1.7532029669588701E-3</v>
      </c>
      <c r="BK22" s="2">
        <v>4.0458530006743098E-4</v>
      </c>
    </row>
    <row r="23" spans="1:63" x14ac:dyDescent="0.2">
      <c r="A23" s="26" t="s">
        <v>307</v>
      </c>
      <c r="B23" s="26" t="s">
        <v>457</v>
      </c>
      <c r="C23" s="2">
        <v>2.19517062462582E-3</v>
      </c>
      <c r="D23" s="2">
        <v>2.2949511075633601E-3</v>
      </c>
      <c r="E23" s="2">
        <v>1.79604869287567E-3</v>
      </c>
      <c r="F23" s="2">
        <v>1.6962682099381399E-3</v>
      </c>
      <c r="G23" s="2">
        <v>1.5964877270006001E-3</v>
      </c>
      <c r="H23" s="2">
        <v>2.0953901416882899E-3</v>
      </c>
      <c r="I23" s="2">
        <v>1.09758531231291E-3</v>
      </c>
      <c r="J23" s="2">
        <v>1.8359608860506901E-2</v>
      </c>
      <c r="K23" s="2">
        <v>1.6962682099381399E-3</v>
      </c>
      <c r="L23" s="2">
        <v>9.9780482937537407E-4</v>
      </c>
      <c r="M23" s="2">
        <v>6.2861704250648598E-3</v>
      </c>
      <c r="N23" s="2">
        <v>1.9956096587507501E-4</v>
      </c>
      <c r="O23" s="2">
        <v>4.9890241468768704E-4</v>
      </c>
      <c r="P23" s="2">
        <v>0</v>
      </c>
      <c r="Q23" s="2">
        <v>0</v>
      </c>
      <c r="R23" s="20">
        <v>6.0866094591897797E-3</v>
      </c>
      <c r="S23" s="2">
        <v>1.1973657952504501E-3</v>
      </c>
      <c r="T23" s="2">
        <v>2.3947315905009001E-3</v>
      </c>
      <c r="U23" s="2">
        <v>3.59209738575135E-3</v>
      </c>
      <c r="V23" s="2">
        <v>1.89582917581321E-3</v>
      </c>
      <c r="W23" s="2">
        <v>1.1973657952504501E-3</v>
      </c>
      <c r="X23" s="2">
        <v>2.0953901416882899E-3</v>
      </c>
      <c r="Y23" s="20">
        <v>0.30822191179405301</v>
      </c>
      <c r="Z23" s="2">
        <v>2.3947315905009001E-3</v>
      </c>
      <c r="AA23" s="2">
        <v>2.89363400518859E-3</v>
      </c>
      <c r="AB23" s="2">
        <v>6.4857313909399304E-3</v>
      </c>
      <c r="AC23" s="2">
        <v>1.1973657952504501E-3</v>
      </c>
      <c r="AD23" s="2">
        <v>3.9912193175015002E-4</v>
      </c>
      <c r="AE23" s="2">
        <v>6.9846338056276205E-4</v>
      </c>
      <c r="AF23" s="2">
        <v>3.8914388345639601E-3</v>
      </c>
      <c r="AG23" s="2">
        <v>3.7916583516264201E-3</v>
      </c>
      <c r="AH23" s="2">
        <v>1.2971462781879899E-3</v>
      </c>
      <c r="AI23" s="2">
        <v>2.9934144881261203E-4</v>
      </c>
      <c r="AJ23" s="2">
        <v>2.9934144881261203E-4</v>
      </c>
      <c r="AK23" s="2">
        <v>4.9890241468768704E-4</v>
      </c>
      <c r="AL23" s="2">
        <v>0</v>
      </c>
      <c r="AM23" s="2">
        <v>2.9934144881261203E-4</v>
      </c>
      <c r="AN23" s="2">
        <v>4.9890241468768704E-4</v>
      </c>
      <c r="AO23" s="2">
        <v>9.3793653961285195E-3</v>
      </c>
      <c r="AP23" s="2">
        <v>3.8914388345639601E-3</v>
      </c>
      <c r="AQ23" s="2">
        <v>6.2861704250648598E-3</v>
      </c>
      <c r="AR23" s="2">
        <v>1.49670724406306E-3</v>
      </c>
      <c r="AS23" s="2">
        <v>2.0953901416882899E-3</v>
      </c>
      <c r="AT23" s="2">
        <v>2.19517062462582E-3</v>
      </c>
      <c r="AU23" s="2">
        <v>1.2971462781879899E-3</v>
      </c>
      <c r="AV23" s="2">
        <v>1.89582917581321E-3</v>
      </c>
      <c r="AW23" s="2">
        <v>1.2971462781879899E-3</v>
      </c>
      <c r="AX23" s="2">
        <v>1.9956096587507499E-3</v>
      </c>
      <c r="AY23" s="2">
        <v>1.1474755537816799E-2</v>
      </c>
      <c r="AZ23" s="2">
        <v>1.1973657952504501E-3</v>
      </c>
      <c r="BA23" s="2">
        <v>1.1973657952504501E-3</v>
      </c>
      <c r="BB23" s="2">
        <v>5.4879265615645602E-3</v>
      </c>
      <c r="BC23" s="2">
        <v>2.5942925563759698E-3</v>
      </c>
      <c r="BD23" s="2">
        <v>6.9846338056276198E-3</v>
      </c>
      <c r="BE23" s="2">
        <v>6.9846338056276198E-3</v>
      </c>
      <c r="BF23" s="2">
        <v>6.3859509080024003E-3</v>
      </c>
      <c r="BG23" s="2">
        <v>3.9912193175015002E-4</v>
      </c>
      <c r="BH23" s="2">
        <v>3.4923169028138099E-3</v>
      </c>
      <c r="BI23" s="2">
        <v>3.9912193175015002E-4</v>
      </c>
      <c r="BJ23" s="2">
        <v>3.1929754540012002E-3</v>
      </c>
      <c r="BK23" s="2">
        <v>2.0953901416882899E-3</v>
      </c>
    </row>
    <row r="24" spans="1:63" x14ac:dyDescent="0.2">
      <c r="A24" s="26" t="s">
        <v>307</v>
      </c>
      <c r="B24" s="26" t="s">
        <v>460</v>
      </c>
      <c r="C24" s="2">
        <v>3.8764242922589001E-3</v>
      </c>
      <c r="D24" s="2">
        <v>4.5812287090332398E-3</v>
      </c>
      <c r="E24" s="2">
        <v>1.8794784447315901E-3</v>
      </c>
      <c r="F24" s="2">
        <v>1.99694584752731E-3</v>
      </c>
      <c r="G24" s="2">
        <v>1.6445436391401399E-3</v>
      </c>
      <c r="H24" s="2">
        <v>2.4668154587102098E-3</v>
      </c>
      <c r="I24" s="2">
        <v>1.4096088335486901E-3</v>
      </c>
      <c r="J24" s="2">
        <v>1.8324914836133001E-2</v>
      </c>
      <c r="K24" s="2">
        <v>1.6445436391401399E-3</v>
      </c>
      <c r="L24" s="2">
        <v>9.3973922236579395E-4</v>
      </c>
      <c r="M24" s="2">
        <v>6.3432397509691103E-3</v>
      </c>
      <c r="N24" s="2">
        <v>0</v>
      </c>
      <c r="O24" s="2">
        <v>3.52402208387173E-4</v>
      </c>
      <c r="P24" s="2">
        <v>0</v>
      </c>
      <c r="Q24" s="2">
        <v>0</v>
      </c>
      <c r="R24" s="20">
        <v>6.4607071537648303E-3</v>
      </c>
      <c r="S24" s="2">
        <v>1.1746740279572399E-3</v>
      </c>
      <c r="T24" s="2">
        <v>2.4668154587102098E-3</v>
      </c>
      <c r="U24" s="2">
        <v>3.6414894866674502E-3</v>
      </c>
      <c r="V24" s="2">
        <v>5.8733701397862105E-4</v>
      </c>
      <c r="W24" s="2">
        <v>1.1746740279572399E-3</v>
      </c>
      <c r="X24" s="2">
        <v>1.6445436391401399E-3</v>
      </c>
      <c r="Y24" s="20">
        <v>0.27663573358393001</v>
      </c>
      <c r="Z24" s="2">
        <v>1.4096088335486901E-3</v>
      </c>
      <c r="AA24" s="2">
        <v>2.3493480559144799E-3</v>
      </c>
      <c r="AB24" s="2">
        <v>4.6986961118289702E-3</v>
      </c>
      <c r="AC24" s="2">
        <v>2.11441325032304E-3</v>
      </c>
      <c r="AD24" s="2">
        <v>3.52402208387173E-4</v>
      </c>
      <c r="AE24" s="2">
        <v>4.6986961118289697E-4</v>
      </c>
      <c r="AF24" s="2">
        <v>6.5781745565605503E-3</v>
      </c>
      <c r="AG24" s="2">
        <v>6.4607071537648303E-3</v>
      </c>
      <c r="AH24" s="2">
        <v>1.05720662516152E-3</v>
      </c>
      <c r="AI24" s="2">
        <v>3.52402208387173E-4</v>
      </c>
      <c r="AJ24" s="2">
        <v>3.52402208387173E-4</v>
      </c>
      <c r="AK24" s="2">
        <v>0</v>
      </c>
      <c r="AL24" s="2">
        <v>0</v>
      </c>
      <c r="AM24" s="2">
        <v>0</v>
      </c>
      <c r="AN24" s="2">
        <v>0</v>
      </c>
      <c r="AO24" s="2">
        <v>1.0807001057206601E-2</v>
      </c>
      <c r="AP24" s="2">
        <v>3.7589568894631701E-3</v>
      </c>
      <c r="AQ24" s="2">
        <v>6.6956419593562798E-3</v>
      </c>
      <c r="AR24" s="2">
        <v>2.9366850698931001E-3</v>
      </c>
      <c r="AS24" s="2">
        <v>1.1746740279572399E-3</v>
      </c>
      <c r="AT24" s="2">
        <v>3.6414894866674502E-3</v>
      </c>
      <c r="AU24" s="2">
        <v>8.22271819570069E-4</v>
      </c>
      <c r="AV24" s="2">
        <v>1.8794784447315901E-3</v>
      </c>
      <c r="AW24" s="2">
        <v>1.2921414307529701E-3</v>
      </c>
      <c r="AX24" s="2">
        <v>1.4096088335486901E-3</v>
      </c>
      <c r="AY24" s="2">
        <v>5.5209679313990402E-3</v>
      </c>
      <c r="AZ24" s="2">
        <v>1.05720662516152E-3</v>
      </c>
      <c r="BA24" s="2">
        <v>2.3493480559144799E-3</v>
      </c>
      <c r="BB24" s="2">
        <v>9.9847292376365592E-3</v>
      </c>
      <c r="BC24" s="2">
        <v>2.8192176670973801E-3</v>
      </c>
      <c r="BD24" s="2">
        <v>5.2860331258075899E-3</v>
      </c>
      <c r="BE24" s="2">
        <v>8.2227181957006904E-3</v>
      </c>
      <c r="BF24" s="2">
        <v>7.1655115705391804E-3</v>
      </c>
      <c r="BG24" s="2">
        <v>1.4096088335486901E-3</v>
      </c>
      <c r="BH24" s="2">
        <v>4.8161635146246901E-3</v>
      </c>
      <c r="BI24" s="2">
        <v>5.8733701397862105E-4</v>
      </c>
      <c r="BJ24" s="2">
        <v>4.3462939034417903E-3</v>
      </c>
      <c r="BK24" s="2">
        <v>3.8764242922589001E-3</v>
      </c>
    </row>
    <row r="25" spans="1:63" x14ac:dyDescent="0.2">
      <c r="A25" s="10" t="s">
        <v>306</v>
      </c>
      <c r="B25" s="10" t="s">
        <v>432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24">
        <v>0</v>
      </c>
      <c r="S25" s="10">
        <v>5.2646972799063997E-3</v>
      </c>
      <c r="T25" s="10">
        <v>3.8022813688212902E-3</v>
      </c>
      <c r="U25" s="10">
        <v>1.6671541386370298E-2</v>
      </c>
      <c r="V25" s="10">
        <v>1.46241591108511E-3</v>
      </c>
      <c r="W25" s="10">
        <v>3.8022813688212902E-3</v>
      </c>
      <c r="X25" s="10">
        <v>1.9888856390757499E-2</v>
      </c>
      <c r="Y25" s="24">
        <v>0.65545481134834704</v>
      </c>
      <c r="Z25" s="10">
        <v>2.6323486399531999E-3</v>
      </c>
      <c r="AA25" s="10">
        <v>2.0473822755191599E-3</v>
      </c>
      <c r="AB25" s="10">
        <v>2.9833284586136301E-2</v>
      </c>
      <c r="AC25" s="10">
        <v>2.6323486399531999E-3</v>
      </c>
      <c r="AD25" s="10">
        <v>5.8496636443404503E-4</v>
      </c>
      <c r="AE25" s="10">
        <v>2.6323486399531999E-3</v>
      </c>
      <c r="AF25" s="10">
        <v>8.7744954665106803E-4</v>
      </c>
      <c r="AG25" s="10">
        <v>8.7744954665106803E-4</v>
      </c>
      <c r="AH25" s="10">
        <v>7.3120795554255597E-3</v>
      </c>
      <c r="AI25" s="10">
        <v>4.3872477332553396E-3</v>
      </c>
      <c r="AJ25" s="10">
        <v>4.0947645510383199E-3</v>
      </c>
      <c r="AK25" s="10">
        <v>2.92483182217023E-3</v>
      </c>
      <c r="AL25" s="10">
        <v>4.97221409768938E-3</v>
      </c>
      <c r="AM25" s="10">
        <v>1.46241591108511E-3</v>
      </c>
      <c r="AN25" s="10">
        <v>2.6323486399531999E-3</v>
      </c>
      <c r="AO25" s="10">
        <v>5.8496636443404503E-4</v>
      </c>
      <c r="AP25" s="10">
        <v>0</v>
      </c>
      <c r="AQ25" s="10">
        <v>0</v>
      </c>
      <c r="AR25" s="10">
        <v>0</v>
      </c>
      <c r="AS25" s="10">
        <v>0</v>
      </c>
      <c r="AT25" s="10">
        <v>8.7744954665106803E-4</v>
      </c>
      <c r="AU25" s="10">
        <v>0</v>
      </c>
      <c r="AV25" s="10">
        <v>0</v>
      </c>
      <c r="AW25" s="10">
        <v>0</v>
      </c>
      <c r="AX25" s="10">
        <v>5.8496636443404503E-4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1.75489909330214E-3</v>
      </c>
    </row>
    <row r="26" spans="1:63" x14ac:dyDescent="0.2">
      <c r="A26" s="10" t="s">
        <v>306</v>
      </c>
      <c r="B26" s="10" t="s">
        <v>433</v>
      </c>
      <c r="C26" s="10">
        <v>7.2481275670451797E-4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4.8320850446967897E-4</v>
      </c>
      <c r="O26" s="10">
        <v>0</v>
      </c>
      <c r="P26" s="10">
        <v>0</v>
      </c>
      <c r="Q26" s="10">
        <v>0</v>
      </c>
      <c r="R26" s="24">
        <v>0</v>
      </c>
      <c r="S26" s="10">
        <v>4.3488765402271102E-3</v>
      </c>
      <c r="T26" s="10">
        <v>4.1072722879922701E-3</v>
      </c>
      <c r="U26" s="10">
        <v>1.66706934042039E-2</v>
      </c>
      <c r="V26" s="10">
        <v>9.6641700893935697E-4</v>
      </c>
      <c r="W26" s="10">
        <v>3.1408552790529098E-3</v>
      </c>
      <c r="X26" s="10">
        <v>1.3529838125151E-2</v>
      </c>
      <c r="Y26" s="24">
        <v>0.62575501328823402</v>
      </c>
      <c r="Z26" s="10">
        <v>1.6912297656438799E-3</v>
      </c>
      <c r="AA26" s="10">
        <v>1.6912297656438799E-3</v>
      </c>
      <c r="AB26" s="10">
        <v>1.8361923169847801E-2</v>
      </c>
      <c r="AC26" s="10">
        <v>3.8656680357574301E-3</v>
      </c>
      <c r="AD26" s="10">
        <v>9.6641700893935697E-4</v>
      </c>
      <c r="AE26" s="10">
        <v>2.8992510268180702E-3</v>
      </c>
      <c r="AF26" s="10">
        <v>2.6576467745832301E-3</v>
      </c>
      <c r="AG26" s="10">
        <v>2.1744382701135499E-3</v>
      </c>
      <c r="AH26" s="10">
        <v>2.41604252234839E-3</v>
      </c>
      <c r="AI26" s="10">
        <v>6.0401063058709804E-3</v>
      </c>
      <c r="AJ26" s="10">
        <v>5.3152935491664697E-3</v>
      </c>
      <c r="AK26" s="10">
        <v>3.8656680357574301E-3</v>
      </c>
      <c r="AL26" s="10">
        <v>2.41604252234839E-3</v>
      </c>
      <c r="AM26" s="10">
        <v>1.6912297656438799E-3</v>
      </c>
      <c r="AN26" s="10">
        <v>2.41604252234839E-3</v>
      </c>
      <c r="AO26" s="10">
        <v>1.2080212611742E-3</v>
      </c>
      <c r="AP26" s="10">
        <v>4.8320850446967897E-4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1.4496255134090401E-3</v>
      </c>
      <c r="BA26" s="10">
        <v>9.6641700893935697E-4</v>
      </c>
      <c r="BB26" s="10">
        <v>4.8320850446967897E-4</v>
      </c>
      <c r="BC26" s="10">
        <v>9.6641700893935697E-4</v>
      </c>
      <c r="BD26" s="10">
        <v>0</v>
      </c>
      <c r="BE26" s="10">
        <v>1.4496255134090401E-3</v>
      </c>
      <c r="BF26" s="10">
        <v>0</v>
      </c>
      <c r="BG26" s="10">
        <v>4.8320850446967897E-4</v>
      </c>
      <c r="BH26" s="10">
        <v>4.8320850446967897E-4</v>
      </c>
      <c r="BI26" s="10">
        <v>9.6641700893935697E-4</v>
      </c>
      <c r="BJ26" s="10">
        <v>0</v>
      </c>
      <c r="BK26" s="10">
        <v>0</v>
      </c>
    </row>
    <row r="27" spans="1:63" x14ac:dyDescent="0.2">
      <c r="A27" s="10" t="s">
        <v>306</v>
      </c>
      <c r="B27" s="10" t="s">
        <v>440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24">
        <v>0</v>
      </c>
      <c r="S27" s="10">
        <v>1.6637856525497E-2</v>
      </c>
      <c r="T27" s="10">
        <v>3.6732929991356998E-3</v>
      </c>
      <c r="U27" s="10">
        <v>4.1486603284356098E-2</v>
      </c>
      <c r="V27" s="10">
        <v>1.94468452895419E-3</v>
      </c>
      <c r="W27" s="10">
        <v>1.29645635263613E-2</v>
      </c>
      <c r="X27" s="10">
        <v>1.6853932584269701E-2</v>
      </c>
      <c r="Y27" s="24">
        <v>0.58340535868625798</v>
      </c>
      <c r="Z27" s="10">
        <v>1.29645635263613E-3</v>
      </c>
      <c r="AA27" s="10">
        <v>1.18841832324978E-2</v>
      </c>
      <c r="AB27" s="10">
        <v>1.29645635263613E-3</v>
      </c>
      <c r="AC27" s="10">
        <v>1.29645635263613E-3</v>
      </c>
      <c r="AD27" s="10">
        <v>4.3215211754537599E-4</v>
      </c>
      <c r="AE27" s="10">
        <v>4.3215211754537601E-3</v>
      </c>
      <c r="AF27" s="10">
        <v>8.6430423509075197E-4</v>
      </c>
      <c r="AG27" s="10">
        <v>8.6430423509075197E-4</v>
      </c>
      <c r="AH27" s="10">
        <v>3.0250648228176301E-3</v>
      </c>
      <c r="AI27" s="10">
        <v>4.1054451166810703E-3</v>
      </c>
      <c r="AJ27" s="10">
        <v>3.8893690579083801E-3</v>
      </c>
      <c r="AK27" s="10">
        <v>1.7286084701815E-3</v>
      </c>
      <c r="AL27" s="10">
        <v>1.0371650821089E-2</v>
      </c>
      <c r="AM27" s="10">
        <v>8.6430423509075197E-4</v>
      </c>
      <c r="AN27" s="10">
        <v>1.29645635263613E-3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4.1054451166810703E-3</v>
      </c>
      <c r="AZ27" s="10">
        <v>4.3215211754537599E-4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</row>
    <row r="28" spans="1:63" x14ac:dyDescent="0.2">
      <c r="A28" s="10" t="s">
        <v>306</v>
      </c>
      <c r="B28" s="10" t="s">
        <v>454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24">
        <v>0</v>
      </c>
      <c r="S28" s="10">
        <v>4.6992481203007499E-3</v>
      </c>
      <c r="T28" s="10">
        <v>3.28947368421053E-3</v>
      </c>
      <c r="U28" s="10">
        <v>5.7095864661654103E-2</v>
      </c>
      <c r="V28" s="10">
        <v>1.40977443609023E-3</v>
      </c>
      <c r="W28" s="10">
        <v>3.5244360902255598E-3</v>
      </c>
      <c r="X28" s="10">
        <v>1.7857142857142901E-2</v>
      </c>
      <c r="Y28" s="24">
        <v>0.58482142857142905</v>
      </c>
      <c r="Z28" s="10">
        <v>9.3984962406015E-4</v>
      </c>
      <c r="AA28" s="10">
        <v>6.8139097744360898E-3</v>
      </c>
      <c r="AB28" s="10">
        <v>1.9031954887218001E-2</v>
      </c>
      <c r="AC28" s="10">
        <v>2.5845864661654099E-3</v>
      </c>
      <c r="AD28" s="10">
        <v>7.0488721804511296E-4</v>
      </c>
      <c r="AE28" s="10">
        <v>2.8195488721804501E-3</v>
      </c>
      <c r="AF28" s="10">
        <v>0</v>
      </c>
      <c r="AG28" s="10">
        <v>0</v>
      </c>
      <c r="AH28" s="10">
        <v>4.2293233082706799E-3</v>
      </c>
      <c r="AI28" s="10">
        <v>3.5244360902255598E-3</v>
      </c>
      <c r="AJ28" s="10">
        <v>3.5244360902255598E-3</v>
      </c>
      <c r="AK28" s="10">
        <v>9.3984962406015E-4</v>
      </c>
      <c r="AL28" s="10">
        <v>4.4642857142857097E-3</v>
      </c>
      <c r="AM28" s="10">
        <v>0</v>
      </c>
      <c r="AN28" s="10">
        <v>1.1748120300751901E-3</v>
      </c>
      <c r="AO28" s="10">
        <v>0</v>
      </c>
      <c r="AP28" s="10">
        <v>0</v>
      </c>
      <c r="AQ28" s="10">
        <v>0</v>
      </c>
      <c r="AR28" s="10">
        <v>0</v>
      </c>
      <c r="AS28" s="10">
        <v>7.0488721804511296E-4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3.0545112781954899E-3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4.69924812030075E-4</v>
      </c>
      <c r="BF28" s="10">
        <v>0</v>
      </c>
      <c r="BG28" s="10">
        <v>0</v>
      </c>
      <c r="BH28" s="10">
        <v>4.69924812030075E-4</v>
      </c>
      <c r="BI28" s="10">
        <v>0</v>
      </c>
      <c r="BJ28" s="10">
        <v>0</v>
      </c>
      <c r="BK28" s="10">
        <v>0</v>
      </c>
    </row>
    <row r="29" spans="1:63" x14ac:dyDescent="0.2">
      <c r="A29" s="10" t="s">
        <v>306</v>
      </c>
      <c r="B29" s="10" t="s">
        <v>453</v>
      </c>
      <c r="C29" s="10">
        <v>5.4024851431658596E-4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24">
        <v>0</v>
      </c>
      <c r="S29" s="10">
        <v>6.7531064289573202E-3</v>
      </c>
      <c r="T29" s="10">
        <v>5.1323608860075597E-3</v>
      </c>
      <c r="U29" s="10">
        <v>5.7266342517558098E-2</v>
      </c>
      <c r="V29" s="10">
        <v>1.6207455429497601E-3</v>
      </c>
      <c r="W29" s="10">
        <v>4.8622366288492702E-3</v>
      </c>
      <c r="X29" s="10">
        <v>3.2955159373311699E-2</v>
      </c>
      <c r="Y29" s="24">
        <v>0.67450027012425695</v>
      </c>
      <c r="Z29" s="10">
        <v>1.08049702863317E-3</v>
      </c>
      <c r="AA29" s="10">
        <v>3.5116153430578101E-3</v>
      </c>
      <c r="AB29" s="10">
        <v>1.3236088600756301E-2</v>
      </c>
      <c r="AC29" s="10">
        <v>2.7012425715829298E-3</v>
      </c>
      <c r="AD29" s="10">
        <v>1.08049702863317E-3</v>
      </c>
      <c r="AE29" s="10">
        <v>2.4311183144246399E-3</v>
      </c>
      <c r="AF29" s="10">
        <v>2.7012425715829298E-3</v>
      </c>
      <c r="AG29" s="10">
        <v>2.4311183144246399E-3</v>
      </c>
      <c r="AH29" s="10">
        <v>2.9713668287412202E-3</v>
      </c>
      <c r="AI29" s="10">
        <v>5.9427336574824404E-3</v>
      </c>
      <c r="AJ29" s="10">
        <v>5.4024851431658596E-3</v>
      </c>
      <c r="AK29" s="10">
        <v>2.4311183144246399E-3</v>
      </c>
      <c r="AL29" s="10">
        <v>5.1323608860075597E-3</v>
      </c>
      <c r="AM29" s="10">
        <v>1.08049702863317E-3</v>
      </c>
      <c r="AN29" s="10">
        <v>1.08049702863317E-3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2.4311183144246399E-3</v>
      </c>
      <c r="AU29" s="10">
        <v>0</v>
      </c>
      <c r="AV29" s="10">
        <v>0</v>
      </c>
      <c r="AW29" s="10">
        <v>0</v>
      </c>
      <c r="AX29" s="10">
        <v>0</v>
      </c>
      <c r="AY29" s="10">
        <v>5.9427336574824404E-3</v>
      </c>
      <c r="AZ29" s="10">
        <v>1.08049702863317E-3</v>
      </c>
      <c r="BA29" s="10">
        <v>5.4024851431658596E-4</v>
      </c>
      <c r="BB29" s="10">
        <v>0</v>
      </c>
      <c r="BC29" s="10">
        <v>0</v>
      </c>
      <c r="BD29" s="10">
        <v>0</v>
      </c>
      <c r="BE29" s="10">
        <v>8.1037277147487797E-4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</row>
    <row r="30" spans="1:63" x14ac:dyDescent="0.2">
      <c r="A30" s="10" t="s">
        <v>306</v>
      </c>
      <c r="B30" s="10" t="s">
        <v>444</v>
      </c>
      <c r="C30" s="10">
        <v>2.9225523623964901E-3</v>
      </c>
      <c r="D30" s="10">
        <v>2.4354603019970801E-3</v>
      </c>
      <c r="E30" s="10">
        <v>0</v>
      </c>
      <c r="F30" s="10">
        <v>9.7418412079883102E-4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24">
        <v>0</v>
      </c>
      <c r="S30" s="10">
        <v>9.74184120798831E-3</v>
      </c>
      <c r="T30" s="10">
        <v>2.9225523623964901E-3</v>
      </c>
      <c r="U30" s="10">
        <v>4.0672187043351203E-2</v>
      </c>
      <c r="V30" s="10">
        <v>3.6531904529956199E-3</v>
      </c>
      <c r="W30" s="10">
        <v>8.0370189965903605E-3</v>
      </c>
      <c r="X30" s="10">
        <v>1.8753044325377499E-2</v>
      </c>
      <c r="Y30" s="24">
        <v>0.59011203117389199</v>
      </c>
      <c r="Z30" s="10">
        <v>1.7048222113979501E-3</v>
      </c>
      <c r="AA30" s="10">
        <v>5.3580126643935702E-3</v>
      </c>
      <c r="AB30" s="10">
        <v>9.2547491475888904E-3</v>
      </c>
      <c r="AC30" s="10">
        <v>3.1660983925961999E-3</v>
      </c>
      <c r="AD30" s="10">
        <v>7.3063809059912296E-4</v>
      </c>
      <c r="AE30" s="10">
        <v>3.8967364831953202E-3</v>
      </c>
      <c r="AF30" s="10">
        <v>2.4354603019970801E-3</v>
      </c>
      <c r="AG30" s="10">
        <v>2.4354603019970801E-3</v>
      </c>
      <c r="AH30" s="10">
        <v>1.46127618119825E-3</v>
      </c>
      <c r="AI30" s="10">
        <v>7.7934729663906499E-3</v>
      </c>
      <c r="AJ30" s="10">
        <v>7.5499269361909401E-3</v>
      </c>
      <c r="AK30" s="10">
        <v>1.21773015099854E-3</v>
      </c>
      <c r="AL30" s="10">
        <v>5.60155869459328E-3</v>
      </c>
      <c r="AM30" s="10">
        <v>7.3063809059912296E-4</v>
      </c>
      <c r="AN30" s="10">
        <v>2.6790063321967899E-3</v>
      </c>
      <c r="AO30" s="10">
        <v>1.46127618119825E-3</v>
      </c>
      <c r="AP30" s="10">
        <v>0</v>
      </c>
      <c r="AQ30" s="10">
        <v>0</v>
      </c>
      <c r="AR30" s="10">
        <v>0</v>
      </c>
      <c r="AS30" s="10">
        <v>0</v>
      </c>
      <c r="AT30" s="10">
        <v>9.7418412079883102E-4</v>
      </c>
      <c r="AU30" s="10">
        <v>0</v>
      </c>
      <c r="AV30" s="10">
        <v>0</v>
      </c>
      <c r="AW30" s="10">
        <v>0</v>
      </c>
      <c r="AX30" s="10">
        <v>0</v>
      </c>
      <c r="AY30" s="10">
        <v>8.0370189965903605E-3</v>
      </c>
      <c r="AZ30" s="10">
        <v>9.7418412079883102E-4</v>
      </c>
      <c r="BA30" s="10">
        <v>1.46127618119825E-3</v>
      </c>
      <c r="BB30" s="10">
        <v>1.21773015099854E-3</v>
      </c>
      <c r="BC30" s="10">
        <v>7.3063809059912296E-4</v>
      </c>
      <c r="BD30" s="10">
        <v>0</v>
      </c>
      <c r="BE30" s="10">
        <v>4.6273745737944504E-3</v>
      </c>
      <c r="BF30" s="10">
        <v>9.7418412079883102E-4</v>
      </c>
      <c r="BG30" s="10">
        <v>0</v>
      </c>
      <c r="BH30" s="10">
        <v>3.4096444227959101E-3</v>
      </c>
      <c r="BI30" s="10">
        <v>7.3063809059912296E-4</v>
      </c>
      <c r="BJ30" s="10">
        <v>2.1919142717973699E-3</v>
      </c>
      <c r="BK30" s="10">
        <v>1.46127618119825E-3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D0E1-5DC9-0C4A-AE88-C64262D2CC41}">
  <sheetPr>
    <tabColor rgb="FF00B050"/>
  </sheetPr>
  <dimension ref="A1:AS72"/>
  <sheetViews>
    <sheetView workbookViewId="0">
      <pane ySplit="1" topLeftCell="A2" activePane="bottomLeft" state="frozen"/>
      <selection pane="bottomLeft" activeCell="J57" sqref="J57"/>
    </sheetView>
  </sheetViews>
  <sheetFormatPr baseColWidth="10" defaultColWidth="8.83203125" defaultRowHeight="15" x14ac:dyDescent="0.2"/>
  <cols>
    <col min="1" max="1" width="13.83203125" customWidth="1"/>
    <col min="2" max="2" width="8.83203125" style="4"/>
    <col min="3" max="3" width="8.83203125" style="2"/>
    <col min="4" max="4" width="8.83203125" style="5"/>
    <col min="5" max="5" width="8.83203125" style="3"/>
    <col min="6" max="6" width="8.83203125" style="6"/>
    <col min="7" max="7" width="19" style="6" bestFit="1" customWidth="1"/>
    <col min="8" max="8" width="8.83203125" style="3"/>
    <col min="9" max="14" width="8.83203125" style="10"/>
    <col min="15" max="16" width="8.83203125" style="4"/>
    <col min="17" max="27" width="8.83203125" style="2"/>
    <col min="28" max="37" width="8.83203125" style="5"/>
    <col min="38" max="45" width="8.83203125" style="3"/>
  </cols>
  <sheetData>
    <row r="1" spans="1:45" ht="19" x14ac:dyDescent="0.25">
      <c r="A1" s="19" t="s">
        <v>204</v>
      </c>
      <c r="B1" s="4" t="s">
        <v>306</v>
      </c>
      <c r="C1" s="2" t="s">
        <v>307</v>
      </c>
      <c r="D1" s="5" t="s">
        <v>308</v>
      </c>
      <c r="E1" s="3" t="s">
        <v>309</v>
      </c>
      <c r="F1" s="105" t="s">
        <v>467</v>
      </c>
      <c r="G1" s="105"/>
      <c r="I1" s="24" t="s">
        <v>432</v>
      </c>
      <c r="J1" s="24" t="s">
        <v>433</v>
      </c>
      <c r="K1" s="24" t="s">
        <v>440</v>
      </c>
      <c r="L1" s="24" t="s">
        <v>454</v>
      </c>
      <c r="M1" s="24" t="s">
        <v>453</v>
      </c>
      <c r="N1" s="24" t="s">
        <v>444</v>
      </c>
      <c r="P1" s="40" t="s">
        <v>306</v>
      </c>
      <c r="Q1" s="20" t="s">
        <v>445</v>
      </c>
      <c r="R1" s="20" t="s">
        <v>434</v>
      </c>
      <c r="S1" s="20" t="s">
        <v>438</v>
      </c>
      <c r="T1" s="20" t="s">
        <v>441</v>
      </c>
      <c r="U1" s="20" t="s">
        <v>456</v>
      </c>
      <c r="V1" s="20" t="s">
        <v>452</v>
      </c>
      <c r="W1" s="20" t="s">
        <v>449</v>
      </c>
      <c r="X1" s="20" t="s">
        <v>457</v>
      </c>
      <c r="Y1" s="20" t="s">
        <v>460</v>
      </c>
      <c r="AA1" s="40" t="s">
        <v>307</v>
      </c>
      <c r="AB1" s="23" t="s">
        <v>436</v>
      </c>
      <c r="AC1" s="23" t="s">
        <v>437</v>
      </c>
      <c r="AD1" s="23" t="s">
        <v>442</v>
      </c>
      <c r="AE1" s="23" t="s">
        <v>448</v>
      </c>
      <c r="AF1" s="23" t="s">
        <v>455</v>
      </c>
      <c r="AG1" s="23" t="s">
        <v>450</v>
      </c>
      <c r="AH1" s="23" t="s">
        <v>458</v>
      </c>
      <c r="AI1" s="23" t="s">
        <v>459</v>
      </c>
      <c r="AK1" s="40" t="s">
        <v>308</v>
      </c>
      <c r="AL1" s="22" t="s">
        <v>435</v>
      </c>
      <c r="AM1" s="22" t="s">
        <v>439</v>
      </c>
      <c r="AN1" s="22" t="s">
        <v>443</v>
      </c>
      <c r="AO1" s="22" t="s">
        <v>446</v>
      </c>
      <c r="AP1" s="22" t="s">
        <v>451</v>
      </c>
      <c r="AQ1" s="22" t="s">
        <v>447</v>
      </c>
      <c r="AS1" s="40" t="s">
        <v>309</v>
      </c>
    </row>
    <row r="2" spans="1:45" x14ac:dyDescent="0.2">
      <c r="A2" t="s">
        <v>225</v>
      </c>
      <c r="B2" s="4" t="s">
        <v>311</v>
      </c>
      <c r="C2" s="2" t="s">
        <v>310</v>
      </c>
      <c r="D2" s="2" t="s">
        <v>311</v>
      </c>
      <c r="E2" s="3" t="s">
        <v>311</v>
      </c>
      <c r="F2" s="89">
        <v>2</v>
      </c>
      <c r="G2" s="89" t="s">
        <v>307</v>
      </c>
      <c r="I2" s="10">
        <v>0</v>
      </c>
      <c r="J2" s="10">
        <v>7.2481275670451797E-4</v>
      </c>
      <c r="K2" s="10">
        <v>0</v>
      </c>
      <c r="L2" s="10">
        <v>0</v>
      </c>
      <c r="M2" s="10">
        <v>5.4024851431658596E-4</v>
      </c>
      <c r="N2" s="10">
        <v>2.9225523623964901E-3</v>
      </c>
      <c r="O2" s="4">
        <f t="shared" ref="O2:O33" si="0">COUNTIF(I2:N2,0)</f>
        <v>3</v>
      </c>
      <c r="P2" s="4" t="s">
        <v>311</v>
      </c>
      <c r="Q2" s="2">
        <v>2.85388127853881E-3</v>
      </c>
      <c r="R2" s="2">
        <v>2.9097963142579999E-3</v>
      </c>
      <c r="S2" s="2">
        <v>1.78112012665743E-3</v>
      </c>
      <c r="T2" s="2">
        <v>0</v>
      </c>
      <c r="U2" s="2">
        <v>4.0720757406087802E-4</v>
      </c>
      <c r="V2" s="2">
        <v>0</v>
      </c>
      <c r="W2" s="2">
        <v>1.61834120026972E-3</v>
      </c>
      <c r="X2" s="2">
        <v>2.19517062462582E-3</v>
      </c>
      <c r="Y2" s="2">
        <v>3.8764242922589001E-3</v>
      </c>
      <c r="Z2" s="2">
        <f t="shared" ref="Z2:Z33" si="1">COUNTIF(Q2:Y2,0)</f>
        <v>2</v>
      </c>
      <c r="AA2" s="2" t="s">
        <v>310</v>
      </c>
      <c r="AB2" s="5">
        <v>1.1117287381878799E-3</v>
      </c>
      <c r="AC2" s="5">
        <v>2.0278099652375398E-3</v>
      </c>
      <c r="AD2" s="5">
        <v>0</v>
      </c>
      <c r="AE2" s="5">
        <v>1.25352554058289E-3</v>
      </c>
      <c r="AF2" s="5">
        <v>0</v>
      </c>
      <c r="AG2" s="5">
        <v>6.8259385665529E-4</v>
      </c>
      <c r="AH2" s="5">
        <v>0</v>
      </c>
      <c r="AI2" s="5">
        <v>0</v>
      </c>
      <c r="AJ2" s="5">
        <f t="shared" ref="AJ2:AJ33" si="2">COUNTIF(AB2:AI2,0)</f>
        <v>4</v>
      </c>
      <c r="AK2" s="2" t="s">
        <v>311</v>
      </c>
      <c r="AL2" s="3">
        <v>4.7258979206049199E-4</v>
      </c>
      <c r="AM2" s="3">
        <v>0</v>
      </c>
      <c r="AN2" s="3">
        <v>0</v>
      </c>
      <c r="AO2" s="3">
        <v>2.0166372573733301E-3</v>
      </c>
      <c r="AP2" s="3">
        <v>1.0919414719371E-3</v>
      </c>
      <c r="AQ2" s="3">
        <v>0</v>
      </c>
      <c r="AR2" s="3">
        <f t="shared" ref="AR2:AR33" si="3">COUNTIF(AL2:AQ2,0)</f>
        <v>3</v>
      </c>
      <c r="AS2" s="3" t="s">
        <v>311</v>
      </c>
    </row>
    <row r="3" spans="1:45" x14ac:dyDescent="0.2">
      <c r="A3" t="s">
        <v>227</v>
      </c>
      <c r="B3" s="4" t="s">
        <v>311</v>
      </c>
      <c r="C3" s="2" t="s">
        <v>310</v>
      </c>
      <c r="D3" s="2" t="s">
        <v>311</v>
      </c>
      <c r="E3" s="3" t="s">
        <v>311</v>
      </c>
      <c r="F3" s="89">
        <v>2</v>
      </c>
      <c r="G3" s="89" t="s">
        <v>307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2.4354603019970801E-3</v>
      </c>
      <c r="O3" s="4">
        <f t="shared" si="0"/>
        <v>5</v>
      </c>
      <c r="P3" s="4" t="s">
        <v>311</v>
      </c>
      <c r="Q3" s="2">
        <v>3.7100456621004599E-3</v>
      </c>
      <c r="R3" s="2">
        <v>2.3278370514064001E-3</v>
      </c>
      <c r="S3" s="2">
        <v>1.78112012665743E-3</v>
      </c>
      <c r="T3" s="2">
        <v>0</v>
      </c>
      <c r="U3" s="2">
        <v>4.0720757406087802E-4</v>
      </c>
      <c r="V3" s="2">
        <v>1.03214391035093E-3</v>
      </c>
      <c r="W3" s="2">
        <v>6.7430883344571802E-4</v>
      </c>
      <c r="X3" s="2">
        <v>2.2949511075633601E-3</v>
      </c>
      <c r="Y3" s="2">
        <v>4.5812287090332398E-3</v>
      </c>
      <c r="Z3" s="2">
        <f t="shared" si="1"/>
        <v>1</v>
      </c>
      <c r="AA3" s="2" t="s">
        <v>310</v>
      </c>
      <c r="AB3" s="5">
        <v>1.3896609227348499E-3</v>
      </c>
      <c r="AC3" s="5">
        <v>5.7937427578215505E-4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f t="shared" si="2"/>
        <v>6</v>
      </c>
      <c r="AK3" s="2" t="s">
        <v>311</v>
      </c>
      <c r="AL3" s="3">
        <v>7.0888468809073696E-4</v>
      </c>
      <c r="AM3" s="3">
        <v>6.4412238325281795E-4</v>
      </c>
      <c r="AN3" s="3">
        <v>0</v>
      </c>
      <c r="AO3" s="3">
        <v>7.5623897151499899E-4</v>
      </c>
      <c r="AP3" s="3">
        <v>8.7355317754968297E-4</v>
      </c>
      <c r="AQ3" s="3">
        <v>0</v>
      </c>
      <c r="AR3" s="3">
        <f t="shared" si="3"/>
        <v>2</v>
      </c>
      <c r="AS3" s="3" t="s">
        <v>311</v>
      </c>
    </row>
    <row r="4" spans="1:45" x14ac:dyDescent="0.2">
      <c r="A4" t="s">
        <v>293</v>
      </c>
      <c r="B4" s="4" t="s">
        <v>311</v>
      </c>
      <c r="C4" s="2" t="s">
        <v>310</v>
      </c>
      <c r="D4" s="2" t="s">
        <v>311</v>
      </c>
      <c r="E4" s="3" t="s">
        <v>311</v>
      </c>
      <c r="F4" s="89">
        <v>2</v>
      </c>
      <c r="G4" s="89" t="s">
        <v>307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4">
        <f t="shared" si="0"/>
        <v>6</v>
      </c>
      <c r="P4" s="4" t="s">
        <v>311</v>
      </c>
      <c r="Q4" s="2">
        <v>1.14155251141553E-3</v>
      </c>
      <c r="R4" s="2">
        <v>0</v>
      </c>
      <c r="S4" s="2">
        <v>7.9160894518107996E-4</v>
      </c>
      <c r="T4" s="2">
        <v>6.4963187527067995E-4</v>
      </c>
      <c r="U4" s="2">
        <v>4.0720757406087797E-3</v>
      </c>
      <c r="V4" s="2">
        <v>1.76938956060159E-3</v>
      </c>
      <c r="W4" s="2">
        <v>1.7532029669588701E-3</v>
      </c>
      <c r="X4" s="2">
        <v>1.79604869287567E-3</v>
      </c>
      <c r="Y4" s="2">
        <v>1.8794784447315901E-3</v>
      </c>
      <c r="Z4" s="2">
        <f t="shared" si="1"/>
        <v>1</v>
      </c>
      <c r="AA4" s="2" t="s">
        <v>310</v>
      </c>
      <c r="AB4" s="5">
        <v>4.1689827682045598E-3</v>
      </c>
      <c r="AC4" s="5">
        <v>0</v>
      </c>
      <c r="AD4" s="5">
        <v>0</v>
      </c>
      <c r="AE4" s="5">
        <v>0</v>
      </c>
      <c r="AF4" s="5">
        <v>1.07797340998922E-3</v>
      </c>
      <c r="AG4" s="5">
        <v>0</v>
      </c>
      <c r="AH4" s="5">
        <v>1.31233595800525E-3</v>
      </c>
      <c r="AI4" s="5">
        <v>1.4059753954305801E-3</v>
      </c>
      <c r="AJ4" s="5">
        <f t="shared" si="2"/>
        <v>4</v>
      </c>
      <c r="AK4" s="2" t="s">
        <v>311</v>
      </c>
      <c r="AL4" s="3">
        <v>0</v>
      </c>
      <c r="AM4" s="3">
        <v>0</v>
      </c>
      <c r="AN4" s="3">
        <v>0</v>
      </c>
      <c r="AO4" s="3">
        <v>1.00831862868667E-3</v>
      </c>
      <c r="AP4" s="3">
        <v>0</v>
      </c>
      <c r="AQ4" s="3">
        <v>0</v>
      </c>
      <c r="AR4" s="3">
        <f t="shared" si="3"/>
        <v>5</v>
      </c>
      <c r="AS4" s="3" t="s">
        <v>311</v>
      </c>
    </row>
    <row r="5" spans="1:45" x14ac:dyDescent="0.2">
      <c r="A5" t="s">
        <v>230</v>
      </c>
      <c r="B5" s="4" t="s">
        <v>311</v>
      </c>
      <c r="C5" s="2" t="s">
        <v>310</v>
      </c>
      <c r="D5" s="2" t="s">
        <v>311</v>
      </c>
      <c r="E5" s="3" t="s">
        <v>311</v>
      </c>
      <c r="F5" s="89">
        <v>2</v>
      </c>
      <c r="G5" s="89" t="s">
        <v>307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9.7418412079883102E-4</v>
      </c>
      <c r="O5" s="4">
        <f t="shared" si="0"/>
        <v>5</v>
      </c>
      <c r="P5" s="4" t="s">
        <v>311</v>
      </c>
      <c r="Q5" s="2">
        <v>2.85388127853881E-3</v>
      </c>
      <c r="R5" s="2">
        <v>4.6556741028128002E-3</v>
      </c>
      <c r="S5" s="2">
        <v>0</v>
      </c>
      <c r="T5" s="2">
        <v>0</v>
      </c>
      <c r="U5" s="2">
        <v>1.0180189351521899E-3</v>
      </c>
      <c r="V5" s="2">
        <v>4.4234739015039799E-4</v>
      </c>
      <c r="W5" s="2">
        <v>1.2137559002022901E-3</v>
      </c>
      <c r="X5" s="2">
        <v>1.6962682099381399E-3</v>
      </c>
      <c r="Y5" s="2">
        <v>1.99694584752731E-3</v>
      </c>
      <c r="Z5" s="2">
        <f t="shared" si="1"/>
        <v>2</v>
      </c>
      <c r="AA5" s="2" t="s">
        <v>310</v>
      </c>
      <c r="AB5" s="5">
        <v>2.2234574763757599E-3</v>
      </c>
      <c r="AC5" s="5">
        <v>2.6071842410197001E-3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f t="shared" si="2"/>
        <v>6</v>
      </c>
      <c r="AK5" s="2" t="s">
        <v>311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f t="shared" si="3"/>
        <v>6</v>
      </c>
      <c r="AS5" s="3" t="s">
        <v>311</v>
      </c>
    </row>
    <row r="6" spans="1:45" x14ac:dyDescent="0.2">
      <c r="A6" t="s">
        <v>252</v>
      </c>
      <c r="B6" s="4" t="s">
        <v>311</v>
      </c>
      <c r="C6" s="2" t="s">
        <v>310</v>
      </c>
      <c r="D6" s="2" t="s">
        <v>311</v>
      </c>
      <c r="E6" s="3" t="s">
        <v>311</v>
      </c>
      <c r="F6" s="89">
        <v>2</v>
      </c>
      <c r="G6" s="89" t="s">
        <v>307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4">
        <f t="shared" si="0"/>
        <v>6</v>
      </c>
      <c r="P6" s="4" t="s">
        <v>311</v>
      </c>
      <c r="Q6" s="2">
        <v>1.8550228310502299E-3</v>
      </c>
      <c r="R6" s="2">
        <v>7.7594568380213395E-4</v>
      </c>
      <c r="S6" s="2">
        <v>1.78112012665743E-3</v>
      </c>
      <c r="T6" s="2">
        <v>0</v>
      </c>
      <c r="U6" s="2">
        <v>3.0540568054565799E-4</v>
      </c>
      <c r="V6" s="2">
        <v>4.4234739015039799E-4</v>
      </c>
      <c r="W6" s="2">
        <v>6.7430883344571802E-4</v>
      </c>
      <c r="X6" s="2">
        <v>1.5964877270006001E-3</v>
      </c>
      <c r="Y6" s="2">
        <v>1.6445436391401399E-3</v>
      </c>
      <c r="Z6" s="2">
        <f t="shared" si="1"/>
        <v>1</v>
      </c>
      <c r="AA6" s="2" t="s">
        <v>310</v>
      </c>
      <c r="AB6" s="5">
        <v>1.1117287381878799E-3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f t="shared" si="2"/>
        <v>7</v>
      </c>
      <c r="AK6" s="2" t="s">
        <v>311</v>
      </c>
      <c r="AL6" s="3">
        <v>0</v>
      </c>
      <c r="AM6" s="3">
        <v>0</v>
      </c>
      <c r="AN6" s="3">
        <v>0</v>
      </c>
      <c r="AO6" s="3">
        <v>0</v>
      </c>
      <c r="AP6" s="3">
        <v>1.7471063550993701E-3</v>
      </c>
      <c r="AQ6" s="3">
        <v>0</v>
      </c>
      <c r="AR6" s="3">
        <f t="shared" si="3"/>
        <v>5</v>
      </c>
      <c r="AS6" s="3" t="s">
        <v>311</v>
      </c>
    </row>
    <row r="7" spans="1:45" x14ac:dyDescent="0.2">
      <c r="A7" t="s">
        <v>255</v>
      </c>
      <c r="B7" s="4" t="s">
        <v>311</v>
      </c>
      <c r="C7" s="2" t="s">
        <v>310</v>
      </c>
      <c r="D7" s="2" t="s">
        <v>311</v>
      </c>
      <c r="E7" s="3" t="s">
        <v>311</v>
      </c>
      <c r="F7" s="89">
        <v>2</v>
      </c>
      <c r="G7" s="89" t="s">
        <v>307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4">
        <f t="shared" si="0"/>
        <v>6</v>
      </c>
      <c r="P7" s="4" t="s">
        <v>311</v>
      </c>
      <c r="Q7" s="2">
        <v>3.2819634703196302E-3</v>
      </c>
      <c r="R7" s="2">
        <v>1.7458777885548001E-3</v>
      </c>
      <c r="S7" s="2">
        <v>3.5622402533148599E-3</v>
      </c>
      <c r="T7" s="2">
        <v>0</v>
      </c>
      <c r="U7" s="2">
        <v>1.11982082866741E-3</v>
      </c>
      <c r="V7" s="2">
        <v>1.76938956060159E-3</v>
      </c>
      <c r="W7" s="2">
        <v>1.4834794335805801E-3</v>
      </c>
      <c r="X7" s="2">
        <v>2.0953901416882899E-3</v>
      </c>
      <c r="Y7" s="2">
        <v>2.4668154587102098E-3</v>
      </c>
      <c r="Z7" s="2">
        <f t="shared" si="1"/>
        <v>1</v>
      </c>
      <c r="AA7" s="2" t="s">
        <v>310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f t="shared" si="2"/>
        <v>8</v>
      </c>
      <c r="AK7" s="2" t="s">
        <v>311</v>
      </c>
      <c r="AL7" s="3">
        <v>0</v>
      </c>
      <c r="AM7" s="3">
        <v>6.4412238325281795E-4</v>
      </c>
      <c r="AN7" s="3">
        <v>0</v>
      </c>
      <c r="AO7" s="3">
        <v>0</v>
      </c>
      <c r="AP7" s="3">
        <v>3.9309892989735796E-3</v>
      </c>
      <c r="AQ7" s="3">
        <v>0</v>
      </c>
      <c r="AR7" s="3">
        <f t="shared" si="3"/>
        <v>4</v>
      </c>
      <c r="AS7" s="3" t="s">
        <v>311</v>
      </c>
    </row>
    <row r="8" spans="1:45" x14ac:dyDescent="0.2">
      <c r="A8" t="s">
        <v>282</v>
      </c>
      <c r="B8" s="4" t="s">
        <v>311</v>
      </c>
      <c r="C8" s="2" t="s">
        <v>310</v>
      </c>
      <c r="D8" s="5" t="s">
        <v>311</v>
      </c>
      <c r="E8" s="3" t="s">
        <v>311</v>
      </c>
      <c r="F8" s="89">
        <v>2</v>
      </c>
      <c r="G8" s="89" t="s">
        <v>307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4">
        <f t="shared" si="0"/>
        <v>6</v>
      </c>
      <c r="P8" s="4" t="s">
        <v>311</v>
      </c>
      <c r="Q8" s="2">
        <v>9.9885844748858399E-4</v>
      </c>
      <c r="R8" s="2">
        <v>3.2977691561590699E-3</v>
      </c>
      <c r="S8" s="2">
        <v>5.9370670888581002E-4</v>
      </c>
      <c r="T8" s="2">
        <v>0</v>
      </c>
      <c r="U8" s="2">
        <v>0</v>
      </c>
      <c r="V8" s="2">
        <v>2.9489826010026498E-4</v>
      </c>
      <c r="W8" s="2">
        <v>4.0458530006743098E-4</v>
      </c>
      <c r="X8" s="2">
        <v>1.09758531231291E-3</v>
      </c>
      <c r="Y8" s="2">
        <v>1.4096088335486901E-3</v>
      </c>
      <c r="Z8" s="2">
        <f t="shared" si="1"/>
        <v>2</v>
      </c>
      <c r="AA8" s="2" t="s">
        <v>310</v>
      </c>
      <c r="AB8" s="5">
        <v>8.3379655364091202E-4</v>
      </c>
      <c r="AC8" s="5">
        <v>1.1587485515643101E-3</v>
      </c>
      <c r="AD8" s="5">
        <v>2.3989033584647002E-3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f t="shared" si="2"/>
        <v>5</v>
      </c>
      <c r="AK8" s="5" t="s">
        <v>311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f t="shared" si="3"/>
        <v>6</v>
      </c>
      <c r="AS8" s="3" t="s">
        <v>311</v>
      </c>
    </row>
    <row r="9" spans="1:45" x14ac:dyDescent="0.2">
      <c r="A9" t="s">
        <v>305</v>
      </c>
      <c r="B9" s="4" t="s">
        <v>311</v>
      </c>
      <c r="C9" s="2" t="s">
        <v>310</v>
      </c>
      <c r="D9" s="5" t="s">
        <v>311</v>
      </c>
      <c r="E9" s="3" t="s">
        <v>311</v>
      </c>
      <c r="F9" s="89">
        <v>2</v>
      </c>
      <c r="G9" s="89" t="s">
        <v>307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4">
        <f t="shared" si="0"/>
        <v>6</v>
      </c>
      <c r="P9" s="4" t="s">
        <v>311</v>
      </c>
      <c r="Q9" s="2">
        <v>1.7265981735159801E-2</v>
      </c>
      <c r="R9" s="2">
        <v>0</v>
      </c>
      <c r="S9" s="2">
        <v>3.9580447259053998E-4</v>
      </c>
      <c r="T9" s="2">
        <v>0</v>
      </c>
      <c r="U9" s="2">
        <v>2.71811055685636E-2</v>
      </c>
      <c r="V9" s="2">
        <v>1.7988793866116199E-2</v>
      </c>
      <c r="W9" s="2">
        <v>1.8341200269723499E-2</v>
      </c>
      <c r="X9" s="2">
        <v>1.8359608860506901E-2</v>
      </c>
      <c r="Y9" s="2">
        <v>1.8324914836133001E-2</v>
      </c>
      <c r="Z9" s="2">
        <f t="shared" si="1"/>
        <v>2</v>
      </c>
      <c r="AA9" s="2" t="s">
        <v>310</v>
      </c>
      <c r="AB9" s="5">
        <v>0</v>
      </c>
      <c r="AC9" s="5">
        <v>0</v>
      </c>
      <c r="AD9" s="5">
        <v>0</v>
      </c>
      <c r="AE9" s="5">
        <v>9.4014415543716701E-4</v>
      </c>
      <c r="AF9" s="5">
        <v>0</v>
      </c>
      <c r="AG9" s="5">
        <v>2.0477815699658699E-3</v>
      </c>
      <c r="AH9" s="5">
        <v>0</v>
      </c>
      <c r="AI9" s="5">
        <v>2.1089630931458701E-3</v>
      </c>
      <c r="AJ9" s="5">
        <f t="shared" si="2"/>
        <v>5</v>
      </c>
      <c r="AK9" s="5" t="s">
        <v>311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f t="shared" si="3"/>
        <v>6</v>
      </c>
      <c r="AS9" s="3" t="s">
        <v>311</v>
      </c>
    </row>
    <row r="10" spans="1:45" x14ac:dyDescent="0.2">
      <c r="A10" t="s">
        <v>219</v>
      </c>
      <c r="B10" s="4" t="s">
        <v>311</v>
      </c>
      <c r="C10" s="2" t="s">
        <v>310</v>
      </c>
      <c r="D10" s="5" t="s">
        <v>311</v>
      </c>
      <c r="E10" s="3" t="s">
        <v>311</v>
      </c>
      <c r="F10" s="89">
        <v>2</v>
      </c>
      <c r="G10" s="89" t="s">
        <v>307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4">
        <f t="shared" si="0"/>
        <v>6</v>
      </c>
      <c r="P10" s="4" t="s">
        <v>311</v>
      </c>
      <c r="Q10" s="2">
        <v>1.56963470319635E-3</v>
      </c>
      <c r="R10" s="2">
        <v>7.7594568380213395E-4</v>
      </c>
      <c r="S10" s="2">
        <v>1.3853156540668901E-3</v>
      </c>
      <c r="T10" s="2">
        <v>0</v>
      </c>
      <c r="U10" s="2">
        <v>3.0540568054565799E-4</v>
      </c>
      <c r="V10" s="2">
        <v>5.8979652020053105E-4</v>
      </c>
      <c r="W10" s="2">
        <v>2.6972353337828699E-4</v>
      </c>
      <c r="X10" s="2">
        <v>1.6962682099381399E-3</v>
      </c>
      <c r="Y10" s="2">
        <v>1.6445436391401399E-3</v>
      </c>
      <c r="Z10" s="2">
        <f t="shared" si="1"/>
        <v>1</v>
      </c>
      <c r="AA10" s="2" t="s">
        <v>310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f t="shared" si="2"/>
        <v>8</v>
      </c>
      <c r="AK10" s="5" t="s">
        <v>311</v>
      </c>
      <c r="AL10" s="3">
        <v>0</v>
      </c>
      <c r="AM10" s="3">
        <v>0</v>
      </c>
      <c r="AN10" s="3">
        <v>0</v>
      </c>
      <c r="AO10" s="3">
        <v>0</v>
      </c>
      <c r="AP10" s="3">
        <v>8.7355317754968297E-4</v>
      </c>
      <c r="AQ10" s="3">
        <v>0</v>
      </c>
      <c r="AR10" s="3">
        <f t="shared" si="3"/>
        <v>5</v>
      </c>
      <c r="AS10" s="3" t="s">
        <v>311</v>
      </c>
    </row>
    <row r="11" spans="1:45" x14ac:dyDescent="0.2">
      <c r="A11" t="s">
        <v>233</v>
      </c>
      <c r="B11" s="7" t="s">
        <v>311</v>
      </c>
      <c r="C11" s="2" t="s">
        <v>310</v>
      </c>
      <c r="D11" s="7" t="s">
        <v>311</v>
      </c>
      <c r="E11" s="7" t="s">
        <v>311</v>
      </c>
      <c r="F11" s="89">
        <v>2</v>
      </c>
      <c r="G11" s="89" t="s">
        <v>307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7">
        <f t="shared" si="0"/>
        <v>6</v>
      </c>
      <c r="P11" s="7" t="s">
        <v>311</v>
      </c>
      <c r="Q11" s="2">
        <v>8.56164383561644E-4</v>
      </c>
      <c r="R11" s="2">
        <v>0</v>
      </c>
      <c r="S11" s="2">
        <v>3.9580447259053998E-4</v>
      </c>
      <c r="T11" s="2">
        <v>0</v>
      </c>
      <c r="U11" s="2">
        <v>2.1378397638196099E-3</v>
      </c>
      <c r="V11" s="2">
        <v>8.8469478030079598E-4</v>
      </c>
      <c r="W11" s="2">
        <v>1.0788941335131499E-3</v>
      </c>
      <c r="X11" s="2">
        <v>9.9780482937537407E-4</v>
      </c>
      <c r="Y11" s="2">
        <v>9.3973922236579395E-4</v>
      </c>
      <c r="Z11" s="2">
        <f t="shared" si="1"/>
        <v>2</v>
      </c>
      <c r="AA11" s="2" t="s">
        <v>310</v>
      </c>
      <c r="AB11" s="5">
        <v>1.3896609227348499E-3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7">
        <f t="shared" si="2"/>
        <v>7</v>
      </c>
      <c r="AK11" s="7" t="s">
        <v>311</v>
      </c>
      <c r="AL11" s="3">
        <v>0</v>
      </c>
      <c r="AM11" s="3">
        <v>0</v>
      </c>
      <c r="AN11" s="3">
        <v>0</v>
      </c>
      <c r="AO11" s="3">
        <v>7.5623897151499899E-4</v>
      </c>
      <c r="AP11" s="3">
        <v>0</v>
      </c>
      <c r="AQ11" s="3">
        <v>0</v>
      </c>
      <c r="AR11" s="7">
        <f t="shared" si="3"/>
        <v>5</v>
      </c>
      <c r="AS11" s="7" t="s">
        <v>311</v>
      </c>
    </row>
    <row r="12" spans="1:45" x14ac:dyDescent="0.2">
      <c r="A12" t="s">
        <v>280</v>
      </c>
      <c r="B12" s="4" t="s">
        <v>311</v>
      </c>
      <c r="C12" s="2" t="s">
        <v>310</v>
      </c>
      <c r="D12" s="5" t="s">
        <v>311</v>
      </c>
      <c r="E12" s="3" t="s">
        <v>311</v>
      </c>
      <c r="F12" s="89">
        <v>2</v>
      </c>
      <c r="G12" s="89" t="s">
        <v>307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4">
        <f t="shared" si="0"/>
        <v>6</v>
      </c>
      <c r="P12" s="4" t="s">
        <v>311</v>
      </c>
      <c r="Q12" s="2">
        <v>5.99315068493151E-3</v>
      </c>
      <c r="R12" s="2">
        <v>0</v>
      </c>
      <c r="S12" s="2">
        <v>3.9580447259053998E-4</v>
      </c>
      <c r="T12" s="2">
        <v>0</v>
      </c>
      <c r="U12" s="2">
        <v>6.7189249720044798E-3</v>
      </c>
      <c r="V12" s="2">
        <v>5.45561781185491E-3</v>
      </c>
      <c r="W12" s="2">
        <v>6.6082265677680401E-3</v>
      </c>
      <c r="X12" s="2">
        <v>6.2861704250648598E-3</v>
      </c>
      <c r="Y12" s="2">
        <v>6.3432397509691103E-3</v>
      </c>
      <c r="Z12" s="2">
        <f t="shared" si="1"/>
        <v>2</v>
      </c>
      <c r="AA12" s="2" t="s">
        <v>310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f t="shared" si="2"/>
        <v>8</v>
      </c>
      <c r="AK12" s="5" t="s">
        <v>311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f t="shared" si="3"/>
        <v>6</v>
      </c>
      <c r="AS12" s="3" t="s">
        <v>311</v>
      </c>
    </row>
    <row r="13" spans="1:45" x14ac:dyDescent="0.2">
      <c r="A13" t="s">
        <v>299</v>
      </c>
      <c r="B13" s="4" t="s">
        <v>311</v>
      </c>
      <c r="C13" s="2" t="s">
        <v>311</v>
      </c>
      <c r="D13" s="5" t="s">
        <v>310</v>
      </c>
      <c r="E13" s="3" t="s">
        <v>311</v>
      </c>
      <c r="F13" s="90">
        <v>3</v>
      </c>
      <c r="G13" s="90" t="s">
        <v>308</v>
      </c>
      <c r="I13" s="10">
        <v>0</v>
      </c>
      <c r="J13" s="10">
        <v>4.8320850446967897E-4</v>
      </c>
      <c r="K13" s="10">
        <v>0</v>
      </c>
      <c r="L13" s="10">
        <v>0</v>
      </c>
      <c r="M13" s="10">
        <v>0</v>
      </c>
      <c r="N13" s="10">
        <v>0</v>
      </c>
      <c r="O13" s="4">
        <f t="shared" si="0"/>
        <v>5</v>
      </c>
      <c r="P13" s="4" t="s">
        <v>311</v>
      </c>
      <c r="Q13" s="2">
        <v>2.8538812785388099E-4</v>
      </c>
      <c r="R13" s="2">
        <v>3.8797284190106697E-4</v>
      </c>
      <c r="S13" s="2">
        <v>3.9580447259053998E-4</v>
      </c>
      <c r="T13" s="2">
        <v>0</v>
      </c>
      <c r="U13" s="2">
        <v>0</v>
      </c>
      <c r="V13" s="2">
        <v>2.9489826010026498E-4</v>
      </c>
      <c r="W13" s="2">
        <v>2.6972353337828699E-4</v>
      </c>
      <c r="X13" s="2">
        <v>1.9956096587507501E-4</v>
      </c>
      <c r="Y13" s="2">
        <v>0</v>
      </c>
      <c r="Z13" s="2">
        <f t="shared" si="1"/>
        <v>3</v>
      </c>
      <c r="AA13" s="2" t="s">
        <v>311</v>
      </c>
      <c r="AB13" s="5">
        <v>1.6675931072818199E-3</v>
      </c>
      <c r="AC13" s="5">
        <v>2.0278099652375398E-3</v>
      </c>
      <c r="AD13" s="5">
        <v>1.71350239890336E-3</v>
      </c>
      <c r="AE13" s="5">
        <v>3.7605766217486702E-3</v>
      </c>
      <c r="AF13" s="5">
        <v>5.0305425799496897E-3</v>
      </c>
      <c r="AG13" s="5">
        <v>5.1194539249146799E-3</v>
      </c>
      <c r="AH13" s="5">
        <v>3.60892388451444E-3</v>
      </c>
      <c r="AI13" s="5">
        <v>4.9209138840070298E-3</v>
      </c>
      <c r="AJ13" s="5">
        <f t="shared" si="2"/>
        <v>0</v>
      </c>
      <c r="AK13" s="5" t="s">
        <v>310</v>
      </c>
      <c r="AL13" s="3">
        <v>0</v>
      </c>
      <c r="AM13" s="3">
        <v>0</v>
      </c>
      <c r="AN13" s="3">
        <v>4.1999160016799699E-4</v>
      </c>
      <c r="AO13" s="3">
        <v>0</v>
      </c>
      <c r="AP13" s="3">
        <v>4.3677658877484203E-4</v>
      </c>
      <c r="AQ13" s="3">
        <v>4.74158368895211E-4</v>
      </c>
      <c r="AR13" s="3">
        <f t="shared" si="3"/>
        <v>3</v>
      </c>
      <c r="AS13" s="3" t="s">
        <v>311</v>
      </c>
    </row>
    <row r="14" spans="1:45" x14ac:dyDescent="0.2">
      <c r="A14" t="s">
        <v>297</v>
      </c>
      <c r="B14" s="4" t="s">
        <v>311</v>
      </c>
      <c r="C14" s="2" t="s">
        <v>311</v>
      </c>
      <c r="D14" s="5" t="s">
        <v>310</v>
      </c>
      <c r="E14" s="3" t="s">
        <v>311</v>
      </c>
      <c r="F14" s="90">
        <v>3</v>
      </c>
      <c r="G14" s="90" t="s">
        <v>308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4">
        <f t="shared" si="0"/>
        <v>6</v>
      </c>
      <c r="P14" s="4" t="s">
        <v>311</v>
      </c>
      <c r="Q14" s="2">
        <v>0</v>
      </c>
      <c r="R14" s="2">
        <v>3.8797284190106697E-4</v>
      </c>
      <c r="S14" s="2">
        <v>9.8951118147635108E-4</v>
      </c>
      <c r="T14" s="2">
        <v>1.2992637505413599E-3</v>
      </c>
      <c r="U14" s="2">
        <v>0</v>
      </c>
      <c r="V14" s="2">
        <v>8.8469478030079598E-4</v>
      </c>
      <c r="W14" s="2">
        <v>0</v>
      </c>
      <c r="X14" s="2">
        <v>4.9890241468768704E-4</v>
      </c>
      <c r="Y14" s="2">
        <v>3.52402208387173E-4</v>
      </c>
      <c r="Z14" s="2">
        <f t="shared" si="1"/>
        <v>3</v>
      </c>
      <c r="AA14" s="2" t="s">
        <v>311</v>
      </c>
      <c r="AB14" s="5">
        <v>5.5586436909394095E-4</v>
      </c>
      <c r="AC14" s="5">
        <v>1.44843568945539E-3</v>
      </c>
      <c r="AD14" s="5">
        <v>1.02810143934202E-3</v>
      </c>
      <c r="AE14" s="5">
        <v>1.25352554058289E-3</v>
      </c>
      <c r="AF14" s="5">
        <v>0</v>
      </c>
      <c r="AG14" s="5">
        <v>6.8259385665529E-4</v>
      </c>
      <c r="AH14" s="5">
        <v>1.6404199475065599E-3</v>
      </c>
      <c r="AI14" s="5">
        <v>1.05448154657294E-3</v>
      </c>
      <c r="AJ14" s="5">
        <f t="shared" si="2"/>
        <v>1</v>
      </c>
      <c r="AK14" s="5" t="s">
        <v>310</v>
      </c>
      <c r="AL14" s="3">
        <v>7.0888468809073696E-4</v>
      </c>
      <c r="AM14" s="3">
        <v>0</v>
      </c>
      <c r="AN14" s="3">
        <v>4.1999160016799699E-4</v>
      </c>
      <c r="AO14" s="3">
        <v>0</v>
      </c>
      <c r="AP14" s="3">
        <v>0</v>
      </c>
      <c r="AQ14" s="3">
        <v>0</v>
      </c>
      <c r="AR14" s="3">
        <f t="shared" si="3"/>
        <v>4</v>
      </c>
      <c r="AS14" s="3" t="s">
        <v>311</v>
      </c>
    </row>
    <row r="15" spans="1:45" x14ac:dyDescent="0.2">
      <c r="A15" t="s">
        <v>291</v>
      </c>
      <c r="B15" s="4" t="s">
        <v>311</v>
      </c>
      <c r="C15" s="2" t="s">
        <v>311</v>
      </c>
      <c r="D15" s="5" t="s">
        <v>310</v>
      </c>
      <c r="E15" s="3" t="s">
        <v>311</v>
      </c>
      <c r="F15" s="90">
        <v>3</v>
      </c>
      <c r="G15" s="90" t="s">
        <v>308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4">
        <f t="shared" si="0"/>
        <v>6</v>
      </c>
      <c r="P15" s="4" t="s">
        <v>311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f t="shared" si="1"/>
        <v>9</v>
      </c>
      <c r="AA15" s="2" t="s">
        <v>311</v>
      </c>
      <c r="AB15" s="5">
        <v>2.7793218454697098E-3</v>
      </c>
      <c r="AC15" s="5">
        <v>3.7659327925840102E-3</v>
      </c>
      <c r="AD15" s="5">
        <v>4.7978067169294003E-3</v>
      </c>
      <c r="AE15" s="5">
        <v>2.50705108116578E-3</v>
      </c>
      <c r="AF15" s="5">
        <v>6.4678404599353197E-3</v>
      </c>
      <c r="AG15" s="5">
        <v>4.7781569965870303E-3</v>
      </c>
      <c r="AH15" s="5">
        <v>1.6404199475065599E-3</v>
      </c>
      <c r="AI15" s="5">
        <v>3.1634446397188001E-3</v>
      </c>
      <c r="AJ15" s="5">
        <f t="shared" si="2"/>
        <v>0</v>
      </c>
      <c r="AK15" s="5" t="s">
        <v>310</v>
      </c>
      <c r="AL15" s="3">
        <v>4.7258979206049199E-4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f t="shared" si="3"/>
        <v>5</v>
      </c>
      <c r="AS15" s="3" t="s">
        <v>311</v>
      </c>
    </row>
    <row r="16" spans="1:45" x14ac:dyDescent="0.2">
      <c r="A16" t="s">
        <v>258</v>
      </c>
      <c r="B16" s="4" t="s">
        <v>311</v>
      </c>
      <c r="C16" s="2" t="s">
        <v>311</v>
      </c>
      <c r="D16" s="5" t="s">
        <v>310</v>
      </c>
      <c r="E16" s="3" t="s">
        <v>311</v>
      </c>
      <c r="F16" s="90">
        <v>3</v>
      </c>
      <c r="G16" s="90" t="s">
        <v>308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4">
        <f t="shared" si="0"/>
        <v>6</v>
      </c>
      <c r="P16" s="4" t="s">
        <v>311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f t="shared" si="1"/>
        <v>9</v>
      </c>
      <c r="AA16" s="2" t="s">
        <v>311</v>
      </c>
      <c r="AB16" s="5">
        <v>1.3896609227348499E-3</v>
      </c>
      <c r="AC16" s="5">
        <v>8.69061413673233E-4</v>
      </c>
      <c r="AD16" s="5">
        <v>1.3708019191226899E-3</v>
      </c>
      <c r="AE16" s="5">
        <v>0</v>
      </c>
      <c r="AF16" s="5">
        <v>1.79662234998203E-3</v>
      </c>
      <c r="AG16" s="5">
        <v>6.8259385665529E-4</v>
      </c>
      <c r="AH16" s="5">
        <v>1.6404199475065599E-3</v>
      </c>
      <c r="AI16" s="5">
        <v>0</v>
      </c>
      <c r="AJ16" s="5">
        <f t="shared" si="2"/>
        <v>2</v>
      </c>
      <c r="AK16" s="5" t="s">
        <v>310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f t="shared" si="3"/>
        <v>6</v>
      </c>
      <c r="AS16" s="3" t="s">
        <v>311</v>
      </c>
    </row>
    <row r="17" spans="1:45" x14ac:dyDescent="0.2">
      <c r="A17" t="s">
        <v>267</v>
      </c>
      <c r="B17" s="4" t="s">
        <v>311</v>
      </c>
      <c r="C17" s="2" t="s">
        <v>311</v>
      </c>
      <c r="D17" s="2" t="s">
        <v>311</v>
      </c>
      <c r="E17" s="3" t="s">
        <v>310</v>
      </c>
      <c r="F17" s="91">
        <v>4</v>
      </c>
      <c r="G17" s="91" t="s">
        <v>309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4">
        <f t="shared" si="0"/>
        <v>6</v>
      </c>
      <c r="P17" s="4" t="s">
        <v>311</v>
      </c>
      <c r="Q17" s="2">
        <v>4.13812785388128E-3</v>
      </c>
      <c r="R17" s="2">
        <v>0</v>
      </c>
      <c r="S17" s="2">
        <v>0</v>
      </c>
      <c r="T17" s="2">
        <v>0</v>
      </c>
      <c r="U17" s="2">
        <v>6.6171230784892602E-3</v>
      </c>
      <c r="V17" s="2">
        <v>5.0132704217045101E-3</v>
      </c>
      <c r="W17" s="2">
        <v>5.6641942009440296E-3</v>
      </c>
      <c r="X17" s="2">
        <v>6.0866094591897797E-3</v>
      </c>
      <c r="Y17" s="2">
        <v>6.4607071537648303E-3</v>
      </c>
      <c r="Z17" s="2">
        <f t="shared" si="1"/>
        <v>3</v>
      </c>
      <c r="AA17" s="2" t="s">
        <v>311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4.9209138840070298E-3</v>
      </c>
      <c r="AJ17" s="5">
        <f t="shared" si="2"/>
        <v>7</v>
      </c>
      <c r="AK17" s="2" t="s">
        <v>311</v>
      </c>
      <c r="AL17" s="3">
        <v>0.112127609664555</v>
      </c>
      <c r="AM17" s="3">
        <v>0.12721417069243199</v>
      </c>
      <c r="AN17" s="3">
        <v>0.16316673666526699</v>
      </c>
      <c r="AO17" s="3">
        <v>2.1426770859591601E-2</v>
      </c>
      <c r="AP17" s="3">
        <v>7.29416903253986E-2</v>
      </c>
      <c r="AQ17" s="3">
        <v>7.3494547178757696E-2</v>
      </c>
      <c r="AR17" s="3">
        <f t="shared" si="3"/>
        <v>0</v>
      </c>
      <c r="AS17" s="3" t="s">
        <v>310</v>
      </c>
    </row>
    <row r="18" spans="1:45" x14ac:dyDescent="0.2">
      <c r="A18" t="s">
        <v>206</v>
      </c>
      <c r="B18" s="4" t="s">
        <v>310</v>
      </c>
      <c r="C18" s="2" t="s">
        <v>310</v>
      </c>
      <c r="D18" s="5" t="s">
        <v>310</v>
      </c>
      <c r="E18" s="3" t="s">
        <v>310</v>
      </c>
      <c r="F18" s="92" t="s">
        <v>314</v>
      </c>
      <c r="G18" s="92" t="s">
        <v>315</v>
      </c>
      <c r="I18" s="10">
        <v>5.2646972799063997E-3</v>
      </c>
      <c r="J18" s="10">
        <v>4.3488765402271102E-3</v>
      </c>
      <c r="K18" s="10">
        <v>1.6637856525497E-2</v>
      </c>
      <c r="L18" s="10">
        <v>4.6992481203007499E-3</v>
      </c>
      <c r="M18" s="10">
        <v>6.7531064289573202E-3</v>
      </c>
      <c r="N18" s="10">
        <v>9.74184120798831E-3</v>
      </c>
      <c r="O18" s="4">
        <f t="shared" si="0"/>
        <v>0</v>
      </c>
      <c r="P18" s="4" t="s">
        <v>310</v>
      </c>
      <c r="Q18" s="2">
        <v>8.56164383561644E-4</v>
      </c>
      <c r="R18" s="2">
        <v>1.3579049466537301E-3</v>
      </c>
      <c r="S18" s="2">
        <v>1.5832178903621599E-3</v>
      </c>
      <c r="T18" s="2">
        <v>2.1654395842355999E-3</v>
      </c>
      <c r="U18" s="2">
        <v>6.1081136109131598E-4</v>
      </c>
      <c r="V18" s="2">
        <v>5.8979652020053105E-4</v>
      </c>
      <c r="W18" s="2">
        <v>1.3486176668914399E-3</v>
      </c>
      <c r="X18" s="2">
        <v>1.1973657952504501E-3</v>
      </c>
      <c r="Y18" s="2">
        <v>1.1746740279572399E-3</v>
      </c>
      <c r="Z18" s="2">
        <f t="shared" si="1"/>
        <v>0</v>
      </c>
      <c r="AA18" s="2" t="s">
        <v>310</v>
      </c>
      <c r="AB18" s="5">
        <v>2.2234574763757599E-3</v>
      </c>
      <c r="AC18" s="5">
        <v>4.0556199304750901E-3</v>
      </c>
      <c r="AD18" s="5">
        <v>3.42700479780672E-3</v>
      </c>
      <c r="AE18" s="5">
        <v>2.1936696960200598E-3</v>
      </c>
      <c r="AF18" s="5">
        <v>2.1559468199784399E-3</v>
      </c>
      <c r="AG18" s="5">
        <v>3.7542662116041002E-3</v>
      </c>
      <c r="AH18" s="5">
        <v>3.60892388451444E-3</v>
      </c>
      <c r="AI18" s="5">
        <v>2.4604569420035101E-3</v>
      </c>
      <c r="AJ18" s="5">
        <f t="shared" si="2"/>
        <v>0</v>
      </c>
      <c r="AK18" s="5" t="s">
        <v>310</v>
      </c>
      <c r="AL18" s="3">
        <v>4.0170132325141796E-3</v>
      </c>
      <c r="AM18" s="3">
        <v>3.5426731078905E-3</v>
      </c>
      <c r="AN18" s="3">
        <v>3.77992440151197E-3</v>
      </c>
      <c r="AO18" s="3">
        <v>1.2603982858583301E-3</v>
      </c>
      <c r="AP18" s="3">
        <v>1.5287180607119501E-3</v>
      </c>
      <c r="AQ18" s="3">
        <v>1.42247510668563E-3</v>
      </c>
      <c r="AR18" s="3">
        <f t="shared" si="3"/>
        <v>0</v>
      </c>
      <c r="AS18" s="3" t="s">
        <v>310</v>
      </c>
    </row>
    <row r="19" spans="1:45" x14ac:dyDescent="0.2">
      <c r="A19" t="s">
        <v>209</v>
      </c>
      <c r="B19" s="4" t="s">
        <v>310</v>
      </c>
      <c r="C19" s="2" t="s">
        <v>310</v>
      </c>
      <c r="D19" s="5" t="s">
        <v>310</v>
      </c>
      <c r="E19" s="3" t="s">
        <v>310</v>
      </c>
      <c r="F19" s="92" t="s">
        <v>314</v>
      </c>
      <c r="G19" s="92" t="s">
        <v>315</v>
      </c>
      <c r="I19" s="10">
        <v>3.8022813688212902E-3</v>
      </c>
      <c r="J19" s="10">
        <v>4.1072722879922701E-3</v>
      </c>
      <c r="K19" s="10">
        <v>3.6732929991356998E-3</v>
      </c>
      <c r="L19" s="10">
        <v>3.28947368421053E-3</v>
      </c>
      <c r="M19" s="10">
        <v>5.1323608860075597E-3</v>
      </c>
      <c r="N19" s="10">
        <v>2.9225523623964901E-3</v>
      </c>
      <c r="O19" s="4">
        <f t="shared" si="0"/>
        <v>0</v>
      </c>
      <c r="P19" s="4" t="s">
        <v>310</v>
      </c>
      <c r="Q19" s="2">
        <v>2.4257990867579899E-3</v>
      </c>
      <c r="R19" s="2">
        <v>3.6857419980601399E-3</v>
      </c>
      <c r="S19" s="2">
        <v>4.9475559073817498E-3</v>
      </c>
      <c r="T19" s="2">
        <v>5.4135989605890002E-3</v>
      </c>
      <c r="U19" s="2">
        <v>1.73063218975873E-3</v>
      </c>
      <c r="V19" s="2">
        <v>3.8336773813034499E-3</v>
      </c>
      <c r="W19" s="2">
        <v>2.29265003371544E-3</v>
      </c>
      <c r="X19" s="2">
        <v>2.3947315905009001E-3</v>
      </c>
      <c r="Y19" s="2">
        <v>2.4668154587102098E-3</v>
      </c>
      <c r="Z19" s="2">
        <f t="shared" si="1"/>
        <v>0</v>
      </c>
      <c r="AA19" s="2" t="s">
        <v>310</v>
      </c>
      <c r="AB19" s="5">
        <v>1.30628126737076E-2</v>
      </c>
      <c r="AC19" s="5">
        <v>1.3325608342989599E-2</v>
      </c>
      <c r="AD19" s="5">
        <v>1.6792323509252902E-2</v>
      </c>
      <c r="AE19" s="5">
        <v>1.9116264493889101E-2</v>
      </c>
      <c r="AF19" s="5">
        <v>2.2996766079770001E-2</v>
      </c>
      <c r="AG19" s="5">
        <v>2.0136518771331099E-2</v>
      </c>
      <c r="AH19" s="5">
        <v>1.7716535433070901E-2</v>
      </c>
      <c r="AI19" s="5">
        <v>1.8629173989455201E-2</v>
      </c>
      <c r="AJ19" s="5">
        <f t="shared" si="2"/>
        <v>0</v>
      </c>
      <c r="AK19" s="5" t="s">
        <v>310</v>
      </c>
      <c r="AL19" s="3">
        <v>2.1266540642722099E-3</v>
      </c>
      <c r="AM19" s="3">
        <v>3.5426731078905E-3</v>
      </c>
      <c r="AN19" s="3">
        <v>1.0499790004199899E-3</v>
      </c>
      <c r="AO19" s="3">
        <v>3.0249558860599999E-3</v>
      </c>
      <c r="AP19" s="3">
        <v>3.0574361214238898E-3</v>
      </c>
      <c r="AQ19" s="3">
        <v>3.55618776671408E-3</v>
      </c>
      <c r="AR19" s="3">
        <f t="shared" si="3"/>
        <v>0</v>
      </c>
      <c r="AS19" s="3" t="s">
        <v>310</v>
      </c>
    </row>
    <row r="20" spans="1:45" x14ac:dyDescent="0.2">
      <c r="A20" t="s">
        <v>235</v>
      </c>
      <c r="B20" s="4" t="s">
        <v>310</v>
      </c>
      <c r="C20" s="2" t="s">
        <v>310</v>
      </c>
      <c r="D20" s="5" t="s">
        <v>310</v>
      </c>
      <c r="E20" s="3" t="s">
        <v>310</v>
      </c>
      <c r="F20" s="92" t="s">
        <v>314</v>
      </c>
      <c r="G20" s="92" t="s">
        <v>315</v>
      </c>
      <c r="I20" s="10">
        <v>1.6671541386370298E-2</v>
      </c>
      <c r="J20" s="10">
        <v>1.66706934042039E-2</v>
      </c>
      <c r="K20" s="10">
        <v>4.1486603284356098E-2</v>
      </c>
      <c r="L20" s="10">
        <v>5.7095864661654103E-2</v>
      </c>
      <c r="M20" s="10">
        <v>5.7266342517558098E-2</v>
      </c>
      <c r="N20" s="10">
        <v>4.0672187043351203E-2</v>
      </c>
      <c r="O20" s="4">
        <f t="shared" si="0"/>
        <v>0</v>
      </c>
      <c r="P20" s="4" t="s">
        <v>310</v>
      </c>
      <c r="Q20" s="2">
        <v>4.4235159817351596E-3</v>
      </c>
      <c r="R20" s="2">
        <v>1.0087293889427701E-2</v>
      </c>
      <c r="S20" s="2">
        <v>1.26657431228973E-2</v>
      </c>
      <c r="T20" s="2">
        <v>9.0948462537895208E-3</v>
      </c>
      <c r="U20" s="2">
        <v>3.3594624860022399E-3</v>
      </c>
      <c r="V20" s="2">
        <v>4.1285756414037198E-3</v>
      </c>
      <c r="W20" s="2">
        <v>4.3155765340525997E-3</v>
      </c>
      <c r="X20" s="2">
        <v>3.59209738575135E-3</v>
      </c>
      <c r="Y20" s="2">
        <v>3.6414894866674502E-3</v>
      </c>
      <c r="Z20" s="2">
        <f t="shared" si="1"/>
        <v>0</v>
      </c>
      <c r="AA20" s="2" t="s">
        <v>310</v>
      </c>
      <c r="AB20" s="5">
        <v>1.36186770428016E-2</v>
      </c>
      <c r="AC20" s="5">
        <v>2.3174971031286198E-2</v>
      </c>
      <c r="AD20" s="5">
        <v>1.16518163125428E-2</v>
      </c>
      <c r="AE20" s="5">
        <v>2.1936696960200602E-2</v>
      </c>
      <c r="AF20" s="5">
        <v>1.9044196909809599E-2</v>
      </c>
      <c r="AG20" s="5">
        <v>1.6382252559727001E-2</v>
      </c>
      <c r="AH20" s="5">
        <v>1.70603674540682E-2</v>
      </c>
      <c r="AI20" s="5">
        <v>2.6713532513180999E-2</v>
      </c>
      <c r="AJ20" s="5">
        <f t="shared" si="2"/>
        <v>0</v>
      </c>
      <c r="AK20" s="5" t="s">
        <v>310</v>
      </c>
      <c r="AL20" s="3">
        <v>8.9792060491493408E-3</v>
      </c>
      <c r="AM20" s="3">
        <v>1.06280193236715E-2</v>
      </c>
      <c r="AN20" s="3">
        <v>3.9899202015959701E-3</v>
      </c>
      <c r="AO20" s="3">
        <v>9.0748676581799796E-3</v>
      </c>
      <c r="AP20" s="3">
        <v>7.6435903035597299E-3</v>
      </c>
      <c r="AQ20" s="3">
        <v>1.3039355144618301E-2</v>
      </c>
      <c r="AR20" s="3">
        <f t="shared" si="3"/>
        <v>0</v>
      </c>
      <c r="AS20" s="3" t="s">
        <v>310</v>
      </c>
    </row>
    <row r="21" spans="1:45" x14ac:dyDescent="0.2">
      <c r="A21" t="s">
        <v>236</v>
      </c>
      <c r="B21" s="4" t="s">
        <v>310</v>
      </c>
      <c r="C21" s="2" t="s">
        <v>310</v>
      </c>
      <c r="D21" s="5" t="s">
        <v>310</v>
      </c>
      <c r="E21" s="3" t="s">
        <v>310</v>
      </c>
      <c r="F21" s="92" t="s">
        <v>314</v>
      </c>
      <c r="G21" s="92" t="s">
        <v>315</v>
      </c>
      <c r="I21" s="10">
        <v>1.46241591108511E-3</v>
      </c>
      <c r="J21" s="10">
        <v>9.6641700893935697E-4</v>
      </c>
      <c r="K21" s="10">
        <v>1.94468452895419E-3</v>
      </c>
      <c r="L21" s="10">
        <v>1.40977443609023E-3</v>
      </c>
      <c r="M21" s="10">
        <v>1.6207455429497601E-3</v>
      </c>
      <c r="N21" s="10">
        <v>3.6531904529956199E-3</v>
      </c>
      <c r="O21" s="4">
        <f t="shared" si="0"/>
        <v>0</v>
      </c>
      <c r="P21" s="4" t="s">
        <v>310</v>
      </c>
      <c r="Q21" s="2">
        <v>5.7077625570776296E-4</v>
      </c>
      <c r="R21" s="2">
        <v>5.8195926285160003E-4</v>
      </c>
      <c r="S21" s="2">
        <v>4.1559469622006696E-3</v>
      </c>
      <c r="T21" s="2">
        <v>2.5985275010827198E-3</v>
      </c>
      <c r="U21" s="2">
        <v>9.1621704163697402E-4</v>
      </c>
      <c r="V21" s="2">
        <v>7.3724565025066395E-4</v>
      </c>
      <c r="W21" s="2">
        <v>1.0788941335131499E-3</v>
      </c>
      <c r="X21" s="2">
        <v>1.89582917581321E-3</v>
      </c>
      <c r="Y21" s="2">
        <v>5.8733701397862105E-4</v>
      </c>
      <c r="Z21" s="2">
        <f t="shared" si="1"/>
        <v>0</v>
      </c>
      <c r="AA21" s="2" t="s">
        <v>310</v>
      </c>
      <c r="AB21" s="5">
        <v>2.58476931628683E-2</v>
      </c>
      <c r="AC21" s="5">
        <v>2.54924681344148E-2</v>
      </c>
      <c r="AD21" s="5">
        <v>3.8382453735435203E-2</v>
      </c>
      <c r="AE21" s="5">
        <v>2.4130366656220599E-2</v>
      </c>
      <c r="AF21" s="5">
        <v>3.01832554796982E-2</v>
      </c>
      <c r="AG21" s="5">
        <v>2.2184300341296901E-2</v>
      </c>
      <c r="AH21" s="5">
        <v>2.98556430446194E-2</v>
      </c>
      <c r="AI21" s="5">
        <v>3.02284710017575E-2</v>
      </c>
      <c r="AJ21" s="5">
        <f t="shared" si="2"/>
        <v>0</v>
      </c>
      <c r="AK21" s="5" t="s">
        <v>310</v>
      </c>
      <c r="AL21" s="3">
        <v>7.7977315689981104E-3</v>
      </c>
      <c r="AM21" s="3">
        <v>8.3735909822866307E-3</v>
      </c>
      <c r="AN21" s="3">
        <v>9.2398152036959301E-3</v>
      </c>
      <c r="AO21" s="3">
        <v>2.5207965717166602E-3</v>
      </c>
      <c r="AP21" s="3">
        <v>3.27582441581131E-3</v>
      </c>
      <c r="AQ21" s="3">
        <v>3.0820293978188699E-3</v>
      </c>
      <c r="AR21" s="3">
        <f t="shared" si="3"/>
        <v>0</v>
      </c>
      <c r="AS21" s="3" t="s">
        <v>310</v>
      </c>
    </row>
    <row r="22" spans="1:45" x14ac:dyDescent="0.2">
      <c r="A22" t="s">
        <v>238</v>
      </c>
      <c r="B22" s="4" t="s">
        <v>310</v>
      </c>
      <c r="C22" s="2" t="s">
        <v>310</v>
      </c>
      <c r="D22" s="5" t="s">
        <v>310</v>
      </c>
      <c r="E22" s="3" t="s">
        <v>310</v>
      </c>
      <c r="F22" s="92" t="s">
        <v>314</v>
      </c>
      <c r="G22" s="92" t="s">
        <v>315</v>
      </c>
      <c r="I22" s="10">
        <v>3.8022813688212902E-3</v>
      </c>
      <c r="J22" s="10">
        <v>3.1408552790529098E-3</v>
      </c>
      <c r="K22" s="10">
        <v>1.29645635263613E-2</v>
      </c>
      <c r="L22" s="10">
        <v>3.5244360902255598E-3</v>
      </c>
      <c r="M22" s="10">
        <v>4.8622366288492702E-3</v>
      </c>
      <c r="N22" s="10">
        <v>8.0370189965903605E-3</v>
      </c>
      <c r="O22" s="4">
        <f t="shared" si="0"/>
        <v>0</v>
      </c>
      <c r="P22" s="4" t="s">
        <v>310</v>
      </c>
      <c r="Q22" s="2">
        <v>8.56164383561644E-4</v>
      </c>
      <c r="R22" s="2">
        <v>1.3579049466537301E-3</v>
      </c>
      <c r="S22" s="2">
        <v>1.5832178903621599E-3</v>
      </c>
      <c r="T22" s="2">
        <v>1.73235166738848E-3</v>
      </c>
      <c r="U22" s="2">
        <v>6.1081136109131598E-4</v>
      </c>
      <c r="V22" s="2">
        <v>5.8979652020053105E-4</v>
      </c>
      <c r="W22" s="2">
        <v>1.3486176668914399E-3</v>
      </c>
      <c r="X22" s="2">
        <v>1.1973657952504501E-3</v>
      </c>
      <c r="Y22" s="2">
        <v>1.1746740279572399E-3</v>
      </c>
      <c r="Z22" s="2">
        <f t="shared" si="1"/>
        <v>0</v>
      </c>
      <c r="AA22" s="2" t="s">
        <v>310</v>
      </c>
      <c r="AB22" s="5">
        <v>1.9455252918287899E-3</v>
      </c>
      <c r="AC22" s="5">
        <v>4.0556199304750901E-3</v>
      </c>
      <c r="AD22" s="5">
        <v>3.0843043180260499E-3</v>
      </c>
      <c r="AE22" s="5">
        <v>2.1936696960200598E-3</v>
      </c>
      <c r="AF22" s="5">
        <v>2.1559468199784399E-3</v>
      </c>
      <c r="AG22" s="5">
        <v>3.7542662116041002E-3</v>
      </c>
      <c r="AH22" s="5">
        <v>3.60892388451444E-3</v>
      </c>
      <c r="AI22" s="5">
        <v>2.4604569420035101E-3</v>
      </c>
      <c r="AJ22" s="5">
        <f t="shared" si="2"/>
        <v>0</v>
      </c>
      <c r="AK22" s="5" t="s">
        <v>310</v>
      </c>
      <c r="AL22" s="3">
        <v>4.0170132325141796E-3</v>
      </c>
      <c r="AM22" s="3">
        <v>3.5426731078905E-3</v>
      </c>
      <c r="AN22" s="3">
        <v>3.5699286014279699E-3</v>
      </c>
      <c r="AO22" s="3">
        <v>1.2603982858583301E-3</v>
      </c>
      <c r="AP22" s="3">
        <v>1.5287180607119501E-3</v>
      </c>
      <c r="AQ22" s="3">
        <v>1.42247510668563E-3</v>
      </c>
      <c r="AR22" s="3">
        <f t="shared" si="3"/>
        <v>0</v>
      </c>
      <c r="AS22" s="3" t="s">
        <v>310</v>
      </c>
    </row>
    <row r="23" spans="1:45" x14ac:dyDescent="0.2">
      <c r="A23" t="s">
        <v>239</v>
      </c>
      <c r="B23" s="4" t="s">
        <v>310</v>
      </c>
      <c r="C23" s="2" t="s">
        <v>310</v>
      </c>
      <c r="D23" s="5" t="s">
        <v>310</v>
      </c>
      <c r="E23" s="3" t="s">
        <v>310</v>
      </c>
      <c r="F23" s="92" t="s">
        <v>314</v>
      </c>
      <c r="G23" s="92" t="s">
        <v>315</v>
      </c>
      <c r="I23" s="10">
        <v>1.9888856390757499E-2</v>
      </c>
      <c r="J23" s="10">
        <v>1.3529838125151E-2</v>
      </c>
      <c r="K23" s="10">
        <v>1.6853932584269701E-2</v>
      </c>
      <c r="L23" s="10">
        <v>1.7857142857142901E-2</v>
      </c>
      <c r="M23" s="10">
        <v>3.2955159373311699E-2</v>
      </c>
      <c r="N23" s="10">
        <v>1.8753044325377499E-2</v>
      </c>
      <c r="O23" s="4">
        <f t="shared" si="0"/>
        <v>0</v>
      </c>
      <c r="P23" s="4" t="s">
        <v>310</v>
      </c>
      <c r="Q23" s="2">
        <v>2.2831050228310501E-3</v>
      </c>
      <c r="R23" s="2">
        <v>8.9233753637245408E-3</v>
      </c>
      <c r="S23" s="2">
        <v>1.00930140510588E-2</v>
      </c>
      <c r="T23" s="2">
        <v>5.6301429190125599E-3</v>
      </c>
      <c r="U23" s="2">
        <v>2.0360378703043898E-3</v>
      </c>
      <c r="V23" s="2">
        <v>2.8015334709525202E-3</v>
      </c>
      <c r="W23" s="2">
        <v>2.4275118004045901E-3</v>
      </c>
      <c r="X23" s="2">
        <v>2.0953901416882899E-3</v>
      </c>
      <c r="Y23" s="2">
        <v>1.6445436391401399E-3</v>
      </c>
      <c r="Z23" s="2">
        <f t="shared" si="1"/>
        <v>0</v>
      </c>
      <c r="AA23" s="2" t="s">
        <v>310</v>
      </c>
      <c r="AB23" s="5">
        <v>1.2784880489160599E-2</v>
      </c>
      <c r="AC23" s="5">
        <v>1.44843568945539E-2</v>
      </c>
      <c r="AD23" s="5">
        <v>1.4050719671007499E-2</v>
      </c>
      <c r="AE23" s="5">
        <v>1.15951112503917E-2</v>
      </c>
      <c r="AF23" s="5">
        <v>1.22170319798778E-2</v>
      </c>
      <c r="AG23" s="5">
        <v>1.2627986348122899E-2</v>
      </c>
      <c r="AH23" s="5">
        <v>9.5144356955380593E-3</v>
      </c>
      <c r="AI23" s="5">
        <v>9.4903339191564108E-3</v>
      </c>
      <c r="AJ23" s="5">
        <f t="shared" si="2"/>
        <v>0</v>
      </c>
      <c r="AK23" s="5" t="s">
        <v>310</v>
      </c>
      <c r="AL23" s="3">
        <v>6.14366729678639E-3</v>
      </c>
      <c r="AM23" s="3">
        <v>8.6956521739130401E-3</v>
      </c>
      <c r="AN23" s="3">
        <v>4.1999160016799701E-3</v>
      </c>
      <c r="AO23" s="3">
        <v>2.2687169145450001E-3</v>
      </c>
      <c r="AP23" s="3">
        <v>3.27582441581131E-3</v>
      </c>
      <c r="AQ23" s="3">
        <v>2.6078710289236598E-3</v>
      </c>
      <c r="AR23" s="3">
        <f t="shared" si="3"/>
        <v>0</v>
      </c>
      <c r="AS23" s="3" t="s">
        <v>310</v>
      </c>
    </row>
    <row r="24" spans="1:45" x14ac:dyDescent="0.2">
      <c r="A24" t="s">
        <v>257</v>
      </c>
      <c r="B24" s="4" t="s">
        <v>310</v>
      </c>
      <c r="C24" s="2" t="s">
        <v>310</v>
      </c>
      <c r="D24" s="5" t="s">
        <v>310</v>
      </c>
      <c r="E24" s="3" t="s">
        <v>310</v>
      </c>
      <c r="F24" s="92" t="s">
        <v>314</v>
      </c>
      <c r="G24" s="92" t="s">
        <v>315</v>
      </c>
      <c r="I24" s="10">
        <v>0.65545481134834704</v>
      </c>
      <c r="J24" s="10">
        <v>0.62575501328823402</v>
      </c>
      <c r="K24" s="10">
        <v>0.58340535868625798</v>
      </c>
      <c r="L24" s="10">
        <v>0.58482142857142905</v>
      </c>
      <c r="M24" s="10">
        <v>0.67450027012425695</v>
      </c>
      <c r="N24" s="10">
        <v>0.59011203117389199</v>
      </c>
      <c r="O24" s="4">
        <f t="shared" si="0"/>
        <v>0</v>
      </c>
      <c r="P24" s="4" t="s">
        <v>310</v>
      </c>
      <c r="Q24" s="2">
        <v>0.35017123287671198</v>
      </c>
      <c r="R24" s="2">
        <v>0.51891367604267702</v>
      </c>
      <c r="S24" s="2">
        <v>0.60617454977241203</v>
      </c>
      <c r="T24" s="2">
        <v>0.78605456907752302</v>
      </c>
      <c r="U24" s="2">
        <v>0.248702025857681</v>
      </c>
      <c r="V24" s="2">
        <v>0.49424948392804502</v>
      </c>
      <c r="W24" s="2">
        <v>0.34875252865812501</v>
      </c>
      <c r="X24" s="2">
        <v>0.30822191179405301</v>
      </c>
      <c r="Y24" s="2">
        <v>0.27663573358393001</v>
      </c>
      <c r="Z24" s="2">
        <f t="shared" si="1"/>
        <v>0</v>
      </c>
      <c r="AA24" s="2" t="s">
        <v>310</v>
      </c>
      <c r="AB24" s="5">
        <v>0.101445247359644</v>
      </c>
      <c r="AC24" s="5">
        <v>9.2120509849362694E-2</v>
      </c>
      <c r="AD24" s="5">
        <v>7.9163810829335199E-2</v>
      </c>
      <c r="AE24" s="5">
        <v>6.2362895643998703E-2</v>
      </c>
      <c r="AF24" s="5">
        <v>7.0427596119295693E-2</v>
      </c>
      <c r="AG24" s="5">
        <v>6.5870307167235506E-2</v>
      </c>
      <c r="AH24" s="5">
        <v>0.18503937007874</v>
      </c>
      <c r="AI24" s="5">
        <v>0.100878734622144</v>
      </c>
      <c r="AJ24" s="5">
        <f t="shared" si="2"/>
        <v>0</v>
      </c>
      <c r="AK24" s="5" t="s">
        <v>310</v>
      </c>
      <c r="AL24" s="3">
        <v>0.49716446124763702</v>
      </c>
      <c r="AM24" s="3">
        <v>0.53494363929146505</v>
      </c>
      <c r="AN24" s="3">
        <v>0.61969760604787905</v>
      </c>
      <c r="AO24" s="3">
        <v>0.70607511973783699</v>
      </c>
      <c r="AP24" s="3">
        <v>0.57064861323433103</v>
      </c>
      <c r="AQ24" s="3">
        <v>0.67472735893788505</v>
      </c>
      <c r="AR24" s="3">
        <f t="shared" si="3"/>
        <v>0</v>
      </c>
      <c r="AS24" s="3" t="s">
        <v>310</v>
      </c>
    </row>
    <row r="25" spans="1:45" x14ac:dyDescent="0.2">
      <c r="A25" t="s">
        <v>261</v>
      </c>
      <c r="B25" s="4" t="s">
        <v>310</v>
      </c>
      <c r="C25" s="2" t="s">
        <v>310</v>
      </c>
      <c r="D25" s="5" t="s">
        <v>310</v>
      </c>
      <c r="E25" s="3" t="s">
        <v>310</v>
      </c>
      <c r="F25" s="92" t="s">
        <v>314</v>
      </c>
      <c r="G25" s="92" t="s">
        <v>315</v>
      </c>
      <c r="I25" s="10">
        <v>2.6323486399531999E-3</v>
      </c>
      <c r="J25" s="10">
        <v>1.6912297656438799E-3</v>
      </c>
      <c r="K25" s="10">
        <v>1.29645635263613E-3</v>
      </c>
      <c r="L25" s="10">
        <v>9.3984962406015E-4</v>
      </c>
      <c r="M25" s="10">
        <v>1.08049702863317E-3</v>
      </c>
      <c r="N25" s="10">
        <v>1.7048222113979501E-3</v>
      </c>
      <c r="O25" s="4">
        <f t="shared" si="0"/>
        <v>0</v>
      </c>
      <c r="P25" s="4" t="s">
        <v>310</v>
      </c>
      <c r="Q25" s="2">
        <v>1.71232876712329E-3</v>
      </c>
      <c r="R25" s="2">
        <v>3.1037827352085401E-3</v>
      </c>
      <c r="S25" s="2">
        <v>4.3538491984959401E-3</v>
      </c>
      <c r="T25" s="2">
        <v>2.1654395842355999E-3</v>
      </c>
      <c r="U25" s="2">
        <v>3.0540568054565799E-4</v>
      </c>
      <c r="V25" s="2">
        <v>1.76938956060159E-3</v>
      </c>
      <c r="W25" s="2">
        <v>8.0917060013486195E-4</v>
      </c>
      <c r="X25" s="2">
        <v>2.3947315905009001E-3</v>
      </c>
      <c r="Y25" s="2">
        <v>1.4096088335486901E-3</v>
      </c>
      <c r="Z25" s="2">
        <f t="shared" si="1"/>
        <v>0</v>
      </c>
      <c r="AA25" s="2" t="s">
        <v>310</v>
      </c>
      <c r="AB25" s="5">
        <v>7.22623679822123E-3</v>
      </c>
      <c r="AC25" s="5">
        <v>7.5318655851680204E-3</v>
      </c>
      <c r="AD25" s="5">
        <v>9.5956134338588094E-3</v>
      </c>
      <c r="AE25" s="5">
        <v>1.19084926355374E-2</v>
      </c>
      <c r="AF25" s="5">
        <v>1.3295005389867101E-2</v>
      </c>
      <c r="AG25" s="5">
        <v>1.0580204778157E-2</v>
      </c>
      <c r="AH25" s="5">
        <v>1.4435695538057699E-2</v>
      </c>
      <c r="AI25" s="5">
        <v>1.15992970123023E-2</v>
      </c>
      <c r="AJ25" s="5">
        <f t="shared" si="2"/>
        <v>0</v>
      </c>
      <c r="AK25" s="5" t="s">
        <v>310</v>
      </c>
      <c r="AL25" s="3">
        <v>1.18147448015123E-3</v>
      </c>
      <c r="AM25" s="3">
        <v>1.6103059581320501E-3</v>
      </c>
      <c r="AN25" s="3">
        <v>8.39983200335993E-4</v>
      </c>
      <c r="AO25" s="3">
        <v>2.7728762288883298E-3</v>
      </c>
      <c r="AP25" s="3">
        <v>1.31032976632452E-3</v>
      </c>
      <c r="AQ25" s="3">
        <v>1.8966334755808399E-3</v>
      </c>
      <c r="AR25" s="3">
        <f t="shared" si="3"/>
        <v>0</v>
      </c>
      <c r="AS25" s="3" t="s">
        <v>310</v>
      </c>
    </row>
    <row r="26" spans="1:45" x14ac:dyDescent="0.2">
      <c r="A26" t="s">
        <v>264</v>
      </c>
      <c r="B26" s="4" t="s">
        <v>310</v>
      </c>
      <c r="C26" s="2" t="s">
        <v>310</v>
      </c>
      <c r="D26" s="5" t="s">
        <v>310</v>
      </c>
      <c r="E26" s="3" t="s">
        <v>310</v>
      </c>
      <c r="F26" s="92" t="s">
        <v>314</v>
      </c>
      <c r="G26" s="92" t="s">
        <v>315</v>
      </c>
      <c r="I26" s="10">
        <v>2.0473822755191599E-3</v>
      </c>
      <c r="J26" s="10">
        <v>1.6912297656438799E-3</v>
      </c>
      <c r="K26" s="10">
        <v>1.18841832324978E-2</v>
      </c>
      <c r="L26" s="10">
        <v>6.8139097744360898E-3</v>
      </c>
      <c r="M26" s="10">
        <v>3.5116153430578101E-3</v>
      </c>
      <c r="N26" s="10">
        <v>5.3580126643935702E-3</v>
      </c>
      <c r="O26" s="4">
        <f t="shared" si="0"/>
        <v>0</v>
      </c>
      <c r="P26" s="4" t="s">
        <v>310</v>
      </c>
      <c r="Q26" s="2">
        <v>1.56963470319635E-3</v>
      </c>
      <c r="R26" s="2">
        <v>5.4316197866149402E-3</v>
      </c>
      <c r="S26" s="2">
        <v>8.9056006332871602E-3</v>
      </c>
      <c r="T26" s="2">
        <v>7.5790385448246001E-3</v>
      </c>
      <c r="U26" s="2">
        <v>2.54504733788048E-3</v>
      </c>
      <c r="V26" s="2">
        <v>4.5709230315541102E-3</v>
      </c>
      <c r="W26" s="2">
        <v>3.7761294672960201E-3</v>
      </c>
      <c r="X26" s="2">
        <v>2.89363400518859E-3</v>
      </c>
      <c r="Y26" s="2">
        <v>2.3493480559144799E-3</v>
      </c>
      <c r="Z26" s="2">
        <f t="shared" si="1"/>
        <v>0</v>
      </c>
      <c r="AA26" s="2" t="s">
        <v>310</v>
      </c>
      <c r="AB26" s="5">
        <v>1.6675931072818201E-2</v>
      </c>
      <c r="AC26" s="5">
        <v>2.54924681344148E-2</v>
      </c>
      <c r="AD26" s="5">
        <v>2.3989033584647001E-2</v>
      </c>
      <c r="AE26" s="5">
        <v>1.0028204324663101E-2</v>
      </c>
      <c r="AF26" s="5">
        <v>1.7247574559827498E-2</v>
      </c>
      <c r="AG26" s="5">
        <v>1.0580204778157E-2</v>
      </c>
      <c r="AH26" s="5">
        <v>1.31233595800525E-2</v>
      </c>
      <c r="AI26" s="5">
        <v>1.0896309314587E-2</v>
      </c>
      <c r="AJ26" s="5">
        <f t="shared" si="2"/>
        <v>0</v>
      </c>
      <c r="AK26" s="5" t="s">
        <v>310</v>
      </c>
      <c r="AL26" s="3">
        <v>4.2533081285444198E-3</v>
      </c>
      <c r="AM26" s="3">
        <v>9.6618357487922701E-3</v>
      </c>
      <c r="AN26" s="3">
        <v>3.77992440151197E-3</v>
      </c>
      <c r="AO26" s="3">
        <v>2.2687169145450001E-3</v>
      </c>
      <c r="AP26" s="3">
        <v>7.2068137147848904E-3</v>
      </c>
      <c r="AQ26" s="3">
        <v>5.6899004267425297E-3</v>
      </c>
      <c r="AR26" s="3">
        <f t="shared" si="3"/>
        <v>0</v>
      </c>
      <c r="AS26" s="3" t="s">
        <v>310</v>
      </c>
    </row>
    <row r="27" spans="1:45" x14ac:dyDescent="0.2">
      <c r="A27" t="s">
        <v>268</v>
      </c>
      <c r="B27" s="4" t="s">
        <v>310</v>
      </c>
      <c r="C27" s="2" t="s">
        <v>310</v>
      </c>
      <c r="D27" s="5" t="s">
        <v>310</v>
      </c>
      <c r="E27" s="3" t="s">
        <v>310</v>
      </c>
      <c r="F27" s="92" t="s">
        <v>314</v>
      </c>
      <c r="G27" s="92" t="s">
        <v>315</v>
      </c>
      <c r="I27" s="10">
        <v>2.9833284586136301E-2</v>
      </c>
      <c r="J27" s="10">
        <v>1.8361923169847801E-2</v>
      </c>
      <c r="K27" s="10">
        <v>1.29645635263613E-3</v>
      </c>
      <c r="L27" s="10">
        <v>1.9031954887218001E-2</v>
      </c>
      <c r="M27" s="10">
        <v>1.3236088600756301E-2</v>
      </c>
      <c r="N27" s="10">
        <v>9.2547491475888904E-3</v>
      </c>
      <c r="O27" s="4">
        <f t="shared" si="0"/>
        <v>0</v>
      </c>
      <c r="P27" s="4" t="s">
        <v>310</v>
      </c>
      <c r="Q27" s="2">
        <v>7.1347031963470305E-4</v>
      </c>
      <c r="R27" s="2">
        <v>2.1726479146459698E-2</v>
      </c>
      <c r="S27" s="2">
        <v>1.42489610132595E-2</v>
      </c>
      <c r="T27" s="2">
        <v>1.32091814638372E-2</v>
      </c>
      <c r="U27" s="2">
        <v>4.1738776341239897E-3</v>
      </c>
      <c r="V27" s="2">
        <v>8.8469478030079598E-4</v>
      </c>
      <c r="W27" s="2">
        <v>2.0229265003371502E-3</v>
      </c>
      <c r="X27" s="2">
        <v>6.4857313909399304E-3</v>
      </c>
      <c r="Y27" s="2">
        <v>4.6986961118289702E-3</v>
      </c>
      <c r="Z27" s="2">
        <f t="shared" si="1"/>
        <v>0</v>
      </c>
      <c r="AA27" s="2" t="s">
        <v>310</v>
      </c>
      <c r="AB27" s="5">
        <v>2.0289049471928899E-2</v>
      </c>
      <c r="AC27" s="5">
        <v>2.0567786790266499E-2</v>
      </c>
      <c r="AD27" s="5">
        <v>1.7135023989033601E-2</v>
      </c>
      <c r="AE27" s="5">
        <v>1.0028204324663101E-2</v>
      </c>
      <c r="AF27" s="5">
        <v>1.5450952209845501E-2</v>
      </c>
      <c r="AG27" s="5">
        <v>9.5563139931740607E-3</v>
      </c>
      <c r="AH27" s="5">
        <v>4.2322834645669299E-2</v>
      </c>
      <c r="AI27" s="5">
        <v>2.3198594024604599E-2</v>
      </c>
      <c r="AJ27" s="5">
        <f t="shared" si="2"/>
        <v>0</v>
      </c>
      <c r="AK27" s="5" t="s">
        <v>310</v>
      </c>
      <c r="AL27" s="3">
        <v>0.12618147448015099</v>
      </c>
      <c r="AM27" s="3">
        <v>0.12721417069243199</v>
      </c>
      <c r="AN27" s="3">
        <v>0.16316673666526699</v>
      </c>
      <c r="AO27" s="3">
        <v>2.1426770859591601E-2</v>
      </c>
      <c r="AP27" s="3">
        <v>7.29416903253986E-2</v>
      </c>
      <c r="AQ27" s="3">
        <v>7.3494547178757696E-2</v>
      </c>
      <c r="AR27" s="3">
        <f t="shared" si="3"/>
        <v>0</v>
      </c>
      <c r="AS27" s="3" t="s">
        <v>310</v>
      </c>
    </row>
    <row r="28" spans="1:45" x14ac:dyDescent="0.2">
      <c r="A28" t="s">
        <v>277</v>
      </c>
      <c r="B28" s="4" t="s">
        <v>310</v>
      </c>
      <c r="C28" s="2" t="s">
        <v>310</v>
      </c>
      <c r="D28" s="5" t="s">
        <v>310</v>
      </c>
      <c r="E28" s="3" t="s">
        <v>310</v>
      </c>
      <c r="F28" s="92" t="s">
        <v>314</v>
      </c>
      <c r="G28" s="92" t="s">
        <v>315</v>
      </c>
      <c r="I28" s="10">
        <v>2.6323486399531999E-3</v>
      </c>
      <c r="J28" s="10">
        <v>3.8656680357574301E-3</v>
      </c>
      <c r="K28" s="10">
        <v>1.29645635263613E-3</v>
      </c>
      <c r="L28" s="10">
        <v>2.5845864661654099E-3</v>
      </c>
      <c r="M28" s="10">
        <v>2.7012425715829298E-3</v>
      </c>
      <c r="N28" s="10">
        <v>3.1660983925961999E-3</v>
      </c>
      <c r="O28" s="4">
        <f t="shared" si="0"/>
        <v>0</v>
      </c>
      <c r="P28" s="4" t="s">
        <v>310</v>
      </c>
      <c r="Q28" s="2">
        <v>2.1404109589041099E-3</v>
      </c>
      <c r="R28" s="2">
        <v>1.9398642095053301E-3</v>
      </c>
      <c r="S28" s="2">
        <v>1.78112012665743E-3</v>
      </c>
      <c r="T28" s="2">
        <v>8.6617583369424001E-4</v>
      </c>
      <c r="U28" s="2">
        <v>1.32342461569785E-3</v>
      </c>
      <c r="V28" s="2">
        <v>5.8979652020053105E-4</v>
      </c>
      <c r="W28" s="2">
        <v>1.61834120026972E-3</v>
      </c>
      <c r="X28" s="2">
        <v>1.1973657952504501E-3</v>
      </c>
      <c r="Y28" s="2">
        <v>2.11441325032304E-3</v>
      </c>
      <c r="Z28" s="2">
        <f t="shared" si="1"/>
        <v>0</v>
      </c>
      <c r="AA28" s="2" t="s">
        <v>310</v>
      </c>
      <c r="AB28" s="5">
        <v>7.7821011673151804E-3</v>
      </c>
      <c r="AC28" s="5">
        <v>6.9524913093858597E-3</v>
      </c>
      <c r="AD28" s="5">
        <v>5.4832076764907501E-3</v>
      </c>
      <c r="AE28" s="5">
        <v>5.3274835474772797E-3</v>
      </c>
      <c r="AF28" s="5">
        <v>9.7017606899029805E-3</v>
      </c>
      <c r="AG28" s="5">
        <v>7.1672354948805498E-3</v>
      </c>
      <c r="AH28" s="5">
        <v>3.60892388451444E-3</v>
      </c>
      <c r="AI28" s="5">
        <v>5.2724077328646698E-3</v>
      </c>
      <c r="AJ28" s="5">
        <f t="shared" si="2"/>
        <v>0</v>
      </c>
      <c r="AK28" s="5" t="s">
        <v>310</v>
      </c>
      <c r="AL28" s="3">
        <v>3.0718336483931902E-3</v>
      </c>
      <c r="AM28" s="3">
        <v>5.1529790660225401E-3</v>
      </c>
      <c r="AN28" s="3">
        <v>1.88996220075598E-3</v>
      </c>
      <c r="AO28" s="3">
        <v>4.5374338290899898E-3</v>
      </c>
      <c r="AP28" s="3">
        <v>5.02293077091068E-3</v>
      </c>
      <c r="AQ28" s="3">
        <v>4.2674253200569003E-3</v>
      </c>
      <c r="AR28" s="3">
        <f t="shared" si="3"/>
        <v>0</v>
      </c>
      <c r="AS28" s="3" t="s">
        <v>310</v>
      </c>
    </row>
    <row r="29" spans="1:45" x14ac:dyDescent="0.2">
      <c r="A29" t="s">
        <v>207</v>
      </c>
      <c r="B29" s="4" t="s">
        <v>310</v>
      </c>
      <c r="C29" s="2" t="s">
        <v>310</v>
      </c>
      <c r="D29" s="5" t="s">
        <v>310</v>
      </c>
      <c r="E29" s="3" t="s">
        <v>310</v>
      </c>
      <c r="F29" s="92" t="s">
        <v>314</v>
      </c>
      <c r="G29" s="92" t="s">
        <v>315</v>
      </c>
      <c r="I29" s="10">
        <v>5.8496636443404503E-4</v>
      </c>
      <c r="J29" s="10">
        <v>9.6641700893935697E-4</v>
      </c>
      <c r="K29" s="10">
        <v>4.3215211754537599E-4</v>
      </c>
      <c r="L29" s="10">
        <v>7.0488721804511296E-4</v>
      </c>
      <c r="M29" s="10">
        <v>1.08049702863317E-3</v>
      </c>
      <c r="N29" s="10">
        <v>7.3063809059912296E-4</v>
      </c>
      <c r="O29" s="4">
        <f t="shared" si="0"/>
        <v>0</v>
      </c>
      <c r="P29" s="4" t="s">
        <v>310</v>
      </c>
      <c r="Q29" s="2">
        <v>0</v>
      </c>
      <c r="R29" s="2">
        <v>7.7594568380213395E-4</v>
      </c>
      <c r="S29" s="2">
        <v>1.9790223629527E-3</v>
      </c>
      <c r="T29" s="2">
        <v>6.4963187527067995E-4</v>
      </c>
      <c r="U29" s="2">
        <v>3.0540568054565799E-4</v>
      </c>
      <c r="V29" s="2">
        <v>1.3270421704511899E-3</v>
      </c>
      <c r="W29" s="2">
        <v>5.3944706675657496E-4</v>
      </c>
      <c r="X29" s="2">
        <v>3.9912193175015002E-4</v>
      </c>
      <c r="Y29" s="2">
        <v>3.52402208387173E-4</v>
      </c>
      <c r="Z29" s="2">
        <f t="shared" si="1"/>
        <v>1</v>
      </c>
      <c r="AA29" s="2" t="s">
        <v>310</v>
      </c>
      <c r="AB29" s="5">
        <v>3.8910505836575902E-3</v>
      </c>
      <c r="AC29" s="5">
        <v>4.9246813441483203E-3</v>
      </c>
      <c r="AD29" s="5">
        <v>3.42700479780672E-3</v>
      </c>
      <c r="AE29" s="5">
        <v>2.8204324663115002E-3</v>
      </c>
      <c r="AF29" s="5">
        <v>5.0305425799496897E-3</v>
      </c>
      <c r="AG29" s="5">
        <v>3.07167235494881E-3</v>
      </c>
      <c r="AH29" s="5">
        <v>2.2965879265091898E-3</v>
      </c>
      <c r="AI29" s="5">
        <v>3.5149384885764501E-3</v>
      </c>
      <c r="AJ29" s="5">
        <f t="shared" si="2"/>
        <v>0</v>
      </c>
      <c r="AK29" s="5" t="s">
        <v>310</v>
      </c>
      <c r="AL29" s="3">
        <v>1.18147448015123E-3</v>
      </c>
      <c r="AM29" s="3">
        <v>1.28824476650564E-3</v>
      </c>
      <c r="AN29" s="3">
        <v>8.39983200335993E-4</v>
      </c>
      <c r="AO29" s="3">
        <v>1.2603982858583301E-3</v>
      </c>
      <c r="AP29" s="3">
        <v>1.0919414719371E-3</v>
      </c>
      <c r="AQ29" s="3">
        <v>9.4831673779042201E-4</v>
      </c>
      <c r="AR29" s="3">
        <f t="shared" si="3"/>
        <v>0</v>
      </c>
      <c r="AS29" s="3" t="s">
        <v>310</v>
      </c>
    </row>
    <row r="30" spans="1:45" x14ac:dyDescent="0.2">
      <c r="A30" t="s">
        <v>237</v>
      </c>
      <c r="B30" s="4" t="s">
        <v>310</v>
      </c>
      <c r="C30" s="2" t="s">
        <v>310</v>
      </c>
      <c r="D30" s="5" t="s">
        <v>310</v>
      </c>
      <c r="E30" s="3" t="s">
        <v>310</v>
      </c>
      <c r="F30" s="92" t="s">
        <v>314</v>
      </c>
      <c r="G30" s="92" t="s">
        <v>315</v>
      </c>
      <c r="I30" s="10">
        <v>2.6323486399531999E-3</v>
      </c>
      <c r="J30" s="10">
        <v>2.8992510268180702E-3</v>
      </c>
      <c r="K30" s="10">
        <v>4.3215211754537601E-3</v>
      </c>
      <c r="L30" s="10">
        <v>2.8195488721804501E-3</v>
      </c>
      <c r="M30" s="10">
        <v>2.4311183144246399E-3</v>
      </c>
      <c r="N30" s="10">
        <v>3.8967364831953202E-3</v>
      </c>
      <c r="O30" s="4">
        <f t="shared" si="0"/>
        <v>0</v>
      </c>
      <c r="P30" s="4" t="s">
        <v>310</v>
      </c>
      <c r="Q30" s="2">
        <v>4.28082191780822E-4</v>
      </c>
      <c r="R30" s="2">
        <v>1.1639185257032001E-3</v>
      </c>
      <c r="S30" s="2">
        <v>1.3853156540668901E-3</v>
      </c>
      <c r="T30" s="2">
        <v>1.2992637505413599E-3</v>
      </c>
      <c r="U30" s="2">
        <v>2.0360378703043901E-4</v>
      </c>
      <c r="V30" s="2">
        <v>7.3724565025066395E-4</v>
      </c>
      <c r="W30" s="2">
        <v>2.6972353337828699E-4</v>
      </c>
      <c r="X30" s="2">
        <v>6.9846338056276205E-4</v>
      </c>
      <c r="Y30" s="2">
        <v>4.6986961118289697E-4</v>
      </c>
      <c r="Z30" s="2">
        <f t="shared" si="1"/>
        <v>0</v>
      </c>
      <c r="AA30" s="2" t="s">
        <v>310</v>
      </c>
      <c r="AB30" s="5">
        <v>2.2234574763757599E-3</v>
      </c>
      <c r="AC30" s="5">
        <v>2.6071842410197001E-3</v>
      </c>
      <c r="AD30" s="5">
        <v>2.7416038382453698E-3</v>
      </c>
      <c r="AE30" s="5">
        <v>2.8204324663115002E-3</v>
      </c>
      <c r="AF30" s="5">
        <v>2.1559468199784399E-3</v>
      </c>
      <c r="AG30" s="5">
        <v>2.3890784982935199E-3</v>
      </c>
      <c r="AH30" s="5">
        <v>6.23359580052493E-3</v>
      </c>
      <c r="AI30" s="5">
        <v>5.6239015817223202E-3</v>
      </c>
      <c r="AJ30" s="5">
        <f t="shared" si="2"/>
        <v>0</v>
      </c>
      <c r="AK30" s="5" t="s">
        <v>310</v>
      </c>
      <c r="AL30" s="3">
        <v>2.3629489603024601E-3</v>
      </c>
      <c r="AM30" s="3">
        <v>2.8985507246376799E-3</v>
      </c>
      <c r="AN30" s="3">
        <v>2.51994960100798E-3</v>
      </c>
      <c r="AO30" s="3">
        <v>0</v>
      </c>
      <c r="AP30" s="3">
        <v>1.5287180607119501E-3</v>
      </c>
      <c r="AQ30" s="3">
        <v>1.18539592223803E-3</v>
      </c>
      <c r="AR30" s="3">
        <f t="shared" si="3"/>
        <v>1</v>
      </c>
      <c r="AS30" s="3" t="s">
        <v>310</v>
      </c>
    </row>
    <row r="31" spans="1:45" x14ac:dyDescent="0.2">
      <c r="A31" t="s">
        <v>272</v>
      </c>
      <c r="B31" s="4" t="s">
        <v>310</v>
      </c>
      <c r="C31" s="2" t="s">
        <v>310</v>
      </c>
      <c r="D31" s="5" t="s">
        <v>310</v>
      </c>
      <c r="E31" s="3" t="s">
        <v>310</v>
      </c>
      <c r="F31" s="92" t="s">
        <v>314</v>
      </c>
      <c r="G31" s="92" t="s">
        <v>315</v>
      </c>
      <c r="I31" s="10">
        <v>8.7744954665106803E-4</v>
      </c>
      <c r="J31" s="10">
        <v>2.6576467745832301E-3</v>
      </c>
      <c r="K31" s="10">
        <v>8.6430423509075197E-4</v>
      </c>
      <c r="L31" s="10">
        <v>0</v>
      </c>
      <c r="M31" s="10">
        <v>2.7012425715829298E-3</v>
      </c>
      <c r="N31" s="10">
        <v>2.4354603019970801E-3</v>
      </c>
      <c r="O31" s="4">
        <f t="shared" si="0"/>
        <v>1</v>
      </c>
      <c r="P31" s="4" t="s">
        <v>310</v>
      </c>
      <c r="Q31" s="2">
        <v>6.4212328767123301E-3</v>
      </c>
      <c r="R31" s="2">
        <v>2.11445198836081E-2</v>
      </c>
      <c r="S31" s="2">
        <v>5.1454581436770203E-3</v>
      </c>
      <c r="T31" s="2">
        <v>1.94889562581204E-3</v>
      </c>
      <c r="U31" s="2">
        <v>1.22162272218263E-3</v>
      </c>
      <c r="V31" s="2">
        <v>1.4744913005013301E-3</v>
      </c>
      <c r="W31" s="2">
        <v>1.88806473364801E-3</v>
      </c>
      <c r="X31" s="2">
        <v>3.8914388345639601E-3</v>
      </c>
      <c r="Y31" s="2">
        <v>6.5781745565605503E-3</v>
      </c>
      <c r="Z31" s="2">
        <f t="shared" si="1"/>
        <v>0</v>
      </c>
      <c r="AA31" s="2" t="s">
        <v>310</v>
      </c>
      <c r="AB31" s="5">
        <v>8.3379655364091195E-3</v>
      </c>
      <c r="AC31" s="5">
        <v>1.1297798377751999E-2</v>
      </c>
      <c r="AD31" s="5">
        <v>1.54215215901302E-2</v>
      </c>
      <c r="AE31" s="5">
        <v>8.7746787840802306E-3</v>
      </c>
      <c r="AF31" s="5">
        <v>1.11390585698886E-2</v>
      </c>
      <c r="AG31" s="5">
        <v>1.46757679180887E-2</v>
      </c>
      <c r="AH31" s="5">
        <v>3.2808398950131198E-3</v>
      </c>
      <c r="AI31" s="5">
        <v>5.9753954305799602E-3</v>
      </c>
      <c r="AJ31" s="5">
        <f t="shared" si="2"/>
        <v>0</v>
      </c>
      <c r="AK31" s="5" t="s">
        <v>310</v>
      </c>
      <c r="AL31" s="3">
        <v>1.18147448015123E-3</v>
      </c>
      <c r="AM31" s="3">
        <v>3.5426731078905E-3</v>
      </c>
      <c r="AN31" s="3">
        <v>4.1999160016799699E-4</v>
      </c>
      <c r="AO31" s="3">
        <v>3.7811948575749901E-3</v>
      </c>
      <c r="AP31" s="3">
        <v>3.0574361214238898E-3</v>
      </c>
      <c r="AQ31" s="3">
        <v>2.6078710289236598E-3</v>
      </c>
      <c r="AR31" s="3">
        <f t="shared" si="3"/>
        <v>0</v>
      </c>
      <c r="AS31" s="3" t="s">
        <v>310</v>
      </c>
    </row>
    <row r="32" spans="1:45" x14ac:dyDescent="0.2">
      <c r="A32" t="s">
        <v>273</v>
      </c>
      <c r="B32" s="4" t="s">
        <v>310</v>
      </c>
      <c r="C32" s="2" t="s">
        <v>310</v>
      </c>
      <c r="D32" s="5" t="s">
        <v>310</v>
      </c>
      <c r="E32" s="3" t="s">
        <v>310</v>
      </c>
      <c r="F32" s="92" t="s">
        <v>314</v>
      </c>
      <c r="G32" s="92" t="s">
        <v>315</v>
      </c>
      <c r="I32" s="10">
        <v>8.7744954665106803E-4</v>
      </c>
      <c r="J32" s="10">
        <v>2.1744382701135499E-3</v>
      </c>
      <c r="K32" s="10">
        <v>8.6430423509075197E-4</v>
      </c>
      <c r="L32" s="10">
        <v>0</v>
      </c>
      <c r="M32" s="10">
        <v>2.4311183144246399E-3</v>
      </c>
      <c r="N32" s="10">
        <v>2.4354603019970801E-3</v>
      </c>
      <c r="O32" s="4">
        <f t="shared" si="0"/>
        <v>1</v>
      </c>
      <c r="P32" s="4" t="s">
        <v>310</v>
      </c>
      <c r="Q32" s="2">
        <v>6.1358447488584498E-3</v>
      </c>
      <c r="R32" s="2">
        <v>2.09505334626576E-2</v>
      </c>
      <c r="S32" s="2">
        <v>5.1454581436770203E-3</v>
      </c>
      <c r="T32" s="2">
        <v>1.94889562581204E-3</v>
      </c>
      <c r="U32" s="2">
        <v>1.22162272218263E-3</v>
      </c>
      <c r="V32" s="2">
        <v>1.3270421704511899E-3</v>
      </c>
      <c r="W32" s="2">
        <v>1.7532029669588701E-3</v>
      </c>
      <c r="X32" s="2">
        <v>3.7916583516264201E-3</v>
      </c>
      <c r="Y32" s="2">
        <v>6.4607071537648303E-3</v>
      </c>
      <c r="Z32" s="2">
        <f t="shared" si="1"/>
        <v>0</v>
      </c>
      <c r="AA32" s="2" t="s">
        <v>310</v>
      </c>
      <c r="AB32" s="5">
        <v>7.7821011673151804E-3</v>
      </c>
      <c r="AC32" s="5">
        <v>1.1008111239860899E-2</v>
      </c>
      <c r="AD32" s="5">
        <v>1.54215215901302E-2</v>
      </c>
      <c r="AE32" s="5">
        <v>8.4612973989344996E-3</v>
      </c>
      <c r="AF32" s="5">
        <v>1.1498383039885001E-2</v>
      </c>
      <c r="AG32" s="5">
        <v>1.43344709897611E-2</v>
      </c>
      <c r="AH32" s="5">
        <v>3.2808398950131198E-3</v>
      </c>
      <c r="AI32" s="5">
        <v>5.6239015817223202E-3</v>
      </c>
      <c r="AJ32" s="5">
        <f t="shared" si="2"/>
        <v>0</v>
      </c>
      <c r="AK32" s="5" t="s">
        <v>310</v>
      </c>
      <c r="AL32" s="3">
        <v>1.18147448015123E-3</v>
      </c>
      <c r="AM32" s="3">
        <v>2.8985507246376799E-3</v>
      </c>
      <c r="AN32" s="3">
        <v>4.1999160016799699E-4</v>
      </c>
      <c r="AO32" s="3">
        <v>3.7811948575749901E-3</v>
      </c>
      <c r="AP32" s="3">
        <v>2.4022712382616301E-3</v>
      </c>
      <c r="AQ32" s="3">
        <v>2.6078710289236598E-3</v>
      </c>
      <c r="AR32" s="3">
        <f t="shared" si="3"/>
        <v>0</v>
      </c>
      <c r="AS32" s="3" t="s">
        <v>310</v>
      </c>
    </row>
    <row r="33" spans="1:45" x14ac:dyDescent="0.2">
      <c r="A33" t="s">
        <v>304</v>
      </c>
      <c r="B33" s="4" t="s">
        <v>310</v>
      </c>
      <c r="C33" s="2" t="s">
        <v>310</v>
      </c>
      <c r="D33" s="5" t="s">
        <v>310</v>
      </c>
      <c r="E33" s="3" t="s">
        <v>310</v>
      </c>
      <c r="F33" s="92" t="s">
        <v>314</v>
      </c>
      <c r="G33" s="92" t="s">
        <v>315</v>
      </c>
      <c r="I33" s="10">
        <v>7.3120795554255597E-3</v>
      </c>
      <c r="J33" s="10">
        <v>2.41604252234839E-3</v>
      </c>
      <c r="K33" s="10">
        <v>3.0250648228176301E-3</v>
      </c>
      <c r="L33" s="10">
        <v>4.2293233082706799E-3</v>
      </c>
      <c r="M33" s="10">
        <v>2.9713668287412202E-3</v>
      </c>
      <c r="N33" s="10">
        <v>1.46127618119825E-3</v>
      </c>
      <c r="O33" s="4">
        <f t="shared" si="0"/>
        <v>0</v>
      </c>
      <c r="P33" s="4" t="s">
        <v>310</v>
      </c>
      <c r="Q33" s="2">
        <v>7.1347031963470305E-4</v>
      </c>
      <c r="R33" s="2">
        <v>1.9398642095053301E-3</v>
      </c>
      <c r="S33" s="2">
        <v>2.17692459924797E-3</v>
      </c>
      <c r="T33" s="2">
        <v>2.1654395842355999E-3</v>
      </c>
      <c r="U33" s="2">
        <v>6.1081136109131598E-4</v>
      </c>
      <c r="V33" s="2">
        <v>1.91683869065173E-3</v>
      </c>
      <c r="W33" s="2">
        <v>8.0917060013486195E-4</v>
      </c>
      <c r="X33" s="2">
        <v>1.2971462781879899E-3</v>
      </c>
      <c r="Y33" s="2">
        <v>1.05720662516152E-3</v>
      </c>
      <c r="Z33" s="2">
        <f t="shared" si="1"/>
        <v>0</v>
      </c>
      <c r="AA33" s="2" t="s">
        <v>310</v>
      </c>
      <c r="AB33" s="5">
        <v>5.2807115063924397E-3</v>
      </c>
      <c r="AC33" s="5">
        <v>4.3453070683661596E-3</v>
      </c>
      <c r="AD33" s="5">
        <v>2.0562028786840301E-3</v>
      </c>
      <c r="AE33" s="5">
        <v>2.8204324663115002E-3</v>
      </c>
      <c r="AF33" s="5">
        <v>6.8271649299317299E-3</v>
      </c>
      <c r="AG33" s="5">
        <v>4.7781569965870303E-3</v>
      </c>
      <c r="AH33" s="5">
        <v>3.2808398950131198E-3</v>
      </c>
      <c r="AI33" s="5">
        <v>7.0298769771529003E-3</v>
      </c>
      <c r="AJ33" s="5">
        <f t="shared" si="2"/>
        <v>0</v>
      </c>
      <c r="AK33" s="5" t="s">
        <v>310</v>
      </c>
      <c r="AL33" s="3">
        <v>1.18147448015123E-3</v>
      </c>
      <c r="AM33" s="3">
        <v>9.6618357487922703E-4</v>
      </c>
      <c r="AN33" s="3">
        <v>0</v>
      </c>
      <c r="AO33" s="3">
        <v>2.0166372573733301E-3</v>
      </c>
      <c r="AP33" s="3">
        <v>2.18388294387421E-3</v>
      </c>
      <c r="AQ33" s="3">
        <v>7.1123755334281697E-4</v>
      </c>
      <c r="AR33" s="3">
        <f t="shared" si="3"/>
        <v>1</v>
      </c>
      <c r="AS33" s="3" t="s">
        <v>310</v>
      </c>
    </row>
    <row r="34" spans="1:45" x14ac:dyDescent="0.2">
      <c r="A34" t="s">
        <v>205</v>
      </c>
      <c r="B34" s="4" t="s">
        <v>310</v>
      </c>
      <c r="C34" s="2" t="s">
        <v>310</v>
      </c>
      <c r="D34" s="5" t="s">
        <v>310</v>
      </c>
      <c r="E34" s="3" t="s">
        <v>310</v>
      </c>
      <c r="F34" s="92" t="s">
        <v>314</v>
      </c>
      <c r="G34" s="92" t="s">
        <v>315</v>
      </c>
      <c r="I34" s="10">
        <v>4.3872477332553396E-3</v>
      </c>
      <c r="J34" s="10">
        <v>6.0401063058709804E-3</v>
      </c>
      <c r="K34" s="10">
        <v>4.1054451166810703E-3</v>
      </c>
      <c r="L34" s="10">
        <v>3.5244360902255598E-3</v>
      </c>
      <c r="M34" s="10">
        <v>5.9427336574824404E-3</v>
      </c>
      <c r="N34" s="10">
        <v>7.7934729663906499E-3</v>
      </c>
      <c r="O34" s="4">
        <f t="shared" ref="O34:O62" si="4">COUNTIF(I34:N34,0)</f>
        <v>0</v>
      </c>
      <c r="P34" s="4" t="s">
        <v>310</v>
      </c>
      <c r="Q34" s="2">
        <v>4.28082191780822E-4</v>
      </c>
      <c r="R34" s="2">
        <v>9.69932104752667E-4</v>
      </c>
      <c r="S34" s="2">
        <v>9.8951118147635108E-4</v>
      </c>
      <c r="T34" s="2">
        <v>1.0827197921178E-3</v>
      </c>
      <c r="U34" s="2">
        <v>0</v>
      </c>
      <c r="V34" s="2">
        <v>2.9489826010026498E-4</v>
      </c>
      <c r="W34" s="2">
        <v>0</v>
      </c>
      <c r="X34" s="2">
        <v>2.9934144881261203E-4</v>
      </c>
      <c r="Y34" s="2">
        <v>3.52402208387173E-4</v>
      </c>
      <c r="Z34" s="2">
        <f t="shared" ref="Z34:Z62" si="5">COUNTIF(Q34:Y34,0)</f>
        <v>2</v>
      </c>
      <c r="AA34" s="2" t="s">
        <v>310</v>
      </c>
      <c r="AB34" s="5">
        <v>9.4496942745969995E-3</v>
      </c>
      <c r="AC34" s="5">
        <v>1.30359212050985E-2</v>
      </c>
      <c r="AD34" s="5">
        <v>9.2529129540781397E-3</v>
      </c>
      <c r="AE34" s="5">
        <v>9.4014415543716701E-3</v>
      </c>
      <c r="AF34" s="5">
        <v>1.22170319798778E-2</v>
      </c>
      <c r="AG34" s="5">
        <v>6.1433447098976097E-3</v>
      </c>
      <c r="AH34" s="5">
        <v>8.20209973753281E-3</v>
      </c>
      <c r="AI34" s="5">
        <v>1.19507908611599E-2</v>
      </c>
      <c r="AJ34" s="5">
        <f t="shared" ref="AJ34:AJ62" si="6">COUNTIF(AB34:AI34,0)</f>
        <v>0</v>
      </c>
      <c r="AK34" s="5" t="s">
        <v>310</v>
      </c>
      <c r="AL34" s="3">
        <v>2.5992438563326998E-3</v>
      </c>
      <c r="AM34" s="3">
        <v>1.6103059581320501E-3</v>
      </c>
      <c r="AN34" s="3">
        <v>1.4699706005879901E-3</v>
      </c>
      <c r="AO34" s="3">
        <v>1.2603982858583301E-3</v>
      </c>
      <c r="AP34" s="3">
        <v>6.5516488316226204E-4</v>
      </c>
      <c r="AQ34" s="3">
        <v>7.1123755334281697E-4</v>
      </c>
      <c r="AR34" s="3">
        <f t="shared" ref="AR34:AR62" si="7">COUNTIF(AL34:AQ34,0)</f>
        <v>0</v>
      </c>
      <c r="AS34" s="3" t="s">
        <v>310</v>
      </c>
    </row>
    <row r="35" spans="1:45" x14ac:dyDescent="0.2">
      <c r="A35" t="s">
        <v>287</v>
      </c>
      <c r="B35" s="4" t="s">
        <v>310</v>
      </c>
      <c r="C35" s="2" t="s">
        <v>310</v>
      </c>
      <c r="D35" s="5" t="s">
        <v>310</v>
      </c>
      <c r="E35" s="3" t="s">
        <v>310</v>
      </c>
      <c r="F35" s="92" t="s">
        <v>314</v>
      </c>
      <c r="G35" s="92" t="s">
        <v>315</v>
      </c>
      <c r="I35" s="10">
        <v>4.0947645510383199E-3</v>
      </c>
      <c r="J35" s="10">
        <v>5.3152935491664697E-3</v>
      </c>
      <c r="K35" s="10">
        <v>3.8893690579083801E-3</v>
      </c>
      <c r="L35" s="10">
        <v>3.5244360902255598E-3</v>
      </c>
      <c r="M35" s="10">
        <v>5.4024851431658596E-3</v>
      </c>
      <c r="N35" s="10">
        <v>7.5499269361909401E-3</v>
      </c>
      <c r="O35" s="4">
        <f t="shared" si="4"/>
        <v>0</v>
      </c>
      <c r="P35" s="4" t="s">
        <v>310</v>
      </c>
      <c r="Q35" s="2">
        <v>4.28082191780822E-4</v>
      </c>
      <c r="R35" s="2">
        <v>7.7594568380213395E-4</v>
      </c>
      <c r="S35" s="2">
        <v>7.9160894518107996E-4</v>
      </c>
      <c r="T35" s="2">
        <v>8.6617583369424001E-4</v>
      </c>
      <c r="U35" s="2">
        <v>0</v>
      </c>
      <c r="V35" s="2">
        <v>2.9489826010026498E-4</v>
      </c>
      <c r="W35" s="2">
        <v>0</v>
      </c>
      <c r="X35" s="2">
        <v>2.9934144881261203E-4</v>
      </c>
      <c r="Y35" s="2">
        <v>3.52402208387173E-4</v>
      </c>
      <c r="Z35" s="2">
        <f t="shared" si="5"/>
        <v>2</v>
      </c>
      <c r="AA35" s="2" t="s">
        <v>310</v>
      </c>
      <c r="AB35" s="5">
        <v>8.6158977209560908E-3</v>
      </c>
      <c r="AC35" s="5">
        <v>1.1297798377751999E-2</v>
      </c>
      <c r="AD35" s="5">
        <v>7.8821110349554507E-3</v>
      </c>
      <c r="AE35" s="5">
        <v>8.4612973989344996E-3</v>
      </c>
      <c r="AF35" s="5">
        <v>1.11390585698886E-2</v>
      </c>
      <c r="AG35" s="5">
        <v>5.1194539249146799E-3</v>
      </c>
      <c r="AH35" s="5">
        <v>7.8740157480314994E-3</v>
      </c>
      <c r="AI35" s="5">
        <v>1.15992970123023E-2</v>
      </c>
      <c r="AJ35" s="5">
        <f t="shared" si="6"/>
        <v>0</v>
      </c>
      <c r="AK35" s="5" t="s">
        <v>310</v>
      </c>
      <c r="AL35" s="3">
        <v>2.5992438563326998E-3</v>
      </c>
      <c r="AM35" s="3">
        <v>1.6103059581320501E-3</v>
      </c>
      <c r="AN35" s="3">
        <v>1.4699706005879901E-3</v>
      </c>
      <c r="AO35" s="3">
        <v>1.2603982858583301E-3</v>
      </c>
      <c r="AP35" s="3">
        <v>6.5516488316226204E-4</v>
      </c>
      <c r="AQ35" s="3">
        <v>7.1123755334281697E-4</v>
      </c>
      <c r="AR35" s="3">
        <f t="shared" si="7"/>
        <v>0</v>
      </c>
      <c r="AS35" s="3" t="s">
        <v>310</v>
      </c>
    </row>
    <row r="36" spans="1:45" x14ac:dyDescent="0.2">
      <c r="A36" t="s">
        <v>274</v>
      </c>
      <c r="B36" s="4" t="s">
        <v>310</v>
      </c>
      <c r="C36" s="2" t="s">
        <v>311</v>
      </c>
      <c r="D36" s="5" t="s">
        <v>310</v>
      </c>
      <c r="E36" s="3" t="s">
        <v>311</v>
      </c>
      <c r="F36" s="93" t="s">
        <v>324</v>
      </c>
      <c r="G36" s="93" t="s">
        <v>326</v>
      </c>
      <c r="I36" s="10">
        <v>2.92483182217023E-3</v>
      </c>
      <c r="J36" s="10">
        <v>3.8656680357574301E-3</v>
      </c>
      <c r="K36" s="10">
        <v>1.7286084701815E-3</v>
      </c>
      <c r="L36" s="10">
        <v>9.3984962406015E-4</v>
      </c>
      <c r="M36" s="10">
        <v>2.4311183144246399E-3</v>
      </c>
      <c r="N36" s="10">
        <v>1.21773015099854E-3</v>
      </c>
      <c r="O36" s="4">
        <f t="shared" si="4"/>
        <v>0</v>
      </c>
      <c r="P36" s="4" t="s">
        <v>310</v>
      </c>
      <c r="Q36" s="2">
        <v>0</v>
      </c>
      <c r="R36" s="2">
        <v>1.3579049466537301E-3</v>
      </c>
      <c r="S36" s="2">
        <v>2.7706313081337802E-3</v>
      </c>
      <c r="T36" s="2">
        <v>6.4963187527067995E-4</v>
      </c>
      <c r="U36" s="2">
        <v>0</v>
      </c>
      <c r="V36" s="2">
        <v>5.8979652020053105E-4</v>
      </c>
      <c r="W36" s="2">
        <v>0</v>
      </c>
      <c r="X36" s="2">
        <v>4.9890241468768704E-4</v>
      </c>
      <c r="Y36" s="2">
        <v>0</v>
      </c>
      <c r="Z36" s="2">
        <f t="shared" si="5"/>
        <v>4</v>
      </c>
      <c r="AA36" s="2" t="s">
        <v>311</v>
      </c>
      <c r="AB36" s="5">
        <v>4.7248471372984997E-3</v>
      </c>
      <c r="AC36" s="5">
        <v>8.4009269988412506E-3</v>
      </c>
      <c r="AD36" s="5">
        <v>6.5113091158327599E-3</v>
      </c>
      <c r="AE36" s="5">
        <v>4.3873393920401101E-3</v>
      </c>
      <c r="AF36" s="5">
        <v>3.9525691699604697E-3</v>
      </c>
      <c r="AG36" s="5">
        <v>3.7542662116041002E-3</v>
      </c>
      <c r="AH36" s="5">
        <v>5.2493438320209999E-3</v>
      </c>
      <c r="AI36" s="5">
        <v>2.8119507908611601E-3</v>
      </c>
      <c r="AJ36" s="5">
        <f t="shared" si="6"/>
        <v>0</v>
      </c>
      <c r="AK36" s="5" t="s">
        <v>310</v>
      </c>
      <c r="AL36" s="3">
        <v>7.0888468809073696E-4</v>
      </c>
      <c r="AM36" s="3">
        <v>1.28824476650564E-3</v>
      </c>
      <c r="AN36" s="3">
        <v>0</v>
      </c>
      <c r="AO36" s="3">
        <v>0</v>
      </c>
      <c r="AP36" s="3">
        <v>6.5516488316226204E-4</v>
      </c>
      <c r="AQ36" s="3">
        <v>0</v>
      </c>
      <c r="AR36" s="3">
        <f t="shared" si="7"/>
        <v>3</v>
      </c>
      <c r="AS36" s="3" t="s">
        <v>311</v>
      </c>
    </row>
    <row r="37" spans="1:45" x14ac:dyDescent="0.2">
      <c r="A37" t="s">
        <v>290</v>
      </c>
      <c r="B37" s="4" t="s">
        <v>310</v>
      </c>
      <c r="C37" s="2" t="s">
        <v>311</v>
      </c>
      <c r="D37" s="5" t="s">
        <v>310</v>
      </c>
      <c r="E37" s="3" t="s">
        <v>311</v>
      </c>
      <c r="F37" s="93" t="s">
        <v>324</v>
      </c>
      <c r="G37" s="93" t="s">
        <v>326</v>
      </c>
      <c r="I37" s="10">
        <v>4.97221409768938E-3</v>
      </c>
      <c r="J37" s="10">
        <v>2.41604252234839E-3</v>
      </c>
      <c r="K37" s="10">
        <v>1.0371650821089E-2</v>
      </c>
      <c r="L37" s="10">
        <v>4.4642857142857097E-3</v>
      </c>
      <c r="M37" s="10">
        <v>5.1323608860075597E-3</v>
      </c>
      <c r="N37" s="10">
        <v>5.60155869459328E-3</v>
      </c>
      <c r="O37" s="4">
        <f t="shared" si="4"/>
        <v>0</v>
      </c>
      <c r="P37" s="4" t="s">
        <v>310</v>
      </c>
      <c r="Q37" s="2">
        <v>2.8538812785388099E-4</v>
      </c>
      <c r="R37" s="2">
        <v>3.8797284190106697E-4</v>
      </c>
      <c r="S37" s="2">
        <v>5.9370670888581002E-4</v>
      </c>
      <c r="T37" s="2">
        <v>1.2992637505413599E-3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f t="shared" si="5"/>
        <v>5</v>
      </c>
      <c r="AA37" s="2" t="s">
        <v>311</v>
      </c>
      <c r="AB37" s="5">
        <v>2.2234574763757599E-3</v>
      </c>
      <c r="AC37" s="5">
        <v>2.3174971031286202E-3</v>
      </c>
      <c r="AD37" s="5">
        <v>2.3989033584647002E-3</v>
      </c>
      <c r="AE37" s="5">
        <v>1.25352554058289E-3</v>
      </c>
      <c r="AF37" s="5">
        <v>7.1864893999281395E-4</v>
      </c>
      <c r="AG37" s="5">
        <v>1.0238907849829399E-3</v>
      </c>
      <c r="AH37" s="5">
        <v>0</v>
      </c>
      <c r="AI37" s="5">
        <v>0</v>
      </c>
      <c r="AJ37" s="5">
        <f t="shared" si="6"/>
        <v>2</v>
      </c>
      <c r="AK37" s="5" t="s">
        <v>310</v>
      </c>
      <c r="AL37" s="3">
        <v>7.0888468809073696E-4</v>
      </c>
      <c r="AM37" s="3">
        <v>6.4412238325281795E-4</v>
      </c>
      <c r="AN37" s="3">
        <v>1.0499790004199899E-3</v>
      </c>
      <c r="AO37" s="3">
        <v>0</v>
      </c>
      <c r="AP37" s="3">
        <v>0</v>
      </c>
      <c r="AQ37" s="3">
        <v>0</v>
      </c>
      <c r="AR37" s="3">
        <f t="shared" si="7"/>
        <v>3</v>
      </c>
      <c r="AS37" s="3" t="s">
        <v>311</v>
      </c>
    </row>
    <row r="38" spans="1:45" x14ac:dyDescent="0.2">
      <c r="A38" t="s">
        <v>275</v>
      </c>
      <c r="B38" s="4" t="s">
        <v>310</v>
      </c>
      <c r="C38" s="2" t="s">
        <v>311</v>
      </c>
      <c r="D38" s="5" t="s">
        <v>310</v>
      </c>
      <c r="E38" s="3" t="s">
        <v>311</v>
      </c>
      <c r="F38" s="93" t="s">
        <v>324</v>
      </c>
      <c r="G38" s="93" t="s">
        <v>326</v>
      </c>
      <c r="I38" s="10">
        <v>1.46241591108511E-3</v>
      </c>
      <c r="J38" s="10">
        <v>1.6912297656438799E-3</v>
      </c>
      <c r="K38" s="10">
        <v>8.6430423509075197E-4</v>
      </c>
      <c r="L38" s="10">
        <v>0</v>
      </c>
      <c r="M38" s="10">
        <v>1.08049702863317E-3</v>
      </c>
      <c r="N38" s="10">
        <v>7.3063809059912296E-4</v>
      </c>
      <c r="O38" s="4">
        <f t="shared" si="4"/>
        <v>1</v>
      </c>
      <c r="P38" s="4" t="s">
        <v>310</v>
      </c>
      <c r="Q38" s="2">
        <v>0</v>
      </c>
      <c r="R38" s="2">
        <v>5.8195926285160003E-4</v>
      </c>
      <c r="S38" s="2">
        <v>7.9160894518107996E-4</v>
      </c>
      <c r="T38" s="2">
        <v>0</v>
      </c>
      <c r="U38" s="2">
        <v>0</v>
      </c>
      <c r="V38" s="2">
        <v>0</v>
      </c>
      <c r="W38" s="2">
        <v>0</v>
      </c>
      <c r="X38" s="2">
        <v>2.9934144881261203E-4</v>
      </c>
      <c r="Y38" s="2">
        <v>0</v>
      </c>
      <c r="Z38" s="2">
        <f t="shared" si="5"/>
        <v>6</v>
      </c>
      <c r="AA38" s="2" t="s">
        <v>311</v>
      </c>
      <c r="AB38" s="5">
        <v>2.2234574763757599E-3</v>
      </c>
      <c r="AC38" s="5">
        <v>4.0556199304750901E-3</v>
      </c>
      <c r="AD38" s="5">
        <v>4.1124057573680602E-3</v>
      </c>
      <c r="AE38" s="5">
        <v>2.50705108116578E-3</v>
      </c>
      <c r="AF38" s="5">
        <v>1.07797340998922E-3</v>
      </c>
      <c r="AG38" s="5">
        <v>1.70648464163823E-3</v>
      </c>
      <c r="AH38" s="5">
        <v>3.2808398950131198E-3</v>
      </c>
      <c r="AI38" s="5">
        <v>1.4059753954305801E-3</v>
      </c>
      <c r="AJ38" s="5">
        <f t="shared" si="6"/>
        <v>0</v>
      </c>
      <c r="AK38" s="5" t="s">
        <v>310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f t="shared" si="7"/>
        <v>6</v>
      </c>
      <c r="AS38" s="3" t="s">
        <v>311</v>
      </c>
    </row>
    <row r="39" spans="1:45" x14ac:dyDescent="0.2">
      <c r="A39" t="s">
        <v>289</v>
      </c>
      <c r="B39" s="4" t="s">
        <v>310</v>
      </c>
      <c r="C39" s="2" t="s">
        <v>311</v>
      </c>
      <c r="D39" s="5" t="s">
        <v>310</v>
      </c>
      <c r="E39" s="3" t="s">
        <v>311</v>
      </c>
      <c r="F39" s="93" t="s">
        <v>324</v>
      </c>
      <c r="G39" s="93" t="s">
        <v>326</v>
      </c>
      <c r="I39" s="10">
        <v>2.6323486399531999E-3</v>
      </c>
      <c r="J39" s="10">
        <v>2.41604252234839E-3</v>
      </c>
      <c r="K39" s="10">
        <v>1.29645635263613E-3</v>
      </c>
      <c r="L39" s="10">
        <v>1.1748120300751901E-3</v>
      </c>
      <c r="M39" s="10">
        <v>1.08049702863317E-3</v>
      </c>
      <c r="N39" s="10">
        <v>2.6790063321967899E-3</v>
      </c>
      <c r="O39" s="4">
        <f t="shared" si="4"/>
        <v>0</v>
      </c>
      <c r="P39" s="4" t="s">
        <v>310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4.9890241468768704E-4</v>
      </c>
      <c r="Y39" s="2">
        <v>0</v>
      </c>
      <c r="Z39" s="2">
        <f t="shared" si="5"/>
        <v>8</v>
      </c>
      <c r="AA39" s="2" t="s">
        <v>311</v>
      </c>
      <c r="AB39" s="5">
        <v>8.3379655364091202E-4</v>
      </c>
      <c r="AC39" s="5">
        <v>8.69061413673233E-4</v>
      </c>
      <c r="AD39" s="5">
        <v>1.02810143934202E-3</v>
      </c>
      <c r="AE39" s="5">
        <v>1.25352554058289E-3</v>
      </c>
      <c r="AF39" s="5">
        <v>0</v>
      </c>
      <c r="AG39" s="5">
        <v>6.8259385665529E-4</v>
      </c>
      <c r="AH39" s="5">
        <v>2.2965879265091898E-3</v>
      </c>
      <c r="AI39" s="5">
        <v>7.0298769771529003E-4</v>
      </c>
      <c r="AJ39" s="5">
        <f t="shared" si="6"/>
        <v>1</v>
      </c>
      <c r="AK39" s="5" t="s">
        <v>310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f t="shared" si="7"/>
        <v>6</v>
      </c>
      <c r="AS39" s="3" t="s">
        <v>311</v>
      </c>
    </row>
    <row r="40" spans="1:45" x14ac:dyDescent="0.2">
      <c r="A40" t="s">
        <v>222</v>
      </c>
      <c r="B40" s="4" t="s">
        <v>311</v>
      </c>
      <c r="C40" s="2" t="s">
        <v>310</v>
      </c>
      <c r="D40" s="5" t="s">
        <v>310</v>
      </c>
      <c r="E40" s="3" t="s">
        <v>311</v>
      </c>
      <c r="F40" s="94" t="s">
        <v>313</v>
      </c>
      <c r="G40" s="94" t="s">
        <v>317</v>
      </c>
      <c r="I40" s="10">
        <v>5.8496636443404503E-4</v>
      </c>
      <c r="J40" s="10">
        <v>1.2080212611742E-3</v>
      </c>
      <c r="K40" s="10">
        <v>0</v>
      </c>
      <c r="L40" s="10">
        <v>0</v>
      </c>
      <c r="M40" s="10">
        <v>0</v>
      </c>
      <c r="N40" s="10">
        <v>1.46127618119825E-3</v>
      </c>
      <c r="O40" s="4">
        <f t="shared" si="4"/>
        <v>3</v>
      </c>
      <c r="P40" s="4" t="s">
        <v>311</v>
      </c>
      <c r="Q40" s="2">
        <v>1.38413242009132E-2</v>
      </c>
      <c r="R40" s="2">
        <v>1.7846750727449099E-2</v>
      </c>
      <c r="S40" s="2">
        <v>1.0290916287354001E-2</v>
      </c>
      <c r="T40" s="2">
        <v>0</v>
      </c>
      <c r="U40" s="2">
        <v>2.0360378703043898E-3</v>
      </c>
      <c r="V40" s="2">
        <v>1.62194043055146E-3</v>
      </c>
      <c r="W40" s="2">
        <v>4.0458530006743099E-3</v>
      </c>
      <c r="X40" s="2">
        <v>9.3793653961285195E-3</v>
      </c>
      <c r="Y40" s="2">
        <v>1.0807001057206601E-2</v>
      </c>
      <c r="Z40" s="2">
        <f t="shared" si="5"/>
        <v>1</v>
      </c>
      <c r="AA40" s="2" t="s">
        <v>310</v>
      </c>
      <c r="AB40" s="5">
        <v>3.05725403001668E-2</v>
      </c>
      <c r="AC40" s="5">
        <v>3.09965237543453E-2</v>
      </c>
      <c r="AD40" s="5">
        <v>3.8039753255654597E-2</v>
      </c>
      <c r="AE40" s="5">
        <v>6.5810090880601699E-3</v>
      </c>
      <c r="AF40" s="5">
        <v>1.0420409629895801E-2</v>
      </c>
      <c r="AG40" s="5">
        <v>1.2969283276450499E-2</v>
      </c>
      <c r="AH40" s="5">
        <v>1.01706036745407E-2</v>
      </c>
      <c r="AI40" s="5">
        <v>5.9753954305799602E-3</v>
      </c>
      <c r="AJ40" s="5">
        <f t="shared" si="6"/>
        <v>0</v>
      </c>
      <c r="AK40" s="5" t="s">
        <v>310</v>
      </c>
      <c r="AL40" s="3">
        <v>2.1266540642722099E-3</v>
      </c>
      <c r="AM40" s="3">
        <v>0</v>
      </c>
      <c r="AN40" s="3">
        <v>1.25997480050399E-3</v>
      </c>
      <c r="AO40" s="3">
        <v>1.5124779430299999E-3</v>
      </c>
      <c r="AP40" s="3">
        <v>1.0919414719371E-3</v>
      </c>
      <c r="AQ40" s="3">
        <v>0</v>
      </c>
      <c r="AR40" s="3">
        <f t="shared" si="7"/>
        <v>2</v>
      </c>
      <c r="AS40" s="3" t="s">
        <v>311</v>
      </c>
    </row>
    <row r="41" spans="1:45" x14ac:dyDescent="0.2">
      <c r="A41" t="s">
        <v>215</v>
      </c>
      <c r="B41" s="4" t="s">
        <v>311</v>
      </c>
      <c r="C41" s="2" t="s">
        <v>310</v>
      </c>
      <c r="D41" s="5" t="s">
        <v>310</v>
      </c>
      <c r="E41" s="3" t="s">
        <v>311</v>
      </c>
      <c r="F41" s="94" t="s">
        <v>313</v>
      </c>
      <c r="G41" s="94" t="s">
        <v>317</v>
      </c>
      <c r="I41" s="10">
        <v>0</v>
      </c>
      <c r="J41" s="10">
        <v>4.8320850446967897E-4</v>
      </c>
      <c r="K41" s="10">
        <v>0</v>
      </c>
      <c r="L41" s="10">
        <v>0</v>
      </c>
      <c r="M41" s="10">
        <v>0</v>
      </c>
      <c r="N41" s="10">
        <v>0</v>
      </c>
      <c r="O41" s="4">
        <f t="shared" si="4"/>
        <v>5</v>
      </c>
      <c r="P41" s="4" t="s">
        <v>311</v>
      </c>
      <c r="Q41" s="2">
        <v>4.8515981735159797E-3</v>
      </c>
      <c r="R41" s="2">
        <v>1.1639185257032001E-3</v>
      </c>
      <c r="S41" s="2">
        <v>3.1664357807243198E-3</v>
      </c>
      <c r="T41" s="2">
        <v>0</v>
      </c>
      <c r="U41" s="2">
        <v>6.1081136109131598E-4</v>
      </c>
      <c r="V41" s="2">
        <v>3.53877912120318E-3</v>
      </c>
      <c r="W41" s="2">
        <v>5.3944706675657496E-4</v>
      </c>
      <c r="X41" s="2">
        <v>3.8914388345639601E-3</v>
      </c>
      <c r="Y41" s="2">
        <v>3.7589568894631701E-3</v>
      </c>
      <c r="Z41" s="2">
        <f t="shared" si="5"/>
        <v>1</v>
      </c>
      <c r="AA41" s="2" t="s">
        <v>310</v>
      </c>
      <c r="AB41" s="5">
        <v>5.5586436909394095E-4</v>
      </c>
      <c r="AC41" s="5">
        <v>4.6349942062572404E-3</v>
      </c>
      <c r="AD41" s="5">
        <v>3.7697052775873901E-3</v>
      </c>
      <c r="AE41" s="5">
        <v>5.3274835474772797E-3</v>
      </c>
      <c r="AF41" s="5">
        <v>3.9525691699604697E-3</v>
      </c>
      <c r="AG41" s="5">
        <v>5.8020477815699696E-3</v>
      </c>
      <c r="AH41" s="5">
        <v>7.2178477690288704E-3</v>
      </c>
      <c r="AI41" s="5">
        <v>1.15992970123023E-2</v>
      </c>
      <c r="AJ41" s="5">
        <f t="shared" si="6"/>
        <v>0</v>
      </c>
      <c r="AK41" s="5" t="s">
        <v>310</v>
      </c>
      <c r="AL41" s="3">
        <v>0</v>
      </c>
      <c r="AM41" s="3">
        <v>9.6618357487922703E-4</v>
      </c>
      <c r="AN41" s="3">
        <v>0</v>
      </c>
      <c r="AO41" s="3">
        <v>1.76455760020166E-3</v>
      </c>
      <c r="AP41" s="3">
        <v>1.31032976632452E-3</v>
      </c>
      <c r="AQ41" s="3">
        <v>7.1123755334281697E-4</v>
      </c>
      <c r="AR41" s="3">
        <f t="shared" si="7"/>
        <v>2</v>
      </c>
      <c r="AS41" s="3" t="s">
        <v>311</v>
      </c>
    </row>
    <row r="42" spans="1:45" x14ac:dyDescent="0.2">
      <c r="A42" t="s">
        <v>240</v>
      </c>
      <c r="B42" s="4" t="s">
        <v>311</v>
      </c>
      <c r="C42" s="2" t="s">
        <v>310</v>
      </c>
      <c r="D42" s="5" t="s">
        <v>310</v>
      </c>
      <c r="E42" s="3" t="s">
        <v>311</v>
      </c>
      <c r="F42" s="94" t="s">
        <v>313</v>
      </c>
      <c r="G42" s="94" t="s">
        <v>317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4">
        <f t="shared" si="4"/>
        <v>6</v>
      </c>
      <c r="P42" s="4" t="s">
        <v>311</v>
      </c>
      <c r="Q42" s="2">
        <v>5.5650684931506803E-3</v>
      </c>
      <c r="R42" s="2">
        <v>1.49369544131911E-2</v>
      </c>
      <c r="S42" s="2">
        <v>2.3748268355432401E-3</v>
      </c>
      <c r="T42" s="2">
        <v>3.6812472932005202E-3</v>
      </c>
      <c r="U42" s="2">
        <v>2.3414435508500499E-3</v>
      </c>
      <c r="V42" s="2">
        <v>1.62194043055146E-3</v>
      </c>
      <c r="W42" s="2">
        <v>2.4275118004045901E-3</v>
      </c>
      <c r="X42" s="2">
        <v>6.2861704250648598E-3</v>
      </c>
      <c r="Y42" s="2">
        <v>6.6956419593562798E-3</v>
      </c>
      <c r="Z42" s="2">
        <f t="shared" si="5"/>
        <v>0</v>
      </c>
      <c r="AA42" s="2" t="s">
        <v>310</v>
      </c>
      <c r="AB42" s="5">
        <v>7.5041689827681996E-3</v>
      </c>
      <c r="AC42" s="5">
        <v>1.1297798377751999E-2</v>
      </c>
      <c r="AD42" s="5">
        <v>1.7820424948594898E-2</v>
      </c>
      <c r="AE42" s="5">
        <v>1.25352554058289E-3</v>
      </c>
      <c r="AF42" s="5">
        <v>2.1559468199784399E-3</v>
      </c>
      <c r="AG42" s="5">
        <v>6.8259385665529E-4</v>
      </c>
      <c r="AH42" s="5">
        <v>1.6404199475065599E-3</v>
      </c>
      <c r="AI42" s="5">
        <v>1.7574692442882201E-3</v>
      </c>
      <c r="AJ42" s="5">
        <f t="shared" si="6"/>
        <v>0</v>
      </c>
      <c r="AK42" s="5" t="s">
        <v>310</v>
      </c>
      <c r="AL42" s="3">
        <v>1.18147448015123E-3</v>
      </c>
      <c r="AM42" s="3">
        <v>6.4412238325281795E-4</v>
      </c>
      <c r="AN42" s="3">
        <v>4.1999160016799699E-4</v>
      </c>
      <c r="AO42" s="3">
        <v>0</v>
      </c>
      <c r="AP42" s="3">
        <v>2.6206595326490499E-3</v>
      </c>
      <c r="AQ42" s="3">
        <v>0</v>
      </c>
      <c r="AR42" s="3">
        <f t="shared" si="7"/>
        <v>2</v>
      </c>
      <c r="AS42" s="3" t="s">
        <v>311</v>
      </c>
    </row>
    <row r="43" spans="1:45" x14ac:dyDescent="0.2">
      <c r="A43" t="s">
        <v>251</v>
      </c>
      <c r="B43" s="4" t="s">
        <v>311</v>
      </c>
      <c r="C43" s="2" t="s">
        <v>310</v>
      </c>
      <c r="D43" s="5" t="s">
        <v>310</v>
      </c>
      <c r="E43" s="3" t="s">
        <v>311</v>
      </c>
      <c r="F43" s="94" t="s">
        <v>313</v>
      </c>
      <c r="G43" s="94" t="s">
        <v>317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4">
        <f t="shared" si="4"/>
        <v>6</v>
      </c>
      <c r="P43" s="4" t="s">
        <v>311</v>
      </c>
      <c r="Q43" s="2">
        <v>1.71232876712329E-3</v>
      </c>
      <c r="R43" s="2">
        <v>9.69932104752667E-4</v>
      </c>
      <c r="S43" s="2">
        <v>3.3643380170195899E-3</v>
      </c>
      <c r="T43" s="2">
        <v>3.46470333477696E-3</v>
      </c>
      <c r="U43" s="2">
        <v>1.73063218975873E-3</v>
      </c>
      <c r="V43" s="2">
        <v>1.62194043055146E-3</v>
      </c>
      <c r="W43" s="2">
        <v>2.0229265003371502E-3</v>
      </c>
      <c r="X43" s="2">
        <v>1.49670724406306E-3</v>
      </c>
      <c r="Y43" s="2">
        <v>2.9366850698931001E-3</v>
      </c>
      <c r="Z43" s="2">
        <f t="shared" si="5"/>
        <v>0</v>
      </c>
      <c r="AA43" s="2" t="s">
        <v>310</v>
      </c>
      <c r="AB43" s="5">
        <v>3.0572540300166798E-3</v>
      </c>
      <c r="AC43" s="5">
        <v>3.1865585168018499E-3</v>
      </c>
      <c r="AD43" s="5">
        <v>4.7978067169294003E-3</v>
      </c>
      <c r="AE43" s="5">
        <v>3.7605766217486702E-3</v>
      </c>
      <c r="AF43" s="5">
        <v>5.7491915199425099E-3</v>
      </c>
      <c r="AG43" s="5">
        <v>3.7542662116041002E-3</v>
      </c>
      <c r="AH43" s="5">
        <v>1.9685039370078701E-3</v>
      </c>
      <c r="AI43" s="5">
        <v>4.2179261862917402E-3</v>
      </c>
      <c r="AJ43" s="5">
        <f t="shared" si="6"/>
        <v>0</v>
      </c>
      <c r="AK43" s="5" t="s">
        <v>310</v>
      </c>
      <c r="AL43" s="3">
        <v>4.7258979206049199E-4</v>
      </c>
      <c r="AM43" s="3">
        <v>6.4412238325281795E-4</v>
      </c>
      <c r="AN43" s="3">
        <v>0</v>
      </c>
      <c r="AO43" s="3">
        <v>0</v>
      </c>
      <c r="AP43" s="3">
        <v>1.5287180607119501E-3</v>
      </c>
      <c r="AQ43" s="3">
        <v>7.1123755334281697E-4</v>
      </c>
      <c r="AR43" s="3">
        <f t="shared" si="7"/>
        <v>2</v>
      </c>
      <c r="AS43" s="3" t="s">
        <v>311</v>
      </c>
    </row>
    <row r="44" spans="1:45" x14ac:dyDescent="0.2">
      <c r="A44" t="s">
        <v>247</v>
      </c>
      <c r="B44" s="4" t="s">
        <v>311</v>
      </c>
      <c r="C44" s="2" t="s">
        <v>310</v>
      </c>
      <c r="D44" s="5" t="s">
        <v>310</v>
      </c>
      <c r="E44" s="3" t="s">
        <v>311</v>
      </c>
      <c r="F44" s="94" t="s">
        <v>313</v>
      </c>
      <c r="G44" s="94" t="s">
        <v>317</v>
      </c>
      <c r="I44" s="10">
        <v>0</v>
      </c>
      <c r="J44" s="10">
        <v>0</v>
      </c>
      <c r="K44" s="10">
        <v>0</v>
      </c>
      <c r="L44" s="10">
        <v>7.0488721804511296E-4</v>
      </c>
      <c r="M44" s="10">
        <v>0</v>
      </c>
      <c r="N44" s="10">
        <v>0</v>
      </c>
      <c r="O44" s="4">
        <f t="shared" si="4"/>
        <v>5</v>
      </c>
      <c r="P44" s="4" t="s">
        <v>311</v>
      </c>
      <c r="Q44" s="2">
        <v>1.56963470319635E-3</v>
      </c>
      <c r="R44" s="2">
        <v>4.8496605237633404E-3</v>
      </c>
      <c r="S44" s="2">
        <v>1.9790223629527E-3</v>
      </c>
      <c r="T44" s="2">
        <v>4.3308791684712E-4</v>
      </c>
      <c r="U44" s="2">
        <v>1.0180189351521899E-3</v>
      </c>
      <c r="V44" s="2">
        <v>1.1795930404010599E-3</v>
      </c>
      <c r="W44" s="2">
        <v>1.3486176668914399E-3</v>
      </c>
      <c r="X44" s="2">
        <v>2.0953901416882899E-3</v>
      </c>
      <c r="Y44" s="2">
        <v>1.1746740279572399E-3</v>
      </c>
      <c r="Z44" s="2">
        <f t="shared" si="5"/>
        <v>0</v>
      </c>
      <c r="AA44" s="2" t="s">
        <v>310</v>
      </c>
      <c r="AB44" s="5">
        <v>2.7793218454697098E-3</v>
      </c>
      <c r="AC44" s="5">
        <v>3.7659327925840102E-3</v>
      </c>
      <c r="AD44" s="5">
        <v>3.0843043180260499E-3</v>
      </c>
      <c r="AE44" s="5">
        <v>0</v>
      </c>
      <c r="AF44" s="5">
        <v>1.4372978799856301E-3</v>
      </c>
      <c r="AG44" s="5">
        <v>1.70648464163823E-3</v>
      </c>
      <c r="AH44" s="5">
        <v>6.5616797900262499E-4</v>
      </c>
      <c r="AI44" s="5">
        <v>0</v>
      </c>
      <c r="AJ44" s="5">
        <f t="shared" si="6"/>
        <v>2</v>
      </c>
      <c r="AK44" s="5" t="s">
        <v>310</v>
      </c>
      <c r="AL44" s="3">
        <v>0</v>
      </c>
      <c r="AM44" s="3">
        <v>9.6618357487922703E-4</v>
      </c>
      <c r="AN44" s="3">
        <v>0</v>
      </c>
      <c r="AO44" s="3">
        <v>1.5124779430299999E-3</v>
      </c>
      <c r="AP44" s="3">
        <v>1.31032976632452E-3</v>
      </c>
      <c r="AQ44" s="3">
        <v>9.4831673779042201E-4</v>
      </c>
      <c r="AR44" s="3">
        <f t="shared" si="7"/>
        <v>2</v>
      </c>
      <c r="AS44" s="3" t="s">
        <v>311</v>
      </c>
    </row>
    <row r="45" spans="1:45" x14ac:dyDescent="0.2">
      <c r="A45" t="s">
        <v>253</v>
      </c>
      <c r="B45" s="4" t="s">
        <v>311</v>
      </c>
      <c r="C45" s="2" t="s">
        <v>310</v>
      </c>
      <c r="D45" s="5" t="s">
        <v>310</v>
      </c>
      <c r="E45" s="3" t="s">
        <v>311</v>
      </c>
      <c r="F45" s="94" t="s">
        <v>313</v>
      </c>
      <c r="G45" s="94" t="s">
        <v>317</v>
      </c>
      <c r="I45" s="10">
        <v>8.7744954665106803E-4</v>
      </c>
      <c r="J45" s="10">
        <v>0</v>
      </c>
      <c r="K45" s="10">
        <v>0</v>
      </c>
      <c r="L45" s="10">
        <v>0</v>
      </c>
      <c r="M45" s="10">
        <v>2.4311183144246399E-3</v>
      </c>
      <c r="N45" s="10">
        <v>9.7418412079883102E-4</v>
      </c>
      <c r="O45" s="4">
        <f t="shared" si="4"/>
        <v>3</v>
      </c>
      <c r="P45" s="4" t="s">
        <v>311</v>
      </c>
      <c r="Q45" s="2">
        <v>3.4246575342465799E-3</v>
      </c>
      <c r="R45" s="2">
        <v>0</v>
      </c>
      <c r="S45" s="2">
        <v>3.9580447259054E-3</v>
      </c>
      <c r="T45" s="2">
        <v>2.5985275010827198E-3</v>
      </c>
      <c r="U45" s="2">
        <v>2.8504530184261401E-3</v>
      </c>
      <c r="V45" s="2">
        <v>2.3591860808021199E-3</v>
      </c>
      <c r="W45" s="2">
        <v>2.5623735670937302E-3</v>
      </c>
      <c r="X45" s="2">
        <v>2.19517062462582E-3</v>
      </c>
      <c r="Y45" s="2">
        <v>3.6414894866674502E-3</v>
      </c>
      <c r="Z45" s="2">
        <f t="shared" si="5"/>
        <v>1</v>
      </c>
      <c r="AA45" s="2" t="s">
        <v>310</v>
      </c>
      <c r="AB45" s="5">
        <v>2.7793218454697098E-3</v>
      </c>
      <c r="AC45" s="5">
        <v>5.7937427578215496E-3</v>
      </c>
      <c r="AD45" s="5">
        <v>4.4551062371487298E-3</v>
      </c>
      <c r="AE45" s="5">
        <v>8.7746787840802306E-3</v>
      </c>
      <c r="AF45" s="5">
        <v>1.07797340998922E-2</v>
      </c>
      <c r="AG45" s="5">
        <v>4.7781569965870303E-3</v>
      </c>
      <c r="AH45" s="5">
        <v>1.01706036745407E-2</v>
      </c>
      <c r="AI45" s="5">
        <v>1.15992970123023E-2</v>
      </c>
      <c r="AJ45" s="5">
        <f t="shared" si="6"/>
        <v>0</v>
      </c>
      <c r="AK45" s="5" t="s">
        <v>310</v>
      </c>
      <c r="AL45" s="3">
        <v>0</v>
      </c>
      <c r="AM45" s="3">
        <v>0</v>
      </c>
      <c r="AN45" s="3">
        <v>0</v>
      </c>
      <c r="AO45" s="3">
        <v>5.0415931434333295E-4</v>
      </c>
      <c r="AP45" s="3">
        <v>0</v>
      </c>
      <c r="AQ45" s="3">
        <v>0</v>
      </c>
      <c r="AR45" s="3">
        <f t="shared" si="7"/>
        <v>5</v>
      </c>
      <c r="AS45" s="3" t="s">
        <v>311</v>
      </c>
    </row>
    <row r="46" spans="1:45" x14ac:dyDescent="0.2">
      <c r="A46" t="s">
        <v>250</v>
      </c>
      <c r="B46" s="4" t="s">
        <v>311</v>
      </c>
      <c r="C46" s="2" t="s">
        <v>310</v>
      </c>
      <c r="D46" s="5" t="s">
        <v>310</v>
      </c>
      <c r="E46" s="3" t="s">
        <v>311</v>
      </c>
      <c r="F46" s="94" t="s">
        <v>313</v>
      </c>
      <c r="G46" s="94" t="s">
        <v>317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4">
        <f t="shared" si="4"/>
        <v>6</v>
      </c>
      <c r="P46" s="4" t="s">
        <v>311</v>
      </c>
      <c r="Q46" s="2">
        <v>8.56164383561644E-4</v>
      </c>
      <c r="R46" s="2">
        <v>7.7594568380213395E-4</v>
      </c>
      <c r="S46" s="2">
        <v>2.17692459924797E-3</v>
      </c>
      <c r="T46" s="2">
        <v>4.3308791684712E-4</v>
      </c>
      <c r="U46" s="2">
        <v>5.0900946757609703E-4</v>
      </c>
      <c r="V46" s="2">
        <v>1.03214391035093E-3</v>
      </c>
      <c r="W46" s="2">
        <v>8.0917060013486195E-4</v>
      </c>
      <c r="X46" s="2">
        <v>1.2971462781879899E-3</v>
      </c>
      <c r="Y46" s="2">
        <v>8.22271819570069E-4</v>
      </c>
      <c r="Z46" s="2">
        <f t="shared" si="5"/>
        <v>0</v>
      </c>
      <c r="AA46" s="2" t="s">
        <v>310</v>
      </c>
      <c r="AB46" s="5">
        <v>1.6675931072818199E-3</v>
      </c>
      <c r="AC46" s="5">
        <v>1.1587485515643101E-3</v>
      </c>
      <c r="AD46" s="5">
        <v>1.02810143934202E-3</v>
      </c>
      <c r="AE46" s="5">
        <v>0</v>
      </c>
      <c r="AF46" s="5">
        <v>1.79662234998203E-3</v>
      </c>
      <c r="AG46" s="5">
        <v>1.36518771331058E-3</v>
      </c>
      <c r="AH46" s="5">
        <v>1.9685039370078701E-3</v>
      </c>
      <c r="AI46" s="5">
        <v>1.7574692442882201E-3</v>
      </c>
      <c r="AJ46" s="5">
        <f t="shared" si="6"/>
        <v>1</v>
      </c>
      <c r="AK46" s="5" t="s">
        <v>310</v>
      </c>
      <c r="AL46" s="3">
        <v>0</v>
      </c>
      <c r="AM46" s="3">
        <v>1.28824476650564E-3</v>
      </c>
      <c r="AN46" s="3">
        <v>0</v>
      </c>
      <c r="AO46" s="3">
        <v>0</v>
      </c>
      <c r="AP46" s="3">
        <v>2.4022712382616301E-3</v>
      </c>
      <c r="AQ46" s="3">
        <v>0</v>
      </c>
      <c r="AR46" s="3">
        <f t="shared" si="7"/>
        <v>4</v>
      </c>
      <c r="AS46" s="3" t="s">
        <v>311</v>
      </c>
    </row>
    <row r="47" spans="1:45" x14ac:dyDescent="0.2">
      <c r="A47" t="s">
        <v>254</v>
      </c>
      <c r="B47" s="4" t="s">
        <v>311</v>
      </c>
      <c r="C47" s="2" t="s">
        <v>310</v>
      </c>
      <c r="D47" s="5" t="s">
        <v>310</v>
      </c>
      <c r="E47" s="3" t="s">
        <v>311</v>
      </c>
      <c r="F47" s="94" t="s">
        <v>313</v>
      </c>
      <c r="G47" s="94" t="s">
        <v>317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4">
        <f t="shared" si="4"/>
        <v>6</v>
      </c>
      <c r="P47" s="4" t="s">
        <v>311</v>
      </c>
      <c r="Q47" s="2">
        <v>1.56963470319635E-3</v>
      </c>
      <c r="R47" s="2">
        <v>0</v>
      </c>
      <c r="S47" s="2">
        <v>7.9160894518107996E-4</v>
      </c>
      <c r="T47" s="2">
        <v>0</v>
      </c>
      <c r="U47" s="2">
        <v>1.11982082866741E-3</v>
      </c>
      <c r="V47" s="2">
        <v>1.4744913005013301E-3</v>
      </c>
      <c r="W47" s="2">
        <v>1.61834120026972E-3</v>
      </c>
      <c r="X47" s="2">
        <v>1.89582917581321E-3</v>
      </c>
      <c r="Y47" s="2">
        <v>1.8794784447315901E-3</v>
      </c>
      <c r="Z47" s="2">
        <f t="shared" si="5"/>
        <v>2</v>
      </c>
      <c r="AA47" s="2" t="s">
        <v>310</v>
      </c>
      <c r="AB47" s="5">
        <v>1.1117287381878799E-3</v>
      </c>
      <c r="AC47" s="5">
        <v>3.4762456546929298E-3</v>
      </c>
      <c r="AD47" s="5">
        <v>2.0562028786840301E-3</v>
      </c>
      <c r="AE47" s="5">
        <v>5.01410216233156E-3</v>
      </c>
      <c r="AF47" s="5">
        <v>4.3118936399568798E-3</v>
      </c>
      <c r="AG47" s="5">
        <v>1.70648464163823E-3</v>
      </c>
      <c r="AH47" s="5">
        <v>4.59317585301837E-3</v>
      </c>
      <c r="AI47" s="5">
        <v>4.5694200351493802E-3</v>
      </c>
      <c r="AJ47" s="5">
        <f t="shared" si="6"/>
        <v>0</v>
      </c>
      <c r="AK47" s="5" t="s">
        <v>310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f t="shared" si="7"/>
        <v>6</v>
      </c>
      <c r="AS47" s="3" t="s">
        <v>311</v>
      </c>
    </row>
    <row r="48" spans="1:45" x14ac:dyDescent="0.2">
      <c r="A48" t="s">
        <v>276</v>
      </c>
      <c r="B48" s="4" t="s">
        <v>311</v>
      </c>
      <c r="C48" s="2" t="s">
        <v>310</v>
      </c>
      <c r="D48" s="5" t="s">
        <v>310</v>
      </c>
      <c r="E48" s="3" t="s">
        <v>311</v>
      </c>
      <c r="F48" s="94" t="s">
        <v>313</v>
      </c>
      <c r="G48" s="94" t="s">
        <v>317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4">
        <f t="shared" si="4"/>
        <v>6</v>
      </c>
      <c r="P48" s="4" t="s">
        <v>311</v>
      </c>
      <c r="Q48" s="2">
        <v>7.1347031963470305E-4</v>
      </c>
      <c r="R48" s="2">
        <v>0</v>
      </c>
      <c r="S48" s="2">
        <v>7.9160894518107996E-4</v>
      </c>
      <c r="T48" s="2">
        <v>0</v>
      </c>
      <c r="U48" s="2">
        <v>7.1261325460653601E-4</v>
      </c>
      <c r="V48" s="2">
        <v>1.1795930404010599E-3</v>
      </c>
      <c r="W48" s="2">
        <v>8.0917060013486195E-4</v>
      </c>
      <c r="X48" s="2">
        <v>1.2971462781879899E-3</v>
      </c>
      <c r="Y48" s="2">
        <v>1.2921414307529701E-3</v>
      </c>
      <c r="Z48" s="2">
        <f t="shared" si="5"/>
        <v>2</v>
      </c>
      <c r="AA48" s="2" t="s">
        <v>310</v>
      </c>
      <c r="AB48" s="5">
        <v>1.1117287381878799E-3</v>
      </c>
      <c r="AC48" s="5">
        <v>2.0278099652375398E-3</v>
      </c>
      <c r="AD48" s="5">
        <v>1.3708019191226899E-3</v>
      </c>
      <c r="AE48" s="5">
        <v>2.50705108116578E-3</v>
      </c>
      <c r="AF48" s="5">
        <v>2.51527128997485E-3</v>
      </c>
      <c r="AG48" s="5">
        <v>6.8259385665529E-4</v>
      </c>
      <c r="AH48" s="5">
        <v>2.6246719160105E-3</v>
      </c>
      <c r="AI48" s="5">
        <v>3.1634446397188001E-3</v>
      </c>
      <c r="AJ48" s="5">
        <f t="shared" si="6"/>
        <v>0</v>
      </c>
      <c r="AK48" s="5" t="s">
        <v>310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f t="shared" si="7"/>
        <v>6</v>
      </c>
      <c r="AS48" s="3" t="s">
        <v>311</v>
      </c>
    </row>
    <row r="49" spans="1:45" x14ac:dyDescent="0.2">
      <c r="A49" t="s">
        <v>294</v>
      </c>
      <c r="B49" s="4" t="s">
        <v>311</v>
      </c>
      <c r="C49" s="2" t="s">
        <v>310</v>
      </c>
      <c r="D49" s="5" t="s">
        <v>310</v>
      </c>
      <c r="E49" s="3" t="s">
        <v>311</v>
      </c>
      <c r="F49" s="94" t="s">
        <v>313</v>
      </c>
      <c r="G49" s="94" t="s">
        <v>317</v>
      </c>
      <c r="I49" s="10">
        <v>5.8496636443404503E-4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4">
        <f t="shared" si="4"/>
        <v>5</v>
      </c>
      <c r="P49" s="4" t="s">
        <v>311</v>
      </c>
      <c r="Q49" s="2">
        <v>1.42694063926941E-3</v>
      </c>
      <c r="R49" s="2">
        <v>0</v>
      </c>
      <c r="S49" s="2">
        <v>1.5832178903621599E-3</v>
      </c>
      <c r="T49" s="2">
        <v>1.2992637505413599E-3</v>
      </c>
      <c r="U49" s="2">
        <v>3.4612643795174599E-3</v>
      </c>
      <c r="V49" s="2">
        <v>1.1795930404010599E-3</v>
      </c>
      <c r="W49" s="2">
        <v>1.4834794335805801E-3</v>
      </c>
      <c r="X49" s="2">
        <v>1.9956096587507499E-3</v>
      </c>
      <c r="Y49" s="2">
        <v>1.4096088335486901E-3</v>
      </c>
      <c r="Z49" s="2">
        <f t="shared" si="5"/>
        <v>1</v>
      </c>
      <c r="AA49" s="2" t="s">
        <v>310</v>
      </c>
      <c r="AB49" s="5">
        <v>4.4469149527515302E-3</v>
      </c>
      <c r="AC49" s="5">
        <v>5.7937427578215505E-4</v>
      </c>
      <c r="AD49" s="5">
        <v>6.85400959561343E-4</v>
      </c>
      <c r="AE49" s="5">
        <v>0</v>
      </c>
      <c r="AF49" s="5">
        <v>1.4372978799856301E-3</v>
      </c>
      <c r="AG49" s="5">
        <v>0</v>
      </c>
      <c r="AH49" s="5">
        <v>2.6246719160105E-3</v>
      </c>
      <c r="AI49" s="5">
        <v>2.1089630931458701E-3</v>
      </c>
      <c r="AJ49" s="5">
        <f t="shared" si="6"/>
        <v>2</v>
      </c>
      <c r="AK49" s="5" t="s">
        <v>310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f t="shared" si="7"/>
        <v>6</v>
      </c>
      <c r="AS49" s="3" t="s">
        <v>311</v>
      </c>
    </row>
    <row r="50" spans="1:45" x14ac:dyDescent="0.2">
      <c r="A50" s="1" t="s">
        <v>234</v>
      </c>
      <c r="B50" s="4" t="s">
        <v>311</v>
      </c>
      <c r="C50" s="2" t="s">
        <v>310</v>
      </c>
      <c r="D50" s="5" t="s">
        <v>310</v>
      </c>
      <c r="E50" s="3" t="s">
        <v>310</v>
      </c>
      <c r="F50" s="95" t="s">
        <v>312</v>
      </c>
      <c r="G50" s="95" t="s">
        <v>316</v>
      </c>
      <c r="I50" s="10">
        <v>0</v>
      </c>
      <c r="J50" s="10">
        <v>0</v>
      </c>
      <c r="K50" s="10">
        <v>4.1054451166810703E-3</v>
      </c>
      <c r="L50" s="10">
        <v>3.0545112781954899E-3</v>
      </c>
      <c r="M50" s="10">
        <v>5.9427336574824404E-3</v>
      </c>
      <c r="N50" s="10">
        <v>8.0370189965903605E-3</v>
      </c>
      <c r="O50" s="4">
        <f t="shared" si="4"/>
        <v>2</v>
      </c>
      <c r="P50" s="4" t="s">
        <v>311</v>
      </c>
      <c r="Q50" s="2">
        <v>7.1347031963470298E-3</v>
      </c>
      <c r="R50" s="2">
        <v>6.5955383123181398E-3</v>
      </c>
      <c r="S50" s="2">
        <v>4.4725905402731102E-2</v>
      </c>
      <c r="T50" s="2">
        <v>1.21264616717194E-2</v>
      </c>
      <c r="U50" s="2">
        <v>1.0383793138552399E-2</v>
      </c>
      <c r="V50" s="2">
        <v>7.8148038926570303E-3</v>
      </c>
      <c r="W50" s="2">
        <v>1.09238031018206E-2</v>
      </c>
      <c r="X50" s="2">
        <v>1.1474755537816799E-2</v>
      </c>
      <c r="Y50" s="2">
        <v>5.5209679313990402E-3</v>
      </c>
      <c r="Z50" s="2">
        <f t="shared" si="5"/>
        <v>0</v>
      </c>
      <c r="AA50" s="2" t="s">
        <v>310</v>
      </c>
      <c r="AB50" s="5">
        <v>0.22123401889938901</v>
      </c>
      <c r="AC50" s="5">
        <v>0.22363847045191201</v>
      </c>
      <c r="AD50" s="5">
        <v>0.29814941740918399</v>
      </c>
      <c r="AE50" s="5">
        <v>0.237856471325603</v>
      </c>
      <c r="AF50" s="5">
        <v>0.31979877829680198</v>
      </c>
      <c r="AG50" s="5">
        <v>0.27849829351535799</v>
      </c>
      <c r="AH50" s="5">
        <v>0.230643044619423</v>
      </c>
      <c r="AI50" s="5">
        <v>0.234094903339192</v>
      </c>
      <c r="AJ50" s="5">
        <f t="shared" si="6"/>
        <v>0</v>
      </c>
      <c r="AK50" s="5" t="s">
        <v>310</v>
      </c>
      <c r="AL50" s="3">
        <v>0.10940453686200401</v>
      </c>
      <c r="AM50" s="3">
        <v>8.37359098228663E-2</v>
      </c>
      <c r="AN50" s="3">
        <v>5.4178916421671601E-2</v>
      </c>
      <c r="AO50" s="3">
        <v>2.4199647088479999E-2</v>
      </c>
      <c r="AP50" s="3">
        <v>3.1884690980563402E-2</v>
      </c>
      <c r="AQ50" s="3">
        <v>4.1725936462778598E-2</v>
      </c>
      <c r="AR50" s="3">
        <f t="shared" si="7"/>
        <v>0</v>
      </c>
      <c r="AS50" s="3" t="s">
        <v>310</v>
      </c>
    </row>
    <row r="51" spans="1:45" x14ac:dyDescent="0.2">
      <c r="A51" t="s">
        <v>286</v>
      </c>
      <c r="B51" s="4" t="s">
        <v>311</v>
      </c>
      <c r="C51" s="2" t="s">
        <v>310</v>
      </c>
      <c r="D51" s="5" t="s">
        <v>310</v>
      </c>
      <c r="E51" s="3" t="s">
        <v>310</v>
      </c>
      <c r="F51" s="95" t="s">
        <v>312</v>
      </c>
      <c r="G51" s="95" t="s">
        <v>316</v>
      </c>
      <c r="I51" s="10">
        <v>0</v>
      </c>
      <c r="J51" s="10">
        <v>1.4496255134090401E-3</v>
      </c>
      <c r="K51" s="10">
        <v>4.3215211754537599E-4</v>
      </c>
      <c r="L51" s="10">
        <v>0</v>
      </c>
      <c r="M51" s="10">
        <v>1.08049702863317E-3</v>
      </c>
      <c r="N51" s="10">
        <v>9.7418412079883102E-4</v>
      </c>
      <c r="O51" s="4">
        <f t="shared" si="4"/>
        <v>2</v>
      </c>
      <c r="P51" s="4" t="s">
        <v>311</v>
      </c>
      <c r="Q51" s="2">
        <v>8.56164383561644E-4</v>
      </c>
      <c r="R51" s="2">
        <v>2.7158098933074701E-3</v>
      </c>
      <c r="S51" s="2">
        <v>2.3748268355432401E-3</v>
      </c>
      <c r="T51" s="2">
        <v>8.6617583369424001E-4</v>
      </c>
      <c r="U51" s="2">
        <v>5.0900946757609703E-4</v>
      </c>
      <c r="V51" s="2">
        <v>1.3270421704511899E-3</v>
      </c>
      <c r="W51" s="2">
        <v>6.7430883344571802E-4</v>
      </c>
      <c r="X51" s="2">
        <v>1.1973657952504501E-3</v>
      </c>
      <c r="Y51" s="2">
        <v>1.05720662516152E-3</v>
      </c>
      <c r="Z51" s="2">
        <f t="shared" si="5"/>
        <v>0</v>
      </c>
      <c r="AA51" s="2" t="s">
        <v>310</v>
      </c>
      <c r="AB51" s="5">
        <v>5.8365758754863797E-3</v>
      </c>
      <c r="AC51" s="5">
        <v>5.7937427578215496E-3</v>
      </c>
      <c r="AD51" s="5">
        <v>9.5956134338588094E-3</v>
      </c>
      <c r="AE51" s="5">
        <v>2.0683171419617698E-2</v>
      </c>
      <c r="AF51" s="5">
        <v>2.62306863097377E-2</v>
      </c>
      <c r="AG51" s="5">
        <v>2.0136518771331099E-2</v>
      </c>
      <c r="AH51" s="5">
        <v>1.1811023622047201E-2</v>
      </c>
      <c r="AI51" s="5">
        <v>1.9332161687170502E-2</v>
      </c>
      <c r="AJ51" s="5">
        <f t="shared" si="6"/>
        <v>0</v>
      </c>
      <c r="AK51" s="5" t="s">
        <v>310</v>
      </c>
      <c r="AL51" s="3">
        <v>4.7258979206049199E-4</v>
      </c>
      <c r="AM51" s="3">
        <v>6.4412238325281795E-4</v>
      </c>
      <c r="AN51" s="3">
        <v>1.25997480050399E-3</v>
      </c>
      <c r="AO51" s="3">
        <v>1.2603982858583301E-3</v>
      </c>
      <c r="AP51" s="3">
        <v>1.9654946494867898E-3</v>
      </c>
      <c r="AQ51" s="3">
        <v>2.1337126600284501E-3</v>
      </c>
      <c r="AR51" s="3">
        <f t="shared" si="7"/>
        <v>0</v>
      </c>
      <c r="AS51" s="3" t="s">
        <v>310</v>
      </c>
    </row>
    <row r="52" spans="1:45" x14ac:dyDescent="0.2">
      <c r="A52" t="s">
        <v>231</v>
      </c>
      <c r="B52" s="4" t="s">
        <v>311</v>
      </c>
      <c r="C52" s="2" t="s">
        <v>310</v>
      </c>
      <c r="D52" s="5" t="s">
        <v>310</v>
      </c>
      <c r="E52" s="3" t="s">
        <v>310</v>
      </c>
      <c r="F52" s="95" t="s">
        <v>312</v>
      </c>
      <c r="G52" s="95" t="s">
        <v>316</v>
      </c>
      <c r="I52" s="10">
        <v>0</v>
      </c>
      <c r="J52" s="10">
        <v>9.6641700893935697E-4</v>
      </c>
      <c r="K52" s="10">
        <v>0</v>
      </c>
      <c r="L52" s="10">
        <v>0</v>
      </c>
      <c r="M52" s="10">
        <v>5.4024851431658596E-4</v>
      </c>
      <c r="N52" s="10">
        <v>1.46127618119825E-3</v>
      </c>
      <c r="O52" s="4">
        <f t="shared" si="4"/>
        <v>3</v>
      </c>
      <c r="P52" s="4" t="s">
        <v>311</v>
      </c>
      <c r="Q52" s="2">
        <v>3.8527397260274001E-3</v>
      </c>
      <c r="R52" s="2">
        <v>2.9097963142579999E-3</v>
      </c>
      <c r="S52" s="2">
        <v>3.76014248961013E-3</v>
      </c>
      <c r="T52" s="2">
        <v>0</v>
      </c>
      <c r="U52" s="2">
        <v>7.1261325460653601E-4</v>
      </c>
      <c r="V52" s="2">
        <v>7.3724565025066395E-4</v>
      </c>
      <c r="W52" s="2">
        <v>9.4403236682400501E-4</v>
      </c>
      <c r="X52" s="2">
        <v>1.1973657952504501E-3</v>
      </c>
      <c r="Y52" s="2">
        <v>2.3493480559144799E-3</v>
      </c>
      <c r="Z52" s="2">
        <f t="shared" si="5"/>
        <v>1</v>
      </c>
      <c r="AA52" s="2" t="s">
        <v>310</v>
      </c>
      <c r="AB52" s="5">
        <v>1.3896609227348499E-3</v>
      </c>
      <c r="AC52" s="5">
        <v>1.7381228273464699E-3</v>
      </c>
      <c r="AD52" s="5">
        <v>6.85400959561343E-4</v>
      </c>
      <c r="AE52" s="5">
        <v>1.25352554058289E-3</v>
      </c>
      <c r="AF52" s="5">
        <v>1.07797340998922E-3</v>
      </c>
      <c r="AG52" s="5">
        <v>1.70648464163823E-3</v>
      </c>
      <c r="AH52" s="5">
        <v>9.8425196850393699E-4</v>
      </c>
      <c r="AI52" s="5">
        <v>2.1089630931458701E-3</v>
      </c>
      <c r="AJ52" s="5">
        <f t="shared" si="6"/>
        <v>0</v>
      </c>
      <c r="AK52" s="5" t="s">
        <v>310</v>
      </c>
      <c r="AL52" s="3">
        <v>2.3629489603024601E-3</v>
      </c>
      <c r="AM52" s="3">
        <v>2.8985507246376799E-3</v>
      </c>
      <c r="AN52" s="3">
        <v>6.29987400251995E-4</v>
      </c>
      <c r="AO52" s="3">
        <v>2.7728762288883298E-3</v>
      </c>
      <c r="AP52" s="3">
        <v>1.7471063550993701E-3</v>
      </c>
      <c r="AQ52" s="3">
        <v>1.42247510668563E-3</v>
      </c>
      <c r="AR52" s="3">
        <f t="shared" si="7"/>
        <v>0</v>
      </c>
      <c r="AS52" s="3" t="s">
        <v>310</v>
      </c>
    </row>
    <row r="53" spans="1:45" x14ac:dyDescent="0.2">
      <c r="A53" t="s">
        <v>242</v>
      </c>
      <c r="B53" s="4" t="s">
        <v>311</v>
      </c>
      <c r="C53" s="2" t="s">
        <v>310</v>
      </c>
      <c r="D53" s="5" t="s">
        <v>310</v>
      </c>
      <c r="E53" s="3" t="s">
        <v>310</v>
      </c>
      <c r="F53" s="95" t="s">
        <v>312</v>
      </c>
      <c r="G53" s="95" t="s">
        <v>316</v>
      </c>
      <c r="I53" s="10">
        <v>0</v>
      </c>
      <c r="J53" s="10">
        <v>4.8320850446967897E-4</v>
      </c>
      <c r="K53" s="10">
        <v>0</v>
      </c>
      <c r="L53" s="10">
        <v>0</v>
      </c>
      <c r="M53" s="10">
        <v>0</v>
      </c>
      <c r="N53" s="10">
        <v>1.21773015099854E-3</v>
      </c>
      <c r="O53" s="4">
        <f t="shared" si="4"/>
        <v>4</v>
      </c>
      <c r="P53" s="4" t="s">
        <v>311</v>
      </c>
      <c r="Q53" s="2">
        <v>9.2751141552511393E-3</v>
      </c>
      <c r="R53" s="2">
        <v>1.8622696411251201E-2</v>
      </c>
      <c r="S53" s="2">
        <v>4.7496536710864802E-3</v>
      </c>
      <c r="T53" s="2">
        <v>0</v>
      </c>
      <c r="U53" s="2">
        <v>3.2576605924870198E-3</v>
      </c>
      <c r="V53" s="2">
        <v>2.9489826010026502E-3</v>
      </c>
      <c r="W53" s="2">
        <v>4.7201618341200296E-3</v>
      </c>
      <c r="X53" s="2">
        <v>5.4879265615645602E-3</v>
      </c>
      <c r="Y53" s="2">
        <v>9.9847292376365592E-3</v>
      </c>
      <c r="Z53" s="2">
        <f t="shared" si="5"/>
        <v>1</v>
      </c>
      <c r="AA53" s="2" t="s">
        <v>310</v>
      </c>
      <c r="AB53" s="5">
        <v>3.0572540300166798E-3</v>
      </c>
      <c r="AC53" s="5">
        <v>4.9246813441483203E-3</v>
      </c>
      <c r="AD53" s="5">
        <v>1.3708019191226899E-3</v>
      </c>
      <c r="AE53" s="5">
        <v>9.4014415543716701E-4</v>
      </c>
      <c r="AF53" s="5">
        <v>1.07797340998922E-3</v>
      </c>
      <c r="AG53" s="5">
        <v>6.8259385665529E-4</v>
      </c>
      <c r="AH53" s="5">
        <v>9.8425196850393699E-4</v>
      </c>
      <c r="AI53" s="5">
        <v>2.4604569420035101E-3</v>
      </c>
      <c r="AJ53" s="5">
        <f t="shared" si="6"/>
        <v>0</v>
      </c>
      <c r="AK53" s="5" t="s">
        <v>310</v>
      </c>
      <c r="AL53" s="3">
        <v>2.83553875236295E-3</v>
      </c>
      <c r="AM53" s="3">
        <v>1.28824476650564E-3</v>
      </c>
      <c r="AN53" s="3">
        <v>4.1999160016799699E-4</v>
      </c>
      <c r="AO53" s="3">
        <v>3.52911520040333E-3</v>
      </c>
      <c r="AP53" s="3">
        <v>2.83904782703647E-3</v>
      </c>
      <c r="AQ53" s="3">
        <v>9.4831673779042201E-4</v>
      </c>
      <c r="AR53" s="3">
        <f t="shared" si="7"/>
        <v>0</v>
      </c>
      <c r="AS53" s="3" t="s">
        <v>310</v>
      </c>
    </row>
    <row r="54" spans="1:45" x14ac:dyDescent="0.2">
      <c r="A54" t="s">
        <v>216</v>
      </c>
      <c r="B54" s="4" t="s">
        <v>311</v>
      </c>
      <c r="C54" s="2" t="s">
        <v>310</v>
      </c>
      <c r="D54" s="5" t="s">
        <v>310</v>
      </c>
      <c r="E54" s="3" t="s">
        <v>310</v>
      </c>
      <c r="F54" s="95" t="s">
        <v>312</v>
      </c>
      <c r="G54" s="95" t="s">
        <v>316</v>
      </c>
      <c r="I54" s="10">
        <v>0</v>
      </c>
      <c r="J54" s="10">
        <v>9.6641700893935697E-4</v>
      </c>
      <c r="K54" s="10">
        <v>0</v>
      </c>
      <c r="L54" s="10">
        <v>0</v>
      </c>
      <c r="M54" s="10">
        <v>0</v>
      </c>
      <c r="N54" s="10">
        <v>7.3063809059912296E-4</v>
      </c>
      <c r="O54" s="4">
        <f t="shared" si="4"/>
        <v>4</v>
      </c>
      <c r="P54" s="4" t="s">
        <v>311</v>
      </c>
      <c r="Q54" s="2">
        <v>3.2819634703196302E-3</v>
      </c>
      <c r="R54" s="2">
        <v>9.69932104752667E-4</v>
      </c>
      <c r="S54" s="2">
        <v>2.7706313081337802E-3</v>
      </c>
      <c r="T54" s="2">
        <v>0</v>
      </c>
      <c r="U54" s="2">
        <v>4.0720757406087802E-4</v>
      </c>
      <c r="V54" s="2">
        <v>1.76938956060159E-3</v>
      </c>
      <c r="W54" s="2">
        <v>4.0458530006743098E-4</v>
      </c>
      <c r="X54" s="2">
        <v>2.5942925563759698E-3</v>
      </c>
      <c r="Y54" s="2">
        <v>2.8192176670973801E-3</v>
      </c>
      <c r="Z54" s="2">
        <f t="shared" si="5"/>
        <v>1</v>
      </c>
      <c r="AA54" s="2" t="s">
        <v>310</v>
      </c>
      <c r="AB54" s="5">
        <v>1.6675931072818199E-3</v>
      </c>
      <c r="AC54" s="5">
        <v>5.5040556199304697E-3</v>
      </c>
      <c r="AD54" s="5">
        <v>5.1405071967100804E-3</v>
      </c>
      <c r="AE54" s="5">
        <v>6.5810090880601699E-3</v>
      </c>
      <c r="AF54" s="5">
        <v>5.0305425799496897E-3</v>
      </c>
      <c r="AG54" s="5">
        <v>6.1433447098976097E-3</v>
      </c>
      <c r="AH54" s="5">
        <v>8.20209973753281E-3</v>
      </c>
      <c r="AI54" s="5">
        <v>1.33567662565905E-2</v>
      </c>
      <c r="AJ54" s="5">
        <f t="shared" si="6"/>
        <v>0</v>
      </c>
      <c r="AK54" s="5" t="s">
        <v>310</v>
      </c>
      <c r="AL54" s="3">
        <v>9.4517958412098301E-4</v>
      </c>
      <c r="AM54" s="3">
        <v>1.6103059581320501E-3</v>
      </c>
      <c r="AN54" s="3">
        <v>0</v>
      </c>
      <c r="AO54" s="3">
        <v>2.2687169145450001E-3</v>
      </c>
      <c r="AP54" s="3">
        <v>1.9654946494867898E-3</v>
      </c>
      <c r="AQ54" s="3">
        <v>1.18539592223803E-3</v>
      </c>
      <c r="AR54" s="3">
        <f t="shared" si="7"/>
        <v>1</v>
      </c>
      <c r="AS54" s="3" t="s">
        <v>310</v>
      </c>
    </row>
    <row r="55" spans="1:45" x14ac:dyDescent="0.2">
      <c r="A55" t="s">
        <v>220</v>
      </c>
      <c r="B55" s="4" t="s">
        <v>311</v>
      </c>
      <c r="C55" s="2" t="s">
        <v>310</v>
      </c>
      <c r="D55" s="5" t="s">
        <v>310</v>
      </c>
      <c r="E55" s="3" t="s">
        <v>310</v>
      </c>
      <c r="F55" s="95" t="s">
        <v>312</v>
      </c>
      <c r="G55" s="95" t="s">
        <v>316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4">
        <f t="shared" si="4"/>
        <v>6</v>
      </c>
      <c r="P55" s="4" t="s">
        <v>311</v>
      </c>
      <c r="Q55" s="2">
        <v>5.2796803652967999E-3</v>
      </c>
      <c r="R55" s="2">
        <v>2.1338506304558699E-3</v>
      </c>
      <c r="S55" s="2">
        <v>1.32594498317831E-2</v>
      </c>
      <c r="T55" s="2">
        <v>1.94889562581204E-3</v>
      </c>
      <c r="U55" s="2">
        <v>2.7486511249109201E-3</v>
      </c>
      <c r="V55" s="2">
        <v>2.8015334709525202E-3</v>
      </c>
      <c r="W55" s="2">
        <v>2.4275118004045901E-3</v>
      </c>
      <c r="X55" s="2">
        <v>6.9846338056276198E-3</v>
      </c>
      <c r="Y55" s="2">
        <v>5.2860331258075899E-3</v>
      </c>
      <c r="Z55" s="2">
        <f t="shared" si="5"/>
        <v>0</v>
      </c>
      <c r="AA55" s="2" t="s">
        <v>310</v>
      </c>
      <c r="AB55" s="5">
        <v>2.91828793774319E-2</v>
      </c>
      <c r="AC55" s="5">
        <v>1.2166859791425301E-2</v>
      </c>
      <c r="AD55" s="5">
        <v>1.16518163125428E-2</v>
      </c>
      <c r="AE55" s="5">
        <v>4.3873393920401101E-3</v>
      </c>
      <c r="AF55" s="5">
        <v>8.2644628099173608E-3</v>
      </c>
      <c r="AG55" s="5">
        <v>6.1433447098976097E-3</v>
      </c>
      <c r="AH55" s="5">
        <v>3.9370078740157497E-3</v>
      </c>
      <c r="AI55" s="5">
        <v>4.9209138840070298E-3</v>
      </c>
      <c r="AJ55" s="5">
        <f t="shared" si="6"/>
        <v>0</v>
      </c>
      <c r="AK55" s="5" t="s">
        <v>310</v>
      </c>
      <c r="AL55" s="3">
        <v>4.7258979206049199E-4</v>
      </c>
      <c r="AM55" s="3">
        <v>6.7632850241545897E-3</v>
      </c>
      <c r="AN55" s="3">
        <v>1.25997480050399E-3</v>
      </c>
      <c r="AO55" s="3">
        <v>1.2603982858583301E-3</v>
      </c>
      <c r="AP55" s="3">
        <v>1.1574579602533301E-2</v>
      </c>
      <c r="AQ55" s="3">
        <v>1.18539592223803E-3</v>
      </c>
      <c r="AR55" s="3">
        <f t="shared" si="7"/>
        <v>0</v>
      </c>
      <c r="AS55" s="3" t="s">
        <v>310</v>
      </c>
    </row>
    <row r="56" spans="1:45" x14ac:dyDescent="0.2">
      <c r="A56" t="s">
        <v>226</v>
      </c>
      <c r="B56" s="4" t="s">
        <v>311</v>
      </c>
      <c r="C56" s="2" t="s">
        <v>310</v>
      </c>
      <c r="D56" s="5" t="s">
        <v>310</v>
      </c>
      <c r="E56" s="3" t="s">
        <v>310</v>
      </c>
      <c r="F56" s="95" t="s">
        <v>312</v>
      </c>
      <c r="G56" s="95" t="s">
        <v>316</v>
      </c>
      <c r="I56" s="10">
        <v>0</v>
      </c>
      <c r="J56" s="10">
        <v>1.4496255134090401E-3</v>
      </c>
      <c r="K56" s="10">
        <v>0</v>
      </c>
      <c r="L56" s="10">
        <v>4.69924812030075E-4</v>
      </c>
      <c r="M56" s="10">
        <v>8.1037277147487797E-4</v>
      </c>
      <c r="N56" s="10">
        <v>4.6273745737944504E-3</v>
      </c>
      <c r="O56" s="4">
        <f t="shared" si="4"/>
        <v>2</v>
      </c>
      <c r="P56" s="4" t="s">
        <v>311</v>
      </c>
      <c r="Q56" s="2">
        <v>1.1415525114155301E-2</v>
      </c>
      <c r="R56" s="2">
        <v>7.3714839961202703E-3</v>
      </c>
      <c r="S56" s="2">
        <v>5.3433603799722899E-3</v>
      </c>
      <c r="T56" s="2">
        <v>0</v>
      </c>
      <c r="U56" s="2">
        <v>9.1621704163697402E-4</v>
      </c>
      <c r="V56" s="2">
        <v>1.62194043055146E-3</v>
      </c>
      <c r="W56" s="2">
        <v>4.8550236008091698E-3</v>
      </c>
      <c r="X56" s="2">
        <v>6.9846338056276198E-3</v>
      </c>
      <c r="Y56" s="2">
        <v>8.2227181957006904E-3</v>
      </c>
      <c r="Z56" s="2">
        <f t="shared" si="5"/>
        <v>1</v>
      </c>
      <c r="AA56" s="2" t="s">
        <v>310</v>
      </c>
      <c r="AB56" s="5">
        <v>2.7793218454697098E-3</v>
      </c>
      <c r="AC56" s="5">
        <v>2.6071842410197001E-3</v>
      </c>
      <c r="AD56" s="5">
        <v>0</v>
      </c>
      <c r="AE56" s="5">
        <v>2.1936696960200598E-3</v>
      </c>
      <c r="AF56" s="5">
        <v>7.1864893999281395E-4</v>
      </c>
      <c r="AG56" s="5">
        <v>1.70648464163823E-3</v>
      </c>
      <c r="AH56" s="5">
        <v>1.6404199475065599E-3</v>
      </c>
      <c r="AI56" s="5">
        <v>0</v>
      </c>
      <c r="AJ56" s="5">
        <f t="shared" si="6"/>
        <v>2</v>
      </c>
      <c r="AK56" s="5" t="s">
        <v>310</v>
      </c>
      <c r="AL56" s="3">
        <v>7.0888468809073696E-4</v>
      </c>
      <c r="AM56" s="3">
        <v>9.6618357487922703E-4</v>
      </c>
      <c r="AN56" s="3">
        <v>0</v>
      </c>
      <c r="AO56" s="3">
        <v>3.2770355432316599E-3</v>
      </c>
      <c r="AP56" s="3">
        <v>8.7355317754968297E-4</v>
      </c>
      <c r="AQ56" s="3">
        <v>7.1123755334281697E-4</v>
      </c>
      <c r="AR56" s="3">
        <f t="shared" si="7"/>
        <v>1</v>
      </c>
      <c r="AS56" s="3" t="s">
        <v>310</v>
      </c>
    </row>
    <row r="57" spans="1:45" x14ac:dyDescent="0.2">
      <c r="A57" t="s">
        <v>241</v>
      </c>
      <c r="B57" s="4" t="s">
        <v>311</v>
      </c>
      <c r="C57" s="2" t="s">
        <v>310</v>
      </c>
      <c r="D57" s="5" t="s">
        <v>310</v>
      </c>
      <c r="E57" s="3" t="s">
        <v>310</v>
      </c>
      <c r="F57" s="95" t="s">
        <v>312</v>
      </c>
      <c r="G57" s="95" t="s">
        <v>316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9.7418412079883102E-4</v>
      </c>
      <c r="O57" s="4">
        <f t="shared" si="4"/>
        <v>5</v>
      </c>
      <c r="P57" s="4" t="s">
        <v>311</v>
      </c>
      <c r="Q57" s="2">
        <v>6.1358447488584498E-3</v>
      </c>
      <c r="R57" s="2">
        <v>1.4161008729388899E-2</v>
      </c>
      <c r="S57" s="2">
        <v>2.9685335444290502E-3</v>
      </c>
      <c r="T57" s="2">
        <v>2.3819835426591601E-3</v>
      </c>
      <c r="U57" s="2">
        <v>2.2396416573348299E-3</v>
      </c>
      <c r="V57" s="2">
        <v>1.91683869065173E-3</v>
      </c>
      <c r="W57" s="2">
        <v>2.6972353337828699E-3</v>
      </c>
      <c r="X57" s="2">
        <v>6.3859509080024003E-3</v>
      </c>
      <c r="Y57" s="2">
        <v>7.1655115705391804E-3</v>
      </c>
      <c r="Z57" s="2">
        <f t="shared" si="5"/>
        <v>0</v>
      </c>
      <c r="AA57" s="2" t="s">
        <v>310</v>
      </c>
      <c r="AB57" s="5">
        <v>3.8910505836575902E-3</v>
      </c>
      <c r="AC57" s="5">
        <v>4.6349942062572404E-3</v>
      </c>
      <c r="AD57" s="5">
        <v>2.7416038382453698E-3</v>
      </c>
      <c r="AE57" s="5">
        <v>6.26762770291445E-4</v>
      </c>
      <c r="AF57" s="5">
        <v>1.79662234998203E-3</v>
      </c>
      <c r="AG57" s="5">
        <v>1.36518771331058E-3</v>
      </c>
      <c r="AH57" s="5">
        <v>1.6404199475065599E-3</v>
      </c>
      <c r="AI57" s="5">
        <v>2.1089630931458701E-3</v>
      </c>
      <c r="AJ57" s="5">
        <f t="shared" si="6"/>
        <v>0</v>
      </c>
      <c r="AK57" s="5" t="s">
        <v>310</v>
      </c>
      <c r="AL57" s="3">
        <v>2.1266540642722099E-3</v>
      </c>
      <c r="AM57" s="3">
        <v>1.28824476650564E-3</v>
      </c>
      <c r="AN57" s="3">
        <v>0</v>
      </c>
      <c r="AO57" s="3">
        <v>1.00831862868667E-3</v>
      </c>
      <c r="AP57" s="3">
        <v>2.4022712382616301E-3</v>
      </c>
      <c r="AQ57" s="3">
        <v>9.4831673779042201E-4</v>
      </c>
      <c r="AR57" s="3">
        <f t="shared" si="7"/>
        <v>1</v>
      </c>
      <c r="AS57" s="3" t="s">
        <v>310</v>
      </c>
    </row>
    <row r="58" spans="1:45" x14ac:dyDescent="0.2">
      <c r="A58" t="s">
        <v>232</v>
      </c>
      <c r="B58" s="4" t="s">
        <v>311</v>
      </c>
      <c r="C58" s="2" t="s">
        <v>310</v>
      </c>
      <c r="D58" s="5" t="s">
        <v>310</v>
      </c>
      <c r="E58" s="3" t="s">
        <v>310</v>
      </c>
      <c r="F58" s="95" t="s">
        <v>312</v>
      </c>
      <c r="G58" s="95" t="s">
        <v>316</v>
      </c>
      <c r="I58" s="10">
        <v>0</v>
      </c>
      <c r="J58" s="10">
        <v>4.8320850446967897E-4</v>
      </c>
      <c r="K58" s="10">
        <v>0</v>
      </c>
      <c r="L58" s="10">
        <v>0</v>
      </c>
      <c r="M58" s="10">
        <v>0</v>
      </c>
      <c r="N58" s="10">
        <v>0</v>
      </c>
      <c r="O58" s="4">
        <f t="shared" si="4"/>
        <v>5</v>
      </c>
      <c r="P58" s="4" t="s">
        <v>311</v>
      </c>
      <c r="Q58" s="2">
        <v>2.2831050228310501E-3</v>
      </c>
      <c r="R58" s="2">
        <v>7.7594568380213395E-4</v>
      </c>
      <c r="S58" s="2">
        <v>2.3748268355432401E-3</v>
      </c>
      <c r="T58" s="2">
        <v>0</v>
      </c>
      <c r="U58" s="2">
        <v>4.0720757406087802E-4</v>
      </c>
      <c r="V58" s="2">
        <v>4.4234739015039799E-4</v>
      </c>
      <c r="W58" s="2">
        <v>5.3944706675657496E-4</v>
      </c>
      <c r="X58" s="2">
        <v>3.9912193175015002E-4</v>
      </c>
      <c r="Y58" s="2">
        <v>1.4096088335486901E-3</v>
      </c>
      <c r="Z58" s="2">
        <f t="shared" si="5"/>
        <v>1</v>
      </c>
      <c r="AA58" s="2" t="s">
        <v>310</v>
      </c>
      <c r="AB58" s="5">
        <v>8.3379655364091202E-4</v>
      </c>
      <c r="AC58" s="5">
        <v>8.69061413673233E-4</v>
      </c>
      <c r="AD58" s="5">
        <v>6.85400959561343E-4</v>
      </c>
      <c r="AE58" s="5">
        <v>6.26762770291445E-4</v>
      </c>
      <c r="AF58" s="5">
        <v>0</v>
      </c>
      <c r="AG58" s="5">
        <v>1.0238907849829399E-3</v>
      </c>
      <c r="AH58" s="5">
        <v>0</v>
      </c>
      <c r="AI58" s="5">
        <v>1.05448154657294E-3</v>
      </c>
      <c r="AJ58" s="5">
        <f t="shared" si="6"/>
        <v>2</v>
      </c>
      <c r="AK58" s="5" t="s">
        <v>310</v>
      </c>
      <c r="AL58" s="3">
        <v>9.4517958412098301E-4</v>
      </c>
      <c r="AM58" s="3">
        <v>1.28824476650564E-3</v>
      </c>
      <c r="AN58" s="3">
        <v>0</v>
      </c>
      <c r="AO58" s="3">
        <v>1.2603982858583301E-3</v>
      </c>
      <c r="AP58" s="3">
        <v>4.3677658877484203E-4</v>
      </c>
      <c r="AQ58" s="3">
        <v>4.74158368895211E-4</v>
      </c>
      <c r="AR58" s="3">
        <f t="shared" si="7"/>
        <v>1</v>
      </c>
      <c r="AS58" s="3" t="s">
        <v>310</v>
      </c>
    </row>
    <row r="59" spans="1:45" x14ac:dyDescent="0.2">
      <c r="A59" t="s">
        <v>228</v>
      </c>
      <c r="B59" s="4" t="s">
        <v>311</v>
      </c>
      <c r="C59" s="2" t="s">
        <v>310</v>
      </c>
      <c r="D59" s="2" t="s">
        <v>311</v>
      </c>
      <c r="E59" s="3" t="s">
        <v>310</v>
      </c>
      <c r="F59" s="96" t="s">
        <v>325</v>
      </c>
      <c r="G59" s="96" t="s">
        <v>327</v>
      </c>
      <c r="I59" s="10">
        <v>0</v>
      </c>
      <c r="J59" s="10">
        <v>4.8320850446967897E-4</v>
      </c>
      <c r="K59" s="10">
        <v>0</v>
      </c>
      <c r="L59" s="10">
        <v>4.69924812030075E-4</v>
      </c>
      <c r="M59" s="10">
        <v>0</v>
      </c>
      <c r="N59" s="10">
        <v>3.4096444227959101E-3</v>
      </c>
      <c r="O59" s="4">
        <f t="shared" si="4"/>
        <v>3</v>
      </c>
      <c r="P59" s="4" t="s">
        <v>311</v>
      </c>
      <c r="Q59" s="2">
        <v>6.7066210045662097E-3</v>
      </c>
      <c r="R59" s="2">
        <v>4.4616876818622704E-3</v>
      </c>
      <c r="S59" s="2">
        <v>1.9790223629527E-3</v>
      </c>
      <c r="T59" s="2">
        <v>0</v>
      </c>
      <c r="U59" s="2">
        <v>4.0720757406087802E-4</v>
      </c>
      <c r="V59" s="2">
        <v>7.3724565025066395E-4</v>
      </c>
      <c r="W59" s="2">
        <v>1.88806473364801E-3</v>
      </c>
      <c r="X59" s="2">
        <v>3.4923169028138099E-3</v>
      </c>
      <c r="Y59" s="2">
        <v>4.8161635146246901E-3</v>
      </c>
      <c r="Z59" s="2">
        <f t="shared" si="5"/>
        <v>1</v>
      </c>
      <c r="AA59" s="2" t="s">
        <v>310</v>
      </c>
      <c r="AB59" s="5">
        <v>1.6675931072818199E-3</v>
      </c>
      <c r="AC59" s="5">
        <v>1.1587485515643101E-3</v>
      </c>
      <c r="AD59" s="5">
        <v>0</v>
      </c>
      <c r="AE59" s="5">
        <v>9.4014415543716701E-4</v>
      </c>
      <c r="AF59" s="5">
        <v>7.1864893999281395E-4</v>
      </c>
      <c r="AG59" s="5">
        <v>1.70648464163823E-3</v>
      </c>
      <c r="AH59" s="5">
        <v>0</v>
      </c>
      <c r="AI59" s="5">
        <v>0</v>
      </c>
      <c r="AJ59" s="5">
        <f t="shared" si="6"/>
        <v>3</v>
      </c>
      <c r="AK59" s="2" t="s">
        <v>311</v>
      </c>
      <c r="AL59" s="3">
        <v>9.4517958412098301E-4</v>
      </c>
      <c r="AM59" s="3">
        <v>9.6618357487922703E-4</v>
      </c>
      <c r="AN59" s="3">
        <v>0</v>
      </c>
      <c r="AO59" s="3">
        <v>1.5124779430299999E-3</v>
      </c>
      <c r="AP59" s="3">
        <v>6.5516488316226204E-4</v>
      </c>
      <c r="AQ59" s="3">
        <v>7.1123755334281697E-4</v>
      </c>
      <c r="AR59" s="3">
        <f t="shared" si="7"/>
        <v>1</v>
      </c>
      <c r="AS59" s="3" t="s">
        <v>310</v>
      </c>
    </row>
    <row r="60" spans="1:45" x14ac:dyDescent="0.2">
      <c r="A60" t="s">
        <v>256</v>
      </c>
      <c r="B60" s="4" t="s">
        <v>311</v>
      </c>
      <c r="C60" s="2" t="s">
        <v>310</v>
      </c>
      <c r="D60" s="2" t="s">
        <v>311</v>
      </c>
      <c r="E60" s="3" t="s">
        <v>310</v>
      </c>
      <c r="F60" s="96" t="s">
        <v>325</v>
      </c>
      <c r="G60" s="96" t="s">
        <v>327</v>
      </c>
      <c r="I60" s="10">
        <v>0</v>
      </c>
      <c r="J60" s="10">
        <v>9.6641700893935697E-4</v>
      </c>
      <c r="K60" s="10">
        <v>0</v>
      </c>
      <c r="L60" s="10">
        <v>0</v>
      </c>
      <c r="M60" s="10">
        <v>0</v>
      </c>
      <c r="N60" s="10">
        <v>7.3063809059912296E-4</v>
      </c>
      <c r="O60" s="4">
        <f t="shared" si="4"/>
        <v>4</v>
      </c>
      <c r="P60" s="4" t="s">
        <v>311</v>
      </c>
      <c r="Q60" s="2">
        <v>2.8538812785388099E-4</v>
      </c>
      <c r="R60" s="2">
        <v>2.9097963142579999E-3</v>
      </c>
      <c r="S60" s="2">
        <v>9.8951118147635108E-4</v>
      </c>
      <c r="T60" s="2">
        <v>0</v>
      </c>
      <c r="U60" s="2">
        <v>3.0540568054565799E-4</v>
      </c>
      <c r="V60" s="2">
        <v>0</v>
      </c>
      <c r="W60" s="2">
        <v>2.6972353337828699E-4</v>
      </c>
      <c r="X60" s="2">
        <v>3.9912193175015002E-4</v>
      </c>
      <c r="Y60" s="2">
        <v>5.8733701397862105E-4</v>
      </c>
      <c r="Z60" s="2">
        <f t="shared" si="5"/>
        <v>2</v>
      </c>
      <c r="AA60" s="2" t="s">
        <v>310</v>
      </c>
      <c r="AB60" s="5">
        <v>1.6675931072818199E-3</v>
      </c>
      <c r="AC60" s="5">
        <v>2.6071842410197001E-3</v>
      </c>
      <c r="AD60" s="5">
        <v>2.0562028786840301E-3</v>
      </c>
      <c r="AE60" s="5">
        <v>0</v>
      </c>
      <c r="AF60" s="5">
        <v>1.4372978799856301E-3</v>
      </c>
      <c r="AG60" s="5">
        <v>1.36518771331058E-3</v>
      </c>
      <c r="AH60" s="5">
        <v>0</v>
      </c>
      <c r="AI60" s="5">
        <v>0</v>
      </c>
      <c r="AJ60" s="5">
        <f t="shared" si="6"/>
        <v>3</v>
      </c>
      <c r="AK60" s="2" t="s">
        <v>311</v>
      </c>
      <c r="AL60" s="3">
        <v>1.8903591682419699E-3</v>
      </c>
      <c r="AM60" s="3">
        <v>1.6103059581320501E-3</v>
      </c>
      <c r="AN60" s="3">
        <v>6.29987400251995E-4</v>
      </c>
      <c r="AO60" s="3">
        <v>5.0415931434333295E-4</v>
      </c>
      <c r="AP60" s="3">
        <v>1.0919414719371E-3</v>
      </c>
      <c r="AQ60" s="3">
        <v>1.8966334755808399E-3</v>
      </c>
      <c r="AR60" s="3">
        <f t="shared" si="7"/>
        <v>0</v>
      </c>
      <c r="AS60" s="3" t="s">
        <v>310</v>
      </c>
    </row>
    <row r="61" spans="1:45" x14ac:dyDescent="0.2">
      <c r="A61" t="s">
        <v>229</v>
      </c>
      <c r="B61" s="4" t="s">
        <v>311</v>
      </c>
      <c r="C61" s="2" t="s">
        <v>310</v>
      </c>
      <c r="D61" s="2" t="s">
        <v>311</v>
      </c>
      <c r="E61" s="3" t="s">
        <v>310</v>
      </c>
      <c r="F61" s="96" t="s">
        <v>325</v>
      </c>
      <c r="G61" s="96" t="s">
        <v>327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2.1919142717973699E-3</v>
      </c>
      <c r="O61" s="4">
        <f t="shared" si="4"/>
        <v>5</v>
      </c>
      <c r="P61" s="4" t="s">
        <v>311</v>
      </c>
      <c r="Q61" s="2">
        <v>5.4223744292237397E-3</v>
      </c>
      <c r="R61" s="2">
        <v>3.4917555771096002E-3</v>
      </c>
      <c r="S61" s="2">
        <v>1.9790223629527E-3</v>
      </c>
      <c r="T61" s="2">
        <v>0</v>
      </c>
      <c r="U61" s="2">
        <v>3.0540568054565799E-4</v>
      </c>
      <c r="V61" s="2">
        <v>4.4234739015039799E-4</v>
      </c>
      <c r="W61" s="2">
        <v>1.7532029669588701E-3</v>
      </c>
      <c r="X61" s="2">
        <v>3.1929754540012002E-3</v>
      </c>
      <c r="Y61" s="2">
        <v>4.3462939034417903E-3</v>
      </c>
      <c r="Z61" s="2">
        <f t="shared" si="5"/>
        <v>1</v>
      </c>
      <c r="AA61" s="2" t="s">
        <v>310</v>
      </c>
      <c r="AB61" s="5">
        <v>1.3896609227348499E-3</v>
      </c>
      <c r="AC61" s="5">
        <v>8.69061413673233E-4</v>
      </c>
      <c r="AD61" s="5">
        <v>0</v>
      </c>
      <c r="AE61" s="5">
        <v>6.26762770291445E-4</v>
      </c>
      <c r="AF61" s="5">
        <v>0</v>
      </c>
      <c r="AG61" s="5">
        <v>1.36518771331058E-3</v>
      </c>
      <c r="AH61" s="5">
        <v>0</v>
      </c>
      <c r="AI61" s="5">
        <v>0</v>
      </c>
      <c r="AJ61" s="5">
        <f t="shared" si="6"/>
        <v>4</v>
      </c>
      <c r="AK61" s="2" t="s">
        <v>311</v>
      </c>
      <c r="AL61" s="3">
        <v>9.4517958412098301E-4</v>
      </c>
      <c r="AM61" s="3">
        <v>6.4412238325281795E-4</v>
      </c>
      <c r="AN61" s="3">
        <v>0</v>
      </c>
      <c r="AO61" s="3">
        <v>1.5124779430299999E-3</v>
      </c>
      <c r="AP61" s="3">
        <v>4.3677658877484203E-4</v>
      </c>
      <c r="AQ61" s="3">
        <v>7.1123755334281697E-4</v>
      </c>
      <c r="AR61" s="3">
        <f t="shared" si="7"/>
        <v>1</v>
      </c>
      <c r="AS61" s="3" t="s">
        <v>310</v>
      </c>
    </row>
    <row r="62" spans="1:45" x14ac:dyDescent="0.2">
      <c r="A62" t="s">
        <v>217</v>
      </c>
      <c r="B62" s="4" t="s">
        <v>311</v>
      </c>
      <c r="C62" s="2" t="s">
        <v>310</v>
      </c>
      <c r="D62" s="2" t="s">
        <v>311</v>
      </c>
      <c r="E62" s="3" t="s">
        <v>310</v>
      </c>
      <c r="F62" s="96" t="s">
        <v>325</v>
      </c>
      <c r="G62" s="96" t="s">
        <v>327</v>
      </c>
      <c r="I62" s="10">
        <v>1.75489909330214E-3</v>
      </c>
      <c r="J62" s="10">
        <v>0</v>
      </c>
      <c r="K62" s="10">
        <v>0</v>
      </c>
      <c r="L62" s="10">
        <v>0</v>
      </c>
      <c r="M62" s="10">
        <v>0</v>
      </c>
      <c r="N62" s="10">
        <v>1.46127618119825E-3</v>
      </c>
      <c r="O62" s="4">
        <f t="shared" si="4"/>
        <v>4</v>
      </c>
      <c r="P62" s="4" t="s">
        <v>311</v>
      </c>
      <c r="Q62" s="2">
        <v>3.8527397260274001E-3</v>
      </c>
      <c r="R62" s="2">
        <v>7.9534432589718693E-3</v>
      </c>
      <c r="S62" s="2">
        <v>7.9160894518107996E-4</v>
      </c>
      <c r="T62" s="2">
        <v>0</v>
      </c>
      <c r="U62" s="2">
        <v>2.0360378703043901E-4</v>
      </c>
      <c r="V62" s="2">
        <v>0</v>
      </c>
      <c r="W62" s="2">
        <v>4.0458530006743098E-4</v>
      </c>
      <c r="X62" s="2">
        <v>2.0953901416882899E-3</v>
      </c>
      <c r="Y62" s="2">
        <v>3.8764242922589001E-3</v>
      </c>
      <c r="Z62" s="2">
        <f t="shared" si="5"/>
        <v>2</v>
      </c>
      <c r="AA62" s="2" t="s">
        <v>310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f t="shared" si="6"/>
        <v>8</v>
      </c>
      <c r="AK62" s="2" t="s">
        <v>311</v>
      </c>
      <c r="AL62" s="3">
        <v>1.65406427221172E-3</v>
      </c>
      <c r="AM62" s="3">
        <v>1.9323671497584499E-3</v>
      </c>
      <c r="AN62" s="3">
        <v>1.25997480050399E-3</v>
      </c>
      <c r="AO62" s="3">
        <v>0</v>
      </c>
      <c r="AP62" s="3">
        <v>1.7471063550993701E-3</v>
      </c>
      <c r="AQ62" s="3">
        <v>1.42247510668563E-3</v>
      </c>
      <c r="AR62" s="3">
        <f t="shared" si="7"/>
        <v>1</v>
      </c>
      <c r="AS62" s="3" t="s">
        <v>310</v>
      </c>
    </row>
    <row r="63" spans="1:45" ht="16" thickBot="1" x14ac:dyDescent="0.25">
      <c r="B63" s="21">
        <f>COUNTIF(B2:B62,"Yes")</f>
        <v>22</v>
      </c>
      <c r="C63" s="21">
        <f>COUNTIF(C2:C62,"Yes")</f>
        <v>52</v>
      </c>
      <c r="D63" s="21">
        <f>COUNTIF(D2:D62,"Yes")</f>
        <v>45</v>
      </c>
      <c r="E63" s="21">
        <f>COUNTIF(E2:E62,"Yes")</f>
        <v>32</v>
      </c>
      <c r="P63" s="4">
        <f>COUNTIF(P2:P62,"Yes")</f>
        <v>22</v>
      </c>
      <c r="AA63" s="4">
        <f>COUNTIF(AA2:AA62,"Yes")</f>
        <v>52</v>
      </c>
      <c r="AK63" s="4">
        <f>COUNTIF(AK2:AK62,"Yes")</f>
        <v>45</v>
      </c>
      <c r="AS63" s="4">
        <f>COUNTIF(AS2:AS62,"Yes")</f>
        <v>32</v>
      </c>
    </row>
    <row r="64" spans="1:45" x14ac:dyDescent="0.2">
      <c r="F64" s="97" t="s">
        <v>338</v>
      </c>
      <c r="G64" s="98">
        <f>COUNTIF($F$2:$F$62,1)</f>
        <v>0</v>
      </c>
    </row>
    <row r="65" spans="6:7" x14ac:dyDescent="0.2">
      <c r="F65" s="99" t="s">
        <v>339</v>
      </c>
      <c r="G65" s="100">
        <f>COUNTIF($F$2:$F$62,2)</f>
        <v>11</v>
      </c>
    </row>
    <row r="66" spans="6:7" x14ac:dyDescent="0.2">
      <c r="F66" s="99" t="s">
        <v>340</v>
      </c>
      <c r="G66" s="100">
        <f>COUNTIF($F$2:$F$62,3)</f>
        <v>4</v>
      </c>
    </row>
    <row r="67" spans="6:7" x14ac:dyDescent="0.2">
      <c r="F67" s="99" t="s">
        <v>341</v>
      </c>
      <c r="G67" s="100">
        <f>COUNTIF($F$2:$F$62,4)</f>
        <v>1</v>
      </c>
    </row>
    <row r="68" spans="6:7" x14ac:dyDescent="0.2">
      <c r="F68" s="99" t="s">
        <v>324</v>
      </c>
      <c r="G68" s="100">
        <f>COUNTIF($F$2:$F$62,"1,3")</f>
        <v>4</v>
      </c>
    </row>
    <row r="69" spans="6:7" x14ac:dyDescent="0.2">
      <c r="F69" s="99" t="s">
        <v>313</v>
      </c>
      <c r="G69" s="100">
        <f>COUNTIF($F$2:$F$62,"2,3")</f>
        <v>10</v>
      </c>
    </row>
    <row r="70" spans="6:7" x14ac:dyDescent="0.2">
      <c r="F70" s="99" t="s">
        <v>325</v>
      </c>
      <c r="G70" s="100">
        <f>COUNTIF($F$2:$F$62,"2,4")</f>
        <v>4</v>
      </c>
    </row>
    <row r="71" spans="6:7" x14ac:dyDescent="0.2">
      <c r="F71" s="99" t="s">
        <v>312</v>
      </c>
      <c r="G71" s="100">
        <f>COUNTIF($F$2:$F$62,"2,3,4")</f>
        <v>9</v>
      </c>
    </row>
    <row r="72" spans="6:7" ht="16" thickBot="1" x14ac:dyDescent="0.25">
      <c r="F72" s="101" t="s">
        <v>314</v>
      </c>
      <c r="G72" s="102">
        <f>COUNTIF($F$2:$F$62,"1,2,3,4")</f>
        <v>18</v>
      </c>
    </row>
  </sheetData>
  <autoFilter ref="A1:BC1" xr:uid="{138B8245-6B56-D346-A10D-E58C98AA33ED}">
    <sortState ref="A2:AS63">
      <sortCondition ref="F1:F63"/>
    </sortState>
  </autoFilter>
  <mergeCells count="1">
    <mergeCell ref="F1:G1"/>
  </mergeCells>
  <conditionalFormatting sqref="AR1:AR61 O1:O61 O63:O1048576 AR63:AR1048576">
    <cfRule type="cellIs" dxfId="121" priority="18" operator="greaterThan">
      <formula>1</formula>
    </cfRule>
  </conditionalFormatting>
  <conditionalFormatting sqref="AR1:AR61 O1:O61 O63:O1048576 AR63:AR1048576">
    <cfRule type="cellIs" dxfId="120" priority="17" operator="greaterThan">
      <formula>1</formula>
    </cfRule>
  </conditionalFormatting>
  <conditionalFormatting sqref="Z1:Z61 AJ1:AJ61 Z63:Z1048576 AJ63:AJ1048576">
    <cfRule type="cellIs" dxfId="119" priority="16" operator="greaterThan">
      <formula>2</formula>
    </cfRule>
  </conditionalFormatting>
  <conditionalFormatting sqref="AA1:AA61 F66 F67:H1048576 P1:P61 AA63:AA1048576 AK1:AK61 AS1:AS61 F2:G61 B1:B61 D1:E61 B63:E1048576 F63:G65 AS63:AS1048576 AK63:AK1048576 P63:P1048576 H1:H66">
    <cfRule type="containsText" dxfId="118" priority="15" operator="containsText" text="No">
      <formula>NOT(ISERROR(SEARCH("No",B1)))</formula>
    </cfRule>
  </conditionalFormatting>
  <conditionalFormatting sqref="G66">
    <cfRule type="containsText" dxfId="117" priority="6" operator="containsText" text="No">
      <formula>NOT(ISERROR(SEARCH("No",G66)))</formula>
    </cfRule>
  </conditionalFormatting>
  <conditionalFormatting sqref="C1:C61">
    <cfRule type="containsText" dxfId="116" priority="10" operator="containsText" text="No">
      <formula>NOT(ISERROR(SEARCH("No",C1)))</formula>
    </cfRule>
  </conditionalFormatting>
  <conditionalFormatting sqref="F1">
    <cfRule type="containsText" dxfId="115" priority="7" operator="containsText" text="No">
      <formula>NOT(ISERROR(SEARCH("No",F1)))</formula>
    </cfRule>
  </conditionalFormatting>
  <conditionalFormatting sqref="AR62 O62">
    <cfRule type="cellIs" dxfId="114" priority="5" operator="greaterThan">
      <formula>1</formula>
    </cfRule>
  </conditionalFormatting>
  <conditionalFormatting sqref="AR62 O62">
    <cfRule type="cellIs" dxfId="113" priority="4" operator="greaterThan">
      <formula>1</formula>
    </cfRule>
  </conditionalFormatting>
  <conditionalFormatting sqref="Z62 AJ62">
    <cfRule type="cellIs" dxfId="112" priority="3" operator="greaterThan">
      <formula>2</formula>
    </cfRule>
  </conditionalFormatting>
  <conditionalFormatting sqref="AA62 P62 AK62 AS62 B62 D62:H62">
    <cfRule type="containsText" dxfId="111" priority="2" operator="containsText" text="No">
      <formula>NOT(ISERROR(SEARCH("No",B62)))</formula>
    </cfRule>
  </conditionalFormatting>
  <conditionalFormatting sqref="C62">
    <cfRule type="containsText" dxfId="110" priority="1" operator="containsText" text="No">
      <formula>NOT(ISERROR(SEARCH("No",C62)))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79EC-A083-CD43-AE0F-531320582788}">
  <sheetPr>
    <tabColor rgb="FF00B050"/>
  </sheetPr>
  <dimension ref="A1:Z856"/>
  <sheetViews>
    <sheetView workbookViewId="0">
      <pane xSplit="1" topLeftCell="B1" activePane="topRight" state="frozen"/>
      <selection pane="topRight" activeCell="I11" sqref="I11"/>
    </sheetView>
  </sheetViews>
  <sheetFormatPr baseColWidth="10" defaultColWidth="8.83203125" defaultRowHeight="15" x14ac:dyDescent="0.2"/>
  <cols>
    <col min="1" max="1" width="13.83203125" customWidth="1"/>
    <col min="2" max="9" width="8.83203125" style="5"/>
    <col min="10" max="15" width="8.83203125" style="3"/>
    <col min="19" max="19" width="14.5" bestFit="1" customWidth="1"/>
    <col min="23" max="23" width="18.5" bestFit="1" customWidth="1"/>
    <col min="25" max="25" width="18.5" bestFit="1" customWidth="1"/>
  </cols>
  <sheetData>
    <row r="1" spans="1:26" ht="16" x14ac:dyDescent="0.2">
      <c r="A1" s="19" t="s">
        <v>204</v>
      </c>
      <c r="B1" s="23" t="s">
        <v>472</v>
      </c>
      <c r="C1" s="23" t="s">
        <v>473</v>
      </c>
      <c r="D1" s="23" t="s">
        <v>474</v>
      </c>
      <c r="E1" s="23" t="s">
        <v>475</v>
      </c>
      <c r="F1" s="23" t="s">
        <v>476</v>
      </c>
      <c r="G1" s="23" t="s">
        <v>477</v>
      </c>
      <c r="H1" s="23" t="s">
        <v>478</v>
      </c>
      <c r="I1" s="23" t="s">
        <v>479</v>
      </c>
      <c r="J1" s="22" t="s">
        <v>480</v>
      </c>
      <c r="K1" s="22" t="s">
        <v>481</v>
      </c>
      <c r="L1" s="22" t="s">
        <v>482</v>
      </c>
      <c r="M1" s="22" t="s">
        <v>483</v>
      </c>
      <c r="N1" s="22" t="s">
        <v>484</v>
      </c>
      <c r="O1" s="22" t="s">
        <v>485</v>
      </c>
      <c r="P1" s="3" t="s">
        <v>342</v>
      </c>
      <c r="Q1" s="3" t="s">
        <v>322</v>
      </c>
      <c r="R1" s="3" t="s">
        <v>320</v>
      </c>
      <c r="S1" s="32" t="s">
        <v>415</v>
      </c>
      <c r="T1" s="9" t="s">
        <v>416</v>
      </c>
      <c r="U1" s="8" t="s">
        <v>318</v>
      </c>
      <c r="V1" s="3" t="s">
        <v>319</v>
      </c>
      <c r="W1" s="3" t="s">
        <v>343</v>
      </c>
      <c r="X1" s="3" t="s">
        <v>344</v>
      </c>
      <c r="Y1" s="3" t="s">
        <v>328</v>
      </c>
      <c r="Z1" s="3" t="s">
        <v>329</v>
      </c>
    </row>
    <row r="2" spans="1:26" x14ac:dyDescent="0.2">
      <c r="A2" s="1" t="s">
        <v>234</v>
      </c>
      <c r="B2" s="5">
        <v>0.22123401889938901</v>
      </c>
      <c r="C2" s="5">
        <v>0.22363847045191201</v>
      </c>
      <c r="D2" s="5">
        <v>0.29814941740918399</v>
      </c>
      <c r="E2" s="5">
        <v>0.237856471325603</v>
      </c>
      <c r="F2" s="5">
        <v>0.31979877829680198</v>
      </c>
      <c r="G2" s="5">
        <v>0.27849829351535799</v>
      </c>
      <c r="H2" s="5">
        <v>0.230643044619423</v>
      </c>
      <c r="I2" s="5">
        <v>0.234094903339192</v>
      </c>
      <c r="J2" s="3">
        <v>0.10940453686200401</v>
      </c>
      <c r="K2" s="3">
        <v>8.37359098228663E-2</v>
      </c>
      <c r="L2" s="3">
        <v>5.4178916421671601E-2</v>
      </c>
      <c r="M2" s="3">
        <v>2.4199647088479999E-2</v>
      </c>
      <c r="N2" s="3">
        <v>3.1884690980563402E-2</v>
      </c>
      <c r="O2" s="3">
        <v>4.1725936462778598E-2</v>
      </c>
      <c r="P2">
        <v>1</v>
      </c>
      <c r="Q2">
        <f t="shared" ref="Q2:Q40" si="0">AVERAGEIF(B2:I2,"&lt;&gt;0")</f>
        <v>0.25548917473210786</v>
      </c>
      <c r="R2">
        <f t="shared" ref="R2:R40" si="1">AVERAGEIF(J2:O2,"&lt;&gt;0")</f>
        <v>5.7521606273060653E-2</v>
      </c>
      <c r="S2" s="47">
        <f t="shared" ref="S2:S7" si="2">TTEST(B2:I2,J2:O2,2,3)</f>
        <v>2.9066363628351457E-7</v>
      </c>
      <c r="T2">
        <f t="shared" ref="T2:T40" si="3">-LOG10(S2)</f>
        <v>6.5366092976043255</v>
      </c>
      <c r="U2">
        <f t="shared" ref="U2:U40" si="4">R2/Q2</f>
        <v>0.22514302742327419</v>
      </c>
      <c r="V2">
        <f t="shared" ref="V2:V40" si="5">LOG(U2,2)</f>
        <v>-2.151086296122235</v>
      </c>
      <c r="W2" t="s">
        <v>335</v>
      </c>
      <c r="X2" t="s">
        <v>330</v>
      </c>
      <c r="Y2" t="s">
        <v>335</v>
      </c>
      <c r="Z2" t="s">
        <v>330</v>
      </c>
    </row>
    <row r="3" spans="1:26" x14ac:dyDescent="0.2">
      <c r="A3" t="s">
        <v>236</v>
      </c>
      <c r="B3" s="5">
        <v>2.58476931628683E-2</v>
      </c>
      <c r="C3" s="5">
        <v>2.54924681344148E-2</v>
      </c>
      <c r="D3" s="5">
        <v>3.8382453735435203E-2</v>
      </c>
      <c r="E3" s="5">
        <v>2.4130366656220599E-2</v>
      </c>
      <c r="F3" s="5">
        <v>3.01832554796982E-2</v>
      </c>
      <c r="G3" s="5">
        <v>2.2184300341296901E-2</v>
      </c>
      <c r="H3" s="5">
        <v>2.98556430446194E-2</v>
      </c>
      <c r="I3" s="5">
        <v>3.02284710017575E-2</v>
      </c>
      <c r="J3" s="3">
        <v>7.7977315689981104E-3</v>
      </c>
      <c r="K3" s="3">
        <v>8.3735909822866307E-3</v>
      </c>
      <c r="L3" s="3">
        <v>9.2398152036959301E-3</v>
      </c>
      <c r="M3" s="3">
        <v>2.5207965717166602E-3</v>
      </c>
      <c r="N3" s="3">
        <v>3.27582441581131E-3</v>
      </c>
      <c r="O3" s="3">
        <v>3.0820293978188699E-3</v>
      </c>
      <c r="P3">
        <v>2</v>
      </c>
      <c r="Q3">
        <f t="shared" si="0"/>
        <v>2.828808144453886E-2</v>
      </c>
      <c r="R3">
        <f t="shared" si="1"/>
        <v>5.714964690054585E-3</v>
      </c>
      <c r="S3" s="47">
        <f t="shared" si="2"/>
        <v>3.3539378923894738E-7</v>
      </c>
      <c r="T3">
        <f t="shared" si="3"/>
        <v>6.4744449838415239</v>
      </c>
      <c r="U3">
        <f t="shared" si="4"/>
        <v>0.20202729906795727</v>
      </c>
      <c r="V3">
        <f t="shared" si="5"/>
        <v>-2.3073778436482462</v>
      </c>
      <c r="W3" t="s">
        <v>335</v>
      </c>
      <c r="X3" t="s">
        <v>330</v>
      </c>
      <c r="Y3" t="s">
        <v>335</v>
      </c>
      <c r="Z3" t="s">
        <v>330</v>
      </c>
    </row>
    <row r="4" spans="1:26" x14ac:dyDescent="0.2">
      <c r="A4" t="s">
        <v>209</v>
      </c>
      <c r="B4" s="5">
        <v>1.30628126737076E-2</v>
      </c>
      <c r="C4" s="5">
        <v>1.3325608342989599E-2</v>
      </c>
      <c r="D4" s="5">
        <v>1.6792323509252902E-2</v>
      </c>
      <c r="E4" s="5">
        <v>1.9116264493889101E-2</v>
      </c>
      <c r="F4" s="5">
        <v>2.2996766079770001E-2</v>
      </c>
      <c r="G4" s="5">
        <v>2.0136518771331099E-2</v>
      </c>
      <c r="H4" s="5">
        <v>1.7716535433070901E-2</v>
      </c>
      <c r="I4" s="5">
        <v>1.8629173989455201E-2</v>
      </c>
      <c r="J4" s="3">
        <v>2.1266540642722099E-3</v>
      </c>
      <c r="K4" s="3">
        <v>3.5426731078905E-3</v>
      </c>
      <c r="L4" s="3">
        <v>1.0499790004199899E-3</v>
      </c>
      <c r="M4" s="3">
        <v>3.0249558860599999E-3</v>
      </c>
      <c r="N4" s="3">
        <v>3.0574361214238898E-3</v>
      </c>
      <c r="O4" s="3">
        <v>3.55618776671408E-3</v>
      </c>
      <c r="P4">
        <v>3</v>
      </c>
      <c r="Q4">
        <f t="shared" si="0"/>
        <v>1.77220004116833E-2</v>
      </c>
      <c r="R4">
        <f t="shared" si="1"/>
        <v>2.7263143244634449E-3</v>
      </c>
      <c r="S4" s="47">
        <f t="shared" si="2"/>
        <v>1.2395458891468531E-6</v>
      </c>
      <c r="T4">
        <f t="shared" si="3"/>
        <v>5.9067373906110845</v>
      </c>
      <c r="U4">
        <f t="shared" si="4"/>
        <v>0.1538378434223549</v>
      </c>
      <c r="V4">
        <f t="shared" si="5"/>
        <v>-2.7005176513928166</v>
      </c>
      <c r="W4" t="s">
        <v>335</v>
      </c>
      <c r="X4" t="s">
        <v>330</v>
      </c>
      <c r="Y4" t="s">
        <v>335</v>
      </c>
      <c r="Z4" t="s">
        <v>330</v>
      </c>
    </row>
    <row r="5" spans="1:26" x14ac:dyDescent="0.2">
      <c r="A5" t="s">
        <v>257</v>
      </c>
      <c r="B5" s="5">
        <v>0.101445247359644</v>
      </c>
      <c r="C5" s="5">
        <v>9.2120509849362694E-2</v>
      </c>
      <c r="D5" s="5">
        <v>7.9163810829335199E-2</v>
      </c>
      <c r="E5" s="5">
        <v>6.2362895643998703E-2</v>
      </c>
      <c r="F5" s="5">
        <v>7.0427596119295693E-2</v>
      </c>
      <c r="G5" s="5">
        <v>6.5870307167235506E-2</v>
      </c>
      <c r="H5" s="5">
        <v>0.18503937007874</v>
      </c>
      <c r="I5" s="5">
        <v>0.100878734622144</v>
      </c>
      <c r="J5" s="3">
        <v>0.49716446124763702</v>
      </c>
      <c r="K5" s="3">
        <v>0.53494363929146505</v>
      </c>
      <c r="L5" s="3">
        <v>0.61969760604787905</v>
      </c>
      <c r="M5" s="3">
        <v>0.70607511973783699</v>
      </c>
      <c r="N5" s="3">
        <v>0.57064861323433103</v>
      </c>
      <c r="O5" s="3">
        <v>0.67472735893788505</v>
      </c>
      <c r="P5">
        <v>4</v>
      </c>
      <c r="Q5">
        <f t="shared" si="0"/>
        <v>9.4663558958719474E-2</v>
      </c>
      <c r="R5">
        <f t="shared" si="1"/>
        <v>0.60054279974950575</v>
      </c>
      <c r="S5" s="47">
        <f t="shared" si="2"/>
        <v>2.836051588648931E-6</v>
      </c>
      <c r="T5">
        <f t="shared" si="3"/>
        <v>5.5472858734671853</v>
      </c>
      <c r="U5">
        <f t="shared" si="4"/>
        <v>6.3439702284105772</v>
      </c>
      <c r="V5">
        <f t="shared" si="5"/>
        <v>2.6653860006406931</v>
      </c>
      <c r="W5" t="s">
        <v>335</v>
      </c>
      <c r="X5" t="s">
        <v>330</v>
      </c>
      <c r="Y5" t="s">
        <v>335</v>
      </c>
      <c r="Z5" t="s">
        <v>330</v>
      </c>
    </row>
    <row r="6" spans="1:26" x14ac:dyDescent="0.2">
      <c r="A6" t="s">
        <v>261</v>
      </c>
      <c r="B6" s="5">
        <v>7.22623679822123E-3</v>
      </c>
      <c r="C6" s="5">
        <v>7.5318655851680204E-3</v>
      </c>
      <c r="D6" s="5">
        <v>9.5956134338588094E-3</v>
      </c>
      <c r="E6" s="5">
        <v>1.19084926355374E-2</v>
      </c>
      <c r="F6" s="5">
        <v>1.3295005389867101E-2</v>
      </c>
      <c r="G6" s="5">
        <v>1.0580204778157E-2</v>
      </c>
      <c r="H6" s="5">
        <v>1.4435695538057699E-2</v>
      </c>
      <c r="I6" s="5">
        <v>1.15992970123023E-2</v>
      </c>
      <c r="J6" s="3">
        <v>1.18147448015123E-3</v>
      </c>
      <c r="K6" s="3">
        <v>1.6103059581320501E-3</v>
      </c>
      <c r="L6" s="3">
        <v>8.39983200335993E-4</v>
      </c>
      <c r="M6" s="3">
        <v>2.7728762288883298E-3</v>
      </c>
      <c r="N6" s="3">
        <v>1.31032976632452E-3</v>
      </c>
      <c r="O6" s="3">
        <v>1.8966334755808399E-3</v>
      </c>
      <c r="P6">
        <v>5</v>
      </c>
      <c r="Q6">
        <f t="shared" si="0"/>
        <v>1.0771551396396194E-2</v>
      </c>
      <c r="R6">
        <f t="shared" si="1"/>
        <v>1.6019338515688272E-3</v>
      </c>
      <c r="S6" s="47">
        <f t="shared" si="2"/>
        <v>8.8518968851483438E-6</v>
      </c>
      <c r="T6">
        <f t="shared" si="3"/>
        <v>5.0529636537678151</v>
      </c>
      <c r="U6">
        <f t="shared" si="4"/>
        <v>0.14871895353020192</v>
      </c>
      <c r="V6">
        <f t="shared" si="5"/>
        <v>-2.7493395710914279</v>
      </c>
      <c r="W6" t="s">
        <v>335</v>
      </c>
      <c r="X6" t="s">
        <v>330</v>
      </c>
      <c r="Y6" t="s">
        <v>335</v>
      </c>
      <c r="Z6" t="s">
        <v>330</v>
      </c>
    </row>
    <row r="7" spans="1:26" x14ac:dyDescent="0.2">
      <c r="A7" t="s">
        <v>287</v>
      </c>
      <c r="B7" s="5">
        <v>8.6158977209560908E-3</v>
      </c>
      <c r="C7" s="5">
        <v>1.1297798377751999E-2</v>
      </c>
      <c r="D7" s="5">
        <v>7.8821110349554507E-3</v>
      </c>
      <c r="E7" s="5">
        <v>8.4612973989344996E-3</v>
      </c>
      <c r="F7" s="5">
        <v>1.11390585698886E-2</v>
      </c>
      <c r="G7" s="5">
        <v>5.1194539249146799E-3</v>
      </c>
      <c r="H7" s="5">
        <v>7.8740157480314994E-3</v>
      </c>
      <c r="I7" s="5">
        <v>1.15992970123023E-2</v>
      </c>
      <c r="J7" s="3">
        <v>2.5992438563326998E-3</v>
      </c>
      <c r="K7" s="3">
        <v>1.6103059581320501E-3</v>
      </c>
      <c r="L7" s="3">
        <v>1.4699706005879901E-3</v>
      </c>
      <c r="M7" s="3">
        <v>1.2603982858583301E-3</v>
      </c>
      <c r="N7" s="3">
        <v>6.5516488316226204E-4</v>
      </c>
      <c r="O7" s="3">
        <v>7.1123755334281697E-4</v>
      </c>
      <c r="P7">
        <v>6</v>
      </c>
      <c r="Q7">
        <f t="shared" si="0"/>
        <v>8.9986162234668918E-3</v>
      </c>
      <c r="R7">
        <f t="shared" si="1"/>
        <v>1.384386856236025E-3</v>
      </c>
      <c r="S7" s="47">
        <f t="shared" si="2"/>
        <v>9.1322100627192774E-6</v>
      </c>
      <c r="T7">
        <f t="shared" si="3"/>
        <v>5.0394241072529162</v>
      </c>
      <c r="U7">
        <f t="shared" si="4"/>
        <v>0.15384441583648992</v>
      </c>
      <c r="V7">
        <f t="shared" si="5"/>
        <v>-2.7004560164496545</v>
      </c>
      <c r="W7" t="s">
        <v>335</v>
      </c>
      <c r="X7" t="s">
        <v>330</v>
      </c>
      <c r="Y7" t="s">
        <v>335</v>
      </c>
      <c r="Z7" t="s">
        <v>330</v>
      </c>
    </row>
    <row r="8" spans="1:26" x14ac:dyDescent="0.2">
      <c r="A8" t="s">
        <v>251</v>
      </c>
      <c r="B8" s="5">
        <v>3.0572540300166798E-3</v>
      </c>
      <c r="C8" s="5">
        <v>3.1865585168018499E-3</v>
      </c>
      <c r="D8" s="5">
        <v>4.7978067169294003E-3</v>
      </c>
      <c r="E8" s="5">
        <v>3.7605766217486702E-3</v>
      </c>
      <c r="F8" s="5">
        <v>5.7491915199425099E-3</v>
      </c>
      <c r="G8" s="5">
        <v>3.7542662116041002E-3</v>
      </c>
      <c r="H8" s="5">
        <v>1.9685039370078701E-3</v>
      </c>
      <c r="I8" s="5">
        <v>4.2179261862917402E-3</v>
      </c>
      <c r="J8" s="3">
        <v>0</v>
      </c>
      <c r="K8" s="3">
        <v>0</v>
      </c>
      <c r="L8" s="3">
        <v>4.7258979206049199E-4</v>
      </c>
      <c r="M8" s="3">
        <v>6.4412238325281795E-4</v>
      </c>
      <c r="N8" s="3">
        <v>1.5287180607119501E-3</v>
      </c>
      <c r="O8" s="3">
        <v>7.1123755334281697E-4</v>
      </c>
      <c r="P8">
        <v>7</v>
      </c>
      <c r="Q8">
        <f t="shared" si="0"/>
        <v>3.8115104675428527E-3</v>
      </c>
      <c r="R8">
        <f t="shared" si="1"/>
        <v>8.391669473420192E-4</v>
      </c>
      <c r="S8" s="47">
        <f>TTEST(B8:I8,L8:O8,2,3)</f>
        <v>9.0343723085396164E-5</v>
      </c>
      <c r="T8">
        <f t="shared" si="3"/>
        <v>4.0441020160313652</v>
      </c>
      <c r="U8">
        <f t="shared" si="4"/>
        <v>0.22016650734347865</v>
      </c>
      <c r="V8">
        <f t="shared" si="5"/>
        <v>-2.1833330781403055</v>
      </c>
      <c r="W8" t="s">
        <v>335</v>
      </c>
      <c r="X8" t="s">
        <v>330</v>
      </c>
      <c r="Y8" t="s">
        <v>335</v>
      </c>
      <c r="Z8" t="s">
        <v>330</v>
      </c>
    </row>
    <row r="9" spans="1:26" x14ac:dyDescent="0.2">
      <c r="A9" t="s">
        <v>207</v>
      </c>
      <c r="B9" s="5">
        <v>3.8910505836575902E-3</v>
      </c>
      <c r="C9" s="5">
        <v>4.9246813441483203E-3</v>
      </c>
      <c r="D9" s="5">
        <v>3.42700479780672E-3</v>
      </c>
      <c r="E9" s="5">
        <v>2.8204324663115002E-3</v>
      </c>
      <c r="F9" s="5">
        <v>5.0305425799496897E-3</v>
      </c>
      <c r="G9" s="5">
        <v>3.07167235494881E-3</v>
      </c>
      <c r="H9" s="5">
        <v>2.2965879265091898E-3</v>
      </c>
      <c r="I9" s="5">
        <v>3.5149384885764501E-3</v>
      </c>
      <c r="J9" s="3">
        <v>1.18147448015123E-3</v>
      </c>
      <c r="K9" s="3">
        <v>1.28824476650564E-3</v>
      </c>
      <c r="L9" s="3">
        <v>8.39983200335993E-4</v>
      </c>
      <c r="M9" s="3">
        <v>1.2603982858583301E-3</v>
      </c>
      <c r="N9" s="3">
        <v>1.0919414719371E-3</v>
      </c>
      <c r="O9" s="3">
        <v>9.4831673779042201E-4</v>
      </c>
      <c r="P9">
        <v>8</v>
      </c>
      <c r="Q9">
        <f t="shared" si="0"/>
        <v>3.6221138177385342E-3</v>
      </c>
      <c r="R9">
        <f t="shared" si="1"/>
        <v>1.1017264904297859E-3</v>
      </c>
      <c r="S9" s="47">
        <f>TTEST(B9:I9,J9:O9,2,3)</f>
        <v>1.1345997062363654E-4</v>
      </c>
      <c r="T9">
        <f t="shared" si="3"/>
        <v>3.94515733321618</v>
      </c>
      <c r="U9">
        <f t="shared" si="4"/>
        <v>0.30416672304285802</v>
      </c>
      <c r="V9">
        <f t="shared" si="5"/>
        <v>-1.7170657693302194</v>
      </c>
      <c r="W9" t="s">
        <v>335</v>
      </c>
      <c r="X9" t="s">
        <v>330</v>
      </c>
      <c r="Y9" t="s">
        <v>335</v>
      </c>
      <c r="Z9" t="s">
        <v>330</v>
      </c>
    </row>
    <row r="10" spans="1:26" x14ac:dyDescent="0.2">
      <c r="A10" t="s">
        <v>239</v>
      </c>
      <c r="B10" s="5">
        <v>1.2784880489160599E-2</v>
      </c>
      <c r="C10" s="5">
        <v>1.44843568945539E-2</v>
      </c>
      <c r="D10" s="5">
        <v>1.4050719671007499E-2</v>
      </c>
      <c r="E10" s="5">
        <v>1.15951112503917E-2</v>
      </c>
      <c r="F10" s="5">
        <v>1.22170319798778E-2</v>
      </c>
      <c r="G10" s="5">
        <v>1.2627986348122899E-2</v>
      </c>
      <c r="H10" s="5">
        <v>9.5144356955380593E-3</v>
      </c>
      <c r="I10" s="5">
        <v>9.4903339191564108E-3</v>
      </c>
      <c r="J10" s="3">
        <v>6.14366729678639E-3</v>
      </c>
      <c r="K10" s="3">
        <v>8.6956521739130401E-3</v>
      </c>
      <c r="L10" s="3">
        <v>4.1999160016799701E-3</v>
      </c>
      <c r="M10" s="3">
        <v>2.2687169145450001E-3</v>
      </c>
      <c r="N10" s="3">
        <v>3.27582441581131E-3</v>
      </c>
      <c r="O10" s="3">
        <v>2.6078710289236598E-3</v>
      </c>
      <c r="P10">
        <v>9</v>
      </c>
      <c r="Q10">
        <f t="shared" si="0"/>
        <v>1.2095607030976108E-2</v>
      </c>
      <c r="R10">
        <f t="shared" si="1"/>
        <v>4.5319413052765612E-3</v>
      </c>
      <c r="S10" s="47">
        <f>TTEST(B10:I10,J10:O10,2,3)</f>
        <v>1.4366556399459155E-4</v>
      </c>
      <c r="T10">
        <f t="shared" si="3"/>
        <v>3.8426473178737939</v>
      </c>
      <c r="U10">
        <f t="shared" si="4"/>
        <v>0.37467663207564011</v>
      </c>
      <c r="V10">
        <f t="shared" si="5"/>
        <v>-1.41628209277377</v>
      </c>
      <c r="W10" t="s">
        <v>335</v>
      </c>
      <c r="X10" t="s">
        <v>330</v>
      </c>
      <c r="Y10" t="s">
        <v>335</v>
      </c>
      <c r="Z10" t="s">
        <v>330</v>
      </c>
    </row>
    <row r="11" spans="1:26" x14ac:dyDescent="0.2">
      <c r="A11" t="s">
        <v>274</v>
      </c>
      <c r="B11" s="5">
        <v>4.7248471372984997E-3</v>
      </c>
      <c r="C11" s="5">
        <v>8.4009269988412506E-3</v>
      </c>
      <c r="D11" s="5">
        <v>6.5113091158327599E-3</v>
      </c>
      <c r="E11" s="5">
        <v>4.3873393920401101E-3</v>
      </c>
      <c r="F11" s="5">
        <v>3.9525691699604697E-3</v>
      </c>
      <c r="G11" s="5">
        <v>3.7542662116041002E-3</v>
      </c>
      <c r="H11" s="5">
        <v>5.2493438320209999E-3</v>
      </c>
      <c r="I11" s="5">
        <v>2.8119507908611601E-3</v>
      </c>
      <c r="J11" s="3">
        <v>0</v>
      </c>
      <c r="K11" s="3">
        <v>0</v>
      </c>
      <c r="L11" s="3">
        <v>0</v>
      </c>
      <c r="M11" s="3">
        <v>7.0888468809073696E-4</v>
      </c>
      <c r="N11" s="3">
        <v>1.28824476650564E-3</v>
      </c>
      <c r="O11" s="3">
        <v>6.5516488316226204E-4</v>
      </c>
      <c r="P11">
        <v>10</v>
      </c>
      <c r="Q11">
        <f t="shared" si="0"/>
        <v>4.9740690810574188E-3</v>
      </c>
      <c r="R11">
        <f t="shared" si="1"/>
        <v>8.8409811258621308E-4</v>
      </c>
      <c r="S11" s="47">
        <f>TTEST(B11:I11,M11:O11,2,3)</f>
        <v>2.2143169972265169E-4</v>
      </c>
      <c r="T11">
        <f t="shared" si="3"/>
        <v>3.6547602062705336</v>
      </c>
      <c r="U11">
        <f t="shared" si="4"/>
        <v>0.17774142219960201</v>
      </c>
      <c r="V11">
        <f t="shared" si="5"/>
        <v>-2.4921481578201878</v>
      </c>
      <c r="W11" t="s">
        <v>335</v>
      </c>
      <c r="X11" t="s">
        <v>330</v>
      </c>
      <c r="Y11" t="s">
        <v>335</v>
      </c>
      <c r="Z11" t="s">
        <v>330</v>
      </c>
    </row>
    <row r="12" spans="1:26" x14ac:dyDescent="0.2">
      <c r="A12" t="s">
        <v>299</v>
      </c>
      <c r="B12" s="5">
        <v>1.6675931072818199E-3</v>
      </c>
      <c r="C12" s="5">
        <v>2.0278099652375398E-3</v>
      </c>
      <c r="D12" s="5">
        <v>1.71350239890336E-3</v>
      </c>
      <c r="E12" s="5">
        <v>3.7605766217486702E-3</v>
      </c>
      <c r="F12" s="5">
        <v>5.0305425799496897E-3</v>
      </c>
      <c r="G12" s="5">
        <v>5.1194539249146799E-3</v>
      </c>
      <c r="H12" s="5">
        <v>3.60892388451444E-3</v>
      </c>
      <c r="I12" s="5">
        <v>4.9209138840070298E-3</v>
      </c>
      <c r="J12" s="3">
        <v>0</v>
      </c>
      <c r="K12" s="3">
        <v>0</v>
      </c>
      <c r="L12" s="3">
        <v>0</v>
      </c>
      <c r="M12" s="3">
        <v>4.1999160016799699E-4</v>
      </c>
      <c r="N12" s="3">
        <v>4.3677658877484203E-4</v>
      </c>
      <c r="O12" s="3">
        <v>4.74158368895211E-4</v>
      </c>
      <c r="P12">
        <v>11</v>
      </c>
      <c r="Q12">
        <f t="shared" si="0"/>
        <v>3.4811645458196539E-3</v>
      </c>
      <c r="R12">
        <f t="shared" si="1"/>
        <v>4.4364218594601662E-4</v>
      </c>
      <c r="S12" s="44">
        <f>TTEST(B12:I12,M12:O12,2,3)</f>
        <v>7.1568488996264705E-4</v>
      </c>
      <c r="T12">
        <f t="shared" si="3"/>
        <v>3.14527815181654</v>
      </c>
      <c r="U12">
        <f t="shared" si="4"/>
        <v>0.12744074004739678</v>
      </c>
      <c r="V12">
        <f t="shared" si="5"/>
        <v>-2.9721015451681767</v>
      </c>
      <c r="W12" t="s">
        <v>335</v>
      </c>
      <c r="X12" t="s">
        <v>330</v>
      </c>
      <c r="Y12" t="s">
        <v>335</v>
      </c>
      <c r="Z12" t="s">
        <v>330</v>
      </c>
    </row>
    <row r="13" spans="1:26" x14ac:dyDescent="0.2">
      <c r="A13" t="s">
        <v>235</v>
      </c>
      <c r="B13" s="5">
        <v>1.36186770428016E-2</v>
      </c>
      <c r="C13" s="5">
        <v>2.3174971031286198E-2</v>
      </c>
      <c r="D13" s="5">
        <v>1.16518163125428E-2</v>
      </c>
      <c r="E13" s="5">
        <v>2.1936696960200602E-2</v>
      </c>
      <c r="F13" s="5">
        <v>1.9044196909809599E-2</v>
      </c>
      <c r="G13" s="5">
        <v>1.6382252559727001E-2</v>
      </c>
      <c r="H13" s="5">
        <v>1.70603674540682E-2</v>
      </c>
      <c r="I13" s="5">
        <v>2.6713532513180999E-2</v>
      </c>
      <c r="J13" s="3">
        <v>8.9792060491493408E-3</v>
      </c>
      <c r="K13" s="3">
        <v>1.06280193236715E-2</v>
      </c>
      <c r="L13" s="3">
        <v>3.9899202015959701E-3</v>
      </c>
      <c r="M13" s="3">
        <v>9.0748676581799796E-3</v>
      </c>
      <c r="N13" s="3">
        <v>7.6435903035597299E-3</v>
      </c>
      <c r="O13" s="3">
        <v>1.3039355144618301E-2</v>
      </c>
      <c r="P13">
        <v>12</v>
      </c>
      <c r="Q13">
        <f t="shared" si="0"/>
        <v>1.8697813847952126E-2</v>
      </c>
      <c r="R13">
        <f t="shared" si="1"/>
        <v>8.8924931134624699E-3</v>
      </c>
      <c r="S13" s="44">
        <f>TTEST(B13:I13,J13:O13,2,3)</f>
        <v>7.6977524229065899E-4</v>
      </c>
      <c r="T13">
        <f t="shared" si="3"/>
        <v>3.1136360609076474</v>
      </c>
      <c r="U13">
        <f t="shared" si="4"/>
        <v>0.47558999066815599</v>
      </c>
      <c r="V13">
        <f t="shared" si="5"/>
        <v>-1.0722097426409893</v>
      </c>
      <c r="W13" t="s">
        <v>335</v>
      </c>
      <c r="X13" t="s">
        <v>330</v>
      </c>
      <c r="Y13" t="s">
        <v>335</v>
      </c>
      <c r="Z13" t="s">
        <v>330</v>
      </c>
    </row>
    <row r="14" spans="1:26" x14ac:dyDescent="0.2">
      <c r="A14" t="s">
        <v>272</v>
      </c>
      <c r="B14" s="5">
        <v>8.3379655364091195E-3</v>
      </c>
      <c r="C14" s="5">
        <v>1.1297798377751999E-2</v>
      </c>
      <c r="D14" s="5">
        <v>1.54215215901302E-2</v>
      </c>
      <c r="E14" s="5">
        <v>8.7746787840802306E-3</v>
      </c>
      <c r="F14" s="5">
        <v>1.11390585698886E-2</v>
      </c>
      <c r="G14" s="5">
        <v>1.46757679180887E-2</v>
      </c>
      <c r="H14" s="5">
        <v>3.2808398950131198E-3</v>
      </c>
      <c r="I14" s="5">
        <v>5.9753954305799602E-3</v>
      </c>
      <c r="J14" s="3">
        <v>1.18147448015123E-3</v>
      </c>
      <c r="K14" s="3">
        <v>3.5426731078905E-3</v>
      </c>
      <c r="L14" s="3">
        <v>4.1999160016799699E-4</v>
      </c>
      <c r="M14" s="3">
        <v>3.7811948575749901E-3</v>
      </c>
      <c r="N14" s="3">
        <v>3.0574361214238898E-3</v>
      </c>
      <c r="O14" s="3">
        <v>2.6078710289236598E-3</v>
      </c>
      <c r="P14">
        <v>13</v>
      </c>
      <c r="Q14">
        <f t="shared" si="0"/>
        <v>9.8628782627427393E-3</v>
      </c>
      <c r="R14">
        <f t="shared" si="1"/>
        <v>2.4317735326887112E-3</v>
      </c>
      <c r="S14" s="44">
        <f>TTEST(B14:I14,J14:O14,2,3)</f>
        <v>1.0748911565484753E-3</v>
      </c>
      <c r="T14">
        <f t="shared" si="3"/>
        <v>2.9686355101703228</v>
      </c>
      <c r="U14">
        <f t="shared" si="4"/>
        <v>0.2465582021705362</v>
      </c>
      <c r="V14">
        <f t="shared" si="5"/>
        <v>-2.0199998475890775</v>
      </c>
      <c r="W14" t="s">
        <v>335</v>
      </c>
      <c r="X14" t="s">
        <v>330</v>
      </c>
      <c r="Y14" t="s">
        <v>335</v>
      </c>
      <c r="Z14" t="s">
        <v>330</v>
      </c>
    </row>
    <row r="15" spans="1:26" x14ac:dyDescent="0.2">
      <c r="A15" t="s">
        <v>273</v>
      </c>
      <c r="B15" s="5">
        <v>7.7821011673151804E-3</v>
      </c>
      <c r="C15" s="5">
        <v>1.1008111239860899E-2</v>
      </c>
      <c r="D15" s="5">
        <v>1.54215215901302E-2</v>
      </c>
      <c r="E15" s="5">
        <v>8.4612973989344996E-3</v>
      </c>
      <c r="F15" s="5">
        <v>1.1498383039885001E-2</v>
      </c>
      <c r="G15" s="5">
        <v>1.43344709897611E-2</v>
      </c>
      <c r="H15" s="5">
        <v>3.2808398950131198E-3</v>
      </c>
      <c r="I15" s="5">
        <v>5.6239015817223202E-3</v>
      </c>
      <c r="J15" s="3">
        <v>1.18147448015123E-3</v>
      </c>
      <c r="K15" s="3">
        <v>2.8985507246376799E-3</v>
      </c>
      <c r="L15" s="3">
        <v>4.1999160016799699E-4</v>
      </c>
      <c r="M15" s="3">
        <v>3.7811948575749901E-3</v>
      </c>
      <c r="N15" s="3">
        <v>2.4022712382616301E-3</v>
      </c>
      <c r="O15" s="3">
        <v>2.6078710289236598E-3</v>
      </c>
      <c r="P15">
        <v>14</v>
      </c>
      <c r="Q15">
        <f t="shared" si="0"/>
        <v>9.67632836282779E-3</v>
      </c>
      <c r="R15">
        <f t="shared" si="1"/>
        <v>2.2152256549528644E-3</v>
      </c>
      <c r="S15" s="44">
        <f>TTEST(B15:I15,J15:O15,2,3)</f>
        <v>1.1550328713768971E-3</v>
      </c>
      <c r="T15">
        <f t="shared" si="3"/>
        <v>2.9374056558978481</v>
      </c>
      <c r="U15">
        <f t="shared" si="4"/>
        <v>0.22893245990522498</v>
      </c>
      <c r="V15">
        <f t="shared" si="5"/>
        <v>-2.1270060604595211</v>
      </c>
      <c r="W15" t="s">
        <v>335</v>
      </c>
      <c r="X15" t="s">
        <v>330</v>
      </c>
      <c r="Y15" t="s">
        <v>335</v>
      </c>
      <c r="Z15" t="s">
        <v>330</v>
      </c>
    </row>
    <row r="16" spans="1:26" x14ac:dyDescent="0.2">
      <c r="A16" t="s">
        <v>264</v>
      </c>
      <c r="B16" s="5">
        <v>1.6675931072818201E-2</v>
      </c>
      <c r="C16" s="5">
        <v>2.54924681344148E-2</v>
      </c>
      <c r="D16" s="5">
        <v>2.3989033584647001E-2</v>
      </c>
      <c r="E16" s="5">
        <v>1.0028204324663101E-2</v>
      </c>
      <c r="F16" s="5">
        <v>1.7247574559827498E-2</v>
      </c>
      <c r="G16" s="5">
        <v>1.0580204778157E-2</v>
      </c>
      <c r="H16" s="5">
        <v>1.31233595800525E-2</v>
      </c>
      <c r="I16" s="5">
        <v>1.0896309314587E-2</v>
      </c>
      <c r="J16" s="3">
        <v>4.2533081285444198E-3</v>
      </c>
      <c r="K16" s="3">
        <v>9.6618357487922701E-3</v>
      </c>
      <c r="L16" s="3">
        <v>3.77992440151197E-3</v>
      </c>
      <c r="M16" s="3">
        <v>2.2687169145450001E-3</v>
      </c>
      <c r="N16" s="3">
        <v>7.2068137147848904E-3</v>
      </c>
      <c r="O16" s="3">
        <v>5.6899004267425297E-3</v>
      </c>
      <c r="P16">
        <v>15</v>
      </c>
      <c r="Q16">
        <f t="shared" si="0"/>
        <v>1.6004135668645888E-2</v>
      </c>
      <c r="R16">
        <f t="shared" si="1"/>
        <v>5.4767498891535133E-3</v>
      </c>
      <c r="S16" s="44">
        <f>TTEST(B16:I16,J16:O16,2,3)</f>
        <v>1.3013479835650079E-3</v>
      </c>
      <c r="T16">
        <f t="shared" si="3"/>
        <v>2.8856065565249871</v>
      </c>
      <c r="U16">
        <f t="shared" si="4"/>
        <v>0.3422084142840125</v>
      </c>
      <c r="V16">
        <f t="shared" si="5"/>
        <v>-1.5470528613704531</v>
      </c>
      <c r="W16" t="s">
        <v>335</v>
      </c>
      <c r="X16" t="s">
        <v>330</v>
      </c>
      <c r="Y16" t="s">
        <v>335</v>
      </c>
      <c r="Z16" t="s">
        <v>330</v>
      </c>
    </row>
    <row r="17" spans="1:26" x14ac:dyDescent="0.2">
      <c r="A17" t="s">
        <v>304</v>
      </c>
      <c r="B17" s="5">
        <v>5.2807115063924397E-3</v>
      </c>
      <c r="C17" s="5">
        <v>4.3453070683661596E-3</v>
      </c>
      <c r="D17" s="5">
        <v>2.0562028786840301E-3</v>
      </c>
      <c r="E17" s="5">
        <v>2.8204324663115002E-3</v>
      </c>
      <c r="F17" s="5">
        <v>6.8271649299317299E-3</v>
      </c>
      <c r="G17" s="5">
        <v>4.7781569965870303E-3</v>
      </c>
      <c r="H17" s="5">
        <v>3.2808398950131198E-3</v>
      </c>
      <c r="I17" s="5">
        <v>7.0298769771529003E-3</v>
      </c>
      <c r="J17" s="3">
        <v>0</v>
      </c>
      <c r="K17" s="3">
        <v>1.18147448015123E-3</v>
      </c>
      <c r="L17" s="3">
        <v>9.6618357487922703E-4</v>
      </c>
      <c r="M17" s="3">
        <v>2.0166372573733301E-3</v>
      </c>
      <c r="N17" s="3">
        <v>2.18388294387421E-3</v>
      </c>
      <c r="O17" s="3">
        <v>7.1123755334281697E-4</v>
      </c>
      <c r="P17">
        <v>16</v>
      </c>
      <c r="Q17">
        <f t="shared" si="0"/>
        <v>4.5523365898048635E-3</v>
      </c>
      <c r="R17">
        <f t="shared" si="1"/>
        <v>1.4118831619241627E-3</v>
      </c>
      <c r="S17" s="44">
        <f>TTEST(B17:I17,K17:O17,2,3)</f>
        <v>1.3423324425864819E-3</v>
      </c>
      <c r="T17">
        <f t="shared" si="3"/>
        <v>2.8721399133018788</v>
      </c>
      <c r="U17">
        <f t="shared" si="4"/>
        <v>0.3101447210837025</v>
      </c>
      <c r="V17">
        <f t="shared" si="5"/>
        <v>-1.6889865256158623</v>
      </c>
      <c r="W17" t="s">
        <v>335</v>
      </c>
      <c r="X17" t="s">
        <v>330</v>
      </c>
      <c r="Y17" t="s">
        <v>335</v>
      </c>
      <c r="Z17" t="s">
        <v>330</v>
      </c>
    </row>
    <row r="18" spans="1:26" x14ac:dyDescent="0.2">
      <c r="A18" t="s">
        <v>286</v>
      </c>
      <c r="B18" s="5">
        <v>5.8365758754863797E-3</v>
      </c>
      <c r="C18" s="5">
        <v>5.7937427578215496E-3</v>
      </c>
      <c r="D18" s="5">
        <v>9.5956134338588094E-3</v>
      </c>
      <c r="E18" s="5">
        <v>2.0683171419617698E-2</v>
      </c>
      <c r="F18" s="5">
        <v>2.62306863097377E-2</v>
      </c>
      <c r="G18" s="5">
        <v>2.0136518771331099E-2</v>
      </c>
      <c r="H18" s="5">
        <v>1.1811023622047201E-2</v>
      </c>
      <c r="I18" s="5">
        <v>1.9332161687170502E-2</v>
      </c>
      <c r="J18" s="3">
        <v>4.7258979206049199E-4</v>
      </c>
      <c r="K18" s="3">
        <v>6.4412238325281795E-4</v>
      </c>
      <c r="L18" s="3">
        <v>1.25997480050399E-3</v>
      </c>
      <c r="M18" s="3">
        <v>1.2603982858583301E-3</v>
      </c>
      <c r="N18" s="3">
        <v>1.9654946494867898E-3</v>
      </c>
      <c r="O18" s="3">
        <v>2.1337126600284501E-3</v>
      </c>
      <c r="P18">
        <v>17</v>
      </c>
      <c r="Q18">
        <f t="shared" si="0"/>
        <v>1.4927436734633866E-2</v>
      </c>
      <c r="R18">
        <f t="shared" si="1"/>
        <v>1.2893820951984782E-3</v>
      </c>
      <c r="S18" s="44">
        <f>TTEST(B18:I18,J18:O18,2,3)</f>
        <v>1.4667626761108012E-3</v>
      </c>
      <c r="T18">
        <f t="shared" si="3"/>
        <v>2.8336401498195332</v>
      </c>
      <c r="U18">
        <f t="shared" si="4"/>
        <v>8.6376657836165577E-2</v>
      </c>
      <c r="V18">
        <f t="shared" si="5"/>
        <v>-3.5332146942123299</v>
      </c>
      <c r="W18" t="s">
        <v>335</v>
      </c>
      <c r="X18" t="s">
        <v>330</v>
      </c>
      <c r="Y18" t="s">
        <v>335</v>
      </c>
      <c r="Z18" t="s">
        <v>330</v>
      </c>
    </row>
    <row r="19" spans="1:26" x14ac:dyDescent="0.2">
      <c r="A19" t="s">
        <v>216</v>
      </c>
      <c r="B19" s="5">
        <v>1.6675931072818199E-3</v>
      </c>
      <c r="C19" s="5">
        <v>5.5040556199304697E-3</v>
      </c>
      <c r="D19" s="5">
        <v>5.1405071967100804E-3</v>
      </c>
      <c r="E19" s="5">
        <v>6.5810090880601699E-3</v>
      </c>
      <c r="F19" s="5">
        <v>5.0305425799496897E-3</v>
      </c>
      <c r="G19" s="5">
        <v>6.1433447098976097E-3</v>
      </c>
      <c r="H19" s="5">
        <v>8.20209973753281E-3</v>
      </c>
      <c r="I19" s="5">
        <v>1.33567662565905E-2</v>
      </c>
      <c r="J19" s="3">
        <v>0</v>
      </c>
      <c r="K19" s="3">
        <v>9.4517958412098301E-4</v>
      </c>
      <c r="L19" s="3">
        <v>1.6103059581320501E-3</v>
      </c>
      <c r="M19" s="3">
        <v>2.2687169145450001E-3</v>
      </c>
      <c r="N19" s="3">
        <v>1.9654946494867898E-3</v>
      </c>
      <c r="O19" s="3">
        <v>1.18539592223803E-3</v>
      </c>
      <c r="P19">
        <v>18</v>
      </c>
      <c r="Q19">
        <f t="shared" si="0"/>
        <v>6.453239786994143E-3</v>
      </c>
      <c r="R19">
        <f t="shared" si="1"/>
        <v>1.5950186057045706E-3</v>
      </c>
      <c r="S19" s="44">
        <f>TTEST(B19:I19,K19:O19,2,3)</f>
        <v>4.2786706538969089E-3</v>
      </c>
      <c r="T19">
        <f t="shared" si="3"/>
        <v>2.3686911415833682</v>
      </c>
      <c r="U19">
        <f t="shared" si="4"/>
        <v>0.24716555689115574</v>
      </c>
      <c r="V19">
        <f t="shared" si="5"/>
        <v>-2.0164503806274143</v>
      </c>
      <c r="W19" t="s">
        <v>335</v>
      </c>
      <c r="X19" t="s">
        <v>330</v>
      </c>
      <c r="Y19" t="s">
        <v>335</v>
      </c>
      <c r="Z19" t="s">
        <v>330</v>
      </c>
    </row>
    <row r="20" spans="1:26" x14ac:dyDescent="0.2">
      <c r="A20" t="s">
        <v>215</v>
      </c>
      <c r="B20" s="5">
        <v>5.5586436909394095E-4</v>
      </c>
      <c r="C20" s="5">
        <v>4.6349942062572404E-3</v>
      </c>
      <c r="D20" s="5">
        <v>3.7697052775873901E-3</v>
      </c>
      <c r="E20" s="5">
        <v>5.3274835474772797E-3</v>
      </c>
      <c r="F20" s="5">
        <v>3.9525691699604697E-3</v>
      </c>
      <c r="G20" s="5">
        <v>5.8020477815699696E-3</v>
      </c>
      <c r="H20" s="5">
        <v>7.2178477690288704E-3</v>
      </c>
      <c r="I20" s="5">
        <v>1.15992970123023E-2</v>
      </c>
      <c r="J20" s="3">
        <v>0</v>
      </c>
      <c r="K20" s="3">
        <v>0</v>
      </c>
      <c r="L20" s="3">
        <v>9.6618357487922703E-4</v>
      </c>
      <c r="M20" s="3">
        <v>1.76455760020166E-3</v>
      </c>
      <c r="N20" s="3">
        <v>1.31032976632452E-3</v>
      </c>
      <c r="O20" s="3">
        <v>7.1123755334281697E-4</v>
      </c>
      <c r="P20">
        <v>19</v>
      </c>
      <c r="Q20">
        <f t="shared" si="0"/>
        <v>5.3574761416596822E-3</v>
      </c>
      <c r="R20">
        <f t="shared" si="1"/>
        <v>1.1880771236870559E-3</v>
      </c>
      <c r="S20" s="44">
        <f>TTEST(B20:I20,L20:O20,2,3)</f>
        <v>7.2930379371049427E-3</v>
      </c>
      <c r="T20">
        <f t="shared" si="3"/>
        <v>2.1370915273073594</v>
      </c>
      <c r="U20">
        <f t="shared" si="4"/>
        <v>0.22176060000502471</v>
      </c>
      <c r="V20">
        <f t="shared" si="5"/>
        <v>-2.1729250288765165</v>
      </c>
      <c r="W20" t="s">
        <v>335</v>
      </c>
      <c r="X20" t="s">
        <v>330</v>
      </c>
      <c r="Y20" t="s">
        <v>335</v>
      </c>
      <c r="Z20" t="s">
        <v>330</v>
      </c>
    </row>
    <row r="21" spans="1:26" x14ac:dyDescent="0.2">
      <c r="A21" t="s">
        <v>222</v>
      </c>
      <c r="B21" s="5">
        <v>3.05725403001668E-2</v>
      </c>
      <c r="C21" s="5">
        <v>3.09965237543453E-2</v>
      </c>
      <c r="D21" s="5">
        <v>3.8039753255654597E-2</v>
      </c>
      <c r="E21" s="5">
        <v>6.5810090880601699E-3</v>
      </c>
      <c r="F21" s="5">
        <v>1.0420409629895801E-2</v>
      </c>
      <c r="G21" s="5">
        <v>1.2969283276450499E-2</v>
      </c>
      <c r="H21" s="5">
        <v>1.01706036745407E-2</v>
      </c>
      <c r="I21" s="5">
        <v>5.9753954305799602E-3</v>
      </c>
      <c r="J21" s="3">
        <v>0</v>
      </c>
      <c r="K21" s="3">
        <v>0</v>
      </c>
      <c r="L21" s="3">
        <v>2.1266540642722099E-3</v>
      </c>
      <c r="M21" s="3">
        <v>1.25997480050399E-3</v>
      </c>
      <c r="N21" s="3">
        <v>1.5124779430299999E-3</v>
      </c>
      <c r="O21" s="3">
        <v>1.0919414719371E-3</v>
      </c>
      <c r="P21">
        <v>20</v>
      </c>
      <c r="Q21">
        <f t="shared" si="0"/>
        <v>1.8215689801211726E-2</v>
      </c>
      <c r="R21">
        <f t="shared" si="1"/>
        <v>1.4977620699358251E-3</v>
      </c>
      <c r="S21" s="44">
        <f>TTEST(B21:I21,L21:O21,2,3)</f>
        <v>7.6986616399247138E-3</v>
      </c>
      <c r="T21">
        <f t="shared" si="3"/>
        <v>2.1135847674138937</v>
      </c>
      <c r="U21">
        <f t="shared" si="4"/>
        <v>8.2223736036402664E-2</v>
      </c>
      <c r="V21">
        <f t="shared" si="5"/>
        <v>-3.6043012640084156</v>
      </c>
      <c r="W21" t="s">
        <v>335</v>
      </c>
      <c r="X21" t="s">
        <v>330</v>
      </c>
      <c r="Y21" t="s">
        <v>335</v>
      </c>
      <c r="Z21" t="s">
        <v>330</v>
      </c>
    </row>
    <row r="22" spans="1:26" x14ac:dyDescent="0.2">
      <c r="A22" t="s">
        <v>268</v>
      </c>
      <c r="B22" s="5">
        <v>2.0289049471928899E-2</v>
      </c>
      <c r="C22" s="5">
        <v>2.0567786790266499E-2</v>
      </c>
      <c r="D22" s="5">
        <v>1.7135023989033601E-2</v>
      </c>
      <c r="E22" s="5">
        <v>1.0028204324663101E-2</v>
      </c>
      <c r="F22" s="5">
        <v>1.5450952209845501E-2</v>
      </c>
      <c r="G22" s="5">
        <v>9.5563139931740607E-3</v>
      </c>
      <c r="H22" s="5">
        <v>4.2322834645669299E-2</v>
      </c>
      <c r="I22" s="5">
        <v>2.3198594024604599E-2</v>
      </c>
      <c r="J22" s="3">
        <v>0.12618147448015099</v>
      </c>
      <c r="K22" s="3">
        <v>0.12721417069243199</v>
      </c>
      <c r="L22" s="3">
        <v>0.16316673666526699</v>
      </c>
      <c r="M22" s="3">
        <v>2.1426770859591601E-2</v>
      </c>
      <c r="N22" s="3">
        <v>7.29416903253986E-2</v>
      </c>
      <c r="O22" s="3">
        <v>7.3494547178757696E-2</v>
      </c>
      <c r="P22">
        <v>21</v>
      </c>
      <c r="Q22">
        <f t="shared" si="0"/>
        <v>1.9818594931148195E-2</v>
      </c>
      <c r="R22">
        <f t="shared" si="1"/>
        <v>9.7404231700266297E-2</v>
      </c>
      <c r="S22" s="44">
        <f>TTEST(B22:I22,J22:O22,2,3)</f>
        <v>1.2941106527257405E-2</v>
      </c>
      <c r="T22">
        <f t="shared" si="3"/>
        <v>1.8880285877989773</v>
      </c>
      <c r="U22">
        <f t="shared" si="4"/>
        <v>4.9147899757101072</v>
      </c>
      <c r="V22">
        <f t="shared" si="5"/>
        <v>2.297129767028625</v>
      </c>
      <c r="W22" t="s">
        <v>335</v>
      </c>
      <c r="X22" t="s">
        <v>330</v>
      </c>
      <c r="Y22" t="s">
        <v>335</v>
      </c>
      <c r="Z22" t="s">
        <v>330</v>
      </c>
    </row>
    <row r="23" spans="1:26" x14ac:dyDescent="0.2">
      <c r="A23" t="s">
        <v>277</v>
      </c>
      <c r="B23" s="5">
        <v>7.7821011673151804E-3</v>
      </c>
      <c r="C23" s="5">
        <v>6.9524913093858597E-3</v>
      </c>
      <c r="D23" s="5">
        <v>5.4832076764907501E-3</v>
      </c>
      <c r="E23" s="5">
        <v>5.3274835474772797E-3</v>
      </c>
      <c r="F23" s="5">
        <v>9.7017606899029805E-3</v>
      </c>
      <c r="G23" s="5">
        <v>7.1672354948805498E-3</v>
      </c>
      <c r="H23" s="5">
        <v>3.60892388451444E-3</v>
      </c>
      <c r="I23" s="5">
        <v>5.2724077328646698E-3</v>
      </c>
      <c r="J23" s="3">
        <v>3.0718336483931902E-3</v>
      </c>
      <c r="K23" s="3">
        <v>5.1529790660225401E-3</v>
      </c>
      <c r="L23" s="3">
        <v>1.88996220075598E-3</v>
      </c>
      <c r="M23" s="3">
        <v>4.5374338290899898E-3</v>
      </c>
      <c r="N23" s="3">
        <v>5.02293077091068E-3</v>
      </c>
      <c r="O23" s="3">
        <v>4.2674253200569003E-3</v>
      </c>
      <c r="P23">
        <v>22</v>
      </c>
      <c r="Q23">
        <f t="shared" si="0"/>
        <v>6.411951437853964E-3</v>
      </c>
      <c r="R23">
        <f t="shared" si="1"/>
        <v>3.9904274725382129E-3</v>
      </c>
      <c r="S23" s="44">
        <f>TTEST(B23:I23,J23:O23,2,3)</f>
        <v>1.4089002007333653E-2</v>
      </c>
      <c r="T23">
        <f t="shared" si="3"/>
        <v>1.8511197689955643</v>
      </c>
      <c r="U23">
        <f t="shared" si="4"/>
        <v>0.62234212333239092</v>
      </c>
      <c r="V23">
        <f t="shared" si="5"/>
        <v>-0.68422019629818687</v>
      </c>
      <c r="W23" t="s">
        <v>333</v>
      </c>
      <c r="X23" t="s">
        <v>331</v>
      </c>
      <c r="Y23" t="s">
        <v>333</v>
      </c>
      <c r="Z23" t="s">
        <v>331</v>
      </c>
    </row>
    <row r="24" spans="1:26" ht="16" x14ac:dyDescent="0.2">
      <c r="A24" t="s">
        <v>290</v>
      </c>
      <c r="B24" s="5">
        <v>2.2234574763757599E-3</v>
      </c>
      <c r="C24" s="5">
        <v>2.3174971031286202E-3</v>
      </c>
      <c r="D24" s="5">
        <v>2.3989033584647002E-3</v>
      </c>
      <c r="E24" s="5">
        <v>1.25352554058289E-3</v>
      </c>
      <c r="F24" s="5">
        <v>7.1864893999281395E-4</v>
      </c>
      <c r="G24" s="5">
        <v>1.0238907849829399E-3</v>
      </c>
      <c r="H24" s="5">
        <v>0</v>
      </c>
      <c r="I24" s="5">
        <v>0</v>
      </c>
      <c r="J24" s="3">
        <v>0</v>
      </c>
      <c r="K24" s="3">
        <v>0</v>
      </c>
      <c r="L24" s="3">
        <v>0</v>
      </c>
      <c r="M24" s="3">
        <v>7.0888468809073696E-4</v>
      </c>
      <c r="N24" s="3">
        <v>6.4412238325281795E-4</v>
      </c>
      <c r="O24" s="3">
        <v>1.0499790004199899E-3</v>
      </c>
      <c r="P24">
        <v>23</v>
      </c>
      <c r="Q24">
        <f t="shared" si="0"/>
        <v>1.6559872005879536E-3</v>
      </c>
      <c r="R24">
        <f t="shared" si="1"/>
        <v>8.0099535725451502E-4</v>
      </c>
      <c r="S24" s="45">
        <f>TTEST(B24:G24,M24:O24,2,3)</f>
        <v>3.7989716232725491E-2</v>
      </c>
      <c r="T24">
        <f t="shared" si="3"/>
        <v>1.420333950431111</v>
      </c>
      <c r="U24">
        <f t="shared" si="4"/>
        <v>0.48369658712949221</v>
      </c>
      <c r="V24">
        <f t="shared" si="5"/>
        <v>-1.047825736447658</v>
      </c>
      <c r="W24" t="s">
        <v>334</v>
      </c>
      <c r="X24" t="s">
        <v>331</v>
      </c>
      <c r="Y24" t="s">
        <v>335</v>
      </c>
      <c r="Z24" t="s">
        <v>330</v>
      </c>
    </row>
    <row r="25" spans="1:26" x14ac:dyDescent="0.2">
      <c r="A25" t="s">
        <v>297</v>
      </c>
      <c r="B25" s="5">
        <v>5.5586436909394095E-4</v>
      </c>
      <c r="C25" s="5">
        <v>1.44843568945539E-3</v>
      </c>
      <c r="D25" s="5">
        <v>1.02810143934202E-3</v>
      </c>
      <c r="E25" s="5">
        <v>1.25352554058289E-3</v>
      </c>
      <c r="F25" s="5">
        <v>6.8259385665529E-4</v>
      </c>
      <c r="G25" s="5">
        <v>1.6404199475065599E-3</v>
      </c>
      <c r="H25" s="5">
        <v>1.05448154657294E-3</v>
      </c>
      <c r="I25" s="5">
        <v>0</v>
      </c>
      <c r="J25" s="3">
        <v>0</v>
      </c>
      <c r="K25" s="3">
        <v>0</v>
      </c>
      <c r="L25" s="3">
        <v>0</v>
      </c>
      <c r="M25" s="3">
        <v>0</v>
      </c>
      <c r="N25" s="3">
        <v>7.0888468809073696E-4</v>
      </c>
      <c r="O25" s="3">
        <v>4.1999160016799699E-4</v>
      </c>
      <c r="P25">
        <v>24</v>
      </c>
      <c r="Q25">
        <f t="shared" si="0"/>
        <v>1.0947746270298616E-3</v>
      </c>
      <c r="R25">
        <f t="shared" si="1"/>
        <v>5.6443814412936698E-4</v>
      </c>
      <c r="S25" s="44">
        <f>TTEST(B25:H25,N25:O25,2,3)</f>
        <v>7.0133593140018075E-2</v>
      </c>
      <c r="T25">
        <f t="shared" si="3"/>
        <v>1.154073910410957</v>
      </c>
      <c r="U25">
        <f t="shared" si="4"/>
        <v>0.51557474040177143</v>
      </c>
      <c r="V25">
        <f t="shared" si="5"/>
        <v>-0.9557465115403686</v>
      </c>
      <c r="W25" t="s">
        <v>332</v>
      </c>
      <c r="X25" t="s">
        <v>331</v>
      </c>
      <c r="Y25" t="s">
        <v>332</v>
      </c>
      <c r="Z25" t="s">
        <v>331</v>
      </c>
    </row>
    <row r="26" spans="1:26" x14ac:dyDescent="0.2">
      <c r="A26" t="s">
        <v>247</v>
      </c>
      <c r="B26" s="5">
        <v>2.7793218454697098E-3</v>
      </c>
      <c r="C26" s="5">
        <v>3.7659327925840102E-3</v>
      </c>
      <c r="D26" s="5">
        <v>3.0843043180260499E-3</v>
      </c>
      <c r="E26" s="5">
        <v>1.4372978799856301E-3</v>
      </c>
      <c r="F26" s="5">
        <v>1.70648464163823E-3</v>
      </c>
      <c r="G26" s="5">
        <v>6.5616797900262499E-4</v>
      </c>
      <c r="H26" s="5">
        <v>0</v>
      </c>
      <c r="I26" s="5">
        <v>0</v>
      </c>
      <c r="J26" s="3">
        <v>0</v>
      </c>
      <c r="K26" s="3">
        <v>0</v>
      </c>
      <c r="L26" s="3">
        <v>9.6618357487922703E-4</v>
      </c>
      <c r="M26" s="3">
        <v>1.5124779430299999E-3</v>
      </c>
      <c r="N26" s="3">
        <v>1.31032976632452E-3</v>
      </c>
      <c r="O26" s="3">
        <v>9.4831673779042201E-4</v>
      </c>
      <c r="P26">
        <v>25</v>
      </c>
      <c r="Q26">
        <f t="shared" si="0"/>
        <v>2.2382515761177088E-3</v>
      </c>
      <c r="R26">
        <f t="shared" si="1"/>
        <v>1.1843270055060422E-3</v>
      </c>
      <c r="S26" s="44">
        <f>TTEST(B26:G26,L26:O26,2,3)</f>
        <v>7.8627044068735316E-2</v>
      </c>
      <c r="T26">
        <f t="shared" si="3"/>
        <v>1.104428051038145</v>
      </c>
      <c r="U26">
        <f t="shared" si="4"/>
        <v>0.52913042400724253</v>
      </c>
      <c r="V26">
        <f t="shared" si="5"/>
        <v>-0.91830472249747119</v>
      </c>
      <c r="W26" t="s">
        <v>332</v>
      </c>
      <c r="X26" t="s">
        <v>331</v>
      </c>
      <c r="Y26" t="s">
        <v>332</v>
      </c>
      <c r="Z26" t="s">
        <v>331</v>
      </c>
    </row>
    <row r="27" spans="1:26" x14ac:dyDescent="0.2">
      <c r="A27" t="s">
        <v>237</v>
      </c>
      <c r="B27" s="5">
        <v>2.2234574763757599E-3</v>
      </c>
      <c r="C27" s="5">
        <v>2.6071842410197001E-3</v>
      </c>
      <c r="D27" s="5">
        <v>2.7416038382453698E-3</v>
      </c>
      <c r="E27" s="5">
        <v>2.8204324663115002E-3</v>
      </c>
      <c r="F27" s="5">
        <v>2.1559468199784399E-3</v>
      </c>
      <c r="G27" s="5">
        <v>2.3890784982935199E-3</v>
      </c>
      <c r="H27" s="5">
        <v>6.23359580052493E-3</v>
      </c>
      <c r="I27" s="5">
        <v>5.6239015817223202E-3</v>
      </c>
      <c r="J27" s="3">
        <v>0</v>
      </c>
      <c r="K27" s="3">
        <v>2.3629489603024601E-3</v>
      </c>
      <c r="L27" s="3">
        <v>2.8985507246376799E-3</v>
      </c>
      <c r="M27" s="3">
        <v>2.51994960100798E-3</v>
      </c>
      <c r="N27" s="3">
        <v>1.5287180607119501E-3</v>
      </c>
      <c r="O27" s="3">
        <v>1.18539592223803E-3</v>
      </c>
      <c r="P27">
        <v>26</v>
      </c>
      <c r="Q27">
        <f t="shared" si="0"/>
        <v>3.3494000903089428E-3</v>
      </c>
      <c r="R27">
        <f t="shared" si="1"/>
        <v>2.0991126537796201E-3</v>
      </c>
      <c r="S27" s="44">
        <f>TTEST(B27:I27,K27:O27,2,3)</f>
        <v>8.456638533833466E-2</v>
      </c>
      <c r="T27">
        <f t="shared" si="3"/>
        <v>1.0728022322698523</v>
      </c>
      <c r="U27">
        <f t="shared" si="4"/>
        <v>0.62671302238664528</v>
      </c>
      <c r="V27">
        <f t="shared" si="5"/>
        <v>-0.67412312388111062</v>
      </c>
      <c r="W27" t="s">
        <v>332</v>
      </c>
      <c r="X27" t="s">
        <v>331</v>
      </c>
      <c r="Y27" t="s">
        <v>332</v>
      </c>
      <c r="Z27" t="s">
        <v>331</v>
      </c>
    </row>
    <row r="28" spans="1:26" x14ac:dyDescent="0.2">
      <c r="A28" t="s">
        <v>240</v>
      </c>
      <c r="B28" s="5">
        <v>7.5041689827681996E-3</v>
      </c>
      <c r="C28" s="5">
        <v>1.1297798377751999E-2</v>
      </c>
      <c r="D28" s="5">
        <v>1.7820424948594898E-2</v>
      </c>
      <c r="E28" s="5">
        <v>1.25352554058289E-3</v>
      </c>
      <c r="F28" s="5">
        <v>2.1559468199784399E-3</v>
      </c>
      <c r="G28" s="5">
        <v>6.8259385665529E-4</v>
      </c>
      <c r="H28" s="5">
        <v>1.6404199475065599E-3</v>
      </c>
      <c r="I28" s="5">
        <v>1.7574692442882201E-3</v>
      </c>
      <c r="J28" s="3">
        <v>0</v>
      </c>
      <c r="K28" s="3">
        <v>0</v>
      </c>
      <c r="L28" s="3">
        <v>4.1999160016799699E-4</v>
      </c>
      <c r="M28" s="3">
        <v>1.18147448015123E-3</v>
      </c>
      <c r="N28" s="3">
        <v>6.4412238325281795E-4</v>
      </c>
      <c r="O28" s="3">
        <v>2.6206595326490499E-3</v>
      </c>
      <c r="P28">
        <v>27</v>
      </c>
      <c r="Q28">
        <f t="shared" si="0"/>
        <v>5.5140434647658115E-3</v>
      </c>
      <c r="R28">
        <f t="shared" si="1"/>
        <v>1.2165619990552737E-3</v>
      </c>
      <c r="S28" s="44">
        <f>TTEST(B28:I28,L28:O28,2,3)</f>
        <v>9.4511009288047579E-2</v>
      </c>
      <c r="T28">
        <f t="shared" si="3"/>
        <v>1.0245175989557078</v>
      </c>
      <c r="U28">
        <f t="shared" si="4"/>
        <v>0.22062974418482259</v>
      </c>
      <c r="V28">
        <f t="shared" si="5"/>
        <v>-2.1803007940068708</v>
      </c>
      <c r="W28" t="s">
        <v>334</v>
      </c>
      <c r="X28" t="s">
        <v>330</v>
      </c>
      <c r="Y28" t="s">
        <v>334</v>
      </c>
      <c r="Z28" t="s">
        <v>330</v>
      </c>
    </row>
    <row r="29" spans="1:26" x14ac:dyDescent="0.2">
      <c r="A29" t="s">
        <v>220</v>
      </c>
      <c r="B29" s="5">
        <v>2.91828793774319E-2</v>
      </c>
      <c r="C29" s="5">
        <v>1.2166859791425301E-2</v>
      </c>
      <c r="D29" s="5">
        <v>1.16518163125428E-2</v>
      </c>
      <c r="E29" s="5">
        <v>4.3873393920401101E-3</v>
      </c>
      <c r="F29" s="5">
        <v>8.2644628099173608E-3</v>
      </c>
      <c r="G29" s="5">
        <v>6.1433447098976097E-3</v>
      </c>
      <c r="H29" s="5">
        <v>3.9370078740157497E-3</v>
      </c>
      <c r="I29" s="5">
        <v>4.9209138840070298E-3</v>
      </c>
      <c r="J29" s="3">
        <v>4.7258979206049199E-4</v>
      </c>
      <c r="K29" s="3">
        <v>6.7632850241545897E-3</v>
      </c>
      <c r="L29" s="3">
        <v>1.25997480050399E-3</v>
      </c>
      <c r="M29" s="3">
        <v>1.2603982858583301E-3</v>
      </c>
      <c r="N29" s="3">
        <v>1.1574579602533301E-2</v>
      </c>
      <c r="O29" s="3">
        <v>1.18539592223803E-3</v>
      </c>
      <c r="P29">
        <v>28</v>
      </c>
      <c r="Q29">
        <f t="shared" si="0"/>
        <v>1.0081828018909734E-2</v>
      </c>
      <c r="R29">
        <f t="shared" si="1"/>
        <v>3.752703904558122E-3</v>
      </c>
      <c r="S29" s="44">
        <f>TTEST(B29:I29,J29:O29,2,3)</f>
        <v>9.5089088326000562E-2</v>
      </c>
      <c r="T29">
        <f t="shared" si="3"/>
        <v>1.0218693164137336</v>
      </c>
      <c r="U29">
        <f t="shared" si="4"/>
        <v>0.37222455069848986</v>
      </c>
      <c r="V29">
        <f t="shared" si="5"/>
        <v>-1.4257548809656595</v>
      </c>
      <c r="W29" t="s">
        <v>334</v>
      </c>
      <c r="X29" t="s">
        <v>331</v>
      </c>
      <c r="Y29" t="s">
        <v>334</v>
      </c>
      <c r="Z29" t="s">
        <v>331</v>
      </c>
    </row>
    <row r="30" spans="1:26" s="19" customFormat="1" x14ac:dyDescent="0.2">
      <c r="A30" s="19" t="s">
        <v>256</v>
      </c>
      <c r="B30" s="23">
        <v>1.6675931072818199E-3</v>
      </c>
      <c r="C30" s="23">
        <v>2.6071842410197001E-3</v>
      </c>
      <c r="D30" s="23">
        <v>2.0562028786840301E-3</v>
      </c>
      <c r="E30" s="23">
        <v>1.4372978799856301E-3</v>
      </c>
      <c r="F30" s="23">
        <v>1.36518771331058E-3</v>
      </c>
      <c r="G30" s="23">
        <v>0</v>
      </c>
      <c r="H30" s="23">
        <v>0</v>
      </c>
      <c r="I30" s="23">
        <v>0</v>
      </c>
      <c r="J30" s="22">
        <v>1.8903591682419699E-3</v>
      </c>
      <c r="K30" s="22">
        <v>1.6103059581320501E-3</v>
      </c>
      <c r="L30" s="22">
        <v>6.29987400251995E-4</v>
      </c>
      <c r="M30" s="22">
        <v>5.0415931434333295E-4</v>
      </c>
      <c r="N30" s="22">
        <v>1.0919414719371E-3</v>
      </c>
      <c r="O30" s="22">
        <v>1.8966334755808399E-3</v>
      </c>
      <c r="P30" s="19">
        <v>29</v>
      </c>
      <c r="Q30" s="19">
        <f t="shared" si="0"/>
        <v>1.8266931640563519E-3</v>
      </c>
      <c r="R30" s="19">
        <f t="shared" si="1"/>
        <v>1.2705644647478815E-3</v>
      </c>
      <c r="S30" s="46">
        <f>TTEST(B30:F30,J30:O30,2,3)</f>
        <v>0.13787504438956744</v>
      </c>
      <c r="T30" s="19">
        <f t="shared" si="3"/>
        <v>0.86051433472842687</v>
      </c>
      <c r="U30" s="19">
        <f t="shared" si="4"/>
        <v>0.69555439837879951</v>
      </c>
      <c r="V30" s="19">
        <f t="shared" si="5"/>
        <v>-0.52376474445870058</v>
      </c>
      <c r="W30" s="19" t="s">
        <v>332</v>
      </c>
      <c r="X30" s="19" t="s">
        <v>331</v>
      </c>
      <c r="Y30" s="19" t="s">
        <v>332</v>
      </c>
      <c r="Z30" s="19" t="s">
        <v>331</v>
      </c>
    </row>
    <row r="31" spans="1:26" x14ac:dyDescent="0.2">
      <c r="A31" t="s">
        <v>231</v>
      </c>
      <c r="B31" s="5">
        <v>1.3896609227348499E-3</v>
      </c>
      <c r="C31" s="5">
        <v>1.7381228273464699E-3</v>
      </c>
      <c r="D31" s="5">
        <v>6.85400959561343E-4</v>
      </c>
      <c r="E31" s="5">
        <v>1.25352554058289E-3</v>
      </c>
      <c r="F31" s="5">
        <v>1.07797340998922E-3</v>
      </c>
      <c r="G31" s="5">
        <v>1.70648464163823E-3</v>
      </c>
      <c r="H31" s="5">
        <v>9.8425196850393699E-4</v>
      </c>
      <c r="I31" s="5">
        <v>2.1089630931458701E-3</v>
      </c>
      <c r="J31" s="3">
        <v>2.3629489603024601E-3</v>
      </c>
      <c r="K31" s="3">
        <v>2.8985507246376799E-3</v>
      </c>
      <c r="L31" s="3">
        <v>6.29987400251995E-4</v>
      </c>
      <c r="M31" s="3">
        <v>2.7728762288883298E-3</v>
      </c>
      <c r="N31" s="3">
        <v>1.7471063550993701E-3</v>
      </c>
      <c r="O31" s="3">
        <v>1.42247510668563E-3</v>
      </c>
      <c r="P31">
        <v>30</v>
      </c>
      <c r="Q31">
        <f t="shared" si="0"/>
        <v>1.3680479204378512E-3</v>
      </c>
      <c r="R31">
        <f t="shared" si="1"/>
        <v>1.9723241293109106E-3</v>
      </c>
      <c r="S31" s="44">
        <f>TTEST(B31:I31,J31:O31,2,3)</f>
        <v>0.16660006728076571</v>
      </c>
      <c r="T31">
        <f t="shared" si="3"/>
        <v>0.77832482754111965</v>
      </c>
      <c r="U31">
        <f t="shared" si="4"/>
        <v>1.4417069021088511</v>
      </c>
      <c r="V31">
        <f t="shared" si="5"/>
        <v>0.52777789560940824</v>
      </c>
      <c r="W31" t="s">
        <v>332</v>
      </c>
      <c r="X31" t="s">
        <v>331</v>
      </c>
      <c r="Y31" t="s">
        <v>332</v>
      </c>
      <c r="Z31" t="s">
        <v>331</v>
      </c>
    </row>
    <row r="32" spans="1:26" x14ac:dyDescent="0.2">
      <c r="A32" t="s">
        <v>241</v>
      </c>
      <c r="B32" s="5">
        <v>3.8910505836575902E-3</v>
      </c>
      <c r="C32" s="5">
        <v>4.6349942062572404E-3</v>
      </c>
      <c r="D32" s="5">
        <v>2.7416038382453698E-3</v>
      </c>
      <c r="E32" s="5">
        <v>6.26762770291445E-4</v>
      </c>
      <c r="F32" s="5">
        <v>1.79662234998203E-3</v>
      </c>
      <c r="G32" s="5">
        <v>1.36518771331058E-3</v>
      </c>
      <c r="H32" s="5">
        <v>1.6404199475065599E-3</v>
      </c>
      <c r="I32" s="5">
        <v>2.1089630931458701E-3</v>
      </c>
      <c r="J32" s="3">
        <v>0</v>
      </c>
      <c r="K32" s="3">
        <v>1.00831862868667E-3</v>
      </c>
      <c r="L32" s="3">
        <v>2.1266540642722099E-3</v>
      </c>
      <c r="M32" s="3">
        <v>1.28824476650564E-3</v>
      </c>
      <c r="N32" s="3">
        <v>2.4022712382616301E-3</v>
      </c>
      <c r="O32" s="3">
        <v>9.4831673779042201E-4</v>
      </c>
      <c r="P32">
        <v>31</v>
      </c>
      <c r="Q32">
        <f t="shared" si="0"/>
        <v>2.3507005627995859E-3</v>
      </c>
      <c r="R32">
        <f t="shared" si="1"/>
        <v>1.5547610871033146E-3</v>
      </c>
      <c r="S32" s="44">
        <f>TTEST(B32:I32,K32:O32,2,3)</f>
        <v>0.18352919298674644</v>
      </c>
      <c r="T32">
        <f t="shared" si="3"/>
        <v>0.73629484506495679</v>
      </c>
      <c r="U32">
        <f t="shared" si="4"/>
        <v>0.66140329045212776</v>
      </c>
      <c r="V32">
        <f t="shared" si="5"/>
        <v>-0.59639787199643768</v>
      </c>
      <c r="W32" t="s">
        <v>332</v>
      </c>
      <c r="X32" t="s">
        <v>331</v>
      </c>
      <c r="Y32" t="s">
        <v>332</v>
      </c>
      <c r="Z32" t="s">
        <v>331</v>
      </c>
    </row>
    <row r="33" spans="1:26" s="19" customFormat="1" x14ac:dyDescent="0.2">
      <c r="A33" s="19" t="s">
        <v>228</v>
      </c>
      <c r="B33" s="23">
        <v>1.6675931072818199E-3</v>
      </c>
      <c r="C33" s="23">
        <v>1.1587485515643101E-3</v>
      </c>
      <c r="D33" s="23">
        <v>9.4014415543716701E-4</v>
      </c>
      <c r="E33" s="23">
        <v>7.1864893999281395E-4</v>
      </c>
      <c r="F33" s="23">
        <v>1.70648464163823E-3</v>
      </c>
      <c r="G33" s="23">
        <v>0</v>
      </c>
      <c r="H33" s="23">
        <v>0</v>
      </c>
      <c r="I33" s="23">
        <v>0</v>
      </c>
      <c r="J33" s="22">
        <v>0</v>
      </c>
      <c r="K33" s="22">
        <v>9.4517958412098301E-4</v>
      </c>
      <c r="L33" s="22">
        <v>9.6618357487922703E-4</v>
      </c>
      <c r="M33" s="22">
        <v>1.5124779430299999E-3</v>
      </c>
      <c r="N33" s="22">
        <v>6.5516488316226204E-4</v>
      </c>
      <c r="O33" s="22">
        <v>7.1123755334281697E-4</v>
      </c>
      <c r="P33" s="19">
        <v>32</v>
      </c>
      <c r="Q33" s="19">
        <f t="shared" si="0"/>
        <v>1.2383238791828682E-3</v>
      </c>
      <c r="R33" s="19">
        <f t="shared" si="1"/>
        <v>9.5804870770705775E-4</v>
      </c>
      <c r="S33" s="46">
        <f>TTEST(B33:F33,K33:O33,2,3)</f>
        <v>0.29295360599455178</v>
      </c>
      <c r="T33" s="19">
        <f t="shared" si="3"/>
        <v>0.53320115185036387</v>
      </c>
      <c r="U33" s="19">
        <f t="shared" si="4"/>
        <v>0.77366569749042113</v>
      </c>
      <c r="V33" s="19">
        <f t="shared" si="5"/>
        <v>-0.37021778531145233</v>
      </c>
      <c r="W33" s="19" t="s">
        <v>332</v>
      </c>
      <c r="X33" s="19" t="s">
        <v>331</v>
      </c>
      <c r="Y33" s="19" t="s">
        <v>332</v>
      </c>
      <c r="Z33" s="19" t="s">
        <v>331</v>
      </c>
    </row>
    <row r="34" spans="1:26" s="19" customFormat="1" x14ac:dyDescent="0.2">
      <c r="A34" s="19" t="s">
        <v>226</v>
      </c>
      <c r="B34" s="23">
        <v>2.7793218454697098E-3</v>
      </c>
      <c r="C34" s="23">
        <v>2.6071842410197001E-3</v>
      </c>
      <c r="D34" s="23">
        <v>2.1936696960200598E-3</v>
      </c>
      <c r="E34" s="23">
        <v>7.1864893999281395E-4</v>
      </c>
      <c r="F34" s="23">
        <v>1.70648464163823E-3</v>
      </c>
      <c r="G34" s="23">
        <v>1.6404199475065599E-3</v>
      </c>
      <c r="H34" s="23">
        <v>0</v>
      </c>
      <c r="I34" s="23">
        <v>0</v>
      </c>
      <c r="J34" s="22">
        <v>0</v>
      </c>
      <c r="K34" s="22">
        <v>3.2770355432316599E-3</v>
      </c>
      <c r="L34" s="22">
        <v>7.0888468809073696E-4</v>
      </c>
      <c r="M34" s="22">
        <v>9.6618357487922703E-4</v>
      </c>
      <c r="N34" s="22">
        <v>8.7355317754968297E-4</v>
      </c>
      <c r="O34" s="22">
        <v>7.1123755334281697E-4</v>
      </c>
      <c r="P34" s="19">
        <v>33</v>
      </c>
      <c r="Q34" s="19">
        <f t="shared" si="0"/>
        <v>1.9409548852745123E-3</v>
      </c>
      <c r="R34" s="19">
        <f t="shared" si="1"/>
        <v>1.3073789074188249E-3</v>
      </c>
      <c r="S34" s="46">
        <f>TTEST(B34:G34,K34:O34,2,3)</f>
        <v>0.31375850752730211</v>
      </c>
      <c r="T34" s="19">
        <f t="shared" si="3"/>
        <v>0.50340448950430838</v>
      </c>
      <c r="U34" s="19">
        <f t="shared" si="4"/>
        <v>0.67357511363996503</v>
      </c>
      <c r="V34" s="19">
        <f t="shared" si="5"/>
        <v>-0.57008925828153345</v>
      </c>
      <c r="W34" s="19" t="s">
        <v>332</v>
      </c>
      <c r="X34" s="19" t="s">
        <v>331</v>
      </c>
      <c r="Y34" s="19" t="s">
        <v>332</v>
      </c>
      <c r="Z34" s="19" t="s">
        <v>331</v>
      </c>
    </row>
    <row r="35" spans="1:26" s="19" customFormat="1" x14ac:dyDescent="0.2">
      <c r="A35" s="19" t="s">
        <v>229</v>
      </c>
      <c r="B35" s="23">
        <v>1.3896609227348499E-3</v>
      </c>
      <c r="C35" s="23">
        <v>8.69061413673233E-4</v>
      </c>
      <c r="D35" s="23">
        <v>6.26762770291445E-4</v>
      </c>
      <c r="E35" s="23">
        <v>1.36518771331058E-3</v>
      </c>
      <c r="F35" s="23">
        <v>0</v>
      </c>
      <c r="G35" s="23">
        <v>0</v>
      </c>
      <c r="H35" s="23">
        <v>0</v>
      </c>
      <c r="I35" s="23">
        <v>0</v>
      </c>
      <c r="J35" s="22">
        <v>0</v>
      </c>
      <c r="K35" s="22">
        <v>9.4517958412098301E-4</v>
      </c>
      <c r="L35" s="22">
        <v>6.4412238325281795E-4</v>
      </c>
      <c r="M35" s="22">
        <v>1.5124779430299999E-3</v>
      </c>
      <c r="N35" s="22">
        <v>4.3677658877484203E-4</v>
      </c>
      <c r="O35" s="22">
        <v>7.1123755334281697E-4</v>
      </c>
      <c r="P35" s="19">
        <v>34</v>
      </c>
      <c r="Q35" s="19">
        <f t="shared" si="0"/>
        <v>1.062668205002527E-3</v>
      </c>
      <c r="R35" s="19">
        <f t="shared" si="1"/>
        <v>8.4995881050429199E-4</v>
      </c>
      <c r="S35" s="46">
        <f>TTEST(B35:E35,K35:O35,2,3)</f>
        <v>0.4470350956132384</v>
      </c>
      <c r="T35" s="19">
        <f t="shared" si="3"/>
        <v>0.34965838015027007</v>
      </c>
      <c r="U35" s="19">
        <f t="shared" si="4"/>
        <v>0.79983461112612364</v>
      </c>
      <c r="V35" s="19">
        <f t="shared" si="5"/>
        <v>-0.32222638285706906</v>
      </c>
      <c r="W35" s="19" t="s">
        <v>332</v>
      </c>
      <c r="X35" s="19" t="s">
        <v>331</v>
      </c>
      <c r="Y35" s="19" t="s">
        <v>332</v>
      </c>
      <c r="Z35" s="19" t="s">
        <v>331</v>
      </c>
    </row>
    <row r="36" spans="1:26" x14ac:dyDescent="0.2">
      <c r="A36" t="s">
        <v>206</v>
      </c>
      <c r="B36" s="5">
        <v>2.2234574763757599E-3</v>
      </c>
      <c r="C36" s="5">
        <v>4.0556199304750901E-3</v>
      </c>
      <c r="D36" s="5">
        <v>3.42700479780672E-3</v>
      </c>
      <c r="E36" s="5">
        <v>2.1936696960200598E-3</v>
      </c>
      <c r="F36" s="5">
        <v>2.1559468199784399E-3</v>
      </c>
      <c r="G36" s="5">
        <v>3.7542662116041002E-3</v>
      </c>
      <c r="H36" s="5">
        <v>3.60892388451444E-3</v>
      </c>
      <c r="I36" s="5">
        <v>2.4604569420035101E-3</v>
      </c>
      <c r="J36" s="3">
        <v>4.0170132325141796E-3</v>
      </c>
      <c r="K36" s="3">
        <v>3.5426731078905E-3</v>
      </c>
      <c r="L36" s="3">
        <v>3.77992440151197E-3</v>
      </c>
      <c r="M36" s="3">
        <v>1.2603982858583301E-3</v>
      </c>
      <c r="N36" s="3">
        <v>1.5287180607119501E-3</v>
      </c>
      <c r="O36" s="3">
        <v>1.42247510668563E-3</v>
      </c>
      <c r="P36">
        <v>35</v>
      </c>
      <c r="Q36">
        <f t="shared" si="0"/>
        <v>2.984918219847265E-3</v>
      </c>
      <c r="R36">
        <f t="shared" si="1"/>
        <v>2.5918670325287599E-3</v>
      </c>
      <c r="S36" s="44">
        <f>TTEST(B36:I36,J36:O36,2,3)</f>
        <v>0.53544726653297081</v>
      </c>
      <c r="T36">
        <f t="shared" si="3"/>
        <v>0.27128329417189906</v>
      </c>
      <c r="U36">
        <f t="shared" si="4"/>
        <v>0.86832095274669974</v>
      </c>
      <c r="V36">
        <f t="shared" si="5"/>
        <v>-0.20369969812709279</v>
      </c>
      <c r="W36" t="s">
        <v>332</v>
      </c>
      <c r="X36" t="s">
        <v>331</v>
      </c>
      <c r="Y36" t="s">
        <v>332</v>
      </c>
      <c r="Z36" t="s">
        <v>331</v>
      </c>
    </row>
    <row r="37" spans="1:26" x14ac:dyDescent="0.2">
      <c r="A37" t="s">
        <v>238</v>
      </c>
      <c r="B37" s="5">
        <v>1.9455252918287899E-3</v>
      </c>
      <c r="C37" s="5">
        <v>4.0556199304750901E-3</v>
      </c>
      <c r="D37" s="5">
        <v>3.0843043180260499E-3</v>
      </c>
      <c r="E37" s="5">
        <v>2.1936696960200598E-3</v>
      </c>
      <c r="F37" s="5">
        <v>2.1559468199784399E-3</v>
      </c>
      <c r="G37" s="5">
        <v>3.7542662116041002E-3</v>
      </c>
      <c r="H37" s="5">
        <v>3.60892388451444E-3</v>
      </c>
      <c r="I37" s="5">
        <v>2.4604569420035101E-3</v>
      </c>
      <c r="J37" s="3">
        <v>4.0170132325141796E-3</v>
      </c>
      <c r="K37" s="3">
        <v>3.5426731078905E-3</v>
      </c>
      <c r="L37" s="3">
        <v>3.5699286014279699E-3</v>
      </c>
      <c r="M37" s="3">
        <v>1.2603982858583301E-3</v>
      </c>
      <c r="N37" s="3">
        <v>1.5287180607119501E-3</v>
      </c>
      <c r="O37" s="3">
        <v>1.42247510668563E-3</v>
      </c>
      <c r="P37">
        <v>36</v>
      </c>
      <c r="Q37">
        <f t="shared" si="0"/>
        <v>2.9073391368063099E-3</v>
      </c>
      <c r="R37">
        <f t="shared" si="1"/>
        <v>2.5568677325147598E-3</v>
      </c>
      <c r="S37" s="44">
        <f>TTEST(B37:I37,J37:O37,2,3)</f>
        <v>0.57345849832065809</v>
      </c>
      <c r="T37">
        <f t="shared" si="3"/>
        <v>0.24149800688654349</v>
      </c>
      <c r="U37">
        <f t="shared" si="4"/>
        <v>0.87945286469863293</v>
      </c>
      <c r="V37">
        <f t="shared" si="5"/>
        <v>-0.18532183804040478</v>
      </c>
      <c r="W37" t="s">
        <v>332</v>
      </c>
      <c r="X37" t="s">
        <v>331</v>
      </c>
      <c r="Y37" t="s">
        <v>332</v>
      </c>
      <c r="Z37" t="s">
        <v>331</v>
      </c>
    </row>
    <row r="38" spans="1:26" x14ac:dyDescent="0.2">
      <c r="A38" t="s">
        <v>250</v>
      </c>
      <c r="B38" s="5">
        <v>1.6675931072818199E-3</v>
      </c>
      <c r="C38" s="5">
        <v>1.1587485515643101E-3</v>
      </c>
      <c r="D38" s="5">
        <v>1.02810143934202E-3</v>
      </c>
      <c r="E38" s="5">
        <v>1.79662234998203E-3</v>
      </c>
      <c r="F38" s="5">
        <v>1.36518771331058E-3</v>
      </c>
      <c r="G38" s="5">
        <v>1.9685039370078701E-3</v>
      </c>
      <c r="H38" s="5">
        <v>1.7574692442882201E-3</v>
      </c>
      <c r="I38" s="5">
        <v>0</v>
      </c>
      <c r="J38" s="3">
        <v>0</v>
      </c>
      <c r="K38" s="3">
        <v>0</v>
      </c>
      <c r="L38" s="3">
        <v>0</v>
      </c>
      <c r="M38" s="3">
        <v>0</v>
      </c>
      <c r="N38" s="3">
        <v>1.28824476650564E-3</v>
      </c>
      <c r="O38" s="3">
        <v>2.4022712382616301E-3</v>
      </c>
      <c r="P38">
        <v>37</v>
      </c>
      <c r="Q38">
        <f t="shared" si="0"/>
        <v>1.5346037632538356E-3</v>
      </c>
      <c r="R38">
        <f t="shared" si="1"/>
        <v>1.8452580023836352E-3</v>
      </c>
      <c r="S38" s="44">
        <f>TTEST(B38:H38,N38:O38,2,3)</f>
        <v>0.67577928022748779</v>
      </c>
      <c r="T38">
        <f t="shared" si="3"/>
        <v>0.17019512806987686</v>
      </c>
      <c r="U38">
        <f t="shared" si="4"/>
        <v>1.2024328667558564</v>
      </c>
      <c r="V38">
        <f t="shared" si="5"/>
        <v>0.26595634887926117</v>
      </c>
      <c r="W38" t="s">
        <v>332</v>
      </c>
      <c r="X38" t="s">
        <v>331</v>
      </c>
      <c r="Y38" t="s">
        <v>332</v>
      </c>
      <c r="Z38" t="s">
        <v>331</v>
      </c>
    </row>
    <row r="39" spans="1:26" x14ac:dyDescent="0.2">
      <c r="A39" t="s">
        <v>232</v>
      </c>
      <c r="B39" s="5">
        <v>8.3379655364091202E-4</v>
      </c>
      <c r="C39" s="5">
        <v>8.69061413673233E-4</v>
      </c>
      <c r="D39" s="5">
        <v>6.85400959561343E-4</v>
      </c>
      <c r="E39" s="5">
        <v>6.26762770291445E-4</v>
      </c>
      <c r="F39" s="5">
        <v>1.0238907849829399E-3</v>
      </c>
      <c r="G39" s="5">
        <v>1.05448154657294E-3</v>
      </c>
      <c r="H39" s="5">
        <v>0</v>
      </c>
      <c r="I39" s="5">
        <v>0</v>
      </c>
      <c r="J39" s="3">
        <v>0</v>
      </c>
      <c r="K39" s="3">
        <v>9.4517958412098301E-4</v>
      </c>
      <c r="L39" s="3">
        <v>1.28824476650564E-3</v>
      </c>
      <c r="M39" s="3">
        <v>1.2603982858583301E-3</v>
      </c>
      <c r="N39" s="3">
        <v>4.3677658877484203E-4</v>
      </c>
      <c r="O39" s="3">
        <v>4.74158368895211E-4</v>
      </c>
      <c r="P39">
        <v>38</v>
      </c>
      <c r="Q39">
        <f t="shared" si="0"/>
        <v>8.4889900478713539E-4</v>
      </c>
      <c r="R39">
        <f t="shared" si="1"/>
        <v>8.8095151883100121E-4</v>
      </c>
      <c r="S39" s="44">
        <f>TTEST(B39:G39,K39:O39,2,3)</f>
        <v>0.87693950611345284</v>
      </c>
      <c r="T39">
        <f t="shared" si="3"/>
        <v>5.7030364521372542E-2</v>
      </c>
      <c r="U39">
        <f t="shared" si="4"/>
        <v>1.0377577472268367</v>
      </c>
      <c r="V39">
        <f t="shared" si="5"/>
        <v>5.3469702207979988E-2</v>
      </c>
      <c r="W39" t="s">
        <v>332</v>
      </c>
      <c r="X39" t="s">
        <v>331</v>
      </c>
      <c r="Y39" t="s">
        <v>332</v>
      </c>
      <c r="Z39" t="s">
        <v>331</v>
      </c>
    </row>
    <row r="40" spans="1:26" x14ac:dyDescent="0.2">
      <c r="A40" t="s">
        <v>242</v>
      </c>
      <c r="B40" s="5">
        <v>3.0572540300166798E-3</v>
      </c>
      <c r="C40" s="5">
        <v>4.9246813441483203E-3</v>
      </c>
      <c r="D40" s="5">
        <v>1.3708019191226899E-3</v>
      </c>
      <c r="E40" s="5">
        <v>9.4014415543716701E-4</v>
      </c>
      <c r="F40" s="5">
        <v>1.07797340998922E-3</v>
      </c>
      <c r="G40" s="5">
        <v>6.8259385665529E-4</v>
      </c>
      <c r="H40" s="5">
        <v>9.8425196850393699E-4</v>
      </c>
      <c r="I40" s="5">
        <v>2.4604569420035101E-3</v>
      </c>
      <c r="J40" s="3">
        <v>2.83553875236295E-3</v>
      </c>
      <c r="K40" s="3">
        <v>1.28824476650564E-3</v>
      </c>
      <c r="L40" s="3">
        <v>4.1999160016799699E-4</v>
      </c>
      <c r="M40" s="3">
        <v>3.52911520040333E-3</v>
      </c>
      <c r="N40" s="3">
        <v>2.83904782703647E-3</v>
      </c>
      <c r="O40" s="3">
        <v>9.4831673779042201E-4</v>
      </c>
      <c r="P40">
        <v>39</v>
      </c>
      <c r="Q40">
        <f t="shared" si="0"/>
        <v>1.9372697032346016E-3</v>
      </c>
      <c r="R40">
        <f t="shared" si="1"/>
        <v>1.9767091473778015E-3</v>
      </c>
      <c r="S40" s="44">
        <f>TTEST(B40:I40,J40:O40,2,3)</f>
        <v>0.95767739069310831</v>
      </c>
      <c r="T40">
        <f t="shared" si="3"/>
        <v>1.8780765491274977E-2</v>
      </c>
      <c r="U40">
        <f t="shared" si="4"/>
        <v>1.0203582619793976</v>
      </c>
      <c r="V40">
        <f t="shared" si="5"/>
        <v>2.9075791443376912E-2</v>
      </c>
      <c r="W40" t="s">
        <v>332</v>
      </c>
      <c r="X40" t="s">
        <v>331</v>
      </c>
      <c r="Y40" t="s">
        <v>332</v>
      </c>
      <c r="Z40" t="s">
        <v>331</v>
      </c>
    </row>
    <row r="41" spans="1:26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26" x14ac:dyDescent="0.2"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26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26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26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26" x14ac:dyDescent="0.2"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26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26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2:15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2:15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2:15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2:15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2:15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2:15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2:15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2:15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2:15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2:15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2:15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2:15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2:15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2:15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2:15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2:15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2:15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2:15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2:15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2:15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2:15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2:15" x14ac:dyDescent="0.2"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2:15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2:15" x14ac:dyDescent="0.2"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2:15" x14ac:dyDescent="0.2"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2:15" x14ac:dyDescent="0.2"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2:15" x14ac:dyDescent="0.2"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2:15" x14ac:dyDescent="0.2"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2:15" x14ac:dyDescent="0.2"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2:15" x14ac:dyDescent="0.2"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2:15" x14ac:dyDescent="0.2"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2:15" x14ac:dyDescent="0.2"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2:15" x14ac:dyDescent="0.2"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2:15" x14ac:dyDescent="0.2"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2:15" x14ac:dyDescent="0.2"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2:15" x14ac:dyDescent="0.2"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2:15" x14ac:dyDescent="0.2"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2:15" x14ac:dyDescent="0.2"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2:15" x14ac:dyDescent="0.2"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2:15" x14ac:dyDescent="0.2"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2:15" x14ac:dyDescent="0.2"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2:15" x14ac:dyDescent="0.2"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2:15" x14ac:dyDescent="0.2"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2:15" x14ac:dyDescent="0.2"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2:15" x14ac:dyDescent="0.2"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2:15" x14ac:dyDescent="0.2"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2:15" x14ac:dyDescent="0.2"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2:15" x14ac:dyDescent="0.2"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2:15" x14ac:dyDescent="0.2"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2:15" x14ac:dyDescent="0.2"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2:15" x14ac:dyDescent="0.2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2:15" x14ac:dyDescent="0.2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2:15" x14ac:dyDescent="0.2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2:15" x14ac:dyDescent="0.2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2:15" x14ac:dyDescent="0.2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2:15" x14ac:dyDescent="0.2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2:15" x14ac:dyDescent="0.2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2:15" x14ac:dyDescent="0.2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2:15" x14ac:dyDescent="0.2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2:15" x14ac:dyDescent="0.2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2:15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2:15" x14ac:dyDescent="0.2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2:15" x14ac:dyDescent="0.2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2:15" x14ac:dyDescent="0.2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2:15" x14ac:dyDescent="0.2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2:15" x14ac:dyDescent="0.2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2:15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2:15" x14ac:dyDescent="0.2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2:15" x14ac:dyDescent="0.2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2:15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2:15" x14ac:dyDescent="0.2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2:15" x14ac:dyDescent="0.2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2:15" x14ac:dyDescent="0.2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2:15" x14ac:dyDescent="0.2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2:15" x14ac:dyDescent="0.2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2:15" x14ac:dyDescent="0.2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2:15" x14ac:dyDescent="0.2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2:15" x14ac:dyDescent="0.2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2:15" x14ac:dyDescent="0.2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2:15" x14ac:dyDescent="0.2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2:15" x14ac:dyDescent="0.2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2:15" x14ac:dyDescent="0.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2:15" x14ac:dyDescent="0.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2:15" x14ac:dyDescent="0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2:15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2:15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2:15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2:15" x14ac:dyDescent="0.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2:15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2:15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2:15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2:15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2:15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2:15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2:15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2:15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2:15" x14ac:dyDescent="0.2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2:15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2:15" x14ac:dyDescent="0.2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2:15" x14ac:dyDescent="0.2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2:15" x14ac:dyDescent="0.2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2:15" x14ac:dyDescent="0.2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2:15" x14ac:dyDescent="0.2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2:15" x14ac:dyDescent="0.2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2:15" x14ac:dyDescent="0.2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2:15" x14ac:dyDescent="0.2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2:15" x14ac:dyDescent="0.2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2:15" x14ac:dyDescent="0.2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2:15" x14ac:dyDescent="0.2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2:15" x14ac:dyDescent="0.2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15" x14ac:dyDescent="0.2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2:15" x14ac:dyDescent="0.2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2:15" x14ac:dyDescent="0.2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2:15" x14ac:dyDescent="0.2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2:15" x14ac:dyDescent="0.2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2:15" x14ac:dyDescent="0.2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2:15" x14ac:dyDescent="0.2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2:15" x14ac:dyDescent="0.2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2:15" x14ac:dyDescent="0.2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2:15" x14ac:dyDescent="0.2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2:15" x14ac:dyDescent="0.2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2:15" x14ac:dyDescent="0.2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2:15" x14ac:dyDescent="0.2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2:15" x14ac:dyDescent="0.2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2:15" x14ac:dyDescent="0.2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2:15" x14ac:dyDescent="0.2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2:15" x14ac:dyDescent="0.2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2:15" x14ac:dyDescent="0.2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2:15" x14ac:dyDescent="0.2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2:15" x14ac:dyDescent="0.2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2:15" x14ac:dyDescent="0.2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2:15" x14ac:dyDescent="0.2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2:15" x14ac:dyDescent="0.2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2:15" x14ac:dyDescent="0.2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2:15" x14ac:dyDescent="0.2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2:15" x14ac:dyDescent="0.2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2:15" x14ac:dyDescent="0.2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2:15" x14ac:dyDescent="0.2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2:15" x14ac:dyDescent="0.2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2:15" x14ac:dyDescent="0.2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2:15" x14ac:dyDescent="0.2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2:15" x14ac:dyDescent="0.2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2:15" x14ac:dyDescent="0.2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2:15" x14ac:dyDescent="0.2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2:15" x14ac:dyDescent="0.2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2:15" x14ac:dyDescent="0.2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2:15" x14ac:dyDescent="0.2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2:15" x14ac:dyDescent="0.2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2:15" x14ac:dyDescent="0.2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2:15" x14ac:dyDescent="0.2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2:15" x14ac:dyDescent="0.2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2:15" x14ac:dyDescent="0.2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2:15" x14ac:dyDescent="0.2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2:15" x14ac:dyDescent="0.2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2:15" x14ac:dyDescent="0.2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2:15" x14ac:dyDescent="0.2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2:15" x14ac:dyDescent="0.2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2:15" x14ac:dyDescent="0.2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2:15" x14ac:dyDescent="0.2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2:15" x14ac:dyDescent="0.2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2:15" x14ac:dyDescent="0.2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2:15" x14ac:dyDescent="0.2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2:15" x14ac:dyDescent="0.2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2:15" x14ac:dyDescent="0.2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2:15" x14ac:dyDescent="0.2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2:15" x14ac:dyDescent="0.2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2:15" x14ac:dyDescent="0.2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2:15" x14ac:dyDescent="0.2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2:15" x14ac:dyDescent="0.2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2:15" x14ac:dyDescent="0.2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2:15" x14ac:dyDescent="0.2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2:15" x14ac:dyDescent="0.2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2:15" x14ac:dyDescent="0.2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2:15" x14ac:dyDescent="0.2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2:15" x14ac:dyDescent="0.2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2:15" x14ac:dyDescent="0.2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2:15" x14ac:dyDescent="0.2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2:15" x14ac:dyDescent="0.2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2:15" x14ac:dyDescent="0.2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2:15" x14ac:dyDescent="0.2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2:15" x14ac:dyDescent="0.2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2:15" x14ac:dyDescent="0.2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2:15" x14ac:dyDescent="0.2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2:15" x14ac:dyDescent="0.2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2:15" x14ac:dyDescent="0.2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2:15" x14ac:dyDescent="0.2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2:15" x14ac:dyDescent="0.2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2:15" x14ac:dyDescent="0.2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2:15" x14ac:dyDescent="0.2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2:15" x14ac:dyDescent="0.2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2:15" x14ac:dyDescent="0.2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2:15" x14ac:dyDescent="0.2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2:15" x14ac:dyDescent="0.2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2:15" x14ac:dyDescent="0.2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2:15" x14ac:dyDescent="0.2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2:15" x14ac:dyDescent="0.2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2:15" x14ac:dyDescent="0.2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2:15" x14ac:dyDescent="0.2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2:15" x14ac:dyDescent="0.2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2:15" x14ac:dyDescent="0.2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2:15" x14ac:dyDescent="0.2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2:15" x14ac:dyDescent="0.2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2:15" x14ac:dyDescent="0.2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2:15" x14ac:dyDescent="0.2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2:15" x14ac:dyDescent="0.2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2:15" x14ac:dyDescent="0.2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2:15" x14ac:dyDescent="0.2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2:15" x14ac:dyDescent="0.2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2:15" x14ac:dyDescent="0.2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2:15" x14ac:dyDescent="0.2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2:15" x14ac:dyDescent="0.2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2:15" x14ac:dyDescent="0.2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2:15" x14ac:dyDescent="0.2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2:15" x14ac:dyDescent="0.2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2:15" x14ac:dyDescent="0.2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2:15" x14ac:dyDescent="0.2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2:15" x14ac:dyDescent="0.2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2:15" x14ac:dyDescent="0.2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2:15" x14ac:dyDescent="0.2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2:15" x14ac:dyDescent="0.2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2:15" x14ac:dyDescent="0.2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2:15" x14ac:dyDescent="0.2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2:15" x14ac:dyDescent="0.2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2:15" x14ac:dyDescent="0.2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2:15" x14ac:dyDescent="0.2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2:15" x14ac:dyDescent="0.2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2:15" x14ac:dyDescent="0.2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2:15" x14ac:dyDescent="0.2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2:15" x14ac:dyDescent="0.2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2:15" x14ac:dyDescent="0.2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2:15" x14ac:dyDescent="0.2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2:15" x14ac:dyDescent="0.2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2:15" x14ac:dyDescent="0.2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2:15" x14ac:dyDescent="0.2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2:15" x14ac:dyDescent="0.2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2:15" x14ac:dyDescent="0.2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2:15" x14ac:dyDescent="0.2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2:15" x14ac:dyDescent="0.2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2:15" x14ac:dyDescent="0.2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2:15" x14ac:dyDescent="0.2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2:15" x14ac:dyDescent="0.2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2:15" x14ac:dyDescent="0.2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2:15" x14ac:dyDescent="0.2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2:15" x14ac:dyDescent="0.2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2:15" x14ac:dyDescent="0.2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2:15" x14ac:dyDescent="0.2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2:15" x14ac:dyDescent="0.2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2:15" x14ac:dyDescent="0.2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2:15" x14ac:dyDescent="0.2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2:15" x14ac:dyDescent="0.2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2:15" x14ac:dyDescent="0.2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2:15" x14ac:dyDescent="0.2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2:15" x14ac:dyDescent="0.2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2:15" x14ac:dyDescent="0.2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2:15" x14ac:dyDescent="0.2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2:15" x14ac:dyDescent="0.2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2:15" x14ac:dyDescent="0.2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2:15" x14ac:dyDescent="0.2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2:15" x14ac:dyDescent="0.2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2:15" x14ac:dyDescent="0.2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2:15" x14ac:dyDescent="0.2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2:15" x14ac:dyDescent="0.2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2:15" x14ac:dyDescent="0.2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2:15" x14ac:dyDescent="0.2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2:15" x14ac:dyDescent="0.2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2:15" x14ac:dyDescent="0.2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2:15" x14ac:dyDescent="0.2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2:15" x14ac:dyDescent="0.2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2:15" x14ac:dyDescent="0.2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2:15" x14ac:dyDescent="0.2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2:15" x14ac:dyDescent="0.2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2:15" x14ac:dyDescent="0.2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2:15" x14ac:dyDescent="0.2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2:15" x14ac:dyDescent="0.2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2:15" x14ac:dyDescent="0.2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2:15" x14ac:dyDescent="0.2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2:15" x14ac:dyDescent="0.2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2:15" x14ac:dyDescent="0.2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2:15" x14ac:dyDescent="0.2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2:15" x14ac:dyDescent="0.2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2:15" x14ac:dyDescent="0.2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2:15" x14ac:dyDescent="0.2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2:15" x14ac:dyDescent="0.2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2:15" x14ac:dyDescent="0.2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2:15" x14ac:dyDescent="0.2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2:15" x14ac:dyDescent="0.2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2:15" x14ac:dyDescent="0.2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2:15" x14ac:dyDescent="0.2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2:15" x14ac:dyDescent="0.2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2:15" x14ac:dyDescent="0.2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2:15" x14ac:dyDescent="0.2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2:15" x14ac:dyDescent="0.2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2:15" x14ac:dyDescent="0.2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2:15" x14ac:dyDescent="0.2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2:15" x14ac:dyDescent="0.2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2:15" x14ac:dyDescent="0.2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2:15" x14ac:dyDescent="0.2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2:15" x14ac:dyDescent="0.2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2:15" x14ac:dyDescent="0.2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2:15" x14ac:dyDescent="0.2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2:15" x14ac:dyDescent="0.2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2:15" x14ac:dyDescent="0.2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2:15" x14ac:dyDescent="0.2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2:15" x14ac:dyDescent="0.2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2:15" x14ac:dyDescent="0.2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2:15" x14ac:dyDescent="0.2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2:15" x14ac:dyDescent="0.2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2:15" x14ac:dyDescent="0.2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2:15" x14ac:dyDescent="0.2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2:15" x14ac:dyDescent="0.2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2:15" x14ac:dyDescent="0.2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2:15" x14ac:dyDescent="0.2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2:15" x14ac:dyDescent="0.2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2:15" x14ac:dyDescent="0.2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2:15" x14ac:dyDescent="0.2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2:15" x14ac:dyDescent="0.2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2:15" x14ac:dyDescent="0.2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2:15" x14ac:dyDescent="0.2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2:15" x14ac:dyDescent="0.2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2:15" x14ac:dyDescent="0.2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2:15" x14ac:dyDescent="0.2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2:15" x14ac:dyDescent="0.2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2:15" x14ac:dyDescent="0.2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2:15" x14ac:dyDescent="0.2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2:15" x14ac:dyDescent="0.2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2:15" x14ac:dyDescent="0.2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2:15" x14ac:dyDescent="0.2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2:15" x14ac:dyDescent="0.2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2:15" x14ac:dyDescent="0.2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2:15" x14ac:dyDescent="0.2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2:15" x14ac:dyDescent="0.2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2:15" x14ac:dyDescent="0.2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2:15" x14ac:dyDescent="0.2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2:15" x14ac:dyDescent="0.2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2:15" x14ac:dyDescent="0.2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2:15" x14ac:dyDescent="0.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2:15" x14ac:dyDescent="0.2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2:15" x14ac:dyDescent="0.2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2:15" x14ac:dyDescent="0.2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2:15" x14ac:dyDescent="0.2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2:15" x14ac:dyDescent="0.2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2:15" x14ac:dyDescent="0.2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2:15" x14ac:dyDescent="0.2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2:15" x14ac:dyDescent="0.2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2:15" x14ac:dyDescent="0.2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2:15" x14ac:dyDescent="0.2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</row>
    <row r="396" spans="2:15" x14ac:dyDescent="0.2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</row>
    <row r="397" spans="2:15" x14ac:dyDescent="0.2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</row>
    <row r="398" spans="2:15" x14ac:dyDescent="0.2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</row>
    <row r="399" spans="2:15" x14ac:dyDescent="0.2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</row>
    <row r="400" spans="2:15" x14ac:dyDescent="0.2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</row>
    <row r="401" spans="2:15" x14ac:dyDescent="0.2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</row>
    <row r="402" spans="2:15" x14ac:dyDescent="0.2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</row>
    <row r="403" spans="2:15" x14ac:dyDescent="0.2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</row>
    <row r="404" spans="2:15" x14ac:dyDescent="0.2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</row>
    <row r="405" spans="2:15" x14ac:dyDescent="0.2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</row>
    <row r="406" spans="2:15" x14ac:dyDescent="0.2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</row>
    <row r="407" spans="2:15" x14ac:dyDescent="0.2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</row>
    <row r="408" spans="2:15" x14ac:dyDescent="0.2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</row>
    <row r="409" spans="2:15" x14ac:dyDescent="0.2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</row>
    <row r="410" spans="2:15" x14ac:dyDescent="0.2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</row>
    <row r="411" spans="2:15" x14ac:dyDescent="0.2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</row>
    <row r="412" spans="2:15" x14ac:dyDescent="0.2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</row>
    <row r="413" spans="2:15" x14ac:dyDescent="0.2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</row>
    <row r="414" spans="2:15" x14ac:dyDescent="0.2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</row>
    <row r="415" spans="2:15" x14ac:dyDescent="0.2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</row>
    <row r="416" spans="2:15" x14ac:dyDescent="0.2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</row>
    <row r="417" spans="2:15" x14ac:dyDescent="0.2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</row>
    <row r="418" spans="2:15" x14ac:dyDescent="0.2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</row>
    <row r="419" spans="2:15" x14ac:dyDescent="0.2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</row>
    <row r="420" spans="2:15" x14ac:dyDescent="0.2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</row>
    <row r="421" spans="2:15" x14ac:dyDescent="0.2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</row>
    <row r="422" spans="2:15" x14ac:dyDescent="0.2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</row>
    <row r="423" spans="2:15" x14ac:dyDescent="0.2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</row>
    <row r="424" spans="2:15" x14ac:dyDescent="0.2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</row>
    <row r="425" spans="2:15" x14ac:dyDescent="0.2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</row>
    <row r="426" spans="2:15" x14ac:dyDescent="0.2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</row>
    <row r="427" spans="2:15" x14ac:dyDescent="0.2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</row>
    <row r="428" spans="2:15" x14ac:dyDescent="0.2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</row>
    <row r="429" spans="2:15" x14ac:dyDescent="0.2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</row>
    <row r="430" spans="2:15" x14ac:dyDescent="0.2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</row>
    <row r="431" spans="2:15" x14ac:dyDescent="0.2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</row>
    <row r="432" spans="2:15" x14ac:dyDescent="0.2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</row>
    <row r="433" spans="2:15" x14ac:dyDescent="0.2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</row>
    <row r="434" spans="2:15" x14ac:dyDescent="0.2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</row>
    <row r="435" spans="2:15" x14ac:dyDescent="0.2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</row>
    <row r="436" spans="2:15" x14ac:dyDescent="0.2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</row>
    <row r="437" spans="2:15" x14ac:dyDescent="0.2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</row>
    <row r="438" spans="2:15" x14ac:dyDescent="0.2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</row>
    <row r="439" spans="2:15" x14ac:dyDescent="0.2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</row>
    <row r="440" spans="2:15" x14ac:dyDescent="0.2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</row>
    <row r="441" spans="2:15" x14ac:dyDescent="0.2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</row>
    <row r="442" spans="2:15" x14ac:dyDescent="0.2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</row>
    <row r="443" spans="2:15" x14ac:dyDescent="0.2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</row>
    <row r="444" spans="2:15" x14ac:dyDescent="0.2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</row>
    <row r="445" spans="2:15" x14ac:dyDescent="0.2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</row>
    <row r="446" spans="2:15" x14ac:dyDescent="0.2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</row>
    <row r="447" spans="2:15" x14ac:dyDescent="0.2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</row>
    <row r="448" spans="2:15" x14ac:dyDescent="0.2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</row>
    <row r="449" spans="2:15" x14ac:dyDescent="0.2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</row>
    <row r="450" spans="2:15" x14ac:dyDescent="0.2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</row>
    <row r="451" spans="2:15" x14ac:dyDescent="0.2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</row>
    <row r="452" spans="2:15" x14ac:dyDescent="0.2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</row>
    <row r="453" spans="2:15" x14ac:dyDescent="0.2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</row>
    <row r="454" spans="2:15" x14ac:dyDescent="0.2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</row>
    <row r="455" spans="2:15" x14ac:dyDescent="0.2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</row>
    <row r="456" spans="2:15" x14ac:dyDescent="0.2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</row>
    <row r="457" spans="2:15" x14ac:dyDescent="0.2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</row>
    <row r="458" spans="2:15" x14ac:dyDescent="0.2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</row>
    <row r="459" spans="2:15" x14ac:dyDescent="0.2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</row>
    <row r="460" spans="2:15" x14ac:dyDescent="0.2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</row>
    <row r="461" spans="2:15" x14ac:dyDescent="0.2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</row>
    <row r="462" spans="2:15" x14ac:dyDescent="0.2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</row>
    <row r="463" spans="2:15" x14ac:dyDescent="0.2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</row>
    <row r="464" spans="2:15" x14ac:dyDescent="0.2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</row>
    <row r="465" spans="2:15" x14ac:dyDescent="0.2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</row>
    <row r="466" spans="2:15" x14ac:dyDescent="0.2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</row>
    <row r="467" spans="2:15" x14ac:dyDescent="0.2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</row>
    <row r="468" spans="2:15" x14ac:dyDescent="0.2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</row>
    <row r="469" spans="2:15" x14ac:dyDescent="0.2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</row>
    <row r="470" spans="2:15" x14ac:dyDescent="0.2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</row>
    <row r="471" spans="2:15" x14ac:dyDescent="0.2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</row>
    <row r="472" spans="2:15" x14ac:dyDescent="0.2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</row>
    <row r="473" spans="2:15" x14ac:dyDescent="0.2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</row>
    <row r="474" spans="2:15" x14ac:dyDescent="0.2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</row>
    <row r="475" spans="2:15" x14ac:dyDescent="0.2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</row>
    <row r="476" spans="2:15" x14ac:dyDescent="0.2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</row>
    <row r="477" spans="2:15" x14ac:dyDescent="0.2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</row>
    <row r="478" spans="2:15" x14ac:dyDescent="0.2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</row>
    <row r="479" spans="2:15" x14ac:dyDescent="0.2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</row>
    <row r="480" spans="2:15" x14ac:dyDescent="0.2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</row>
    <row r="481" spans="2:15" x14ac:dyDescent="0.2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</row>
    <row r="482" spans="2:15" x14ac:dyDescent="0.2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</row>
    <row r="483" spans="2:15" x14ac:dyDescent="0.2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</row>
    <row r="484" spans="2:15" x14ac:dyDescent="0.2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</row>
    <row r="485" spans="2:15" x14ac:dyDescent="0.2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</row>
    <row r="486" spans="2:15" x14ac:dyDescent="0.2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</row>
    <row r="487" spans="2:15" x14ac:dyDescent="0.2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</row>
    <row r="488" spans="2:15" x14ac:dyDescent="0.2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</row>
    <row r="489" spans="2:15" x14ac:dyDescent="0.2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</row>
    <row r="490" spans="2:15" x14ac:dyDescent="0.2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</row>
    <row r="491" spans="2:15" x14ac:dyDescent="0.2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</row>
    <row r="492" spans="2:15" x14ac:dyDescent="0.2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</row>
    <row r="493" spans="2:15" x14ac:dyDescent="0.2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</row>
    <row r="494" spans="2:15" x14ac:dyDescent="0.2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</row>
    <row r="495" spans="2:15" x14ac:dyDescent="0.2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</row>
    <row r="496" spans="2:15" x14ac:dyDescent="0.2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</row>
    <row r="497" spans="2:15" x14ac:dyDescent="0.2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</row>
    <row r="498" spans="2:15" x14ac:dyDescent="0.2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</row>
    <row r="499" spans="2:15" x14ac:dyDescent="0.2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</row>
    <row r="500" spans="2:15" x14ac:dyDescent="0.2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</row>
    <row r="501" spans="2:15" x14ac:dyDescent="0.2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</row>
    <row r="502" spans="2:15" x14ac:dyDescent="0.2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</row>
    <row r="503" spans="2:15" x14ac:dyDescent="0.2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</row>
    <row r="504" spans="2:15" x14ac:dyDescent="0.2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</row>
    <row r="505" spans="2:15" x14ac:dyDescent="0.2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</row>
    <row r="506" spans="2:15" x14ac:dyDescent="0.2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</row>
    <row r="507" spans="2:15" x14ac:dyDescent="0.2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</row>
    <row r="508" spans="2:15" x14ac:dyDescent="0.2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</row>
    <row r="509" spans="2:15" x14ac:dyDescent="0.2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</row>
    <row r="510" spans="2:15" x14ac:dyDescent="0.2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</row>
    <row r="511" spans="2:15" x14ac:dyDescent="0.2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</row>
    <row r="512" spans="2:15" x14ac:dyDescent="0.2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</row>
    <row r="513" spans="2:15" x14ac:dyDescent="0.2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</row>
    <row r="514" spans="2:15" x14ac:dyDescent="0.2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</row>
    <row r="515" spans="2:15" x14ac:dyDescent="0.2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</row>
    <row r="516" spans="2:15" x14ac:dyDescent="0.2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</row>
    <row r="517" spans="2:15" x14ac:dyDescent="0.2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</row>
    <row r="518" spans="2:15" x14ac:dyDescent="0.2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</row>
    <row r="519" spans="2:15" x14ac:dyDescent="0.2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</row>
    <row r="520" spans="2:15" x14ac:dyDescent="0.2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</row>
    <row r="521" spans="2:15" x14ac:dyDescent="0.2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</row>
    <row r="522" spans="2:15" x14ac:dyDescent="0.2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</row>
    <row r="523" spans="2:15" x14ac:dyDescent="0.2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</row>
    <row r="524" spans="2:15" x14ac:dyDescent="0.2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</row>
    <row r="525" spans="2:15" x14ac:dyDescent="0.2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</row>
    <row r="526" spans="2:15" x14ac:dyDescent="0.2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</row>
    <row r="527" spans="2:15" x14ac:dyDescent="0.2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</row>
    <row r="528" spans="2:15" x14ac:dyDescent="0.2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</row>
    <row r="529" spans="2:15" x14ac:dyDescent="0.2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</row>
    <row r="530" spans="2:15" x14ac:dyDescent="0.2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</row>
    <row r="531" spans="2:15" x14ac:dyDescent="0.2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</row>
    <row r="532" spans="2:15" x14ac:dyDescent="0.2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</row>
    <row r="533" spans="2:15" x14ac:dyDescent="0.2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</row>
    <row r="534" spans="2:15" x14ac:dyDescent="0.2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</row>
    <row r="535" spans="2:15" x14ac:dyDescent="0.2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</row>
    <row r="536" spans="2:15" x14ac:dyDescent="0.2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</row>
    <row r="537" spans="2:15" x14ac:dyDescent="0.2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</row>
    <row r="538" spans="2:15" x14ac:dyDescent="0.2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</row>
    <row r="539" spans="2:15" x14ac:dyDescent="0.2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</row>
    <row r="540" spans="2:15" x14ac:dyDescent="0.2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</row>
    <row r="541" spans="2:15" x14ac:dyDescent="0.2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</row>
    <row r="542" spans="2:15" x14ac:dyDescent="0.2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</row>
    <row r="543" spans="2:15" x14ac:dyDescent="0.2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</row>
    <row r="544" spans="2:15" x14ac:dyDescent="0.2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</row>
    <row r="545" spans="2:15" x14ac:dyDescent="0.2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</row>
    <row r="546" spans="2:15" x14ac:dyDescent="0.2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</row>
    <row r="547" spans="2:15" x14ac:dyDescent="0.2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</row>
    <row r="548" spans="2:15" x14ac:dyDescent="0.2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</row>
    <row r="549" spans="2:15" x14ac:dyDescent="0.2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</row>
    <row r="550" spans="2:15" x14ac:dyDescent="0.2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</row>
    <row r="551" spans="2:15" x14ac:dyDescent="0.2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</row>
    <row r="552" spans="2:15" x14ac:dyDescent="0.2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</row>
    <row r="553" spans="2:15" x14ac:dyDescent="0.2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</row>
    <row r="554" spans="2:15" x14ac:dyDescent="0.2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</row>
    <row r="555" spans="2:15" x14ac:dyDescent="0.2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</row>
    <row r="556" spans="2:15" x14ac:dyDescent="0.2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</row>
    <row r="557" spans="2:15" x14ac:dyDescent="0.2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</row>
    <row r="558" spans="2:15" x14ac:dyDescent="0.2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</row>
    <row r="559" spans="2:15" x14ac:dyDescent="0.2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</row>
    <row r="560" spans="2:15" x14ac:dyDescent="0.2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</row>
    <row r="561" spans="2:15" x14ac:dyDescent="0.2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</row>
    <row r="562" spans="2:15" x14ac:dyDescent="0.2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</row>
    <row r="563" spans="2:15" x14ac:dyDescent="0.2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</row>
    <row r="564" spans="2:15" x14ac:dyDescent="0.2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</row>
    <row r="565" spans="2:15" x14ac:dyDescent="0.2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</row>
    <row r="566" spans="2:15" x14ac:dyDescent="0.2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</row>
    <row r="567" spans="2:15" x14ac:dyDescent="0.2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</row>
    <row r="568" spans="2:15" x14ac:dyDescent="0.2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</row>
    <row r="569" spans="2:15" x14ac:dyDescent="0.2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</row>
    <row r="570" spans="2:15" x14ac:dyDescent="0.2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</row>
    <row r="571" spans="2:15" x14ac:dyDescent="0.2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</row>
    <row r="572" spans="2:15" x14ac:dyDescent="0.2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</row>
    <row r="573" spans="2:15" x14ac:dyDescent="0.2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</row>
    <row r="574" spans="2:15" x14ac:dyDescent="0.2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</row>
    <row r="575" spans="2:15" x14ac:dyDescent="0.2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</row>
    <row r="576" spans="2:15" x14ac:dyDescent="0.2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</row>
    <row r="577" spans="2:15" x14ac:dyDescent="0.2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</row>
    <row r="578" spans="2:15" x14ac:dyDescent="0.2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</row>
    <row r="579" spans="2:15" x14ac:dyDescent="0.2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</row>
    <row r="580" spans="2:15" x14ac:dyDescent="0.2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</row>
    <row r="581" spans="2:15" x14ac:dyDescent="0.2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</row>
    <row r="582" spans="2:15" x14ac:dyDescent="0.2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</row>
    <row r="583" spans="2:15" x14ac:dyDescent="0.2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</row>
    <row r="584" spans="2:15" x14ac:dyDescent="0.2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</row>
    <row r="585" spans="2:15" x14ac:dyDescent="0.2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</row>
    <row r="586" spans="2:15" x14ac:dyDescent="0.2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</row>
    <row r="587" spans="2:15" x14ac:dyDescent="0.2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</row>
    <row r="588" spans="2:15" x14ac:dyDescent="0.2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</row>
    <row r="589" spans="2:15" x14ac:dyDescent="0.2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</row>
    <row r="590" spans="2:15" x14ac:dyDescent="0.2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</row>
    <row r="591" spans="2:15" x14ac:dyDescent="0.2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</row>
    <row r="592" spans="2:15" x14ac:dyDescent="0.2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</row>
    <row r="593" spans="2:15" x14ac:dyDescent="0.2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</row>
    <row r="594" spans="2:15" x14ac:dyDescent="0.2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</row>
    <row r="595" spans="2:15" x14ac:dyDescent="0.2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</row>
    <row r="596" spans="2:15" x14ac:dyDescent="0.2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</row>
    <row r="597" spans="2:15" x14ac:dyDescent="0.2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</row>
    <row r="598" spans="2:15" x14ac:dyDescent="0.2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</row>
    <row r="599" spans="2:15" x14ac:dyDescent="0.2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</row>
    <row r="600" spans="2:15" x14ac:dyDescent="0.2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</row>
    <row r="601" spans="2:15" x14ac:dyDescent="0.2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</row>
    <row r="602" spans="2:15" x14ac:dyDescent="0.2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</row>
    <row r="603" spans="2:15" x14ac:dyDescent="0.2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</row>
    <row r="604" spans="2:15" x14ac:dyDescent="0.2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</row>
    <row r="605" spans="2:15" x14ac:dyDescent="0.2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</row>
    <row r="606" spans="2:15" x14ac:dyDescent="0.2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</row>
    <row r="607" spans="2:15" x14ac:dyDescent="0.2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</row>
    <row r="608" spans="2:15" x14ac:dyDescent="0.2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</row>
    <row r="609" spans="2:15" x14ac:dyDescent="0.2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</row>
    <row r="610" spans="2:15" x14ac:dyDescent="0.2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</row>
    <row r="611" spans="2:15" x14ac:dyDescent="0.2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</row>
    <row r="612" spans="2:15" x14ac:dyDescent="0.2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</row>
    <row r="613" spans="2:15" x14ac:dyDescent="0.2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</row>
    <row r="614" spans="2:15" x14ac:dyDescent="0.2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</row>
    <row r="615" spans="2:15" x14ac:dyDescent="0.2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</row>
    <row r="616" spans="2:15" x14ac:dyDescent="0.2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</row>
    <row r="617" spans="2:15" x14ac:dyDescent="0.2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</row>
    <row r="618" spans="2:15" x14ac:dyDescent="0.2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</row>
    <row r="619" spans="2:15" x14ac:dyDescent="0.2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</row>
    <row r="620" spans="2:15" x14ac:dyDescent="0.2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</row>
    <row r="621" spans="2:15" x14ac:dyDescent="0.2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</row>
    <row r="622" spans="2:15" x14ac:dyDescent="0.2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</row>
    <row r="623" spans="2:15" x14ac:dyDescent="0.2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</row>
    <row r="624" spans="2:15" x14ac:dyDescent="0.2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</row>
    <row r="625" spans="2:15" x14ac:dyDescent="0.2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</row>
    <row r="626" spans="2:15" x14ac:dyDescent="0.2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</row>
    <row r="627" spans="2:15" x14ac:dyDescent="0.2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</row>
    <row r="628" spans="2:15" x14ac:dyDescent="0.2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</row>
    <row r="629" spans="2:15" x14ac:dyDescent="0.2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</row>
    <row r="630" spans="2:15" x14ac:dyDescent="0.2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</row>
    <row r="631" spans="2:15" x14ac:dyDescent="0.2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</row>
    <row r="632" spans="2:15" x14ac:dyDescent="0.2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</row>
    <row r="633" spans="2:15" x14ac:dyDescent="0.2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</row>
    <row r="634" spans="2:15" x14ac:dyDescent="0.2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</row>
    <row r="635" spans="2:15" x14ac:dyDescent="0.2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</row>
    <row r="636" spans="2:15" x14ac:dyDescent="0.2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</row>
    <row r="637" spans="2:15" x14ac:dyDescent="0.2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</row>
    <row r="638" spans="2:15" x14ac:dyDescent="0.2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</row>
    <row r="639" spans="2:15" x14ac:dyDescent="0.2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</row>
    <row r="640" spans="2:15" x14ac:dyDescent="0.2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</row>
    <row r="641" spans="2:15" x14ac:dyDescent="0.2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</row>
    <row r="642" spans="2:15" x14ac:dyDescent="0.2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</row>
    <row r="643" spans="2:15" x14ac:dyDescent="0.2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</row>
    <row r="644" spans="2:15" x14ac:dyDescent="0.2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</row>
    <row r="645" spans="2:15" x14ac:dyDescent="0.2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</row>
    <row r="646" spans="2:15" x14ac:dyDescent="0.2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</row>
    <row r="647" spans="2:15" x14ac:dyDescent="0.2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</row>
    <row r="648" spans="2:15" x14ac:dyDescent="0.2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</row>
    <row r="649" spans="2:15" x14ac:dyDescent="0.2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</row>
    <row r="650" spans="2:15" x14ac:dyDescent="0.2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</row>
    <row r="651" spans="2:15" x14ac:dyDescent="0.2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</row>
    <row r="652" spans="2:15" x14ac:dyDescent="0.2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</row>
    <row r="653" spans="2:15" x14ac:dyDescent="0.2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</row>
    <row r="654" spans="2:15" x14ac:dyDescent="0.2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</row>
    <row r="655" spans="2:15" x14ac:dyDescent="0.2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</row>
    <row r="656" spans="2:15" x14ac:dyDescent="0.2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</row>
    <row r="657" spans="2:15" x14ac:dyDescent="0.2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</row>
    <row r="658" spans="2:15" x14ac:dyDescent="0.2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</row>
    <row r="659" spans="2:15" x14ac:dyDescent="0.2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</row>
    <row r="660" spans="2:15" x14ac:dyDescent="0.2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</row>
    <row r="661" spans="2:15" x14ac:dyDescent="0.2"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</row>
    <row r="662" spans="2:15" x14ac:dyDescent="0.2"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</row>
    <row r="663" spans="2:15" x14ac:dyDescent="0.2"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</row>
    <row r="664" spans="2:15" x14ac:dyDescent="0.2"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</row>
    <row r="665" spans="2:15" x14ac:dyDescent="0.2"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</row>
    <row r="666" spans="2:15" x14ac:dyDescent="0.2"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</row>
    <row r="667" spans="2:15" x14ac:dyDescent="0.2"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</row>
    <row r="668" spans="2:15" x14ac:dyDescent="0.2"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</row>
    <row r="669" spans="2:15" x14ac:dyDescent="0.2"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</row>
    <row r="670" spans="2:15" x14ac:dyDescent="0.2"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</row>
    <row r="671" spans="2:15" x14ac:dyDescent="0.2"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</row>
    <row r="672" spans="2:15" x14ac:dyDescent="0.2"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</row>
    <row r="673" spans="2:15" x14ac:dyDescent="0.2"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</row>
    <row r="674" spans="2:15" x14ac:dyDescent="0.2"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</row>
    <row r="675" spans="2:15" x14ac:dyDescent="0.2"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</row>
    <row r="676" spans="2:15" x14ac:dyDescent="0.2"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</row>
    <row r="677" spans="2:15" x14ac:dyDescent="0.2"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</row>
    <row r="678" spans="2:15" x14ac:dyDescent="0.2"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</row>
    <row r="679" spans="2:15" x14ac:dyDescent="0.2"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</row>
    <row r="680" spans="2:15" x14ac:dyDescent="0.2"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</row>
    <row r="681" spans="2:15" x14ac:dyDescent="0.2"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</row>
    <row r="682" spans="2:15" x14ac:dyDescent="0.2"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</row>
    <row r="683" spans="2:15" x14ac:dyDescent="0.2"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</row>
    <row r="684" spans="2:15" x14ac:dyDescent="0.2"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</row>
    <row r="685" spans="2:15" x14ac:dyDescent="0.2"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</row>
    <row r="686" spans="2:15" x14ac:dyDescent="0.2"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</row>
    <row r="687" spans="2:15" x14ac:dyDescent="0.2"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</row>
    <row r="688" spans="2:15" x14ac:dyDescent="0.2"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</row>
    <row r="689" spans="2:15" x14ac:dyDescent="0.2"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</row>
    <row r="690" spans="2:15" x14ac:dyDescent="0.2"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</row>
    <row r="691" spans="2:15" x14ac:dyDescent="0.2"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</row>
    <row r="692" spans="2:15" x14ac:dyDescent="0.2"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</row>
    <row r="693" spans="2:15" x14ac:dyDescent="0.2"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</row>
    <row r="694" spans="2:15" x14ac:dyDescent="0.2"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</row>
    <row r="695" spans="2:15" x14ac:dyDescent="0.2"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</row>
    <row r="696" spans="2:15" x14ac:dyDescent="0.2"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</row>
    <row r="697" spans="2:15" x14ac:dyDescent="0.2"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</row>
    <row r="698" spans="2:15" x14ac:dyDescent="0.2"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</row>
    <row r="699" spans="2:15" x14ac:dyDescent="0.2"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</row>
    <row r="700" spans="2:15" x14ac:dyDescent="0.2"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</row>
    <row r="701" spans="2:15" x14ac:dyDescent="0.2"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</row>
    <row r="702" spans="2:15" x14ac:dyDescent="0.2"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</row>
    <row r="703" spans="2:15" x14ac:dyDescent="0.2"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</row>
    <row r="704" spans="2:15" x14ac:dyDescent="0.2"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</row>
    <row r="705" spans="2:15" x14ac:dyDescent="0.2"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</row>
    <row r="706" spans="2:15" x14ac:dyDescent="0.2"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</row>
    <row r="707" spans="2:15" x14ac:dyDescent="0.2"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</row>
    <row r="708" spans="2:15" x14ac:dyDescent="0.2"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</row>
    <row r="709" spans="2:15" x14ac:dyDescent="0.2"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</row>
    <row r="710" spans="2:15" x14ac:dyDescent="0.2"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</row>
    <row r="711" spans="2:15" x14ac:dyDescent="0.2"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</row>
    <row r="712" spans="2:15" x14ac:dyDescent="0.2"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</row>
    <row r="713" spans="2:15" x14ac:dyDescent="0.2"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</row>
    <row r="714" spans="2:15" x14ac:dyDescent="0.2"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</row>
    <row r="715" spans="2:15" x14ac:dyDescent="0.2"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</row>
    <row r="716" spans="2:15" x14ac:dyDescent="0.2"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</row>
    <row r="717" spans="2:15" x14ac:dyDescent="0.2"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</row>
    <row r="718" spans="2:15" x14ac:dyDescent="0.2"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</row>
    <row r="719" spans="2:15" x14ac:dyDescent="0.2"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</row>
    <row r="720" spans="2:15" x14ac:dyDescent="0.2"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</row>
    <row r="721" spans="2:15" x14ac:dyDescent="0.2"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</row>
    <row r="722" spans="2:15" x14ac:dyDescent="0.2"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</row>
    <row r="723" spans="2:15" x14ac:dyDescent="0.2"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</row>
    <row r="724" spans="2:15" x14ac:dyDescent="0.2"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</row>
    <row r="725" spans="2:15" x14ac:dyDescent="0.2"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</row>
    <row r="726" spans="2:15" x14ac:dyDescent="0.2"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</row>
    <row r="727" spans="2:15" x14ac:dyDescent="0.2"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</row>
    <row r="728" spans="2:15" x14ac:dyDescent="0.2"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</row>
    <row r="729" spans="2:15" x14ac:dyDescent="0.2"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</row>
    <row r="730" spans="2:15" x14ac:dyDescent="0.2"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</row>
    <row r="731" spans="2:15" x14ac:dyDescent="0.2"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</row>
    <row r="732" spans="2:15" x14ac:dyDescent="0.2"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</row>
    <row r="733" spans="2:15" x14ac:dyDescent="0.2"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</row>
    <row r="734" spans="2:15" x14ac:dyDescent="0.2"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</row>
    <row r="735" spans="2:15" x14ac:dyDescent="0.2"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</row>
    <row r="736" spans="2:15" x14ac:dyDescent="0.2"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</row>
    <row r="737" spans="2:15" x14ac:dyDescent="0.2"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</row>
    <row r="738" spans="2:15" x14ac:dyDescent="0.2"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</row>
    <row r="739" spans="2:15" x14ac:dyDescent="0.2"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</row>
    <row r="740" spans="2:15" x14ac:dyDescent="0.2"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</row>
    <row r="741" spans="2:15" x14ac:dyDescent="0.2"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</row>
    <row r="742" spans="2:15" x14ac:dyDescent="0.2"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</row>
    <row r="743" spans="2:15" x14ac:dyDescent="0.2"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</row>
    <row r="744" spans="2:15" x14ac:dyDescent="0.2"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</row>
    <row r="745" spans="2:15" x14ac:dyDescent="0.2"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</row>
    <row r="746" spans="2:15" x14ac:dyDescent="0.2"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</row>
    <row r="747" spans="2:15" x14ac:dyDescent="0.2"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</row>
    <row r="748" spans="2:15" x14ac:dyDescent="0.2"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</row>
    <row r="749" spans="2:15" x14ac:dyDescent="0.2"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</row>
    <row r="750" spans="2:15" x14ac:dyDescent="0.2"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</row>
    <row r="751" spans="2:15" x14ac:dyDescent="0.2"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</row>
    <row r="752" spans="2:15" x14ac:dyDescent="0.2"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</row>
    <row r="753" spans="2:15" x14ac:dyDescent="0.2"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</row>
    <row r="754" spans="2:15" x14ac:dyDescent="0.2"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</row>
    <row r="755" spans="2:15" x14ac:dyDescent="0.2"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</row>
    <row r="756" spans="2:15" x14ac:dyDescent="0.2"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</row>
    <row r="757" spans="2:15" x14ac:dyDescent="0.2"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</row>
    <row r="758" spans="2:15" x14ac:dyDescent="0.2"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</row>
    <row r="759" spans="2:15" x14ac:dyDescent="0.2"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</row>
    <row r="760" spans="2:15" x14ac:dyDescent="0.2"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</row>
    <row r="761" spans="2:15" x14ac:dyDescent="0.2"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</row>
    <row r="762" spans="2:15" x14ac:dyDescent="0.2"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</row>
    <row r="763" spans="2:15" x14ac:dyDescent="0.2"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</row>
    <row r="764" spans="2:15" x14ac:dyDescent="0.2"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</row>
    <row r="765" spans="2:15" x14ac:dyDescent="0.2"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</row>
    <row r="766" spans="2:15" x14ac:dyDescent="0.2"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</row>
    <row r="767" spans="2:15" x14ac:dyDescent="0.2"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</row>
    <row r="768" spans="2:15" x14ac:dyDescent="0.2"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</row>
    <row r="769" spans="2:15" x14ac:dyDescent="0.2"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</row>
    <row r="770" spans="2:15" x14ac:dyDescent="0.2"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</row>
    <row r="771" spans="2:15" x14ac:dyDescent="0.2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</row>
    <row r="772" spans="2:15" x14ac:dyDescent="0.2"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</row>
    <row r="773" spans="2:15" x14ac:dyDescent="0.2"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</row>
    <row r="774" spans="2:15" x14ac:dyDescent="0.2"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</row>
    <row r="775" spans="2:15" x14ac:dyDescent="0.2"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</row>
    <row r="776" spans="2:15" x14ac:dyDescent="0.2"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</row>
    <row r="777" spans="2:15" x14ac:dyDescent="0.2"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</row>
    <row r="778" spans="2:15" x14ac:dyDescent="0.2"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</row>
    <row r="779" spans="2:15" x14ac:dyDescent="0.2"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</row>
    <row r="780" spans="2:15" x14ac:dyDescent="0.2"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</row>
    <row r="781" spans="2:15" x14ac:dyDescent="0.2"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</row>
    <row r="782" spans="2:15" x14ac:dyDescent="0.2"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</row>
    <row r="783" spans="2:15" x14ac:dyDescent="0.2"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</row>
    <row r="784" spans="2:15" x14ac:dyDescent="0.2"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</row>
    <row r="785" spans="2:15" x14ac:dyDescent="0.2"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</row>
    <row r="786" spans="2:15" x14ac:dyDescent="0.2"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</row>
    <row r="787" spans="2:15" x14ac:dyDescent="0.2"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</row>
    <row r="788" spans="2:15" x14ac:dyDescent="0.2"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</row>
    <row r="789" spans="2:15" x14ac:dyDescent="0.2"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</row>
    <row r="790" spans="2:15" x14ac:dyDescent="0.2"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</row>
    <row r="791" spans="2:15" x14ac:dyDescent="0.2"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</row>
    <row r="792" spans="2:15" x14ac:dyDescent="0.2"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</row>
    <row r="793" spans="2:15" x14ac:dyDescent="0.2"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</row>
    <row r="794" spans="2:15" x14ac:dyDescent="0.2"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</row>
    <row r="795" spans="2:15" x14ac:dyDescent="0.2"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</row>
    <row r="796" spans="2:15" x14ac:dyDescent="0.2"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</row>
    <row r="797" spans="2:15" x14ac:dyDescent="0.2"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</row>
    <row r="798" spans="2:15" x14ac:dyDescent="0.2"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</row>
    <row r="799" spans="2:15" x14ac:dyDescent="0.2"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</row>
    <row r="800" spans="2:15" x14ac:dyDescent="0.2"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</row>
    <row r="801" spans="2:15" x14ac:dyDescent="0.2"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</row>
    <row r="802" spans="2:15" x14ac:dyDescent="0.2"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</row>
    <row r="803" spans="2:15" x14ac:dyDescent="0.2"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</row>
    <row r="804" spans="2:15" x14ac:dyDescent="0.2"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</row>
    <row r="805" spans="2:15" x14ac:dyDescent="0.2"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</row>
    <row r="806" spans="2:15" x14ac:dyDescent="0.2"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</row>
    <row r="807" spans="2:15" x14ac:dyDescent="0.2"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</row>
    <row r="808" spans="2:15" x14ac:dyDescent="0.2"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</row>
    <row r="809" spans="2:15" x14ac:dyDescent="0.2"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</row>
    <row r="810" spans="2:15" x14ac:dyDescent="0.2"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</row>
    <row r="811" spans="2:15" x14ac:dyDescent="0.2"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</row>
    <row r="812" spans="2:15" x14ac:dyDescent="0.2"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</row>
    <row r="813" spans="2:15" x14ac:dyDescent="0.2"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</row>
    <row r="814" spans="2:15" x14ac:dyDescent="0.2"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</row>
    <row r="815" spans="2:15" x14ac:dyDescent="0.2"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</row>
    <row r="816" spans="2:15" x14ac:dyDescent="0.2"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</row>
    <row r="817" spans="2:15" x14ac:dyDescent="0.2"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</row>
    <row r="818" spans="2:15" x14ac:dyDescent="0.2"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</row>
    <row r="819" spans="2:15" x14ac:dyDescent="0.2"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</row>
    <row r="820" spans="2:15" x14ac:dyDescent="0.2"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</row>
    <row r="821" spans="2:15" x14ac:dyDescent="0.2"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</row>
    <row r="822" spans="2:15" x14ac:dyDescent="0.2"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</row>
    <row r="823" spans="2:15" x14ac:dyDescent="0.2"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</row>
    <row r="824" spans="2:15" x14ac:dyDescent="0.2"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</row>
    <row r="825" spans="2:15" x14ac:dyDescent="0.2"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</row>
    <row r="826" spans="2:15" x14ac:dyDescent="0.2"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</row>
    <row r="827" spans="2:15" x14ac:dyDescent="0.2"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</row>
    <row r="828" spans="2:15" x14ac:dyDescent="0.2"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</row>
    <row r="829" spans="2:15" x14ac:dyDescent="0.2"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</row>
    <row r="830" spans="2:15" x14ac:dyDescent="0.2"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</row>
    <row r="831" spans="2:15" x14ac:dyDescent="0.2"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</row>
    <row r="832" spans="2:15" x14ac:dyDescent="0.2"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</row>
    <row r="833" spans="2:15" x14ac:dyDescent="0.2"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</row>
    <row r="834" spans="2:15" x14ac:dyDescent="0.2"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</row>
    <row r="835" spans="2:15" x14ac:dyDescent="0.2"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</row>
    <row r="836" spans="2:15" x14ac:dyDescent="0.2"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</row>
    <row r="837" spans="2:15" x14ac:dyDescent="0.2"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</row>
    <row r="838" spans="2:15" x14ac:dyDescent="0.2"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</row>
    <row r="839" spans="2:15" x14ac:dyDescent="0.2"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</row>
    <row r="840" spans="2:15" x14ac:dyDescent="0.2"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</row>
    <row r="841" spans="2:15" x14ac:dyDescent="0.2"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</row>
    <row r="842" spans="2:15" x14ac:dyDescent="0.2"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</row>
    <row r="843" spans="2:15" x14ac:dyDescent="0.2"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</row>
    <row r="844" spans="2:15" x14ac:dyDescent="0.2"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</row>
    <row r="845" spans="2:15" x14ac:dyDescent="0.2"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</row>
    <row r="846" spans="2:15" x14ac:dyDescent="0.2"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</row>
    <row r="847" spans="2:15" x14ac:dyDescent="0.2"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</row>
    <row r="848" spans="2:15" x14ac:dyDescent="0.2"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</row>
    <row r="849" spans="2:15" x14ac:dyDescent="0.2"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</row>
    <row r="850" spans="2:15" x14ac:dyDescent="0.2"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</row>
    <row r="851" spans="2:15" x14ac:dyDescent="0.2"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</row>
    <row r="852" spans="2:15" x14ac:dyDescent="0.2"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</row>
    <row r="853" spans="2:15" x14ac:dyDescent="0.2"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</row>
    <row r="854" spans="2:15" x14ac:dyDescent="0.2"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</row>
    <row r="855" spans="2:15" x14ac:dyDescent="0.2"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</row>
    <row r="856" spans="2:15" x14ac:dyDescent="0.2"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</row>
  </sheetData>
  <autoFilter ref="A1:X1" xr:uid="{A1624F5B-BCA7-F443-8D03-F3E0BC402388}"/>
  <conditionalFormatting sqref="B2:P21 B23:P40 B857:P1048576 B1:I1">
    <cfRule type="cellIs" dxfId="109" priority="32" operator="equal">
      <formula>0</formula>
    </cfRule>
  </conditionalFormatting>
  <conditionalFormatting sqref="P1 W1:X1">
    <cfRule type="cellIs" dxfId="108" priority="30" operator="greaterThan">
      <formula>4</formula>
    </cfRule>
    <cfRule type="cellIs" dxfId="107" priority="31" operator="greaterThan">
      <formula>5</formula>
    </cfRule>
  </conditionalFormatting>
  <conditionalFormatting sqref="P1 W1:X1">
    <cfRule type="cellIs" dxfId="106" priority="29" operator="greaterThanOrEqual">
      <formula>1</formula>
    </cfRule>
  </conditionalFormatting>
  <conditionalFormatting sqref="S1:S23 S25:S40 S857:S1048576">
    <cfRule type="cellIs" dxfId="105" priority="28" operator="lessThanOrEqual">
      <formula>0.05</formula>
    </cfRule>
  </conditionalFormatting>
  <conditionalFormatting sqref="S1">
    <cfRule type="cellIs" dxfId="104" priority="27" operator="lessThanOrEqual">
      <formula>0.05</formula>
    </cfRule>
  </conditionalFormatting>
  <conditionalFormatting sqref="J1:P1">
    <cfRule type="cellIs" dxfId="103" priority="26" operator="equal">
      <formula>0</formula>
    </cfRule>
  </conditionalFormatting>
  <conditionalFormatting sqref="B22:P22">
    <cfRule type="cellIs" dxfId="102" priority="22" operator="equal">
      <formula>0</formula>
    </cfRule>
  </conditionalFormatting>
  <conditionalFormatting sqref="Q1:R1">
    <cfRule type="cellIs" dxfId="101" priority="20" operator="equal">
      <formula>0</formula>
    </cfRule>
  </conditionalFormatting>
  <conditionalFormatting sqref="Y1:Z1">
    <cfRule type="cellIs" dxfId="100" priority="5" operator="greaterThan">
      <formula>4</formula>
    </cfRule>
    <cfRule type="cellIs" dxfId="99" priority="6" operator="greaterThan">
      <formula>5</formula>
    </cfRule>
  </conditionalFormatting>
  <conditionalFormatting sqref="Y1:Z1 Y41:Z1048576">
    <cfRule type="cellIs" dxfId="98" priority="4" operator="greaterThanOrEqual">
      <formula>1</formula>
    </cfRule>
  </conditionalFormatting>
  <conditionalFormatting sqref="Y1:Z1">
    <cfRule type="cellIs" dxfId="97" priority="2" operator="greaterThan">
      <formula>4</formula>
    </cfRule>
    <cfRule type="cellIs" dxfId="96" priority="3" operator="greaterThan">
      <formula>5</formula>
    </cfRule>
  </conditionalFormatting>
  <conditionalFormatting sqref="Y1:Z1">
    <cfRule type="cellIs" dxfId="95" priority="1" operator="greaterThanOr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ADF4-219D-F44A-8099-BAB24C4933EB}">
  <sheetPr>
    <tabColor rgb="FFFFC000"/>
  </sheetPr>
  <dimension ref="B2:L41"/>
  <sheetViews>
    <sheetView workbookViewId="0">
      <selection activeCell="O28" sqref="O28"/>
    </sheetView>
  </sheetViews>
  <sheetFormatPr baseColWidth="10" defaultColWidth="8.83203125" defaultRowHeight="15" x14ac:dyDescent="0.2"/>
  <cols>
    <col min="1" max="1" width="3" customWidth="1"/>
    <col min="3" max="3" width="12" bestFit="1" customWidth="1"/>
    <col min="4" max="4" width="39" bestFit="1" customWidth="1"/>
    <col min="5" max="5" width="13" customWidth="1"/>
    <col min="6" max="6" width="13.5" customWidth="1"/>
    <col min="7" max="7" width="12.1640625" bestFit="1" customWidth="1"/>
    <col min="8" max="8" width="11.6640625" bestFit="1" customWidth="1"/>
    <col min="9" max="9" width="12.1640625" bestFit="1" customWidth="1"/>
    <col min="10" max="10" width="14.83203125" customWidth="1"/>
    <col min="11" max="11" width="14.33203125" customWidth="1"/>
    <col min="12" max="12" width="18.6640625" customWidth="1"/>
  </cols>
  <sheetData>
    <row r="2" spans="2:12" ht="16" thickBot="1" x14ac:dyDescent="0.25">
      <c r="B2" s="66" t="s">
        <v>342</v>
      </c>
      <c r="C2" s="67" t="s">
        <v>354</v>
      </c>
      <c r="D2" s="68" t="s">
        <v>355</v>
      </c>
      <c r="E2" s="67" t="s">
        <v>345</v>
      </c>
      <c r="F2" s="66" t="s">
        <v>346</v>
      </c>
      <c r="G2" s="68" t="s">
        <v>353</v>
      </c>
      <c r="H2" s="68" t="s">
        <v>348</v>
      </c>
      <c r="I2" s="67" t="s">
        <v>347</v>
      </c>
      <c r="J2" s="79" t="s">
        <v>422</v>
      </c>
      <c r="K2" s="70" t="s">
        <v>351</v>
      </c>
      <c r="L2" s="70" t="s">
        <v>352</v>
      </c>
    </row>
    <row r="3" spans="2:12" x14ac:dyDescent="0.2">
      <c r="B3" s="34">
        <v>1</v>
      </c>
      <c r="C3" s="48" t="s">
        <v>234</v>
      </c>
      <c r="D3" s="54" t="s">
        <v>356</v>
      </c>
      <c r="E3" s="48">
        <v>0.25548917473210786</v>
      </c>
      <c r="F3" s="49">
        <v>5.7521606273060653E-2</v>
      </c>
      <c r="G3" s="50">
        <v>0.22514302742327419</v>
      </c>
      <c r="H3" s="83">
        <v>-2.1510862999999998</v>
      </c>
      <c r="I3" s="51">
        <v>2.9066363628351457E-7</v>
      </c>
      <c r="J3" s="84">
        <v>6.5366093000000003</v>
      </c>
      <c r="K3" s="35">
        <v>6.5401789999999997E-6</v>
      </c>
      <c r="L3" s="83">
        <v>5.1844103700000002</v>
      </c>
    </row>
    <row r="4" spans="2:12" x14ac:dyDescent="0.2">
      <c r="B4" s="34">
        <v>2</v>
      </c>
      <c r="C4" s="48" t="s">
        <v>236</v>
      </c>
      <c r="D4" s="54" t="s">
        <v>357</v>
      </c>
      <c r="E4" s="48">
        <v>2.828808144453886E-2</v>
      </c>
      <c r="F4" s="49">
        <v>5.714964690054585E-3</v>
      </c>
      <c r="G4" s="50">
        <v>0.20202729906795727</v>
      </c>
      <c r="H4" s="83">
        <v>-2.30737784</v>
      </c>
      <c r="I4" s="51">
        <v>3.3539378923894738E-7</v>
      </c>
      <c r="J4" s="84">
        <v>6.4744449800000003</v>
      </c>
      <c r="K4" s="35">
        <v>6.5401789999999997E-6</v>
      </c>
      <c r="L4" s="83">
        <v>5.1844103700000002</v>
      </c>
    </row>
    <row r="5" spans="2:12" x14ac:dyDescent="0.2">
      <c r="B5" s="34">
        <v>3</v>
      </c>
      <c r="C5" s="48" t="s">
        <v>209</v>
      </c>
      <c r="D5" s="52" t="s">
        <v>358</v>
      </c>
      <c r="E5" s="48">
        <v>1.77220004116833E-2</v>
      </c>
      <c r="F5" s="49">
        <v>2.7263143244634449E-3</v>
      </c>
      <c r="G5" s="50">
        <v>0.1538378434223549</v>
      </c>
      <c r="H5" s="83">
        <v>-2.7005176500000001</v>
      </c>
      <c r="I5" s="51">
        <v>1.2395458891468531E-6</v>
      </c>
      <c r="J5" s="84">
        <v>5.90673739</v>
      </c>
      <c r="K5" s="35">
        <v>1.6114099999999999E-5</v>
      </c>
      <c r="L5" s="83">
        <v>4.7927940400000004</v>
      </c>
    </row>
    <row r="6" spans="2:12" x14ac:dyDescent="0.2">
      <c r="B6" s="34">
        <v>4</v>
      </c>
      <c r="C6" s="48" t="s">
        <v>257</v>
      </c>
      <c r="D6" s="52" t="s">
        <v>359</v>
      </c>
      <c r="E6" s="48">
        <v>9.4663558958719474E-2</v>
      </c>
      <c r="F6" s="49">
        <v>0.60054279974950575</v>
      </c>
      <c r="G6" s="83">
        <v>6.3439702284105772</v>
      </c>
      <c r="H6" s="83">
        <v>2.6653859999999998</v>
      </c>
      <c r="I6" s="51">
        <v>2.836051588648931E-6</v>
      </c>
      <c r="J6" s="84">
        <v>5.5472858699999996</v>
      </c>
      <c r="K6" s="35">
        <v>2.7651500000000001E-5</v>
      </c>
      <c r="L6" s="83">
        <v>4.5582812600000002</v>
      </c>
    </row>
    <row r="7" spans="2:12" x14ac:dyDescent="0.2">
      <c r="B7" s="34">
        <v>5</v>
      </c>
      <c r="C7" s="48" t="s">
        <v>261</v>
      </c>
      <c r="D7" s="52" t="s">
        <v>382</v>
      </c>
      <c r="E7" s="48">
        <v>1.0771551396396194E-2</v>
      </c>
      <c r="F7" s="49">
        <v>1.6019338515688272E-3</v>
      </c>
      <c r="G7" s="50">
        <v>0.14871895353020192</v>
      </c>
      <c r="H7" s="83">
        <v>-2.7493395700000001</v>
      </c>
      <c r="I7" s="51">
        <v>8.8518968851483438E-6</v>
      </c>
      <c r="J7" s="84">
        <v>5.0529636499999997</v>
      </c>
      <c r="K7" s="35">
        <v>5.9359369999999997E-5</v>
      </c>
      <c r="L7" s="83">
        <v>4.2265107500000001</v>
      </c>
    </row>
    <row r="8" spans="2:12" x14ac:dyDescent="0.2">
      <c r="B8" s="34">
        <v>6</v>
      </c>
      <c r="C8" s="48" t="s">
        <v>287</v>
      </c>
      <c r="D8" s="52" t="s">
        <v>393</v>
      </c>
      <c r="E8" s="48">
        <v>8.9986162234668918E-3</v>
      </c>
      <c r="F8" s="49">
        <v>1.384386856236025E-3</v>
      </c>
      <c r="G8" s="50">
        <v>0.15384441583648992</v>
      </c>
      <c r="H8" s="83">
        <v>-2.7004560199999998</v>
      </c>
      <c r="I8" s="51">
        <v>9.1322100627192774E-6</v>
      </c>
      <c r="J8" s="84">
        <v>5.0394241099999997</v>
      </c>
      <c r="K8" s="35">
        <v>5.9359369999999997E-5</v>
      </c>
      <c r="L8" s="83">
        <v>4.2265107500000001</v>
      </c>
    </row>
    <row r="9" spans="2:12" x14ac:dyDescent="0.2">
      <c r="B9" s="34">
        <v>7</v>
      </c>
      <c r="C9" s="48" t="s">
        <v>251</v>
      </c>
      <c r="D9" s="52" t="s">
        <v>392</v>
      </c>
      <c r="E9" s="48">
        <v>3.8115104675428527E-3</v>
      </c>
      <c r="F9" s="49">
        <v>8.391669473420192E-4</v>
      </c>
      <c r="G9" s="50">
        <v>0.22016650734347865</v>
      </c>
      <c r="H9" s="83">
        <v>-2.1833330800000001</v>
      </c>
      <c r="I9" s="51">
        <v>9.0343723085396164E-5</v>
      </c>
      <c r="J9" s="84">
        <v>4.0441020200000004</v>
      </c>
      <c r="K9" s="50">
        <v>5.0334360000000005E-4</v>
      </c>
      <c r="L9" s="83">
        <v>3.2981354500000002</v>
      </c>
    </row>
    <row r="10" spans="2:12" x14ac:dyDescent="0.2">
      <c r="B10" s="34">
        <v>8</v>
      </c>
      <c r="C10" s="48" t="s">
        <v>207</v>
      </c>
      <c r="D10" s="52" t="s">
        <v>380</v>
      </c>
      <c r="E10" s="48">
        <v>3.6221138177385342E-3</v>
      </c>
      <c r="F10" s="49">
        <v>1.1017264904297859E-3</v>
      </c>
      <c r="G10" s="50">
        <v>0.30416672304285802</v>
      </c>
      <c r="H10" s="83">
        <v>-1.71706577</v>
      </c>
      <c r="I10" s="51">
        <v>1.1345997062363654E-4</v>
      </c>
      <c r="J10" s="84">
        <v>3.9451573299999998</v>
      </c>
      <c r="K10" s="50">
        <v>5.5311740000000002E-4</v>
      </c>
      <c r="L10" s="83">
        <v>3.2571827099999999</v>
      </c>
    </row>
    <row r="11" spans="2:12" x14ac:dyDescent="0.2">
      <c r="B11" s="34">
        <v>9</v>
      </c>
      <c r="C11" s="48" t="s">
        <v>239</v>
      </c>
      <c r="D11" s="52" t="s">
        <v>381</v>
      </c>
      <c r="E11" s="48">
        <v>1.2095607030976108E-2</v>
      </c>
      <c r="F11" s="49">
        <v>4.5319413052765612E-3</v>
      </c>
      <c r="G11" s="50">
        <v>0.37467663207564011</v>
      </c>
      <c r="H11" s="83">
        <v>-1.4162820899999999</v>
      </c>
      <c r="I11" s="51">
        <v>1.4366556399459155E-4</v>
      </c>
      <c r="J11" s="84">
        <v>3.8426473200000002</v>
      </c>
      <c r="K11" s="50">
        <v>6.2255079999999998E-4</v>
      </c>
      <c r="L11" s="83">
        <v>3.2058252199999999</v>
      </c>
    </row>
    <row r="12" spans="2:12" x14ac:dyDescent="0.2">
      <c r="B12" s="34">
        <v>10</v>
      </c>
      <c r="C12" s="48" t="s">
        <v>274</v>
      </c>
      <c r="D12" s="52" t="s">
        <v>394</v>
      </c>
      <c r="E12" s="48">
        <v>4.9740690810574188E-3</v>
      </c>
      <c r="F12" s="49">
        <v>8.8409811258621308E-4</v>
      </c>
      <c r="G12" s="50">
        <v>0.17774142219960201</v>
      </c>
      <c r="H12" s="83">
        <v>-2.4921481600000002</v>
      </c>
      <c r="I12" s="51">
        <v>2.2143169972265169E-4</v>
      </c>
      <c r="J12" s="84">
        <v>3.6547602100000001</v>
      </c>
      <c r="K12" s="50">
        <v>8.635836E-4</v>
      </c>
      <c r="L12" s="83">
        <v>3.0636956</v>
      </c>
    </row>
    <row r="13" spans="2:12" x14ac:dyDescent="0.2">
      <c r="B13" s="34">
        <v>11</v>
      </c>
      <c r="C13" s="48" t="s">
        <v>299</v>
      </c>
      <c r="D13" s="52" t="s">
        <v>385</v>
      </c>
      <c r="E13" s="48">
        <v>3.4811645458196539E-3</v>
      </c>
      <c r="F13" s="49">
        <v>4.4364218594601662E-4</v>
      </c>
      <c r="G13" s="50">
        <v>0.12744074004739678</v>
      </c>
      <c r="H13" s="83">
        <v>-2.9721015500000001</v>
      </c>
      <c r="I13" s="48">
        <v>7.1568488996264705E-4</v>
      </c>
      <c r="J13" s="84">
        <v>3.1452781500000002</v>
      </c>
      <c r="K13" s="50">
        <v>2.5017699999999999E-3</v>
      </c>
      <c r="L13" s="83">
        <v>2.6017527</v>
      </c>
    </row>
    <row r="14" spans="2:12" x14ac:dyDescent="0.2">
      <c r="B14" s="34">
        <v>12</v>
      </c>
      <c r="C14" s="48" t="s">
        <v>235</v>
      </c>
      <c r="D14" s="52" t="s">
        <v>383</v>
      </c>
      <c r="E14" s="48">
        <v>1.8697813847952126E-2</v>
      </c>
      <c r="F14" s="49">
        <v>8.8924931134624699E-3</v>
      </c>
      <c r="G14" s="50">
        <v>0.47558999066815599</v>
      </c>
      <c r="H14" s="83">
        <v>-1.0722097399999999</v>
      </c>
      <c r="I14" s="48">
        <v>7.6977524229065899E-4</v>
      </c>
      <c r="J14" s="84">
        <v>3.1136360600000001</v>
      </c>
      <c r="K14" s="50">
        <v>2.5017699999999999E-3</v>
      </c>
      <c r="L14" s="83">
        <v>2.6017527</v>
      </c>
    </row>
    <row r="15" spans="2:12" x14ac:dyDescent="0.2">
      <c r="B15" s="34">
        <v>13</v>
      </c>
      <c r="C15" s="48" t="s">
        <v>272</v>
      </c>
      <c r="D15" s="52" t="s">
        <v>379</v>
      </c>
      <c r="E15" s="48">
        <v>9.8628782627427393E-3</v>
      </c>
      <c r="F15" s="49">
        <v>2.4317735326887112E-3</v>
      </c>
      <c r="G15" s="50">
        <v>0.2465582021705362</v>
      </c>
      <c r="H15" s="83">
        <v>-2.01999985</v>
      </c>
      <c r="I15" s="48">
        <v>1.0748911565484753E-3</v>
      </c>
      <c r="J15" s="84">
        <v>2.9686355099999999</v>
      </c>
      <c r="K15" s="50">
        <v>3.217592E-3</v>
      </c>
      <c r="L15" s="83">
        <v>2.4924690799999998</v>
      </c>
    </row>
    <row r="16" spans="2:12" x14ac:dyDescent="0.2">
      <c r="B16" s="34">
        <v>14</v>
      </c>
      <c r="C16" s="48" t="s">
        <v>273</v>
      </c>
      <c r="D16" s="52" t="s">
        <v>391</v>
      </c>
      <c r="E16" s="48">
        <v>9.67632836282779E-3</v>
      </c>
      <c r="F16" s="49">
        <v>2.2152256549528644E-3</v>
      </c>
      <c r="G16" s="50">
        <v>0.22893245990522498</v>
      </c>
      <c r="H16" s="83">
        <v>-2.1270060599999998</v>
      </c>
      <c r="I16" s="48">
        <v>1.1550328713768971E-3</v>
      </c>
      <c r="J16" s="84">
        <v>2.93740566</v>
      </c>
      <c r="K16" s="50">
        <v>3.217592E-3</v>
      </c>
      <c r="L16" s="83">
        <v>2.4924690799999998</v>
      </c>
    </row>
    <row r="17" spans="2:12" x14ac:dyDescent="0.2">
      <c r="B17" s="34">
        <v>15</v>
      </c>
      <c r="C17" s="48" t="s">
        <v>264</v>
      </c>
      <c r="D17" s="52" t="s">
        <v>384</v>
      </c>
      <c r="E17" s="48">
        <v>1.6004135668645888E-2</v>
      </c>
      <c r="F17" s="49">
        <v>5.4767498891535133E-3</v>
      </c>
      <c r="G17" s="50">
        <v>0.3422084142840125</v>
      </c>
      <c r="H17" s="83">
        <v>-1.54705286</v>
      </c>
      <c r="I17" s="48">
        <v>1.3013479835650079E-3</v>
      </c>
      <c r="J17" s="84">
        <v>2.8856065599999998</v>
      </c>
      <c r="K17" s="50">
        <v>3.2719350000000001E-3</v>
      </c>
      <c r="L17" s="83">
        <v>2.4851952900000001</v>
      </c>
    </row>
    <row r="18" spans="2:12" x14ac:dyDescent="0.2">
      <c r="B18" s="34">
        <v>16</v>
      </c>
      <c r="C18" s="48" t="s">
        <v>304</v>
      </c>
      <c r="D18" s="52" t="s">
        <v>390</v>
      </c>
      <c r="E18" s="48">
        <v>4.5523365898048635E-3</v>
      </c>
      <c r="F18" s="49">
        <v>1.4118831619241627E-3</v>
      </c>
      <c r="G18" s="50">
        <v>0.3101447210837025</v>
      </c>
      <c r="H18" s="83">
        <v>-1.68898653</v>
      </c>
      <c r="I18" s="48">
        <v>1.3423324425864819E-3</v>
      </c>
      <c r="J18" s="84">
        <v>2.87213991</v>
      </c>
      <c r="K18" s="50">
        <v>3.2719350000000001E-3</v>
      </c>
      <c r="L18" s="83">
        <v>2.4851952900000001</v>
      </c>
    </row>
    <row r="19" spans="2:12" x14ac:dyDescent="0.2">
      <c r="B19" s="34">
        <v>17</v>
      </c>
      <c r="C19" s="48" t="s">
        <v>286</v>
      </c>
      <c r="D19" s="52" t="s">
        <v>389</v>
      </c>
      <c r="E19" s="48">
        <v>1.4927436734633866E-2</v>
      </c>
      <c r="F19" s="49">
        <v>1.2893820951984782E-3</v>
      </c>
      <c r="G19" s="50">
        <v>8.6376657836165577E-2</v>
      </c>
      <c r="H19" s="83">
        <v>-3.5332146899999999</v>
      </c>
      <c r="I19" s="48">
        <v>1.4667626761108012E-3</v>
      </c>
      <c r="J19" s="84">
        <v>2.8336401499999999</v>
      </c>
      <c r="K19" s="50">
        <v>3.3649259999999999E-3</v>
      </c>
      <c r="L19" s="83">
        <v>2.47302446</v>
      </c>
    </row>
    <row r="20" spans="2:12" x14ac:dyDescent="0.2">
      <c r="B20" s="34">
        <v>18</v>
      </c>
      <c r="C20" s="48" t="s">
        <v>216</v>
      </c>
      <c r="D20" s="52" t="s">
        <v>377</v>
      </c>
      <c r="E20" s="48">
        <v>6.453239786994143E-3</v>
      </c>
      <c r="F20" s="49">
        <v>1.5950186057045706E-3</v>
      </c>
      <c r="G20" s="50">
        <v>0.24716555689115574</v>
      </c>
      <c r="H20" s="83">
        <v>-2.0164503800000002</v>
      </c>
      <c r="I20" s="48">
        <v>4.2786706538969089E-3</v>
      </c>
      <c r="J20" s="84">
        <v>2.3686911400000001</v>
      </c>
      <c r="K20" s="50">
        <v>9.2704529999999997E-3</v>
      </c>
      <c r="L20" s="83">
        <v>2.0328990400000002</v>
      </c>
    </row>
    <row r="21" spans="2:12" x14ac:dyDescent="0.2">
      <c r="B21" s="34">
        <v>19</v>
      </c>
      <c r="C21" s="48" t="s">
        <v>215</v>
      </c>
      <c r="D21" s="52" t="s">
        <v>378</v>
      </c>
      <c r="E21" s="48">
        <v>5.3574761416596822E-3</v>
      </c>
      <c r="F21" s="49">
        <v>1.1880771236870559E-3</v>
      </c>
      <c r="G21" s="50">
        <v>0.22176060000502471</v>
      </c>
      <c r="H21" s="83">
        <v>-2.17292503</v>
      </c>
      <c r="I21" s="48">
        <v>7.2930379371049427E-3</v>
      </c>
      <c r="J21" s="84">
        <v>2.1370915300000002</v>
      </c>
      <c r="K21" s="50">
        <v>1.4969919999999999E-2</v>
      </c>
      <c r="L21" s="83">
        <v>1.82478052</v>
      </c>
    </row>
    <row r="22" spans="2:12" x14ac:dyDescent="0.2">
      <c r="B22" s="34">
        <v>20</v>
      </c>
      <c r="C22" s="48" t="s">
        <v>222</v>
      </c>
      <c r="D22" s="52" t="s">
        <v>376</v>
      </c>
      <c r="E22" s="48">
        <v>1.8215689801211726E-2</v>
      </c>
      <c r="F22" s="49">
        <v>1.4977620699358251E-3</v>
      </c>
      <c r="G22" s="50">
        <v>8.2223736036402664E-2</v>
      </c>
      <c r="H22" s="83">
        <v>-3.6043012600000002</v>
      </c>
      <c r="I22" s="48">
        <v>7.6986616399247138E-3</v>
      </c>
      <c r="J22" s="84">
        <v>2.1135847700000001</v>
      </c>
      <c r="K22" s="50">
        <v>1.501239E-2</v>
      </c>
      <c r="L22" s="83">
        <v>1.8235501599999999</v>
      </c>
    </row>
    <row r="23" spans="2:12" x14ac:dyDescent="0.2">
      <c r="B23" s="34">
        <v>21</v>
      </c>
      <c r="C23" s="48" t="s">
        <v>268</v>
      </c>
      <c r="D23" s="52" t="s">
        <v>388</v>
      </c>
      <c r="E23" s="48">
        <v>1.9818594931148195E-2</v>
      </c>
      <c r="F23" s="49">
        <v>9.7404231700266297E-2</v>
      </c>
      <c r="G23" s="83">
        <v>4.9147899757101072</v>
      </c>
      <c r="H23" s="83">
        <v>2.2971297700000002</v>
      </c>
      <c r="I23" s="48">
        <v>1.2941106527257405E-2</v>
      </c>
      <c r="J23" s="84">
        <v>1.88802859</v>
      </c>
      <c r="K23" s="50">
        <v>2.4033479999999999E-2</v>
      </c>
      <c r="L23" s="83">
        <v>1.6191832799999999</v>
      </c>
    </row>
    <row r="24" spans="2:12" x14ac:dyDescent="0.2">
      <c r="B24" s="34">
        <v>22</v>
      </c>
      <c r="C24" s="48" t="s">
        <v>277</v>
      </c>
      <c r="D24" s="52" t="s">
        <v>373</v>
      </c>
      <c r="E24" s="48">
        <v>6.411951437853964E-3</v>
      </c>
      <c r="F24" s="49">
        <v>3.9904274725382129E-3</v>
      </c>
      <c r="G24" s="50">
        <v>0.62234212333239092</v>
      </c>
      <c r="H24" s="50">
        <v>-0.68422019999999995</v>
      </c>
      <c r="I24" s="48">
        <v>1.4089002007333653E-2</v>
      </c>
      <c r="J24" s="84">
        <v>1.8511197699999999</v>
      </c>
      <c r="K24" s="50">
        <v>2.4975959999999998E-2</v>
      </c>
      <c r="L24" s="83">
        <v>1.6024778399999999</v>
      </c>
    </row>
    <row r="25" spans="2:12" x14ac:dyDescent="0.2">
      <c r="B25" s="34">
        <v>23</v>
      </c>
      <c r="C25" s="48" t="s">
        <v>290</v>
      </c>
      <c r="D25" s="52" t="s">
        <v>361</v>
      </c>
      <c r="E25" s="48">
        <v>1.6559872005879536E-3</v>
      </c>
      <c r="F25" s="49">
        <v>8.0099535725451502E-4</v>
      </c>
      <c r="G25" s="50">
        <v>0.48369658712949221</v>
      </c>
      <c r="H25" s="83">
        <v>-1.0478257399999999</v>
      </c>
      <c r="I25" s="48">
        <v>3.7989716232725491E-2</v>
      </c>
      <c r="J25" s="84">
        <v>1.4203339500000001</v>
      </c>
      <c r="K25" s="50">
        <v>6.4417340000000003E-2</v>
      </c>
      <c r="L25" s="83">
        <v>1.1909971800000001</v>
      </c>
    </row>
    <row r="26" spans="2:12" x14ac:dyDescent="0.2">
      <c r="B26" s="34">
        <v>24</v>
      </c>
      <c r="C26" s="48" t="s">
        <v>297</v>
      </c>
      <c r="D26" s="52" t="s">
        <v>375</v>
      </c>
      <c r="E26" s="48">
        <v>1.0947746270298616E-3</v>
      </c>
      <c r="F26" s="49">
        <v>5.6443814412936698E-4</v>
      </c>
      <c r="G26" s="50">
        <v>0.51557474040177143</v>
      </c>
      <c r="H26" s="50">
        <v>-0.95574650999999999</v>
      </c>
      <c r="I26" s="48">
        <v>7.0133593140018075E-2</v>
      </c>
      <c r="J26" s="84">
        <v>1.1540739099999999</v>
      </c>
      <c r="K26" s="50">
        <v>0.1139671</v>
      </c>
      <c r="L26" s="50">
        <v>0.94322055000000005</v>
      </c>
    </row>
    <row r="27" spans="2:12" x14ac:dyDescent="0.2">
      <c r="B27" s="34">
        <v>25</v>
      </c>
      <c r="C27" s="48" t="s">
        <v>247</v>
      </c>
      <c r="D27" s="52" t="s">
        <v>372</v>
      </c>
      <c r="E27" s="48">
        <v>2.2382515761177088E-3</v>
      </c>
      <c r="F27" s="49">
        <v>1.1843270055060422E-3</v>
      </c>
      <c r="G27" s="50">
        <v>0.52913042400724253</v>
      </c>
      <c r="H27" s="50">
        <v>-0.91830471999999996</v>
      </c>
      <c r="I27" s="48">
        <v>7.8627044068735316E-2</v>
      </c>
      <c r="J27" s="84">
        <v>1.1044280500000001</v>
      </c>
      <c r="K27" s="50">
        <v>0.1226582</v>
      </c>
      <c r="L27" s="50">
        <v>0.91130345000000001</v>
      </c>
    </row>
    <row r="28" spans="2:12" x14ac:dyDescent="0.2">
      <c r="B28" s="34">
        <v>26</v>
      </c>
      <c r="C28" s="48" t="s">
        <v>237</v>
      </c>
      <c r="D28" s="52" t="s">
        <v>374</v>
      </c>
      <c r="E28" s="48">
        <v>3.3494000903089428E-3</v>
      </c>
      <c r="F28" s="49">
        <v>2.0991126537796201E-3</v>
      </c>
      <c r="G28" s="50">
        <v>0.62671302238664528</v>
      </c>
      <c r="H28" s="50">
        <v>-0.67412311999999996</v>
      </c>
      <c r="I28" s="48">
        <v>8.456638533833466E-2</v>
      </c>
      <c r="J28" s="84">
        <v>1.07280223</v>
      </c>
      <c r="K28" s="50">
        <v>0.12684960000000001</v>
      </c>
      <c r="L28" s="50">
        <v>0.89671097</v>
      </c>
    </row>
    <row r="29" spans="2:12" x14ac:dyDescent="0.2">
      <c r="B29" s="34">
        <v>27</v>
      </c>
      <c r="C29" s="48" t="s">
        <v>240</v>
      </c>
      <c r="D29" s="52" t="s">
        <v>371</v>
      </c>
      <c r="E29" s="48">
        <v>5.5140434647658115E-3</v>
      </c>
      <c r="F29" s="49">
        <v>1.2165619990552737E-3</v>
      </c>
      <c r="G29" s="50">
        <v>0.22062974418482259</v>
      </c>
      <c r="H29" s="83">
        <v>-2.18030079</v>
      </c>
      <c r="I29" s="48">
        <v>9.4511009288047579E-2</v>
      </c>
      <c r="J29" s="84">
        <v>1.0245176</v>
      </c>
      <c r="K29" s="50">
        <v>0.13244549999999999</v>
      </c>
      <c r="L29" s="50">
        <v>0.87796273999999996</v>
      </c>
    </row>
    <row r="30" spans="2:12" x14ac:dyDescent="0.2">
      <c r="B30" s="34">
        <v>28</v>
      </c>
      <c r="C30" s="48" t="s">
        <v>220</v>
      </c>
      <c r="D30" s="52" t="s">
        <v>387</v>
      </c>
      <c r="E30" s="48">
        <v>1.0081828018909734E-2</v>
      </c>
      <c r="F30" s="49">
        <v>3.752703904558122E-3</v>
      </c>
      <c r="G30" s="50">
        <v>0.37222455069848986</v>
      </c>
      <c r="H30" s="83">
        <v>-1.4257548799999999</v>
      </c>
      <c r="I30" s="48">
        <v>9.5089088326000562E-2</v>
      </c>
      <c r="J30" s="84">
        <v>1.02186932</v>
      </c>
      <c r="K30" s="50">
        <v>0.13244549999999999</v>
      </c>
      <c r="L30" s="50">
        <v>0.87796273999999996</v>
      </c>
    </row>
    <row r="31" spans="2:12" x14ac:dyDescent="0.2">
      <c r="B31" s="34">
        <v>29</v>
      </c>
      <c r="C31" s="48" t="s">
        <v>256</v>
      </c>
      <c r="D31" s="52" t="s">
        <v>386</v>
      </c>
      <c r="E31" s="48">
        <v>1.8266931640563519E-3</v>
      </c>
      <c r="F31" s="49">
        <v>1.2705644647478815E-3</v>
      </c>
      <c r="G31" s="50">
        <v>0.69555439837879951</v>
      </c>
      <c r="H31" s="50">
        <v>-0.52376473999999995</v>
      </c>
      <c r="I31" s="48">
        <v>0.13787504438956744</v>
      </c>
      <c r="J31" s="49">
        <v>0.86051432999999999</v>
      </c>
      <c r="K31" s="50">
        <v>0.18541820000000001</v>
      </c>
      <c r="L31" s="50">
        <v>0.73184773000000003</v>
      </c>
    </row>
    <row r="32" spans="2:12" x14ac:dyDescent="0.2">
      <c r="B32" s="34">
        <v>30</v>
      </c>
      <c r="C32" s="48" t="s">
        <v>231</v>
      </c>
      <c r="D32" s="52" t="s">
        <v>370</v>
      </c>
      <c r="E32" s="48">
        <v>1.3680479204378512E-3</v>
      </c>
      <c r="F32" s="49">
        <v>1.9723241293109106E-3</v>
      </c>
      <c r="G32" s="83">
        <v>1.4417069021088511</v>
      </c>
      <c r="H32" s="50">
        <v>0.52777790000000002</v>
      </c>
      <c r="I32" s="48">
        <v>0.16660006728076571</v>
      </c>
      <c r="J32" s="49">
        <v>0.77832482999999997</v>
      </c>
      <c r="K32" s="50">
        <v>0.2165801</v>
      </c>
      <c r="L32" s="50">
        <v>0.66438147999999997</v>
      </c>
    </row>
    <row r="33" spans="2:12" x14ac:dyDescent="0.2">
      <c r="B33" s="34">
        <v>31</v>
      </c>
      <c r="C33" s="48" t="s">
        <v>241</v>
      </c>
      <c r="D33" s="53" t="s">
        <v>369</v>
      </c>
      <c r="E33" s="48">
        <v>2.3507005627995859E-3</v>
      </c>
      <c r="F33" s="49">
        <v>1.5547610871033146E-3</v>
      </c>
      <c r="G33" s="50">
        <v>0.66140329045212776</v>
      </c>
      <c r="H33" s="50">
        <v>-0.59639787</v>
      </c>
      <c r="I33" s="48">
        <v>0.18352919298674644</v>
      </c>
      <c r="J33" s="49">
        <v>0.73629484999999995</v>
      </c>
      <c r="K33" s="50">
        <v>0.2308916</v>
      </c>
      <c r="L33" s="50">
        <v>0.63659193000000003</v>
      </c>
    </row>
    <row r="34" spans="2:12" x14ac:dyDescent="0.2">
      <c r="B34" s="34">
        <v>32</v>
      </c>
      <c r="C34" s="48" t="s">
        <v>228</v>
      </c>
      <c r="D34" s="52" t="s">
        <v>366</v>
      </c>
      <c r="E34" s="48">
        <v>1.2383238791828682E-3</v>
      </c>
      <c r="F34" s="49">
        <v>9.5804870770705775E-4</v>
      </c>
      <c r="G34" s="50">
        <v>0.77366569749042113</v>
      </c>
      <c r="H34" s="50">
        <v>-0.37021778999999999</v>
      </c>
      <c r="I34" s="48">
        <v>0.29295360599455178</v>
      </c>
      <c r="J34" s="49">
        <v>0.53320115000000001</v>
      </c>
      <c r="K34" s="50">
        <v>0.3570372</v>
      </c>
      <c r="L34" s="50">
        <v>0.44728652000000002</v>
      </c>
    </row>
    <row r="35" spans="2:12" x14ac:dyDescent="0.2">
      <c r="B35" s="34">
        <v>33</v>
      </c>
      <c r="C35" s="48" t="s">
        <v>226</v>
      </c>
      <c r="D35" s="52" t="s">
        <v>367</v>
      </c>
      <c r="E35" s="48">
        <v>1.9409548852745123E-3</v>
      </c>
      <c r="F35" s="49">
        <v>1.3073789074188249E-3</v>
      </c>
      <c r="G35" s="50">
        <v>0.67357511363996503</v>
      </c>
      <c r="H35" s="50">
        <v>-0.57008926000000004</v>
      </c>
      <c r="I35" s="48">
        <v>0.31375850752730211</v>
      </c>
      <c r="J35" s="49">
        <v>0.50340448999999998</v>
      </c>
      <c r="K35" s="50">
        <v>0.37080550000000001</v>
      </c>
      <c r="L35" s="50">
        <v>0.43085382</v>
      </c>
    </row>
    <row r="36" spans="2:12" x14ac:dyDescent="0.2">
      <c r="B36" s="34">
        <v>34</v>
      </c>
      <c r="C36" s="48" t="s">
        <v>229</v>
      </c>
      <c r="D36" s="52" t="s">
        <v>368</v>
      </c>
      <c r="E36" s="48">
        <v>1.062668205002527E-3</v>
      </c>
      <c r="F36" s="49">
        <v>8.4995881050429199E-4</v>
      </c>
      <c r="G36" s="50">
        <v>0.79983461112612364</v>
      </c>
      <c r="H36" s="50">
        <v>-0.32222637999999998</v>
      </c>
      <c r="I36" s="48">
        <v>0.4470350956132384</v>
      </c>
      <c r="J36" s="49">
        <v>0.34965837999999999</v>
      </c>
      <c r="K36" s="50">
        <v>0.5127756</v>
      </c>
      <c r="L36" s="50">
        <v>0.29007269000000002</v>
      </c>
    </row>
    <row r="37" spans="2:12" x14ac:dyDescent="0.2">
      <c r="B37" s="34">
        <v>35</v>
      </c>
      <c r="C37" s="48" t="s">
        <v>206</v>
      </c>
      <c r="D37" s="52" t="s">
        <v>360</v>
      </c>
      <c r="E37" s="48">
        <v>2.984918219847265E-3</v>
      </c>
      <c r="F37" s="49">
        <v>2.5918670325287599E-3</v>
      </c>
      <c r="G37" s="50">
        <v>0.86832095274669974</v>
      </c>
      <c r="H37" s="50">
        <v>-0.20369970000000001</v>
      </c>
      <c r="I37" s="48">
        <v>0.53544726653297081</v>
      </c>
      <c r="J37" s="49">
        <v>0.27128329000000001</v>
      </c>
      <c r="K37" s="50">
        <v>0.59664119999999998</v>
      </c>
      <c r="L37" s="50">
        <v>0.22428672999999999</v>
      </c>
    </row>
    <row r="38" spans="2:12" x14ac:dyDescent="0.2">
      <c r="B38" s="34">
        <v>36</v>
      </c>
      <c r="C38" s="48" t="s">
        <v>238</v>
      </c>
      <c r="D38" s="52" t="s">
        <v>362</v>
      </c>
      <c r="E38" s="48">
        <v>2.9073391368063099E-3</v>
      </c>
      <c r="F38" s="49">
        <v>2.5568677325147598E-3</v>
      </c>
      <c r="G38" s="50">
        <v>0.87945286469863293</v>
      </c>
      <c r="H38" s="50">
        <v>-0.18532183999999999</v>
      </c>
      <c r="I38" s="48">
        <v>0.57345849832065809</v>
      </c>
      <c r="J38" s="49">
        <v>0.24149801000000001</v>
      </c>
      <c r="K38" s="50">
        <v>0.62124670000000004</v>
      </c>
      <c r="L38" s="50">
        <v>0.2067359</v>
      </c>
    </row>
    <row r="39" spans="2:12" x14ac:dyDescent="0.2">
      <c r="B39" s="34">
        <v>37</v>
      </c>
      <c r="C39" s="48" t="s">
        <v>250</v>
      </c>
      <c r="D39" s="52" t="s">
        <v>363</v>
      </c>
      <c r="E39" s="48">
        <v>1.5346037632538356E-3</v>
      </c>
      <c r="F39" s="49">
        <v>1.8452580023836352E-3</v>
      </c>
      <c r="G39" s="83">
        <v>1.2024328667558564</v>
      </c>
      <c r="H39" s="50">
        <v>0.26595635000000001</v>
      </c>
      <c r="I39" s="48">
        <v>0.67577928022748779</v>
      </c>
      <c r="J39" s="49">
        <v>0.17019513</v>
      </c>
      <c r="K39" s="50">
        <v>0.71230789999999999</v>
      </c>
      <c r="L39" s="50">
        <v>0.14733225</v>
      </c>
    </row>
    <row r="40" spans="2:12" x14ac:dyDescent="0.2">
      <c r="B40" s="34">
        <v>38</v>
      </c>
      <c r="C40" s="48" t="s">
        <v>232</v>
      </c>
      <c r="D40" s="52" t="s">
        <v>365</v>
      </c>
      <c r="E40" s="48">
        <v>8.4889900478713539E-4</v>
      </c>
      <c r="F40" s="49">
        <v>8.8095151883100121E-4</v>
      </c>
      <c r="G40" s="83">
        <v>1.0377577472268367</v>
      </c>
      <c r="H40" s="50">
        <v>5.3469700000000002E-2</v>
      </c>
      <c r="I40" s="48">
        <v>0.87693950611345284</v>
      </c>
      <c r="J40" s="49">
        <v>5.7030360000000002E-2</v>
      </c>
      <c r="K40" s="50">
        <v>0.90001690000000001</v>
      </c>
      <c r="L40" s="50">
        <v>4.5749350000000001E-2</v>
      </c>
    </row>
    <row r="41" spans="2:12" x14ac:dyDescent="0.2">
      <c r="B41" s="34">
        <v>39</v>
      </c>
      <c r="C41" s="48" t="s">
        <v>242</v>
      </c>
      <c r="D41" s="52" t="s">
        <v>364</v>
      </c>
      <c r="E41" s="48">
        <v>1.9372697032346016E-3</v>
      </c>
      <c r="F41" s="49">
        <v>1.9767091473778015E-3</v>
      </c>
      <c r="G41" s="83">
        <v>1.0203582619793976</v>
      </c>
      <c r="H41" s="50">
        <v>2.9075790000000001E-2</v>
      </c>
      <c r="I41" s="48">
        <v>0.95767739069310831</v>
      </c>
      <c r="J41" s="49">
        <v>1.8780769999999999E-2</v>
      </c>
      <c r="K41" s="50">
        <v>0.95767740000000001</v>
      </c>
      <c r="L41" s="50">
        <v>1.8780769999999999E-2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79DA-0DB1-ED46-B5A7-C8EEA46E4DE1}">
  <sheetPr>
    <tabColor rgb="FF00B050"/>
  </sheetPr>
  <dimension ref="A1:AA768"/>
  <sheetViews>
    <sheetView tabSelected="1" zoomScaleNormal="100" workbookViewId="0">
      <pane xSplit="1" topLeftCell="B1" activePane="topRight" state="frozen"/>
      <selection pane="topRight" activeCell="N63" sqref="N63"/>
    </sheetView>
  </sheetViews>
  <sheetFormatPr baseColWidth="10" defaultColWidth="8.83203125" defaultRowHeight="15" x14ac:dyDescent="0.2"/>
  <cols>
    <col min="1" max="1" width="13.83203125" customWidth="1"/>
    <col min="2" max="10" width="8.83203125" style="2"/>
    <col min="11" max="16" width="8.83203125" style="3"/>
    <col min="20" max="20" width="15.33203125" bestFit="1" customWidth="1"/>
    <col min="24" max="24" width="18.5" bestFit="1" customWidth="1"/>
    <col min="25" max="25" width="12.33203125" bestFit="1" customWidth="1"/>
    <col min="26" max="26" width="18.5" bestFit="1" customWidth="1"/>
  </cols>
  <sheetData>
    <row r="1" spans="1:27" x14ac:dyDescent="0.2">
      <c r="A1" s="19" t="s">
        <v>204</v>
      </c>
      <c r="B1" s="20" t="s">
        <v>486</v>
      </c>
      <c r="C1" s="20" t="s">
        <v>487</v>
      </c>
      <c r="D1" s="20" t="s">
        <v>488</v>
      </c>
      <c r="E1" s="20" t="s">
        <v>489</v>
      </c>
      <c r="F1" s="20" t="s">
        <v>490</v>
      </c>
      <c r="G1" s="20" t="s">
        <v>491</v>
      </c>
      <c r="H1" s="20" t="s">
        <v>492</v>
      </c>
      <c r="I1" s="20" t="s">
        <v>493</v>
      </c>
      <c r="J1" s="20" t="s">
        <v>494</v>
      </c>
      <c r="K1" s="22" t="s">
        <v>480</v>
      </c>
      <c r="L1" s="22" t="s">
        <v>481</v>
      </c>
      <c r="M1" s="22" t="s">
        <v>482</v>
      </c>
      <c r="N1" s="22" t="s">
        <v>483</v>
      </c>
      <c r="O1" s="22" t="s">
        <v>484</v>
      </c>
      <c r="P1" s="22" t="s">
        <v>485</v>
      </c>
      <c r="Q1" t="s">
        <v>342</v>
      </c>
      <c r="R1" s="3" t="s">
        <v>321</v>
      </c>
      <c r="S1" s="8" t="s">
        <v>320</v>
      </c>
      <c r="T1" s="9" t="s">
        <v>415</v>
      </c>
      <c r="U1" s="9" t="s">
        <v>416</v>
      </c>
      <c r="V1" s="8" t="s">
        <v>318</v>
      </c>
      <c r="W1" s="3" t="s">
        <v>319</v>
      </c>
      <c r="X1" s="3" t="s">
        <v>343</v>
      </c>
      <c r="Y1" s="3" t="s">
        <v>344</v>
      </c>
      <c r="Z1" s="3" t="s">
        <v>328</v>
      </c>
      <c r="AA1" s="3" t="s">
        <v>329</v>
      </c>
    </row>
    <row r="2" spans="1:27" x14ac:dyDescent="0.2">
      <c r="A2" t="s">
        <v>277</v>
      </c>
      <c r="B2" s="2">
        <v>2.1404109589041099E-3</v>
      </c>
      <c r="C2" s="2">
        <v>1.9398642095053301E-3</v>
      </c>
      <c r="D2" s="2">
        <v>1.78112012665743E-3</v>
      </c>
      <c r="E2" s="2">
        <v>8.6617583369424001E-4</v>
      </c>
      <c r="F2" s="2">
        <v>1.32342461569785E-3</v>
      </c>
      <c r="G2" s="2">
        <v>5.8979652020053105E-4</v>
      </c>
      <c r="H2" s="2">
        <v>1.61834120026972E-3</v>
      </c>
      <c r="I2" s="2">
        <v>1.1973657952504501E-3</v>
      </c>
      <c r="J2" s="2">
        <v>2.11441325032304E-3</v>
      </c>
      <c r="K2" s="3">
        <v>3.0718336483931902E-3</v>
      </c>
      <c r="L2" s="3">
        <v>5.1529790660225401E-3</v>
      </c>
      <c r="M2" s="3">
        <v>1.88996220075598E-3</v>
      </c>
      <c r="N2" s="3">
        <v>4.5374338290899898E-3</v>
      </c>
      <c r="O2" s="3">
        <v>5.02293077091068E-3</v>
      </c>
      <c r="P2" s="3">
        <v>4.2674253200569003E-3</v>
      </c>
      <c r="Q2">
        <v>1</v>
      </c>
      <c r="R2">
        <f t="shared" ref="R2:R41" si="0">AVERAGEIF(B2:J2,"&lt;&gt;0")</f>
        <v>1.5078791678336334E-3</v>
      </c>
      <c r="S2">
        <f t="shared" ref="S2:S41" si="1">AVERAGEIF(K2:P2,"&lt;&gt;0")</f>
        <v>3.9904274725382129E-3</v>
      </c>
      <c r="T2">
        <f>TTEST(B2:J2,K2:P2,2,3)</f>
        <v>3.6067202587149487E-3</v>
      </c>
      <c r="U2">
        <f t="shared" ref="U2:U41" si="2">-LOG10(T2)</f>
        <v>2.4428875407445121</v>
      </c>
      <c r="V2">
        <f t="shared" ref="V2:V41" si="3">S2/R2</f>
        <v>2.646384111978449</v>
      </c>
      <c r="W2">
        <f t="shared" ref="W2:W41" si="4">LOG(V2,2)</f>
        <v>1.4040224781803547</v>
      </c>
      <c r="X2" t="s">
        <v>334</v>
      </c>
      <c r="Y2" t="s">
        <v>330</v>
      </c>
      <c r="Z2" t="s">
        <v>335</v>
      </c>
      <c r="AA2" t="s">
        <v>330</v>
      </c>
    </row>
    <row r="3" spans="1:27" x14ac:dyDescent="0.2">
      <c r="A3" t="s">
        <v>251</v>
      </c>
      <c r="B3" s="2">
        <v>1.71232876712329E-3</v>
      </c>
      <c r="C3" s="2">
        <v>9.69932104752667E-4</v>
      </c>
      <c r="D3" s="2">
        <v>3.3643380170195899E-3</v>
      </c>
      <c r="E3" s="2">
        <v>3.46470333477696E-3</v>
      </c>
      <c r="F3" s="2">
        <v>1.73063218975873E-3</v>
      </c>
      <c r="G3" s="2">
        <v>1.62194043055146E-3</v>
      </c>
      <c r="H3" s="2">
        <v>2.0229265003371502E-3</v>
      </c>
      <c r="I3" s="2">
        <v>1.49670724406306E-3</v>
      </c>
      <c r="J3" s="2">
        <v>2.9366850698931001E-3</v>
      </c>
      <c r="K3" s="3">
        <v>0</v>
      </c>
      <c r="L3" s="3">
        <v>0</v>
      </c>
      <c r="M3" s="3">
        <v>4.7258979206049199E-4</v>
      </c>
      <c r="N3" s="3">
        <v>6.4412238325281795E-4</v>
      </c>
      <c r="O3" s="3">
        <v>1.5287180607119501E-3</v>
      </c>
      <c r="P3" s="3">
        <v>7.1123755334281697E-4</v>
      </c>
      <c r="Q3">
        <v>2</v>
      </c>
      <c r="R3">
        <f t="shared" si="0"/>
        <v>2.1466881842528898E-3</v>
      </c>
      <c r="S3">
        <f t="shared" si="1"/>
        <v>8.391669473420192E-4</v>
      </c>
      <c r="T3">
        <f>TTEST(B3:J3,M3:P3,2,3)</f>
        <v>5.8622669096173854E-3</v>
      </c>
      <c r="U3">
        <f t="shared" si="2"/>
        <v>2.2319344119748448</v>
      </c>
      <c r="V3">
        <f t="shared" si="3"/>
        <v>0.3909123614215419</v>
      </c>
      <c r="W3">
        <f t="shared" si="4"/>
        <v>-1.3550828886700219</v>
      </c>
      <c r="X3" t="s">
        <v>334</v>
      </c>
      <c r="Y3" t="s">
        <v>330</v>
      </c>
      <c r="Z3" t="s">
        <v>335</v>
      </c>
      <c r="AA3" t="s">
        <v>330</v>
      </c>
    </row>
    <row r="4" spans="1:27" x14ac:dyDescent="0.2">
      <c r="A4" t="s">
        <v>267</v>
      </c>
      <c r="B4" s="2">
        <v>4.13812785388128E-3</v>
      </c>
      <c r="C4" s="2">
        <v>6.6171230784892602E-3</v>
      </c>
      <c r="D4" s="2">
        <v>5.0132704217045101E-3</v>
      </c>
      <c r="E4" s="2">
        <v>5.6641942009440296E-3</v>
      </c>
      <c r="F4" s="2">
        <v>6.0866094591897797E-3</v>
      </c>
      <c r="G4" s="2">
        <v>6.4607071537648303E-3</v>
      </c>
      <c r="H4" s="2">
        <v>0</v>
      </c>
      <c r="I4" s="2">
        <v>0</v>
      </c>
      <c r="J4" s="2">
        <v>0</v>
      </c>
      <c r="K4" s="3">
        <v>0.112127609664555</v>
      </c>
      <c r="L4" s="3">
        <v>0.12721417069243199</v>
      </c>
      <c r="M4" s="3">
        <v>0.16316673666526699</v>
      </c>
      <c r="N4" s="3">
        <v>2.1426770859591601E-2</v>
      </c>
      <c r="O4" s="3">
        <v>7.29416903253986E-2</v>
      </c>
      <c r="P4" s="3">
        <v>7.3494547178757696E-2</v>
      </c>
      <c r="Q4">
        <v>3</v>
      </c>
      <c r="R4">
        <f t="shared" si="0"/>
        <v>5.6633386946622804E-3</v>
      </c>
      <c r="S4">
        <f t="shared" si="1"/>
        <v>9.5061920897666977E-2</v>
      </c>
      <c r="T4">
        <f>TTEST(B4:G4,K4:P4,2,3)</f>
        <v>6.9633471442793887E-3</v>
      </c>
      <c r="U4">
        <f t="shared" si="2"/>
        <v>2.1571819533685956</v>
      </c>
      <c r="V4">
        <f t="shared" si="3"/>
        <v>16.785491036808946</v>
      </c>
      <c r="W4">
        <f t="shared" si="4"/>
        <v>4.0691428366298368</v>
      </c>
      <c r="X4" t="s">
        <v>334</v>
      </c>
      <c r="Y4" t="s">
        <v>330</v>
      </c>
      <c r="Z4" t="s">
        <v>335</v>
      </c>
      <c r="AA4" t="s">
        <v>330</v>
      </c>
    </row>
    <row r="5" spans="1:27" x14ac:dyDescent="0.2">
      <c r="A5" t="s">
        <v>268</v>
      </c>
      <c r="B5" s="2">
        <v>7.1347031963470305E-4</v>
      </c>
      <c r="C5" s="2">
        <v>2.1726479146459698E-2</v>
      </c>
      <c r="D5" s="2">
        <v>1.42489610132595E-2</v>
      </c>
      <c r="E5" s="2">
        <v>1.32091814638372E-2</v>
      </c>
      <c r="F5" s="2">
        <v>4.1738776341239897E-3</v>
      </c>
      <c r="G5" s="2">
        <v>8.8469478030079598E-4</v>
      </c>
      <c r="H5" s="2">
        <v>2.0229265003371502E-3</v>
      </c>
      <c r="I5" s="2">
        <v>6.4857313909399304E-3</v>
      </c>
      <c r="J5" s="2">
        <v>4.6986961118289702E-3</v>
      </c>
      <c r="K5" s="3">
        <v>0.12618147448015099</v>
      </c>
      <c r="L5" s="3">
        <v>0.12721417069243199</v>
      </c>
      <c r="M5" s="3">
        <v>0.16316673666526699</v>
      </c>
      <c r="N5" s="3">
        <v>2.1426770859591601E-2</v>
      </c>
      <c r="O5" s="3">
        <v>7.29416903253986E-2</v>
      </c>
      <c r="P5" s="3">
        <v>7.3494547178757696E-2</v>
      </c>
      <c r="Q5">
        <v>4</v>
      </c>
      <c r="R5">
        <f t="shared" si="0"/>
        <v>7.5737798178579924E-3</v>
      </c>
      <c r="S5">
        <f t="shared" si="1"/>
        <v>9.7404231700266297E-2</v>
      </c>
      <c r="T5">
        <f>TTEST(B5:J5,K5:P5,2,3)</f>
        <v>7.341470509532726E-3</v>
      </c>
      <c r="U5">
        <f t="shared" si="2"/>
        <v>2.134216941417499</v>
      </c>
      <c r="V5">
        <f t="shared" si="3"/>
        <v>12.860716054961054</v>
      </c>
      <c r="W5">
        <f t="shared" si="4"/>
        <v>3.6848990657166669</v>
      </c>
      <c r="X5" t="s">
        <v>334</v>
      </c>
      <c r="Y5" t="s">
        <v>330</v>
      </c>
      <c r="Z5" t="s">
        <v>335</v>
      </c>
      <c r="AA5" t="s">
        <v>330</v>
      </c>
    </row>
    <row r="6" spans="1:27" x14ac:dyDescent="0.2">
      <c r="A6" t="s">
        <v>226</v>
      </c>
      <c r="B6" s="2">
        <v>1.1415525114155301E-2</v>
      </c>
      <c r="C6" s="2">
        <v>7.3714839961202703E-3</v>
      </c>
      <c r="D6" s="2">
        <v>5.3433603799722899E-3</v>
      </c>
      <c r="E6" s="2">
        <v>9.1621704163697402E-4</v>
      </c>
      <c r="F6" s="2">
        <v>1.62194043055146E-3</v>
      </c>
      <c r="G6" s="2">
        <v>4.8550236008091698E-3</v>
      </c>
      <c r="H6" s="2">
        <v>6.9846338056276198E-3</v>
      </c>
      <c r="I6" s="2">
        <v>8.2227181957006904E-3</v>
      </c>
      <c r="J6" s="2">
        <v>0</v>
      </c>
      <c r="K6" s="3">
        <v>0</v>
      </c>
      <c r="L6" s="3">
        <v>7.0888468809073696E-4</v>
      </c>
      <c r="M6" s="3">
        <v>9.6618357487922703E-4</v>
      </c>
      <c r="N6" s="3">
        <v>3.2770355432316599E-3</v>
      </c>
      <c r="O6" s="3">
        <v>8.7355317754968297E-4</v>
      </c>
      <c r="P6" s="3">
        <v>7.1123755334281697E-4</v>
      </c>
      <c r="Q6">
        <v>5</v>
      </c>
      <c r="R6">
        <f t="shared" si="0"/>
        <v>5.8413628205717218E-3</v>
      </c>
      <c r="S6">
        <f t="shared" si="1"/>
        <v>1.3073789074188249E-3</v>
      </c>
      <c r="T6">
        <f>TTEST(B6:I6,L6:P6,2,3)</f>
        <v>7.3430547720574777E-3</v>
      </c>
      <c r="U6">
        <f t="shared" si="2"/>
        <v>2.1341232323650288</v>
      </c>
      <c r="V6">
        <f t="shared" si="3"/>
        <v>0.22381402210021692</v>
      </c>
      <c r="W6">
        <f t="shared" si="4"/>
        <v>-2.1596276699191992</v>
      </c>
      <c r="X6" t="s">
        <v>334</v>
      </c>
      <c r="Y6" t="s">
        <v>330</v>
      </c>
      <c r="Z6" t="s">
        <v>335</v>
      </c>
      <c r="AA6" t="s">
        <v>330</v>
      </c>
    </row>
    <row r="7" spans="1:27" x14ac:dyDescent="0.2">
      <c r="A7" t="s">
        <v>237</v>
      </c>
      <c r="B7" s="2">
        <v>4.28082191780822E-4</v>
      </c>
      <c r="C7" s="2">
        <v>1.1639185257032001E-3</v>
      </c>
      <c r="D7" s="2">
        <v>1.3853156540668901E-3</v>
      </c>
      <c r="E7" s="2">
        <v>1.2992637505413599E-3</v>
      </c>
      <c r="F7" s="2">
        <v>2.0360378703043901E-4</v>
      </c>
      <c r="G7" s="2">
        <v>7.3724565025066395E-4</v>
      </c>
      <c r="H7" s="2">
        <v>2.6972353337828699E-4</v>
      </c>
      <c r="I7" s="2">
        <v>6.9846338056276205E-4</v>
      </c>
      <c r="J7" s="2">
        <v>4.6986961118289697E-4</v>
      </c>
      <c r="K7" s="3">
        <v>0</v>
      </c>
      <c r="L7" s="3">
        <v>2.3629489603024601E-3</v>
      </c>
      <c r="M7" s="3">
        <v>2.8985507246376799E-3</v>
      </c>
      <c r="N7" s="3">
        <v>2.51994960100798E-3</v>
      </c>
      <c r="O7" s="3">
        <v>1.5287180607119501E-3</v>
      </c>
      <c r="P7" s="3">
        <v>1.18539592223803E-3</v>
      </c>
      <c r="Q7">
        <v>6</v>
      </c>
      <c r="R7">
        <f t="shared" si="0"/>
        <v>7.3949845383303571E-4</v>
      </c>
      <c r="S7">
        <f t="shared" si="1"/>
        <v>2.0991126537796201E-3</v>
      </c>
      <c r="T7">
        <f>TTEST(B7:J7,L7:P7,2,3)</f>
        <v>9.0420977638628365E-3</v>
      </c>
      <c r="U7">
        <f t="shared" si="2"/>
        <v>2.043730801650693</v>
      </c>
      <c r="V7">
        <f t="shared" si="3"/>
        <v>2.8385625999612416</v>
      </c>
      <c r="W7">
        <f t="shared" si="4"/>
        <v>1.5051605582968786</v>
      </c>
      <c r="X7" t="s">
        <v>334</v>
      </c>
      <c r="Y7" t="s">
        <v>330</v>
      </c>
      <c r="Z7" t="s">
        <v>335</v>
      </c>
      <c r="AA7" t="s">
        <v>330</v>
      </c>
    </row>
    <row r="8" spans="1:27" x14ac:dyDescent="0.2">
      <c r="A8" t="s">
        <v>222</v>
      </c>
      <c r="B8" s="2">
        <v>1.38413242009132E-2</v>
      </c>
      <c r="C8" s="2">
        <v>1.7846750727449099E-2</v>
      </c>
      <c r="D8" s="2">
        <v>1.0290916287354001E-2</v>
      </c>
      <c r="E8" s="2">
        <v>2.0360378703043898E-3</v>
      </c>
      <c r="F8" s="2">
        <v>1.62194043055146E-3</v>
      </c>
      <c r="G8" s="2">
        <v>4.0458530006743099E-3</v>
      </c>
      <c r="H8" s="2">
        <v>9.3793653961285195E-3</v>
      </c>
      <c r="I8" s="2">
        <v>1.0807001057206601E-2</v>
      </c>
      <c r="J8" s="2">
        <v>0</v>
      </c>
      <c r="K8" s="3">
        <v>0</v>
      </c>
      <c r="L8" s="3">
        <v>0</v>
      </c>
      <c r="M8" s="3">
        <v>2.1266540642722099E-3</v>
      </c>
      <c r="N8" s="3">
        <v>1.25997480050399E-3</v>
      </c>
      <c r="O8" s="3">
        <v>1.5124779430299999E-3</v>
      </c>
      <c r="P8" s="3">
        <v>1.0919414719371E-3</v>
      </c>
      <c r="Q8">
        <v>7</v>
      </c>
      <c r="R8">
        <f t="shared" si="0"/>
        <v>8.7336486213226965E-3</v>
      </c>
      <c r="S8">
        <f t="shared" si="1"/>
        <v>1.4977620699358251E-3</v>
      </c>
      <c r="T8">
        <f>TTEST(B8:I8,M8:P8,2,3)</f>
        <v>9.347371742743216E-3</v>
      </c>
      <c r="U8">
        <f t="shared" si="2"/>
        <v>2.0293104851789345</v>
      </c>
      <c r="V8">
        <f t="shared" si="3"/>
        <v>0.17149328246148188</v>
      </c>
      <c r="W8">
        <f t="shared" si="4"/>
        <v>-2.5437760289809019</v>
      </c>
      <c r="X8" t="s">
        <v>334</v>
      </c>
      <c r="Y8" t="s">
        <v>330</v>
      </c>
      <c r="Z8" t="s">
        <v>335</v>
      </c>
      <c r="AA8" t="s">
        <v>330</v>
      </c>
    </row>
    <row r="9" spans="1:27" x14ac:dyDescent="0.2">
      <c r="A9" t="s">
        <v>236</v>
      </c>
      <c r="B9" s="2">
        <v>5.7077625570776296E-4</v>
      </c>
      <c r="C9" s="2">
        <v>5.8195926285160003E-4</v>
      </c>
      <c r="D9" s="2">
        <v>4.1559469622006696E-3</v>
      </c>
      <c r="E9" s="2">
        <v>2.5985275010827198E-3</v>
      </c>
      <c r="F9" s="2">
        <v>9.1621704163697402E-4</v>
      </c>
      <c r="G9" s="2">
        <v>7.3724565025066395E-4</v>
      </c>
      <c r="H9" s="2">
        <v>1.0788941335131499E-3</v>
      </c>
      <c r="I9" s="2">
        <v>1.89582917581321E-3</v>
      </c>
      <c r="J9" s="2">
        <v>5.8733701397862105E-4</v>
      </c>
      <c r="K9" s="3">
        <v>7.7977315689981104E-3</v>
      </c>
      <c r="L9" s="3">
        <v>8.3735909822866307E-3</v>
      </c>
      <c r="M9" s="3">
        <v>9.2398152036959301E-3</v>
      </c>
      <c r="N9" s="3">
        <v>2.5207965717166602E-3</v>
      </c>
      <c r="O9" s="3">
        <v>3.27582441581131E-3</v>
      </c>
      <c r="P9" s="3">
        <v>3.0820293978188699E-3</v>
      </c>
      <c r="Q9">
        <v>8</v>
      </c>
      <c r="R9">
        <f t="shared" si="0"/>
        <v>1.4580814441150411E-3</v>
      </c>
      <c r="S9">
        <f t="shared" si="1"/>
        <v>5.714964690054585E-3</v>
      </c>
      <c r="T9">
        <f>TTEST(B9:J9,K9:P9,2,3)</f>
        <v>1.7446671376160381E-2</v>
      </c>
      <c r="U9">
        <f t="shared" si="2"/>
        <v>1.7582874191838445</v>
      </c>
      <c r="V9">
        <f t="shared" si="3"/>
        <v>3.9195099238939908</v>
      </c>
      <c r="W9">
        <f t="shared" si="4"/>
        <v>1.9706732781752432</v>
      </c>
      <c r="X9" t="s">
        <v>334</v>
      </c>
      <c r="Y9" t="s">
        <v>330</v>
      </c>
      <c r="Z9" t="s">
        <v>335</v>
      </c>
      <c r="AA9" t="s">
        <v>330</v>
      </c>
    </row>
    <row r="10" spans="1:27" x14ac:dyDescent="0.2">
      <c r="A10" s="1" t="s">
        <v>234</v>
      </c>
      <c r="B10" s="2">
        <v>7.1347031963470298E-3</v>
      </c>
      <c r="C10" s="2">
        <v>6.5955383123181398E-3</v>
      </c>
      <c r="D10" s="2">
        <v>4.4725905402731102E-2</v>
      </c>
      <c r="E10" s="2">
        <v>1.21264616717194E-2</v>
      </c>
      <c r="F10" s="2">
        <v>1.0383793138552399E-2</v>
      </c>
      <c r="G10" s="2">
        <v>7.8148038926570303E-3</v>
      </c>
      <c r="H10" s="2">
        <v>1.09238031018206E-2</v>
      </c>
      <c r="I10" s="2">
        <v>1.1474755537816799E-2</v>
      </c>
      <c r="J10" s="2">
        <v>5.5209679313990402E-3</v>
      </c>
      <c r="K10" s="3">
        <v>0.10940453686200401</v>
      </c>
      <c r="L10" s="3">
        <v>8.37359098228663E-2</v>
      </c>
      <c r="M10" s="3">
        <v>5.4178916421671601E-2</v>
      </c>
      <c r="N10" s="3">
        <v>2.4199647088479999E-2</v>
      </c>
      <c r="O10" s="3">
        <v>3.1884690980563402E-2</v>
      </c>
      <c r="P10" s="3">
        <v>4.1725936462778598E-2</v>
      </c>
      <c r="Q10">
        <v>9</v>
      </c>
      <c r="R10">
        <f t="shared" si="0"/>
        <v>1.2966748020595727E-2</v>
      </c>
      <c r="S10">
        <f t="shared" si="1"/>
        <v>5.7521606273060653E-2</v>
      </c>
      <c r="T10">
        <f>TTEST(B10:J10,K10:P10,2,3)</f>
        <v>1.9494376500918943E-2</v>
      </c>
      <c r="U10">
        <f t="shared" si="2"/>
        <v>1.7100906505268092</v>
      </c>
      <c r="V10">
        <f t="shared" si="3"/>
        <v>4.436085761957913</v>
      </c>
      <c r="W10">
        <f t="shared" si="4"/>
        <v>2.149287257103627</v>
      </c>
      <c r="X10" t="s">
        <v>334</v>
      </c>
      <c r="Y10" t="s">
        <v>330</v>
      </c>
      <c r="Z10" t="s">
        <v>335</v>
      </c>
      <c r="AA10" t="s">
        <v>330</v>
      </c>
    </row>
    <row r="11" spans="1:27" x14ac:dyDescent="0.2">
      <c r="A11" t="s">
        <v>242</v>
      </c>
      <c r="B11" s="2">
        <v>9.2751141552511393E-3</v>
      </c>
      <c r="C11" s="2">
        <v>1.8622696411251201E-2</v>
      </c>
      <c r="D11" s="2">
        <v>4.7496536710864802E-3</v>
      </c>
      <c r="E11" s="2">
        <v>3.2576605924870198E-3</v>
      </c>
      <c r="F11" s="2">
        <v>2.9489826010026502E-3</v>
      </c>
      <c r="G11" s="2">
        <v>4.7201618341200296E-3</v>
      </c>
      <c r="H11" s="2">
        <v>5.4879265615645602E-3</v>
      </c>
      <c r="I11" s="2">
        <v>9.9847292376365592E-3</v>
      </c>
      <c r="J11" s="2">
        <v>0</v>
      </c>
      <c r="K11" s="3">
        <v>2.83553875236295E-3</v>
      </c>
      <c r="L11" s="3">
        <v>1.28824476650564E-3</v>
      </c>
      <c r="M11" s="3">
        <v>4.1999160016799699E-4</v>
      </c>
      <c r="N11" s="3">
        <v>3.52911520040333E-3</v>
      </c>
      <c r="O11" s="3">
        <v>2.83904782703647E-3</v>
      </c>
      <c r="P11" s="3">
        <v>9.4831673779042201E-4</v>
      </c>
      <c r="Q11">
        <v>10</v>
      </c>
      <c r="R11">
        <f t="shared" si="0"/>
        <v>7.3808656330499557E-3</v>
      </c>
      <c r="S11">
        <f t="shared" si="1"/>
        <v>1.9767091473778015E-3</v>
      </c>
      <c r="T11">
        <f>TTEST(B11:I11,K11:P11,2,3)</f>
        <v>2.2349886874016449E-2</v>
      </c>
      <c r="U11">
        <f t="shared" si="2"/>
        <v>1.6507246707474699</v>
      </c>
      <c r="V11">
        <f t="shared" si="3"/>
        <v>0.26781535468231749</v>
      </c>
      <c r="W11">
        <f t="shared" si="4"/>
        <v>-1.9006894176866891</v>
      </c>
      <c r="X11" t="s">
        <v>334</v>
      </c>
      <c r="Y11" t="s">
        <v>330</v>
      </c>
      <c r="Z11" s="11" t="s">
        <v>335</v>
      </c>
      <c r="AA11" t="s">
        <v>330</v>
      </c>
    </row>
    <row r="12" spans="1:27" x14ac:dyDescent="0.2">
      <c r="A12" t="s">
        <v>240</v>
      </c>
      <c r="B12" s="2">
        <v>5.5650684931506803E-3</v>
      </c>
      <c r="C12" s="2">
        <v>1.49369544131911E-2</v>
      </c>
      <c r="D12" s="2">
        <v>2.3748268355432401E-3</v>
      </c>
      <c r="E12" s="2">
        <v>3.6812472932005202E-3</v>
      </c>
      <c r="F12" s="2">
        <v>2.3414435508500499E-3</v>
      </c>
      <c r="G12" s="2">
        <v>1.62194043055146E-3</v>
      </c>
      <c r="H12" s="2">
        <v>2.4275118004045901E-3</v>
      </c>
      <c r="I12" s="2">
        <v>6.2861704250648598E-3</v>
      </c>
      <c r="J12" s="2">
        <v>6.6956419593562798E-3</v>
      </c>
      <c r="K12" s="3">
        <v>0</v>
      </c>
      <c r="L12" s="3">
        <v>0</v>
      </c>
      <c r="M12" s="3">
        <v>1.18147448015123E-3</v>
      </c>
      <c r="N12" s="3">
        <v>6.4412238325281795E-4</v>
      </c>
      <c r="O12" s="3">
        <v>4.1999160016799699E-4</v>
      </c>
      <c r="P12" s="3">
        <v>2.6206595326490499E-3</v>
      </c>
      <c r="Q12">
        <v>11</v>
      </c>
      <c r="R12">
        <f t="shared" si="0"/>
        <v>5.1034228001458652E-3</v>
      </c>
      <c r="S12">
        <f t="shared" si="1"/>
        <v>1.2165619990552737E-3</v>
      </c>
      <c r="T12">
        <f>TTEST(B12:J12,M12:P12,2,3)</f>
        <v>2.4771319121619916E-2</v>
      </c>
      <c r="U12">
        <f t="shared" si="2"/>
        <v>1.6060508657602861</v>
      </c>
      <c r="V12">
        <f t="shared" si="3"/>
        <v>0.238381581675048</v>
      </c>
      <c r="W12">
        <f t="shared" si="4"/>
        <v>-2.0686553232339926</v>
      </c>
      <c r="X12" t="s">
        <v>334</v>
      </c>
      <c r="Y12" t="s">
        <v>330</v>
      </c>
      <c r="Z12" t="s">
        <v>335</v>
      </c>
      <c r="AA12" t="s">
        <v>330</v>
      </c>
    </row>
    <row r="13" spans="1:27" x14ac:dyDescent="0.2">
      <c r="A13" t="s">
        <v>241</v>
      </c>
      <c r="B13" s="2">
        <v>6.1358447488584498E-3</v>
      </c>
      <c r="C13" s="2">
        <v>1.4161008729388899E-2</v>
      </c>
      <c r="D13" s="2">
        <v>2.9685335444290502E-3</v>
      </c>
      <c r="E13" s="2">
        <v>2.2396416573348299E-3</v>
      </c>
      <c r="F13" s="2">
        <v>1.91683869065173E-3</v>
      </c>
      <c r="G13" s="2">
        <v>2.6972353337828699E-3</v>
      </c>
      <c r="H13" s="2">
        <v>6.3859509080024003E-3</v>
      </c>
      <c r="I13" s="2">
        <v>7.1655115705391804E-3</v>
      </c>
      <c r="J13" s="2">
        <v>2.3819835426591601E-3</v>
      </c>
      <c r="K13" s="3">
        <v>0</v>
      </c>
      <c r="L13" s="3">
        <v>2.1266540642722099E-3</v>
      </c>
      <c r="M13" s="3">
        <v>1.28824476650564E-3</v>
      </c>
      <c r="N13" s="3">
        <v>1.00831862868667E-3</v>
      </c>
      <c r="O13" s="3">
        <v>2.4022712382616301E-3</v>
      </c>
      <c r="P13" s="3">
        <v>9.4831673779042201E-4</v>
      </c>
      <c r="Q13">
        <v>12</v>
      </c>
      <c r="R13">
        <f t="shared" si="0"/>
        <v>5.1169498584051733E-3</v>
      </c>
      <c r="S13">
        <f t="shared" si="1"/>
        <v>1.5547610871033144E-3</v>
      </c>
      <c r="T13">
        <f>TTEST(B13:J13,L13:P13,2,3)</f>
        <v>2.7626489489148979E-2</v>
      </c>
      <c r="U13">
        <f t="shared" si="2"/>
        <v>1.5586742975790617</v>
      </c>
      <c r="V13">
        <f t="shared" si="3"/>
        <v>0.30384528481346013</v>
      </c>
      <c r="W13">
        <f t="shared" si="4"/>
        <v>-1.7185911911203029</v>
      </c>
      <c r="X13" t="s">
        <v>334</v>
      </c>
      <c r="Y13" t="s">
        <v>330</v>
      </c>
      <c r="Z13" t="s">
        <v>335</v>
      </c>
      <c r="AA13" t="s">
        <v>330</v>
      </c>
    </row>
    <row r="14" spans="1:27" x14ac:dyDescent="0.2">
      <c r="A14" t="s">
        <v>229</v>
      </c>
      <c r="B14" s="2">
        <v>5.4223744292237397E-3</v>
      </c>
      <c r="C14" s="2">
        <v>3.4917555771096002E-3</v>
      </c>
      <c r="D14" s="2">
        <v>1.9790223629527E-3</v>
      </c>
      <c r="E14" s="2">
        <v>3.0540568054565799E-4</v>
      </c>
      <c r="F14" s="2">
        <v>4.4234739015039799E-4</v>
      </c>
      <c r="G14" s="2">
        <v>1.7532029669588701E-3</v>
      </c>
      <c r="H14" s="2">
        <v>3.1929754540012002E-3</v>
      </c>
      <c r="I14" s="2">
        <v>4.3462939034417903E-3</v>
      </c>
      <c r="J14" s="2">
        <v>0</v>
      </c>
      <c r="K14" s="3">
        <v>0</v>
      </c>
      <c r="L14" s="3">
        <v>9.4517958412098301E-4</v>
      </c>
      <c r="M14" s="3">
        <v>6.4412238325281795E-4</v>
      </c>
      <c r="N14" s="3">
        <v>1.5124779430299999E-3</v>
      </c>
      <c r="O14" s="3">
        <v>4.3677658877484203E-4</v>
      </c>
      <c r="P14" s="3">
        <v>7.1123755334281697E-4</v>
      </c>
      <c r="Q14">
        <v>13</v>
      </c>
      <c r="R14">
        <f t="shared" si="0"/>
        <v>2.6166722205479944E-3</v>
      </c>
      <c r="S14">
        <f t="shared" si="1"/>
        <v>8.4995881050429199E-4</v>
      </c>
      <c r="T14">
        <f>TTEST(B14:I14,L14:P14,2,3)</f>
        <v>2.941443088384901E-2</v>
      </c>
      <c r="U14">
        <f t="shared" si="2"/>
        <v>1.5314395500096645</v>
      </c>
      <c r="V14">
        <f t="shared" si="3"/>
        <v>0.32482433368222563</v>
      </c>
      <c r="W14">
        <f t="shared" si="4"/>
        <v>-1.6222683811829821</v>
      </c>
      <c r="X14" t="s">
        <v>334</v>
      </c>
      <c r="Y14" t="s">
        <v>330</v>
      </c>
      <c r="Z14" t="s">
        <v>335</v>
      </c>
      <c r="AA14" t="s">
        <v>330</v>
      </c>
    </row>
    <row r="15" spans="1:27" x14ac:dyDescent="0.2">
      <c r="A15" t="s">
        <v>228</v>
      </c>
      <c r="B15" s="2">
        <v>6.7066210045662097E-3</v>
      </c>
      <c r="C15" s="2">
        <v>4.4616876818622704E-3</v>
      </c>
      <c r="D15" s="2">
        <v>1.9790223629527E-3</v>
      </c>
      <c r="E15" s="2">
        <v>4.0720757406087802E-4</v>
      </c>
      <c r="F15" s="2">
        <v>7.3724565025066395E-4</v>
      </c>
      <c r="G15" s="2">
        <v>1.88806473364801E-3</v>
      </c>
      <c r="H15" s="2">
        <v>3.4923169028138099E-3</v>
      </c>
      <c r="I15" s="2">
        <v>4.8161635146246901E-3</v>
      </c>
      <c r="J15" s="2">
        <v>0</v>
      </c>
      <c r="K15" s="3">
        <v>0</v>
      </c>
      <c r="L15" s="3">
        <v>9.4517958412098301E-4</v>
      </c>
      <c r="M15" s="3">
        <v>9.6618357487922703E-4</v>
      </c>
      <c r="N15" s="3">
        <v>1.5124779430299999E-3</v>
      </c>
      <c r="O15" s="3">
        <v>6.5516488316226204E-4</v>
      </c>
      <c r="P15" s="3">
        <v>7.1123755334281697E-4</v>
      </c>
      <c r="Q15">
        <v>14</v>
      </c>
      <c r="R15">
        <f t="shared" si="0"/>
        <v>3.0610411780974036E-3</v>
      </c>
      <c r="S15">
        <f t="shared" si="1"/>
        <v>9.5804870770705775E-4</v>
      </c>
      <c r="T15">
        <f>TTEST(B15:I15,L15:P15,2,3)</f>
        <v>3.0035620743920355E-2</v>
      </c>
      <c r="U15">
        <f t="shared" si="2"/>
        <v>1.5223633880924037</v>
      </c>
      <c r="V15">
        <f t="shared" si="3"/>
        <v>0.31298131974249849</v>
      </c>
      <c r="W15">
        <f t="shared" si="4"/>
        <v>-1.6758515422633198</v>
      </c>
      <c r="X15" t="s">
        <v>334</v>
      </c>
      <c r="Y15" t="s">
        <v>330</v>
      </c>
      <c r="Z15" t="s">
        <v>335</v>
      </c>
      <c r="AA15" t="s">
        <v>330</v>
      </c>
    </row>
    <row r="16" spans="1:27" x14ac:dyDescent="0.2">
      <c r="A16" t="s">
        <v>287</v>
      </c>
      <c r="B16" s="2">
        <v>4.28082191780822E-4</v>
      </c>
      <c r="C16" s="2">
        <v>7.7594568380213395E-4</v>
      </c>
      <c r="D16" s="2">
        <v>7.9160894518107996E-4</v>
      </c>
      <c r="E16" s="2">
        <v>2.9489826010026498E-4</v>
      </c>
      <c r="F16" s="2">
        <v>2.9934144881261203E-4</v>
      </c>
      <c r="G16" s="2">
        <v>3.52402208387173E-4</v>
      </c>
      <c r="H16" s="2">
        <v>8.6617583369424001E-4</v>
      </c>
      <c r="I16" s="2">
        <v>0</v>
      </c>
      <c r="J16" s="2">
        <v>0</v>
      </c>
      <c r="K16" s="3">
        <v>2.5992438563326998E-3</v>
      </c>
      <c r="L16" s="3">
        <v>1.6103059581320501E-3</v>
      </c>
      <c r="M16" s="3">
        <v>1.4699706005879901E-3</v>
      </c>
      <c r="N16" s="3">
        <v>1.2603982858583301E-3</v>
      </c>
      <c r="O16" s="3">
        <v>6.5516488316226204E-4</v>
      </c>
      <c r="P16" s="3">
        <v>7.1123755334281697E-4</v>
      </c>
      <c r="Q16">
        <v>15</v>
      </c>
      <c r="R16">
        <f t="shared" si="0"/>
        <v>5.4406493882261798E-4</v>
      </c>
      <c r="S16">
        <f t="shared" si="1"/>
        <v>1.384386856236025E-3</v>
      </c>
      <c r="T16">
        <f>TTEST(B16:H16,K16:P16,2,3)</f>
        <v>3.2997300811774252E-2</v>
      </c>
      <c r="U16">
        <f t="shared" si="2"/>
        <v>1.4815215840765257</v>
      </c>
      <c r="V16">
        <f t="shared" si="3"/>
        <v>2.544525032676987</v>
      </c>
      <c r="W16">
        <f t="shared" si="4"/>
        <v>1.3473963844144645</v>
      </c>
      <c r="X16" t="s">
        <v>334</v>
      </c>
      <c r="Y16" t="s">
        <v>330</v>
      </c>
      <c r="Z16" t="s">
        <v>335</v>
      </c>
      <c r="AA16" t="s">
        <v>330</v>
      </c>
    </row>
    <row r="17" spans="1:27" x14ac:dyDescent="0.2">
      <c r="A17" t="s">
        <v>257</v>
      </c>
      <c r="B17" s="2">
        <v>0.35017123287671198</v>
      </c>
      <c r="C17" s="2">
        <v>0.51891367604267702</v>
      </c>
      <c r="D17" s="2">
        <v>0.60617454977241203</v>
      </c>
      <c r="E17" s="2">
        <v>0.78605456907752302</v>
      </c>
      <c r="F17" s="2">
        <v>0.248702025857681</v>
      </c>
      <c r="G17" s="2">
        <v>0.49424948392804502</v>
      </c>
      <c r="H17" s="2">
        <v>0.34875252865812501</v>
      </c>
      <c r="I17" s="2">
        <v>0.30822191179405301</v>
      </c>
      <c r="J17" s="2">
        <v>0.27663573358393001</v>
      </c>
      <c r="K17" s="3">
        <v>0.49716446124763702</v>
      </c>
      <c r="L17" s="3">
        <v>0.53494363929146505</v>
      </c>
      <c r="M17" s="3">
        <v>0.61969760604787905</v>
      </c>
      <c r="N17" s="3">
        <v>0.70607511973783699</v>
      </c>
      <c r="O17" s="3">
        <v>0.57064861323433103</v>
      </c>
      <c r="P17" s="3">
        <v>0.67472735893788505</v>
      </c>
      <c r="Q17">
        <v>16</v>
      </c>
      <c r="R17">
        <f t="shared" si="0"/>
        <v>0.43754174573235094</v>
      </c>
      <c r="S17">
        <f t="shared" si="1"/>
        <v>0.60054279974950575</v>
      </c>
      <c r="T17">
        <f>TTEST(B17:J17,K17:P17,2,3)</f>
        <v>3.3737745464370444E-2</v>
      </c>
      <c r="U17">
        <f t="shared" si="2"/>
        <v>1.471883942644874</v>
      </c>
      <c r="V17">
        <f t="shared" si="3"/>
        <v>1.372538290590595</v>
      </c>
      <c r="W17">
        <f t="shared" si="4"/>
        <v>0.45684639759083895</v>
      </c>
      <c r="X17" t="s">
        <v>332</v>
      </c>
      <c r="Y17" t="s">
        <v>330</v>
      </c>
      <c r="Z17" t="s">
        <v>333</v>
      </c>
      <c r="AA17" t="s">
        <v>330</v>
      </c>
    </row>
    <row r="18" spans="1:27" x14ac:dyDescent="0.2">
      <c r="A18" t="s">
        <v>227</v>
      </c>
      <c r="B18" s="2">
        <v>3.7100456621004599E-3</v>
      </c>
      <c r="C18" s="2">
        <v>2.3278370514064001E-3</v>
      </c>
      <c r="D18" s="2">
        <v>1.78112012665743E-3</v>
      </c>
      <c r="E18" s="2">
        <v>4.0720757406087802E-4</v>
      </c>
      <c r="F18" s="2">
        <v>1.03214391035093E-3</v>
      </c>
      <c r="G18" s="2">
        <v>6.7430883344571802E-4</v>
      </c>
      <c r="H18" s="2">
        <v>2.2949511075633601E-3</v>
      </c>
      <c r="I18" s="2">
        <v>4.5812287090332398E-3</v>
      </c>
      <c r="J18" s="2">
        <v>0</v>
      </c>
      <c r="K18" s="3">
        <v>0</v>
      </c>
      <c r="L18" s="3">
        <v>0</v>
      </c>
      <c r="M18" s="3">
        <v>7.0888468809073696E-4</v>
      </c>
      <c r="N18" s="3">
        <v>6.4412238325281795E-4</v>
      </c>
      <c r="O18" s="3">
        <v>7.5623897151499899E-4</v>
      </c>
      <c r="P18" s="3">
        <v>8.7355317754968297E-4</v>
      </c>
      <c r="Q18">
        <v>17</v>
      </c>
      <c r="R18">
        <f t="shared" si="0"/>
        <v>2.1011053718273023E-3</v>
      </c>
      <c r="S18">
        <f t="shared" si="1"/>
        <v>7.4569980510205919E-4</v>
      </c>
      <c r="T18">
        <f>TTEST(B18:I18,M18:P18,2,3)</f>
        <v>3.4421995059928656E-2</v>
      </c>
      <c r="U18">
        <f t="shared" si="2"/>
        <v>1.4631639620616674</v>
      </c>
      <c r="V18">
        <f t="shared" si="3"/>
        <v>0.35490833306162767</v>
      </c>
      <c r="W18">
        <f t="shared" si="4"/>
        <v>-1.4944816463674888</v>
      </c>
      <c r="X18" t="s">
        <v>334</v>
      </c>
      <c r="Y18" t="s">
        <v>330</v>
      </c>
      <c r="Z18" t="s">
        <v>335</v>
      </c>
      <c r="AA18" t="s">
        <v>330</v>
      </c>
    </row>
    <row r="19" spans="1:27" x14ac:dyDescent="0.2">
      <c r="A19" t="s">
        <v>215</v>
      </c>
      <c r="B19" s="2">
        <v>4.8515981735159797E-3</v>
      </c>
      <c r="C19" s="2">
        <v>1.1639185257032001E-3</v>
      </c>
      <c r="D19" s="2">
        <v>3.1664357807243198E-3</v>
      </c>
      <c r="E19" s="2">
        <v>6.1081136109131598E-4</v>
      </c>
      <c r="F19" s="2">
        <v>3.53877912120318E-3</v>
      </c>
      <c r="G19" s="2">
        <v>5.3944706675657496E-4</v>
      </c>
      <c r="H19" s="2">
        <v>3.8914388345639601E-3</v>
      </c>
      <c r="I19" s="2">
        <v>3.7589568894631701E-3</v>
      </c>
      <c r="J19" s="2">
        <v>0</v>
      </c>
      <c r="K19" s="3">
        <v>0</v>
      </c>
      <c r="L19" s="3">
        <v>0</v>
      </c>
      <c r="M19" s="3">
        <v>9.6618357487922703E-4</v>
      </c>
      <c r="N19" s="3">
        <v>1.76455760020166E-3</v>
      </c>
      <c r="O19" s="3">
        <v>1.31032976632452E-3</v>
      </c>
      <c r="P19" s="3">
        <v>7.1123755334281697E-4</v>
      </c>
      <c r="Q19">
        <v>18</v>
      </c>
      <c r="R19">
        <f t="shared" si="0"/>
        <v>2.6901732191277122E-3</v>
      </c>
      <c r="S19">
        <f t="shared" si="1"/>
        <v>1.1880771236870559E-3</v>
      </c>
      <c r="T19">
        <f>TTEST(B19:I19,M19:P19,2,3)</f>
        <v>4.2175674108503453E-2</v>
      </c>
      <c r="U19">
        <f t="shared" si="2"/>
        <v>1.3749379672032453</v>
      </c>
      <c r="V19">
        <f t="shared" si="3"/>
        <v>0.44163591966479004</v>
      </c>
      <c r="W19">
        <f t="shared" si="4"/>
        <v>-1.1790705789877278</v>
      </c>
      <c r="X19" t="s">
        <v>334</v>
      </c>
      <c r="Y19" t="s">
        <v>330</v>
      </c>
      <c r="Z19" t="s">
        <v>335</v>
      </c>
      <c r="AA19" t="s">
        <v>330</v>
      </c>
    </row>
    <row r="20" spans="1:27" x14ac:dyDescent="0.2">
      <c r="A20" t="s">
        <v>238</v>
      </c>
      <c r="B20" s="2">
        <v>8.56164383561644E-4</v>
      </c>
      <c r="C20" s="2">
        <v>1.3579049466537301E-3</v>
      </c>
      <c r="D20" s="2">
        <v>1.5832178903621599E-3</v>
      </c>
      <c r="E20" s="2">
        <v>1.73235166738848E-3</v>
      </c>
      <c r="F20" s="2">
        <v>6.1081136109131598E-4</v>
      </c>
      <c r="G20" s="2">
        <v>5.8979652020053105E-4</v>
      </c>
      <c r="H20" s="2">
        <v>1.3486176668914399E-3</v>
      </c>
      <c r="I20" s="2">
        <v>1.1973657952504501E-3</v>
      </c>
      <c r="J20" s="2">
        <v>1.1746740279572399E-3</v>
      </c>
      <c r="K20" s="3">
        <v>4.0170132325141796E-3</v>
      </c>
      <c r="L20" s="3">
        <v>3.5426731078905E-3</v>
      </c>
      <c r="M20" s="3">
        <v>3.5699286014279699E-3</v>
      </c>
      <c r="N20" s="3">
        <v>1.2603982858583301E-3</v>
      </c>
      <c r="O20" s="3">
        <v>1.5287180607119501E-3</v>
      </c>
      <c r="P20" s="3">
        <v>1.42247510668563E-3</v>
      </c>
      <c r="Q20">
        <v>19</v>
      </c>
      <c r="R20">
        <f t="shared" si="0"/>
        <v>1.1612115843729989E-3</v>
      </c>
      <c r="S20">
        <f t="shared" si="1"/>
        <v>2.5568677325147598E-3</v>
      </c>
      <c r="T20">
        <f>TTEST(B20:J20,K20:P20,2,3)</f>
        <v>4.3275370171628642E-2</v>
      </c>
      <c r="U20">
        <f t="shared" si="2"/>
        <v>1.3637592085407695</v>
      </c>
      <c r="V20">
        <f t="shared" si="3"/>
        <v>2.2018965078576542</v>
      </c>
      <c r="W20">
        <f t="shared" si="4"/>
        <v>1.1387466618589992</v>
      </c>
      <c r="X20" t="s">
        <v>334</v>
      </c>
      <c r="Y20" t="s">
        <v>330</v>
      </c>
      <c r="Z20" t="s">
        <v>335</v>
      </c>
      <c r="AA20" t="s">
        <v>330</v>
      </c>
    </row>
    <row r="21" spans="1:27" x14ac:dyDescent="0.2">
      <c r="A21" t="s">
        <v>206</v>
      </c>
      <c r="B21" s="2">
        <v>8.56164383561644E-4</v>
      </c>
      <c r="C21" s="2">
        <v>1.3579049466537301E-3</v>
      </c>
      <c r="D21" s="2">
        <v>1.5832178903621599E-3</v>
      </c>
      <c r="E21" s="2">
        <v>2.1654395842355999E-3</v>
      </c>
      <c r="F21" s="2">
        <v>6.1081136109131598E-4</v>
      </c>
      <c r="G21" s="2">
        <v>5.8979652020053105E-4</v>
      </c>
      <c r="H21" s="2">
        <v>1.3486176668914399E-3</v>
      </c>
      <c r="I21" s="2">
        <v>1.1973657952504501E-3</v>
      </c>
      <c r="J21" s="2">
        <v>1.1746740279572399E-3</v>
      </c>
      <c r="K21" s="3">
        <v>4.0170132325141796E-3</v>
      </c>
      <c r="L21" s="3">
        <v>3.5426731078905E-3</v>
      </c>
      <c r="M21" s="3">
        <v>3.77992440151197E-3</v>
      </c>
      <c r="N21" s="3">
        <v>1.2603982858583301E-3</v>
      </c>
      <c r="O21" s="3">
        <v>1.5287180607119501E-3</v>
      </c>
      <c r="P21" s="3">
        <v>1.42247510668563E-3</v>
      </c>
      <c r="Q21">
        <v>20</v>
      </c>
      <c r="R21">
        <f t="shared" si="0"/>
        <v>1.209332464022679E-3</v>
      </c>
      <c r="S21">
        <f t="shared" si="1"/>
        <v>2.5918670325287599E-3</v>
      </c>
      <c r="T21">
        <f>TTEST(B21:J21,K21:P21,2,3)</f>
        <v>4.9033227485585647E-2</v>
      </c>
      <c r="U21">
        <f t="shared" si="2"/>
        <v>1.3095095195001343</v>
      </c>
      <c r="V21">
        <f t="shared" si="3"/>
        <v>2.1432212477843096</v>
      </c>
      <c r="W21">
        <f t="shared" si="4"/>
        <v>1.0997807891676503</v>
      </c>
      <c r="X21" t="s">
        <v>334</v>
      </c>
      <c r="Y21" t="s">
        <v>330</v>
      </c>
      <c r="Z21" t="s">
        <v>335</v>
      </c>
      <c r="AA21" t="s">
        <v>330</v>
      </c>
    </row>
    <row r="22" spans="1:27" x14ac:dyDescent="0.2">
      <c r="A22" t="s">
        <v>235</v>
      </c>
      <c r="B22" s="2">
        <v>4.4235159817351596E-3</v>
      </c>
      <c r="C22" s="2">
        <v>1.0087293889427701E-2</v>
      </c>
      <c r="D22" s="2">
        <v>1.26657431228973E-2</v>
      </c>
      <c r="E22" s="2">
        <v>9.0948462537895208E-3</v>
      </c>
      <c r="F22" s="2">
        <v>3.3594624860022399E-3</v>
      </c>
      <c r="G22" s="2">
        <v>4.1285756414037198E-3</v>
      </c>
      <c r="H22" s="2">
        <v>4.3155765340525997E-3</v>
      </c>
      <c r="I22" s="2">
        <v>3.59209738575135E-3</v>
      </c>
      <c r="J22" s="2">
        <v>3.6414894866674502E-3</v>
      </c>
      <c r="K22" s="3">
        <v>8.9792060491493408E-3</v>
      </c>
      <c r="L22" s="3">
        <v>1.06280193236715E-2</v>
      </c>
      <c r="M22" s="3">
        <v>3.9899202015959701E-3</v>
      </c>
      <c r="N22" s="3">
        <v>9.0748676581799796E-3</v>
      </c>
      <c r="O22" s="3">
        <v>7.6435903035597299E-3</v>
      </c>
      <c r="P22" s="3">
        <v>1.3039355144618301E-2</v>
      </c>
      <c r="Q22">
        <v>21</v>
      </c>
      <c r="R22">
        <f t="shared" si="0"/>
        <v>6.1454000868585599E-3</v>
      </c>
      <c r="S22">
        <f t="shared" si="1"/>
        <v>8.8924931134624699E-3</v>
      </c>
      <c r="T22">
        <f>TTEST(B22:J22,K22:P22,2,3)</f>
        <v>0.13189739249839361</v>
      </c>
      <c r="U22">
        <f t="shared" si="2"/>
        <v>0.87976379000899996</v>
      </c>
      <c r="V22">
        <f t="shared" si="3"/>
        <v>1.4470161401660968</v>
      </c>
      <c r="W22">
        <f t="shared" si="4"/>
        <v>0.53308101392749729</v>
      </c>
      <c r="X22" t="s">
        <v>332</v>
      </c>
      <c r="Y22" t="s">
        <v>331</v>
      </c>
      <c r="Z22" t="s">
        <v>332</v>
      </c>
      <c r="AA22" t="s">
        <v>331</v>
      </c>
    </row>
    <row r="23" spans="1:27" s="19" customFormat="1" x14ac:dyDescent="0.2">
      <c r="A23" s="19" t="s">
        <v>225</v>
      </c>
      <c r="B23" s="20">
        <v>2.85388127853881E-3</v>
      </c>
      <c r="C23" s="20">
        <v>2.9097963142579999E-3</v>
      </c>
      <c r="D23" s="20">
        <v>1.78112012665743E-3</v>
      </c>
      <c r="E23" s="20">
        <v>4.0720757406087802E-4</v>
      </c>
      <c r="F23" s="20">
        <v>1.61834120026972E-3</v>
      </c>
      <c r="G23" s="20">
        <v>2.19517062462582E-3</v>
      </c>
      <c r="H23" s="20">
        <v>3.8764242922589001E-3</v>
      </c>
      <c r="I23" s="20">
        <v>0</v>
      </c>
      <c r="J23" s="20">
        <v>0</v>
      </c>
      <c r="K23" s="22">
        <v>0</v>
      </c>
      <c r="L23" s="22">
        <v>0</v>
      </c>
      <c r="M23" s="22">
        <v>0</v>
      </c>
      <c r="N23" s="22">
        <v>4.7258979206049199E-4</v>
      </c>
      <c r="O23" s="22">
        <v>2.0166372573733301E-3</v>
      </c>
      <c r="P23" s="22">
        <v>1.0919414719371E-3</v>
      </c>
      <c r="Q23" s="19">
        <v>22</v>
      </c>
      <c r="R23" s="19">
        <f t="shared" si="0"/>
        <v>2.2345630586670796E-3</v>
      </c>
      <c r="S23" s="19">
        <f t="shared" si="1"/>
        <v>1.1937228404569741E-3</v>
      </c>
      <c r="T23" s="19">
        <f>TTEST(B23:H23,N23:P23,2,3)</f>
        <v>0.14508446415380583</v>
      </c>
      <c r="U23" s="19">
        <f t="shared" si="2"/>
        <v>0.83837908992964583</v>
      </c>
      <c r="V23" s="19">
        <f t="shared" si="3"/>
        <v>0.53420861668098629</v>
      </c>
      <c r="W23" s="19">
        <f t="shared" si="4"/>
        <v>-0.90452484833652114</v>
      </c>
      <c r="X23" s="19" t="s">
        <v>332</v>
      </c>
      <c r="Y23" s="19" t="s">
        <v>331</v>
      </c>
      <c r="Z23" s="19" t="s">
        <v>332</v>
      </c>
      <c r="AA23" s="19" t="s">
        <v>331</v>
      </c>
    </row>
    <row r="24" spans="1:27" x14ac:dyDescent="0.2">
      <c r="A24" t="s">
        <v>273</v>
      </c>
      <c r="B24" s="2">
        <v>6.1358447488584498E-3</v>
      </c>
      <c r="C24" s="2">
        <v>2.09505334626576E-2</v>
      </c>
      <c r="D24" s="2">
        <v>5.1454581436770203E-3</v>
      </c>
      <c r="E24" s="2">
        <v>1.94889562581204E-3</v>
      </c>
      <c r="F24" s="2">
        <v>1.22162272218263E-3</v>
      </c>
      <c r="G24" s="2">
        <v>1.3270421704511899E-3</v>
      </c>
      <c r="H24" s="2">
        <v>1.7532029669588701E-3</v>
      </c>
      <c r="I24" s="2">
        <v>3.7916583516264201E-3</v>
      </c>
      <c r="J24" s="2">
        <v>6.4607071537648303E-3</v>
      </c>
      <c r="K24" s="3">
        <v>1.18147448015123E-3</v>
      </c>
      <c r="L24" s="3">
        <v>2.8985507246376799E-3</v>
      </c>
      <c r="M24" s="3">
        <v>4.1999160016799699E-4</v>
      </c>
      <c r="N24" s="3">
        <v>3.7811948575749901E-3</v>
      </c>
      <c r="O24" s="3">
        <v>2.4022712382616301E-3</v>
      </c>
      <c r="P24" s="3">
        <v>2.6078710289236598E-3</v>
      </c>
      <c r="Q24">
        <v>23</v>
      </c>
      <c r="R24">
        <f t="shared" si="0"/>
        <v>5.4149961495543386E-3</v>
      </c>
      <c r="S24">
        <f t="shared" si="1"/>
        <v>2.2152256549528644E-3</v>
      </c>
      <c r="T24">
        <f>TTEST(B24:J24,K24:P24,2,3)</f>
        <v>0.16557304315411306</v>
      </c>
      <c r="U24">
        <f t="shared" si="2"/>
        <v>0.78101036901483611</v>
      </c>
      <c r="V24">
        <f t="shared" si="3"/>
        <v>0.40909090122532782</v>
      </c>
      <c r="W24">
        <f t="shared" si="4"/>
        <v>-1.2895066449336487</v>
      </c>
      <c r="X24" t="s">
        <v>334</v>
      </c>
      <c r="Y24" t="s">
        <v>331</v>
      </c>
      <c r="Z24" t="s">
        <v>334</v>
      </c>
      <c r="AA24" t="s">
        <v>331</v>
      </c>
    </row>
    <row r="25" spans="1:27" x14ac:dyDescent="0.2">
      <c r="A25" t="s">
        <v>272</v>
      </c>
      <c r="B25" s="2">
        <v>6.4212328767123301E-3</v>
      </c>
      <c r="C25" s="2">
        <v>2.11445198836081E-2</v>
      </c>
      <c r="D25" s="2">
        <v>5.1454581436770203E-3</v>
      </c>
      <c r="E25" s="2">
        <v>1.94889562581204E-3</v>
      </c>
      <c r="F25" s="2">
        <v>1.22162272218263E-3</v>
      </c>
      <c r="G25" s="2">
        <v>1.4744913005013301E-3</v>
      </c>
      <c r="H25" s="2">
        <v>1.88806473364801E-3</v>
      </c>
      <c r="I25" s="2">
        <v>3.8914388345639601E-3</v>
      </c>
      <c r="J25" s="2">
        <v>6.5781745565605503E-3</v>
      </c>
      <c r="K25" s="3">
        <v>1.18147448015123E-3</v>
      </c>
      <c r="L25" s="3">
        <v>3.5426731078905E-3</v>
      </c>
      <c r="M25" s="3">
        <v>4.1999160016799699E-4</v>
      </c>
      <c r="N25" s="3">
        <v>3.7811948575749901E-3</v>
      </c>
      <c r="O25" s="3">
        <v>3.0574361214238898E-3</v>
      </c>
      <c r="P25" s="3">
        <v>2.6078710289236598E-3</v>
      </c>
      <c r="Q25">
        <v>24</v>
      </c>
      <c r="R25">
        <f t="shared" si="0"/>
        <v>5.5237665196962195E-3</v>
      </c>
      <c r="S25">
        <f t="shared" si="1"/>
        <v>2.4317735326887112E-3</v>
      </c>
      <c r="T25">
        <f>TTEST(B25:J25,K25:P25,2,3)</f>
        <v>0.18308242689552526</v>
      </c>
      <c r="U25">
        <f t="shared" si="2"/>
        <v>0.73735333930597335</v>
      </c>
      <c r="V25">
        <f t="shared" si="3"/>
        <v>0.44023829103161427</v>
      </c>
      <c r="W25">
        <f t="shared" si="4"/>
        <v>-1.1836434615185916</v>
      </c>
      <c r="X25" t="s">
        <v>334</v>
      </c>
      <c r="Y25" t="s">
        <v>331</v>
      </c>
      <c r="Z25" t="s">
        <v>334</v>
      </c>
      <c r="AA25" t="s">
        <v>331</v>
      </c>
    </row>
    <row r="26" spans="1:27" x14ac:dyDescent="0.2">
      <c r="A26" t="s">
        <v>207</v>
      </c>
      <c r="B26" s="2">
        <v>7.7594568380213395E-4</v>
      </c>
      <c r="C26" s="2">
        <v>1.9790223629527E-3</v>
      </c>
      <c r="D26" s="2">
        <v>6.4963187527067995E-4</v>
      </c>
      <c r="E26" s="2">
        <v>3.0540568054565799E-4</v>
      </c>
      <c r="F26" s="2">
        <v>1.3270421704511899E-3</v>
      </c>
      <c r="G26" s="2">
        <v>5.3944706675657496E-4</v>
      </c>
      <c r="H26" s="2">
        <v>3.9912193175015002E-4</v>
      </c>
      <c r="I26" s="2">
        <v>3.52402208387173E-4</v>
      </c>
      <c r="J26" s="2">
        <v>0</v>
      </c>
      <c r="K26" s="3">
        <v>1.18147448015123E-3</v>
      </c>
      <c r="L26" s="3">
        <v>1.28824476650564E-3</v>
      </c>
      <c r="M26" s="3">
        <v>8.39983200335993E-4</v>
      </c>
      <c r="N26" s="3">
        <v>1.2603982858583301E-3</v>
      </c>
      <c r="O26" s="3">
        <v>1.0919414719371E-3</v>
      </c>
      <c r="P26" s="3">
        <v>9.4831673779042201E-4</v>
      </c>
      <c r="Q26">
        <v>25</v>
      </c>
      <c r="R26">
        <f t="shared" si="0"/>
        <v>7.9100237248953245E-4</v>
      </c>
      <c r="S26">
        <f t="shared" si="1"/>
        <v>1.1017264904297859E-3</v>
      </c>
      <c r="T26">
        <f>TTEST(B26:I26,K26:P26,2,3)</f>
        <v>0.18892644491005903</v>
      </c>
      <c r="U26">
        <f t="shared" si="2"/>
        <v>0.72370724761188943</v>
      </c>
      <c r="V26">
        <f t="shared" si="3"/>
        <v>1.3928232439585575</v>
      </c>
      <c r="W26">
        <f t="shared" si="4"/>
        <v>0.47801218454042721</v>
      </c>
      <c r="X26" t="s">
        <v>332</v>
      </c>
      <c r="Y26" t="s">
        <v>331</v>
      </c>
      <c r="Z26" t="s">
        <v>332</v>
      </c>
      <c r="AA26" t="s">
        <v>331</v>
      </c>
    </row>
    <row r="27" spans="1:27" x14ac:dyDescent="0.2">
      <c r="A27" t="s">
        <v>247</v>
      </c>
      <c r="B27" s="2">
        <v>1.56963470319635E-3</v>
      </c>
      <c r="C27" s="2">
        <v>4.8496605237633404E-3</v>
      </c>
      <c r="D27" s="2">
        <v>1.9790223629527E-3</v>
      </c>
      <c r="E27" s="2">
        <v>4.3308791684712E-4</v>
      </c>
      <c r="F27" s="2">
        <v>1.0180189351521899E-3</v>
      </c>
      <c r="G27" s="2">
        <v>1.1795930404010599E-3</v>
      </c>
      <c r="H27" s="2">
        <v>1.3486176668914399E-3</v>
      </c>
      <c r="I27" s="2">
        <v>2.0953901416882899E-3</v>
      </c>
      <c r="J27" s="2">
        <v>1.1746740279572399E-3</v>
      </c>
      <c r="K27" s="3">
        <v>0</v>
      </c>
      <c r="L27" s="3">
        <v>0</v>
      </c>
      <c r="M27" s="3">
        <v>9.6618357487922703E-4</v>
      </c>
      <c r="N27" s="3">
        <v>1.5124779430299999E-3</v>
      </c>
      <c r="O27" s="3">
        <v>1.31032976632452E-3</v>
      </c>
      <c r="P27" s="3">
        <v>9.4831673779042201E-4</v>
      </c>
      <c r="Q27">
        <v>26</v>
      </c>
      <c r="R27">
        <f t="shared" si="0"/>
        <v>1.7386332576499702E-3</v>
      </c>
      <c r="S27">
        <f t="shared" si="1"/>
        <v>1.1843270055060422E-3</v>
      </c>
      <c r="T27">
        <f>TTEST(B27:J27,M27:P27,2,3)</f>
        <v>0.24278619071057192</v>
      </c>
      <c r="U27">
        <f t="shared" si="2"/>
        <v>0.61477601886841404</v>
      </c>
      <c r="V27">
        <f t="shared" si="3"/>
        <v>0.68118276254926935</v>
      </c>
      <c r="W27">
        <f t="shared" si="4"/>
        <v>-0.553886167063117</v>
      </c>
      <c r="X27" t="s">
        <v>332</v>
      </c>
      <c r="Y27" t="s">
        <v>331</v>
      </c>
      <c r="Z27" t="s">
        <v>332</v>
      </c>
      <c r="AA27" t="s">
        <v>331</v>
      </c>
    </row>
    <row r="28" spans="1:27" x14ac:dyDescent="0.2">
      <c r="A28" t="s">
        <v>217</v>
      </c>
      <c r="B28" s="2">
        <v>3.8527397260274001E-3</v>
      </c>
      <c r="C28" s="2">
        <v>7.9534432589718693E-3</v>
      </c>
      <c r="D28" s="2">
        <v>7.9160894518107996E-4</v>
      </c>
      <c r="E28" s="2">
        <v>2.0360378703043901E-4</v>
      </c>
      <c r="F28" s="2">
        <v>4.0458530006743098E-4</v>
      </c>
      <c r="G28" s="2">
        <v>2.0953901416882899E-3</v>
      </c>
      <c r="H28" s="2">
        <v>3.8764242922589001E-3</v>
      </c>
      <c r="I28" s="2">
        <v>0</v>
      </c>
      <c r="J28" s="2">
        <v>0</v>
      </c>
      <c r="K28" s="3">
        <v>0</v>
      </c>
      <c r="L28" s="3">
        <v>1.65406427221172E-3</v>
      </c>
      <c r="M28" s="3">
        <v>1.9323671497584499E-3</v>
      </c>
      <c r="N28" s="3">
        <v>1.25997480050399E-3</v>
      </c>
      <c r="O28" s="3">
        <v>1.7471063550993701E-3</v>
      </c>
      <c r="P28" s="3">
        <v>1.42247510668563E-3</v>
      </c>
      <c r="Q28">
        <v>27</v>
      </c>
      <c r="R28">
        <f t="shared" si="0"/>
        <v>2.739685064460773E-3</v>
      </c>
      <c r="S28">
        <f t="shared" si="1"/>
        <v>1.6031975368518321E-3</v>
      </c>
      <c r="T28">
        <f>TTEST(B28:H28,L28:P28,2,3)</f>
        <v>0.32012336115195456</v>
      </c>
      <c r="U28">
        <f t="shared" si="2"/>
        <v>0.49468263185653899</v>
      </c>
      <c r="V28">
        <f t="shared" si="3"/>
        <v>0.58517585019115137</v>
      </c>
      <c r="W28">
        <f t="shared" si="4"/>
        <v>-0.77305786322433001</v>
      </c>
      <c r="X28" t="s">
        <v>332</v>
      </c>
      <c r="Y28" t="s">
        <v>331</v>
      </c>
      <c r="Z28" t="s">
        <v>332</v>
      </c>
      <c r="AA28" t="s">
        <v>331</v>
      </c>
    </row>
    <row r="29" spans="1:27" x14ac:dyDescent="0.2">
      <c r="A29" t="s">
        <v>256</v>
      </c>
      <c r="B29" s="2">
        <v>2.8538812785388099E-4</v>
      </c>
      <c r="C29" s="2">
        <v>2.9097963142579999E-3</v>
      </c>
      <c r="D29" s="2">
        <v>9.8951118147635108E-4</v>
      </c>
      <c r="E29" s="2">
        <v>3.0540568054565799E-4</v>
      </c>
      <c r="F29" s="2">
        <v>2.6972353337828699E-4</v>
      </c>
      <c r="G29" s="2">
        <v>3.9912193175015002E-4</v>
      </c>
      <c r="H29" s="2">
        <v>5.8733701397862105E-4</v>
      </c>
      <c r="I29" s="2">
        <v>0</v>
      </c>
      <c r="J29" s="2">
        <v>0</v>
      </c>
      <c r="K29" s="3">
        <v>1.8903591682419699E-3</v>
      </c>
      <c r="L29" s="3">
        <v>1.6103059581320501E-3</v>
      </c>
      <c r="M29" s="3">
        <v>6.29987400251995E-4</v>
      </c>
      <c r="N29" s="3">
        <v>5.0415931434333295E-4</v>
      </c>
      <c r="O29" s="3">
        <v>1.0919414719371E-3</v>
      </c>
      <c r="P29" s="3">
        <v>1.8966334755808399E-3</v>
      </c>
      <c r="Q29">
        <v>28</v>
      </c>
      <c r="R29">
        <f t="shared" si="0"/>
        <v>8.208976833201353E-4</v>
      </c>
      <c r="S29">
        <f t="shared" si="1"/>
        <v>1.2705644647478815E-3</v>
      </c>
      <c r="T29">
        <f>TTEST(B29:H29,K29:P29,2,3)</f>
        <v>0.33120679277536569</v>
      </c>
      <c r="U29">
        <f t="shared" si="2"/>
        <v>0.47990076477783911</v>
      </c>
      <c r="V29">
        <f t="shared" si="3"/>
        <v>1.5477744554096693</v>
      </c>
      <c r="W29">
        <f t="shared" si="4"/>
        <v>0.63019525457716308</v>
      </c>
      <c r="X29" t="s">
        <v>332</v>
      </c>
      <c r="Y29" t="s">
        <v>331</v>
      </c>
      <c r="Z29" t="s">
        <v>332</v>
      </c>
      <c r="AA29" t="s">
        <v>331</v>
      </c>
    </row>
    <row r="30" spans="1:27" s="19" customFormat="1" x14ac:dyDescent="0.2">
      <c r="A30" s="19" t="s">
        <v>250</v>
      </c>
      <c r="B30" s="20">
        <v>8.56164383561644E-4</v>
      </c>
      <c r="C30" s="20">
        <v>7.7594568380213395E-4</v>
      </c>
      <c r="D30" s="20">
        <v>2.17692459924797E-3</v>
      </c>
      <c r="E30" s="20">
        <v>5.0900946757609703E-4</v>
      </c>
      <c r="F30" s="20">
        <v>1.03214391035093E-3</v>
      </c>
      <c r="G30" s="20">
        <v>8.0917060013486195E-4</v>
      </c>
      <c r="H30" s="20">
        <v>1.2971462781879899E-3</v>
      </c>
      <c r="I30" s="20">
        <v>8.22271819570069E-4</v>
      </c>
      <c r="J30" s="20">
        <v>4.3308791684712E-4</v>
      </c>
      <c r="K30" s="22">
        <v>0</v>
      </c>
      <c r="L30" s="22">
        <v>0</v>
      </c>
      <c r="M30" s="22">
        <v>0</v>
      </c>
      <c r="N30" s="22">
        <v>0</v>
      </c>
      <c r="O30" s="22">
        <v>1.28824476650564E-3</v>
      </c>
      <c r="P30" s="22">
        <v>2.4022712382616301E-3</v>
      </c>
      <c r="Q30" s="19">
        <v>29</v>
      </c>
      <c r="R30" s="19">
        <f t="shared" si="0"/>
        <v>9.6798496214209058E-4</v>
      </c>
      <c r="S30" s="19">
        <f t="shared" si="1"/>
        <v>1.8452580023836352E-3</v>
      </c>
      <c r="T30" s="19">
        <f>TTEST(B30:J30,O30:P30,2,3)</f>
        <v>0.3427945495667189</v>
      </c>
      <c r="U30" s="19">
        <f t="shared" si="2"/>
        <v>0.46496609197613309</v>
      </c>
      <c r="V30" s="19">
        <f t="shared" si="3"/>
        <v>1.9062878810639723</v>
      </c>
      <c r="W30" s="19">
        <f t="shared" si="4"/>
        <v>0.9307660065622998</v>
      </c>
      <c r="X30" s="19" t="s">
        <v>332</v>
      </c>
      <c r="Y30" s="19" t="s">
        <v>331</v>
      </c>
      <c r="Z30" s="19" t="s">
        <v>332</v>
      </c>
      <c r="AA30" s="19" t="s">
        <v>331</v>
      </c>
    </row>
    <row r="31" spans="1:27" x14ac:dyDescent="0.2">
      <c r="A31" t="s">
        <v>209</v>
      </c>
      <c r="B31" s="2">
        <v>2.4257990867579899E-3</v>
      </c>
      <c r="C31" s="2">
        <v>3.6857419980601399E-3</v>
      </c>
      <c r="D31" s="2">
        <v>4.9475559073817498E-3</v>
      </c>
      <c r="E31" s="2">
        <v>5.4135989605890002E-3</v>
      </c>
      <c r="F31" s="2">
        <v>1.73063218975873E-3</v>
      </c>
      <c r="G31" s="2">
        <v>3.8336773813034499E-3</v>
      </c>
      <c r="H31" s="2">
        <v>2.29265003371544E-3</v>
      </c>
      <c r="I31" s="2">
        <v>2.3947315905009001E-3</v>
      </c>
      <c r="J31" s="2">
        <v>2.4668154587102098E-3</v>
      </c>
      <c r="K31" s="3">
        <v>2.1266540642722099E-3</v>
      </c>
      <c r="L31" s="3">
        <v>3.5426731078905E-3</v>
      </c>
      <c r="M31" s="3">
        <v>1.0499790004199899E-3</v>
      </c>
      <c r="N31" s="3">
        <v>3.0249558860599999E-3</v>
      </c>
      <c r="O31" s="3">
        <v>3.0574361214238898E-3</v>
      </c>
      <c r="P31" s="3">
        <v>3.55618776671408E-3</v>
      </c>
      <c r="Q31">
        <v>30</v>
      </c>
      <c r="R31">
        <f t="shared" si="0"/>
        <v>3.243466956308623E-3</v>
      </c>
      <c r="S31">
        <f t="shared" si="1"/>
        <v>2.7263143244634449E-3</v>
      </c>
      <c r="T31">
        <f>TTEST(B31:J31,K31:P31,2,3)</f>
        <v>0.39347349656174624</v>
      </c>
      <c r="U31">
        <f t="shared" si="2"/>
        <v>0.40508451536242485</v>
      </c>
      <c r="V31">
        <f t="shared" si="3"/>
        <v>0.84055560336777801</v>
      </c>
      <c r="W31">
        <f t="shared" si="4"/>
        <v>-0.25058483693736683</v>
      </c>
      <c r="X31" t="s">
        <v>332</v>
      </c>
      <c r="Y31" t="s">
        <v>331</v>
      </c>
      <c r="Z31" t="s">
        <v>332</v>
      </c>
      <c r="AA31" t="s">
        <v>331</v>
      </c>
    </row>
    <row r="32" spans="1:27" x14ac:dyDescent="0.2">
      <c r="A32" t="s">
        <v>261</v>
      </c>
      <c r="B32" s="2">
        <v>1.71232876712329E-3</v>
      </c>
      <c r="C32" s="2">
        <v>3.1037827352085401E-3</v>
      </c>
      <c r="D32" s="2">
        <v>4.3538491984959401E-3</v>
      </c>
      <c r="E32" s="2">
        <v>2.1654395842355999E-3</v>
      </c>
      <c r="F32" s="2">
        <v>3.0540568054565799E-4</v>
      </c>
      <c r="G32" s="2">
        <v>1.76938956060159E-3</v>
      </c>
      <c r="H32" s="2">
        <v>8.0917060013486195E-4</v>
      </c>
      <c r="I32" s="2">
        <v>2.3947315905009001E-3</v>
      </c>
      <c r="J32" s="2">
        <v>1.4096088335486901E-3</v>
      </c>
      <c r="K32" s="3">
        <v>1.18147448015123E-3</v>
      </c>
      <c r="L32" s="3">
        <v>1.6103059581320501E-3</v>
      </c>
      <c r="M32" s="3">
        <v>8.39983200335993E-4</v>
      </c>
      <c r="N32" s="3">
        <v>2.7728762288883298E-3</v>
      </c>
      <c r="O32" s="3">
        <v>1.31032976632452E-3</v>
      </c>
      <c r="P32" s="3">
        <v>1.8966334755808399E-3</v>
      </c>
      <c r="Q32">
        <v>31</v>
      </c>
      <c r="R32">
        <f t="shared" si="0"/>
        <v>2.0026340611550082E-3</v>
      </c>
      <c r="S32">
        <f t="shared" si="1"/>
        <v>1.6019338515688272E-3</v>
      </c>
      <c r="T32">
        <f>TTEST(B32:J32,K32:P32,2,3)</f>
        <v>0.4278327038831744</v>
      </c>
      <c r="U32">
        <f t="shared" si="2"/>
        <v>0.36872602066879961</v>
      </c>
      <c r="V32">
        <f t="shared" si="3"/>
        <v>0.79991341535703264</v>
      </c>
      <c r="W32">
        <f t="shared" si="4"/>
        <v>-0.32208424738155245</v>
      </c>
      <c r="X32" t="s">
        <v>332</v>
      </c>
      <c r="Y32" t="s">
        <v>331</v>
      </c>
      <c r="Z32" t="s">
        <v>332</v>
      </c>
      <c r="AA32" t="s">
        <v>331</v>
      </c>
    </row>
    <row r="33" spans="1:27" x14ac:dyDescent="0.2">
      <c r="A33" t="s">
        <v>264</v>
      </c>
      <c r="B33" s="2">
        <v>1.56963470319635E-3</v>
      </c>
      <c r="C33" s="2">
        <v>5.4316197866149402E-3</v>
      </c>
      <c r="D33" s="2">
        <v>8.9056006332871602E-3</v>
      </c>
      <c r="E33" s="2">
        <v>7.5790385448246001E-3</v>
      </c>
      <c r="F33" s="2">
        <v>2.54504733788048E-3</v>
      </c>
      <c r="G33" s="2">
        <v>4.5709230315541102E-3</v>
      </c>
      <c r="H33" s="2">
        <v>3.7761294672960201E-3</v>
      </c>
      <c r="I33" s="2">
        <v>2.89363400518859E-3</v>
      </c>
      <c r="J33" s="2">
        <v>2.3493480559144799E-3</v>
      </c>
      <c r="K33" s="3">
        <v>4.2533081285444198E-3</v>
      </c>
      <c r="L33" s="3">
        <v>9.6618357487922701E-3</v>
      </c>
      <c r="M33" s="3">
        <v>3.77992440151197E-3</v>
      </c>
      <c r="N33" s="3">
        <v>2.2687169145450001E-3</v>
      </c>
      <c r="O33" s="3">
        <v>7.2068137147848904E-3</v>
      </c>
      <c r="P33" s="3">
        <v>5.6899004267425297E-3</v>
      </c>
      <c r="Q33">
        <v>32</v>
      </c>
      <c r="R33">
        <f t="shared" si="0"/>
        <v>4.4023306184174148E-3</v>
      </c>
      <c r="S33">
        <f t="shared" si="1"/>
        <v>5.4767498891535133E-3</v>
      </c>
      <c r="T33">
        <f>TTEST(B33:J33,K33:P33,2,3)</f>
        <v>0.44913299945309093</v>
      </c>
      <c r="U33">
        <f t="shared" si="2"/>
        <v>0.34762503455234411</v>
      </c>
      <c r="V33">
        <f t="shared" si="3"/>
        <v>1.2440569243575665</v>
      </c>
      <c r="W33">
        <f t="shared" si="4"/>
        <v>0.31505250042788191</v>
      </c>
      <c r="X33" t="s">
        <v>332</v>
      </c>
      <c r="Y33" t="s">
        <v>331</v>
      </c>
      <c r="Z33" t="s">
        <v>332</v>
      </c>
      <c r="AA33" t="s">
        <v>331</v>
      </c>
    </row>
    <row r="34" spans="1:27" x14ac:dyDescent="0.2">
      <c r="A34" t="s">
        <v>216</v>
      </c>
      <c r="B34" s="2">
        <v>3.2819634703196302E-3</v>
      </c>
      <c r="C34" s="2">
        <v>9.69932104752667E-4</v>
      </c>
      <c r="D34" s="2">
        <v>2.7706313081337802E-3</v>
      </c>
      <c r="E34" s="2">
        <v>4.0720757406087802E-4</v>
      </c>
      <c r="F34" s="2">
        <v>1.76938956060159E-3</v>
      </c>
      <c r="G34" s="2">
        <v>4.0458530006743098E-4</v>
      </c>
      <c r="H34" s="2">
        <v>2.5942925563759698E-3</v>
      </c>
      <c r="I34" s="2">
        <v>2.8192176670973801E-3</v>
      </c>
      <c r="J34" s="2">
        <v>0</v>
      </c>
      <c r="K34" s="3">
        <v>0</v>
      </c>
      <c r="L34" s="3">
        <v>9.4517958412098301E-4</v>
      </c>
      <c r="M34" s="3">
        <v>1.6103059581320501E-3</v>
      </c>
      <c r="N34" s="3">
        <v>2.2687169145450001E-3</v>
      </c>
      <c r="O34" s="3">
        <v>1.9654946494867898E-3</v>
      </c>
      <c r="P34" s="3">
        <v>1.18539592223803E-3</v>
      </c>
      <c r="Q34">
        <v>33</v>
      </c>
      <c r="R34">
        <f t="shared" si="0"/>
        <v>1.8771524426761659E-3</v>
      </c>
      <c r="S34">
        <f t="shared" si="1"/>
        <v>1.5950186057045706E-3</v>
      </c>
      <c r="T34">
        <f>TTEST(B34:I34,L34:P34,2,3)</f>
        <v>0.56523893134719883</v>
      </c>
      <c r="U34">
        <f t="shared" si="2"/>
        <v>0.24776793336455727</v>
      </c>
      <c r="V34">
        <f t="shared" si="3"/>
        <v>0.8497011587565203</v>
      </c>
      <c r="W34">
        <f t="shared" si="4"/>
        <v>-0.2349725625627157</v>
      </c>
      <c r="X34" t="s">
        <v>332</v>
      </c>
      <c r="Y34" t="s">
        <v>331</v>
      </c>
      <c r="Z34" t="s">
        <v>332</v>
      </c>
      <c r="AA34" t="s">
        <v>331</v>
      </c>
    </row>
    <row r="35" spans="1:27" x14ac:dyDescent="0.2">
      <c r="A35" t="s">
        <v>232</v>
      </c>
      <c r="B35" s="2">
        <v>2.2831050228310501E-3</v>
      </c>
      <c r="C35" s="2">
        <v>7.7594568380213395E-4</v>
      </c>
      <c r="D35" s="2">
        <v>2.3748268355432401E-3</v>
      </c>
      <c r="E35" s="2">
        <v>4.0720757406087802E-4</v>
      </c>
      <c r="F35" s="2">
        <v>4.4234739015039799E-4</v>
      </c>
      <c r="G35" s="2">
        <v>5.3944706675657496E-4</v>
      </c>
      <c r="H35" s="2">
        <v>3.9912193175015002E-4</v>
      </c>
      <c r="I35" s="2">
        <v>1.4096088335486901E-3</v>
      </c>
      <c r="J35" s="2">
        <v>0</v>
      </c>
      <c r="K35" s="3">
        <v>0</v>
      </c>
      <c r="L35" s="3">
        <v>9.4517958412098301E-4</v>
      </c>
      <c r="M35" s="3">
        <v>1.28824476650564E-3</v>
      </c>
      <c r="N35" s="3">
        <v>1.2603982858583301E-3</v>
      </c>
      <c r="O35" s="3">
        <v>4.3677658877484203E-4</v>
      </c>
      <c r="P35" s="3">
        <v>4.74158368895211E-4</v>
      </c>
      <c r="Q35">
        <v>34</v>
      </c>
      <c r="R35">
        <f t="shared" si="0"/>
        <v>1.0789512923053894E-3</v>
      </c>
      <c r="S35">
        <f t="shared" si="1"/>
        <v>8.8095151883100121E-4</v>
      </c>
      <c r="T35">
        <f>TTEST(B35:I35,L35:P35,2,3)</f>
        <v>0.58262889289803599</v>
      </c>
      <c r="U35">
        <f t="shared" si="2"/>
        <v>0.2346079822640566</v>
      </c>
      <c r="V35">
        <f t="shared" si="3"/>
        <v>0.8164886822172267</v>
      </c>
      <c r="W35">
        <f t="shared" si="4"/>
        <v>-0.29249520692310699</v>
      </c>
      <c r="X35" t="s">
        <v>332</v>
      </c>
      <c r="Y35" t="s">
        <v>331</v>
      </c>
      <c r="Z35" t="s">
        <v>332</v>
      </c>
      <c r="AA35" t="s">
        <v>331</v>
      </c>
    </row>
    <row r="36" spans="1:27" x14ac:dyDescent="0.2">
      <c r="A36" t="s">
        <v>220</v>
      </c>
      <c r="B36" s="2">
        <v>5.2796803652967999E-3</v>
      </c>
      <c r="C36" s="2">
        <v>2.1338506304558699E-3</v>
      </c>
      <c r="D36" s="2">
        <v>1.32594498317831E-2</v>
      </c>
      <c r="E36" s="2">
        <v>1.94889562581204E-3</v>
      </c>
      <c r="F36" s="2">
        <v>2.7486511249109201E-3</v>
      </c>
      <c r="G36" s="2">
        <v>2.8015334709525202E-3</v>
      </c>
      <c r="H36" s="2">
        <v>2.4275118004045901E-3</v>
      </c>
      <c r="I36" s="2">
        <v>6.9846338056276198E-3</v>
      </c>
      <c r="J36" s="2">
        <v>5.2860331258075899E-3</v>
      </c>
      <c r="K36" s="3">
        <v>4.7258979206049199E-4</v>
      </c>
      <c r="L36" s="3">
        <v>6.7632850241545897E-3</v>
      </c>
      <c r="M36" s="3">
        <v>1.25997480050399E-3</v>
      </c>
      <c r="N36" s="3">
        <v>1.2603982858583301E-3</v>
      </c>
      <c r="O36" s="3">
        <v>1.1574579602533301E-2</v>
      </c>
      <c r="P36" s="3">
        <v>1.18539592223803E-3</v>
      </c>
      <c r="Q36">
        <v>35</v>
      </c>
      <c r="R36">
        <f t="shared" si="0"/>
        <v>4.7633599756723389E-3</v>
      </c>
      <c r="S36">
        <f t="shared" si="1"/>
        <v>3.752703904558122E-3</v>
      </c>
      <c r="T36">
        <f>TTEST(B36:J36,K36:P36,2,3)</f>
        <v>0.65537312424518279</v>
      </c>
      <c r="U36">
        <f t="shared" si="2"/>
        <v>0.18351137227823142</v>
      </c>
      <c r="V36">
        <f t="shared" si="3"/>
        <v>0.78782706403129554</v>
      </c>
      <c r="W36">
        <f t="shared" si="4"/>
        <v>-0.34404911653267123</v>
      </c>
      <c r="X36" t="s">
        <v>332</v>
      </c>
      <c r="Y36" t="s">
        <v>331</v>
      </c>
      <c r="Z36" t="s">
        <v>332</v>
      </c>
      <c r="AA36" t="s">
        <v>331</v>
      </c>
    </row>
    <row r="37" spans="1:27" x14ac:dyDescent="0.2">
      <c r="A37" t="s">
        <v>239</v>
      </c>
      <c r="B37" s="2">
        <v>2.2831050228310501E-3</v>
      </c>
      <c r="C37" s="2">
        <v>8.9233753637245408E-3</v>
      </c>
      <c r="D37" s="2">
        <v>1.00930140510588E-2</v>
      </c>
      <c r="E37" s="2">
        <v>5.6301429190125599E-3</v>
      </c>
      <c r="F37" s="2">
        <v>2.0360378703043898E-3</v>
      </c>
      <c r="G37" s="2">
        <v>2.8015334709525202E-3</v>
      </c>
      <c r="H37" s="2">
        <v>2.4275118004045901E-3</v>
      </c>
      <c r="I37" s="2">
        <v>2.0953901416882899E-3</v>
      </c>
      <c r="J37" s="2">
        <v>1.6445436391401399E-3</v>
      </c>
      <c r="K37" s="3">
        <v>6.14366729678639E-3</v>
      </c>
      <c r="L37" s="3">
        <v>8.6956521739130401E-3</v>
      </c>
      <c r="M37" s="3">
        <v>4.1999160016799701E-3</v>
      </c>
      <c r="N37" s="3">
        <v>2.2687169145450001E-3</v>
      </c>
      <c r="O37" s="3">
        <v>3.27582441581131E-3</v>
      </c>
      <c r="P37" s="3">
        <v>2.6078710289236598E-3</v>
      </c>
      <c r="Q37">
        <v>36</v>
      </c>
      <c r="R37">
        <f t="shared" si="0"/>
        <v>4.2149615865685426E-3</v>
      </c>
      <c r="S37">
        <f t="shared" si="1"/>
        <v>4.5319413052765612E-3</v>
      </c>
      <c r="T37">
        <f>TTEST(B37:J37,K37:P37,2,3)</f>
        <v>0.83323162794318861</v>
      </c>
      <c r="U37">
        <f t="shared" si="2"/>
        <v>7.923425339003369E-2</v>
      </c>
      <c r="V37">
        <f t="shared" si="3"/>
        <v>1.0752034656064509</v>
      </c>
      <c r="W37">
        <f t="shared" si="4"/>
        <v>0.10460969334573818</v>
      </c>
      <c r="X37" t="s">
        <v>332</v>
      </c>
      <c r="Y37" t="s">
        <v>331</v>
      </c>
      <c r="Z37" t="s">
        <v>332</v>
      </c>
      <c r="AA37" t="s">
        <v>331</v>
      </c>
    </row>
    <row r="38" spans="1:27" x14ac:dyDescent="0.2">
      <c r="A38" t="s">
        <v>231</v>
      </c>
      <c r="B38" s="2">
        <v>3.8527397260274001E-3</v>
      </c>
      <c r="C38" s="2">
        <v>2.9097963142579999E-3</v>
      </c>
      <c r="D38" s="2">
        <v>3.76014248961013E-3</v>
      </c>
      <c r="E38" s="2">
        <v>7.1261325460653601E-4</v>
      </c>
      <c r="F38" s="2">
        <v>7.3724565025066395E-4</v>
      </c>
      <c r="G38" s="2">
        <v>9.4403236682400501E-4</v>
      </c>
      <c r="H38" s="2">
        <v>1.1973657952504501E-3</v>
      </c>
      <c r="I38" s="2">
        <v>2.3493480559144799E-3</v>
      </c>
      <c r="J38" s="2">
        <v>0</v>
      </c>
      <c r="K38" s="3">
        <v>2.3629489603024601E-3</v>
      </c>
      <c r="L38" s="3">
        <v>2.8985507246376799E-3</v>
      </c>
      <c r="M38" s="3">
        <v>6.29987400251995E-4</v>
      </c>
      <c r="N38" s="3">
        <v>2.7728762288883298E-3</v>
      </c>
      <c r="O38" s="3">
        <v>1.7471063550993701E-3</v>
      </c>
      <c r="P38" s="3">
        <v>1.42247510668563E-3</v>
      </c>
      <c r="Q38">
        <v>37</v>
      </c>
      <c r="R38">
        <f t="shared" si="0"/>
        <v>2.0579104565927077E-3</v>
      </c>
      <c r="S38">
        <f t="shared" si="1"/>
        <v>1.9723241293109106E-3</v>
      </c>
      <c r="T38">
        <f>TTEST(B38:I38,K38:P38,2,3)</f>
        <v>0.88731720907902012</v>
      </c>
      <c r="U38">
        <f t="shared" si="2"/>
        <v>5.1921095472402055E-2</v>
      </c>
      <c r="V38">
        <f t="shared" si="3"/>
        <v>0.95841105379118252</v>
      </c>
      <c r="W38">
        <f t="shared" si="4"/>
        <v>-6.1283547405740685E-2</v>
      </c>
      <c r="X38" t="s">
        <v>332</v>
      </c>
      <c r="Y38" t="s">
        <v>331</v>
      </c>
      <c r="Z38" t="s">
        <v>332</v>
      </c>
      <c r="AA38" t="s">
        <v>331</v>
      </c>
    </row>
    <row r="39" spans="1:27" s="19" customFormat="1" x14ac:dyDescent="0.2">
      <c r="A39" s="19" t="s">
        <v>255</v>
      </c>
      <c r="B39" s="20">
        <v>3.2819634703196302E-3</v>
      </c>
      <c r="C39" s="20">
        <v>1.7458777885548001E-3</v>
      </c>
      <c r="D39" s="20">
        <v>3.5622402533148599E-3</v>
      </c>
      <c r="E39" s="20">
        <v>1.11982082866741E-3</v>
      </c>
      <c r="F39" s="20">
        <v>1.76938956060159E-3</v>
      </c>
      <c r="G39" s="20">
        <v>1.4834794335805801E-3</v>
      </c>
      <c r="H39" s="20">
        <v>2.0953901416882899E-3</v>
      </c>
      <c r="I39" s="20">
        <v>2.4668154587102098E-3</v>
      </c>
      <c r="J39" s="20">
        <v>0</v>
      </c>
      <c r="K39" s="22">
        <v>0</v>
      </c>
      <c r="L39" s="22">
        <v>0</v>
      </c>
      <c r="M39" s="22">
        <v>0</v>
      </c>
      <c r="N39" s="22">
        <v>0</v>
      </c>
      <c r="O39" s="22">
        <v>3.9309892989735796E-3</v>
      </c>
      <c r="P39" s="22">
        <v>6.4412238325281795E-4</v>
      </c>
      <c r="Q39" s="19">
        <v>38</v>
      </c>
      <c r="R39" s="19">
        <f t="shared" si="0"/>
        <v>2.1906221169296714E-3</v>
      </c>
      <c r="S39" s="19">
        <f t="shared" si="1"/>
        <v>2.2875558411131988E-3</v>
      </c>
      <c r="T39" s="19">
        <f>TTEST(B39:I39,O39:P39,2,3)</f>
        <v>0.96264665507159886</v>
      </c>
      <c r="U39" s="19">
        <f t="shared" si="2"/>
        <v>1.6533093885404405E-2</v>
      </c>
      <c r="V39" s="19">
        <f t="shared" si="3"/>
        <v>1.0442494045113484</v>
      </c>
      <c r="W39" s="19">
        <f t="shared" si="4"/>
        <v>6.2466320796593158E-2</v>
      </c>
      <c r="X39" s="19" t="s">
        <v>332</v>
      </c>
      <c r="Y39" s="19" t="s">
        <v>331</v>
      </c>
      <c r="Z39" s="19" t="s">
        <v>332</v>
      </c>
      <c r="AA39" s="19" t="s">
        <v>331</v>
      </c>
    </row>
    <row r="40" spans="1:27" x14ac:dyDescent="0.2">
      <c r="A40" t="s">
        <v>286</v>
      </c>
      <c r="B40" s="2">
        <v>8.56164383561644E-4</v>
      </c>
      <c r="C40" s="2">
        <v>2.7158098933074701E-3</v>
      </c>
      <c r="D40" s="2">
        <v>2.3748268355432401E-3</v>
      </c>
      <c r="E40" s="2">
        <v>8.6617583369424001E-4</v>
      </c>
      <c r="F40" s="2">
        <v>5.0900946757609703E-4</v>
      </c>
      <c r="G40" s="2">
        <v>1.3270421704511899E-3</v>
      </c>
      <c r="H40" s="2">
        <v>6.7430883344571802E-4</v>
      </c>
      <c r="I40" s="2">
        <v>1.1973657952504501E-3</v>
      </c>
      <c r="J40" s="2">
        <v>1.05720662516152E-3</v>
      </c>
      <c r="K40" s="3">
        <v>4.7258979206049199E-4</v>
      </c>
      <c r="L40" s="3">
        <v>6.4412238325281795E-4</v>
      </c>
      <c r="M40" s="3">
        <v>1.25997480050399E-3</v>
      </c>
      <c r="N40" s="3">
        <v>1.2603982858583301E-3</v>
      </c>
      <c r="O40" s="3">
        <v>1.9654946494867898E-3</v>
      </c>
      <c r="P40" s="3">
        <v>2.1337126600284501E-3</v>
      </c>
      <c r="Q40">
        <v>39</v>
      </c>
      <c r="R40">
        <f t="shared" si="0"/>
        <v>1.2864344264435074E-3</v>
      </c>
      <c r="S40">
        <f t="shared" si="1"/>
        <v>1.2893820951984782E-3</v>
      </c>
      <c r="T40">
        <f>TTEST(B40:J40,K40:P40,2,3)</f>
        <v>0.99383459091105886</v>
      </c>
      <c r="U40">
        <f t="shared" si="2"/>
        <v>2.6858914903063486E-3</v>
      </c>
      <c r="V40">
        <f t="shared" si="3"/>
        <v>1.0022913478482691</v>
      </c>
      <c r="W40">
        <f t="shared" si="4"/>
        <v>3.301934680206506E-3</v>
      </c>
      <c r="X40" t="s">
        <v>332</v>
      </c>
      <c r="Y40" t="s">
        <v>331</v>
      </c>
      <c r="Z40" t="s">
        <v>332</v>
      </c>
      <c r="AA40" t="s">
        <v>331</v>
      </c>
    </row>
    <row r="41" spans="1:27" x14ac:dyDescent="0.2">
      <c r="A41" t="s">
        <v>304</v>
      </c>
      <c r="B41" s="2">
        <v>7.1347031963470305E-4</v>
      </c>
      <c r="C41" s="2">
        <v>1.9398642095053301E-3</v>
      </c>
      <c r="D41" s="2">
        <v>2.17692459924797E-3</v>
      </c>
      <c r="E41" s="2">
        <v>2.1654395842355999E-3</v>
      </c>
      <c r="F41" s="2">
        <v>6.1081136109131598E-4</v>
      </c>
      <c r="G41" s="2">
        <v>1.91683869065173E-3</v>
      </c>
      <c r="H41" s="2">
        <v>8.0917060013486195E-4</v>
      </c>
      <c r="I41" s="2">
        <v>1.2971462781879899E-3</v>
      </c>
      <c r="J41" s="2">
        <v>1.05720662516152E-3</v>
      </c>
      <c r="K41" s="3">
        <v>0</v>
      </c>
      <c r="L41" s="3">
        <v>1.18147448015123E-3</v>
      </c>
      <c r="M41" s="3">
        <v>9.6618357487922703E-4</v>
      </c>
      <c r="N41" s="3">
        <v>2.0166372573733301E-3</v>
      </c>
      <c r="O41" s="3">
        <v>2.18388294387421E-3</v>
      </c>
      <c r="P41" s="3">
        <v>7.1123755334281697E-4</v>
      </c>
      <c r="Q41">
        <v>40</v>
      </c>
      <c r="R41">
        <f t="shared" si="0"/>
        <v>1.4096524742056688E-3</v>
      </c>
      <c r="S41">
        <f t="shared" si="1"/>
        <v>1.4118831619241627E-3</v>
      </c>
      <c r="T41">
        <f>TTEST(B41:J41,L41:P41,2,3)</f>
        <v>0.99523397959961701</v>
      </c>
      <c r="U41">
        <f t="shared" si="2"/>
        <v>2.0748045778080145E-3</v>
      </c>
      <c r="V41">
        <f t="shared" si="3"/>
        <v>1.0015824380542806</v>
      </c>
      <c r="W41">
        <f t="shared" si="4"/>
        <v>2.2811711030927264E-3</v>
      </c>
      <c r="X41" t="s">
        <v>332</v>
      </c>
      <c r="Y41" t="s">
        <v>331</v>
      </c>
      <c r="Z41" t="s">
        <v>332</v>
      </c>
      <c r="AA41" t="s">
        <v>331</v>
      </c>
    </row>
    <row r="42" spans="1:27" x14ac:dyDescent="0.2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27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27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27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27" x14ac:dyDescent="0.2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27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27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2:16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2:16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2:16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2:16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2:16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2:16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2:16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2:16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2:16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2:16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2:16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2:16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2:16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2:16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2:16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2:16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2:16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2:16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2:16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2:16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2:16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2:16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2:16" x14ac:dyDescent="0.2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2:16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2:16" x14ac:dyDescent="0.2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2:16" x14ac:dyDescent="0.2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2:16" x14ac:dyDescent="0.2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2:16" x14ac:dyDescent="0.2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2:16" x14ac:dyDescent="0.2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2:16" x14ac:dyDescent="0.2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2:16" x14ac:dyDescent="0.2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2:16" x14ac:dyDescent="0.2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2:16" x14ac:dyDescent="0.2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2:16" x14ac:dyDescent="0.2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2:16" x14ac:dyDescent="0.2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2:16" x14ac:dyDescent="0.2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2:16" x14ac:dyDescent="0.2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2:16" x14ac:dyDescent="0.2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2:16" x14ac:dyDescent="0.2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2:16" x14ac:dyDescent="0.2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2:16" x14ac:dyDescent="0.2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2:16" x14ac:dyDescent="0.2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2:16" x14ac:dyDescent="0.2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2:16" x14ac:dyDescent="0.2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2:16" x14ac:dyDescent="0.2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2:16" x14ac:dyDescent="0.2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2:16" x14ac:dyDescent="0.2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2:16" x14ac:dyDescent="0.2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2:16" x14ac:dyDescent="0.2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2:16" x14ac:dyDescent="0.2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2:16" x14ac:dyDescent="0.2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2:16" x14ac:dyDescent="0.2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2:16" x14ac:dyDescent="0.2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2:16" x14ac:dyDescent="0.2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2:16" x14ac:dyDescent="0.2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2:16" x14ac:dyDescent="0.2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2:16" x14ac:dyDescent="0.2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2:16" x14ac:dyDescent="0.2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2:16" x14ac:dyDescent="0.2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2:16" x14ac:dyDescent="0.2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2:16" x14ac:dyDescent="0.2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2:16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2:16" x14ac:dyDescent="0.2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2:16" x14ac:dyDescent="0.2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2:16" x14ac:dyDescent="0.2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2:16" x14ac:dyDescent="0.2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2:16" x14ac:dyDescent="0.2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2:16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2:16" x14ac:dyDescent="0.2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2:16" x14ac:dyDescent="0.2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2:16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2:16" x14ac:dyDescent="0.2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2:16" x14ac:dyDescent="0.2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2:16" x14ac:dyDescent="0.2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2:16" x14ac:dyDescent="0.2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2:16" x14ac:dyDescent="0.2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2:16" x14ac:dyDescent="0.2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2:16" x14ac:dyDescent="0.2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2:16" x14ac:dyDescent="0.2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2:16" x14ac:dyDescent="0.2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2:16" x14ac:dyDescent="0.2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2:16" x14ac:dyDescent="0.2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2:16" x14ac:dyDescent="0.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2:16" x14ac:dyDescent="0.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2:16" x14ac:dyDescent="0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2:16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2:16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2:16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2:16" x14ac:dyDescent="0.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2:16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2:16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2:16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2:16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2:16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2:16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2:16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2:16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2:16" x14ac:dyDescent="0.2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2:16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2:16" x14ac:dyDescent="0.2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2:16" x14ac:dyDescent="0.2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2:16" x14ac:dyDescent="0.2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2:16" x14ac:dyDescent="0.2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2:16" x14ac:dyDescent="0.2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2:16" x14ac:dyDescent="0.2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2:16" x14ac:dyDescent="0.2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2:16" x14ac:dyDescent="0.2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2:16" x14ac:dyDescent="0.2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2:16" x14ac:dyDescent="0.2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2:16" x14ac:dyDescent="0.2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2:16" x14ac:dyDescent="0.2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2:16" x14ac:dyDescent="0.2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2:16" x14ac:dyDescent="0.2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2:16" x14ac:dyDescent="0.2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2:16" x14ac:dyDescent="0.2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2:16" x14ac:dyDescent="0.2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2:16" x14ac:dyDescent="0.2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2:16" x14ac:dyDescent="0.2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2:16" x14ac:dyDescent="0.2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2:16" x14ac:dyDescent="0.2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2:16" x14ac:dyDescent="0.2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2:16" x14ac:dyDescent="0.2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2:16" x14ac:dyDescent="0.2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2:16" x14ac:dyDescent="0.2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2:16" x14ac:dyDescent="0.2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2:16" x14ac:dyDescent="0.2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2:16" x14ac:dyDescent="0.2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2:16" x14ac:dyDescent="0.2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2:16" x14ac:dyDescent="0.2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2:16" x14ac:dyDescent="0.2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2:16" x14ac:dyDescent="0.2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2:16" x14ac:dyDescent="0.2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2:16" x14ac:dyDescent="0.2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2:16" x14ac:dyDescent="0.2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2:16" x14ac:dyDescent="0.2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16" x14ac:dyDescent="0.2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2:16" x14ac:dyDescent="0.2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2:16" x14ac:dyDescent="0.2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2:16" x14ac:dyDescent="0.2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2:16" x14ac:dyDescent="0.2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2:16" x14ac:dyDescent="0.2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2:16" x14ac:dyDescent="0.2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2:16" x14ac:dyDescent="0.2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2:16" x14ac:dyDescent="0.2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2:16" x14ac:dyDescent="0.2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2:16" x14ac:dyDescent="0.2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2:16" x14ac:dyDescent="0.2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2:16" x14ac:dyDescent="0.2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2:16" x14ac:dyDescent="0.2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2:16" x14ac:dyDescent="0.2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2:16" x14ac:dyDescent="0.2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2:16" x14ac:dyDescent="0.2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2:16" x14ac:dyDescent="0.2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2:16" x14ac:dyDescent="0.2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2:16" x14ac:dyDescent="0.2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2:16" x14ac:dyDescent="0.2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2:16" x14ac:dyDescent="0.2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2:16" x14ac:dyDescent="0.2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2:16" x14ac:dyDescent="0.2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2:16" x14ac:dyDescent="0.2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2:16" x14ac:dyDescent="0.2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2:16" x14ac:dyDescent="0.2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2:16" x14ac:dyDescent="0.2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2:16" x14ac:dyDescent="0.2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2:16" x14ac:dyDescent="0.2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2:16" x14ac:dyDescent="0.2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2:16" x14ac:dyDescent="0.2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2:16" x14ac:dyDescent="0.2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2:16" x14ac:dyDescent="0.2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x14ac:dyDescent="0.2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2:16" x14ac:dyDescent="0.2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2:16" x14ac:dyDescent="0.2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2:16" x14ac:dyDescent="0.2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2:16" x14ac:dyDescent="0.2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2:16" x14ac:dyDescent="0.2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2:16" x14ac:dyDescent="0.2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2:16" x14ac:dyDescent="0.2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2:16" x14ac:dyDescent="0.2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2:16" x14ac:dyDescent="0.2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2:16" x14ac:dyDescent="0.2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2:16" x14ac:dyDescent="0.2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2:16" x14ac:dyDescent="0.2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16" x14ac:dyDescent="0.2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2:16" x14ac:dyDescent="0.2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2:16" x14ac:dyDescent="0.2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2:16" x14ac:dyDescent="0.2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2:16" x14ac:dyDescent="0.2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2:16" x14ac:dyDescent="0.2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2:16" x14ac:dyDescent="0.2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2:16" x14ac:dyDescent="0.2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2:16" x14ac:dyDescent="0.2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2:16" x14ac:dyDescent="0.2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2:16" x14ac:dyDescent="0.2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2:16" x14ac:dyDescent="0.2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2:16" x14ac:dyDescent="0.2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2:16" x14ac:dyDescent="0.2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2:16" x14ac:dyDescent="0.2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2:16" x14ac:dyDescent="0.2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2:16" x14ac:dyDescent="0.2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2:16" x14ac:dyDescent="0.2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2:16" x14ac:dyDescent="0.2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2:16" x14ac:dyDescent="0.2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2:16" x14ac:dyDescent="0.2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2:16" x14ac:dyDescent="0.2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2:16" x14ac:dyDescent="0.2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2:16" x14ac:dyDescent="0.2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2:16" x14ac:dyDescent="0.2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2:16" x14ac:dyDescent="0.2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2:16" x14ac:dyDescent="0.2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2:16" x14ac:dyDescent="0.2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2:16" x14ac:dyDescent="0.2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2:16" x14ac:dyDescent="0.2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2:16" x14ac:dyDescent="0.2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2:16" x14ac:dyDescent="0.2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2:16" x14ac:dyDescent="0.2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2:16" x14ac:dyDescent="0.2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2:16" x14ac:dyDescent="0.2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2:16" x14ac:dyDescent="0.2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2:16" x14ac:dyDescent="0.2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2:16" x14ac:dyDescent="0.2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2:16" x14ac:dyDescent="0.2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2:16" x14ac:dyDescent="0.2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2:16" x14ac:dyDescent="0.2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2:16" x14ac:dyDescent="0.2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2:16" x14ac:dyDescent="0.2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2:16" x14ac:dyDescent="0.2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2:16" x14ac:dyDescent="0.2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2:16" x14ac:dyDescent="0.2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2:16" x14ac:dyDescent="0.2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2:16" x14ac:dyDescent="0.2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2:16" x14ac:dyDescent="0.2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2:16" x14ac:dyDescent="0.2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2:16" x14ac:dyDescent="0.2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2:16" x14ac:dyDescent="0.2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2:16" x14ac:dyDescent="0.2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2:16" x14ac:dyDescent="0.2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2:16" x14ac:dyDescent="0.2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2:16" x14ac:dyDescent="0.2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2:16" x14ac:dyDescent="0.2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2:16" x14ac:dyDescent="0.2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2:16" x14ac:dyDescent="0.2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2:16" x14ac:dyDescent="0.2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2:16" x14ac:dyDescent="0.2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2:16" x14ac:dyDescent="0.2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2:16" x14ac:dyDescent="0.2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2:16" x14ac:dyDescent="0.2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2:16" x14ac:dyDescent="0.2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2:16" x14ac:dyDescent="0.2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2:16" x14ac:dyDescent="0.2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2:16" x14ac:dyDescent="0.2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2:16" x14ac:dyDescent="0.2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2:16" x14ac:dyDescent="0.2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2:16" x14ac:dyDescent="0.2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2:16" x14ac:dyDescent="0.2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2:16" x14ac:dyDescent="0.2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2:16" x14ac:dyDescent="0.2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2:16" x14ac:dyDescent="0.2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2:16" x14ac:dyDescent="0.2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2:16" x14ac:dyDescent="0.2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2:16" x14ac:dyDescent="0.2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2:16" x14ac:dyDescent="0.2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2:16" x14ac:dyDescent="0.2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2:16" x14ac:dyDescent="0.2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2:16" x14ac:dyDescent="0.2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2:16" x14ac:dyDescent="0.2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2:16" x14ac:dyDescent="0.2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2:16" x14ac:dyDescent="0.2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2:16" x14ac:dyDescent="0.2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2:16" x14ac:dyDescent="0.2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2:16" x14ac:dyDescent="0.2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2:16" x14ac:dyDescent="0.2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2:16" x14ac:dyDescent="0.2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2:16" x14ac:dyDescent="0.2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2:16" x14ac:dyDescent="0.2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2:16" x14ac:dyDescent="0.2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2:16" x14ac:dyDescent="0.2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2:16" x14ac:dyDescent="0.2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2:16" x14ac:dyDescent="0.2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2:16" x14ac:dyDescent="0.2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2:16" x14ac:dyDescent="0.2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2:16" x14ac:dyDescent="0.2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2:16" x14ac:dyDescent="0.2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2:16" x14ac:dyDescent="0.2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2:16" x14ac:dyDescent="0.2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2:16" x14ac:dyDescent="0.2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2:16" x14ac:dyDescent="0.2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2:16" x14ac:dyDescent="0.2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2:16" x14ac:dyDescent="0.2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2:16" x14ac:dyDescent="0.2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2:16" x14ac:dyDescent="0.2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2:16" x14ac:dyDescent="0.2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2:16" x14ac:dyDescent="0.2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2:16" x14ac:dyDescent="0.2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2:16" x14ac:dyDescent="0.2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2:16" x14ac:dyDescent="0.2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2:16" x14ac:dyDescent="0.2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2:16" x14ac:dyDescent="0.2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2:16" x14ac:dyDescent="0.2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2:16" x14ac:dyDescent="0.2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2:16" x14ac:dyDescent="0.2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2:16" x14ac:dyDescent="0.2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2:16" x14ac:dyDescent="0.2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2:16" x14ac:dyDescent="0.2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2:16" x14ac:dyDescent="0.2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2:16" x14ac:dyDescent="0.2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2:16" x14ac:dyDescent="0.2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2:16" x14ac:dyDescent="0.2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2:16" x14ac:dyDescent="0.2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2:16" x14ac:dyDescent="0.2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2:16" x14ac:dyDescent="0.2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2:16" x14ac:dyDescent="0.2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2:16" x14ac:dyDescent="0.2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2:16" x14ac:dyDescent="0.2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2:16" x14ac:dyDescent="0.2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2:16" x14ac:dyDescent="0.2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2:16" x14ac:dyDescent="0.2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2:16" x14ac:dyDescent="0.2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2:16" x14ac:dyDescent="0.2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2:16" x14ac:dyDescent="0.2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2:16" x14ac:dyDescent="0.2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2:16" x14ac:dyDescent="0.2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2:16" x14ac:dyDescent="0.2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2:16" x14ac:dyDescent="0.2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2:16" x14ac:dyDescent="0.2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2:16" x14ac:dyDescent="0.2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2:16" x14ac:dyDescent="0.2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2:16" x14ac:dyDescent="0.2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2:16" x14ac:dyDescent="0.2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2:16" x14ac:dyDescent="0.2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2:16" x14ac:dyDescent="0.2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2:16" x14ac:dyDescent="0.2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2:16" x14ac:dyDescent="0.2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2:16" x14ac:dyDescent="0.2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2:16" x14ac:dyDescent="0.2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2:16" x14ac:dyDescent="0.2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2:16" x14ac:dyDescent="0.2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2:16" x14ac:dyDescent="0.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2:16" x14ac:dyDescent="0.2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2:16" x14ac:dyDescent="0.2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2:16" x14ac:dyDescent="0.2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2:16" x14ac:dyDescent="0.2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2:16" x14ac:dyDescent="0.2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2:16" x14ac:dyDescent="0.2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2:16" x14ac:dyDescent="0.2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2:16" x14ac:dyDescent="0.2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2:16" x14ac:dyDescent="0.2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2:16" x14ac:dyDescent="0.2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2:16" x14ac:dyDescent="0.2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2:16" x14ac:dyDescent="0.2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2:16" x14ac:dyDescent="0.2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2:16" x14ac:dyDescent="0.2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2:16" x14ac:dyDescent="0.2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2:16" x14ac:dyDescent="0.2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2:16" x14ac:dyDescent="0.2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2:16" x14ac:dyDescent="0.2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2:16" x14ac:dyDescent="0.2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2:16" x14ac:dyDescent="0.2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2:16" x14ac:dyDescent="0.2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2:16" x14ac:dyDescent="0.2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2:16" x14ac:dyDescent="0.2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2:16" x14ac:dyDescent="0.2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2:16" x14ac:dyDescent="0.2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2:16" x14ac:dyDescent="0.2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2:16" x14ac:dyDescent="0.2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2:16" x14ac:dyDescent="0.2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2:16" x14ac:dyDescent="0.2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2:16" x14ac:dyDescent="0.2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2:16" x14ac:dyDescent="0.2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2:16" x14ac:dyDescent="0.2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2:16" x14ac:dyDescent="0.2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2:16" x14ac:dyDescent="0.2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2:16" x14ac:dyDescent="0.2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2:16" x14ac:dyDescent="0.2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2:16" x14ac:dyDescent="0.2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2:16" x14ac:dyDescent="0.2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2:16" x14ac:dyDescent="0.2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2:16" x14ac:dyDescent="0.2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2:16" x14ac:dyDescent="0.2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2:16" x14ac:dyDescent="0.2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2:16" x14ac:dyDescent="0.2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2:16" x14ac:dyDescent="0.2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2:16" x14ac:dyDescent="0.2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2:16" x14ac:dyDescent="0.2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2:16" x14ac:dyDescent="0.2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2:16" x14ac:dyDescent="0.2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2:16" x14ac:dyDescent="0.2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2:16" x14ac:dyDescent="0.2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2:16" x14ac:dyDescent="0.2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2:16" x14ac:dyDescent="0.2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2:16" x14ac:dyDescent="0.2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2:16" x14ac:dyDescent="0.2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2:16" x14ac:dyDescent="0.2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2:16" x14ac:dyDescent="0.2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2:16" x14ac:dyDescent="0.2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2:16" x14ac:dyDescent="0.2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2:16" x14ac:dyDescent="0.2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2:16" x14ac:dyDescent="0.2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2:16" x14ac:dyDescent="0.2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2:16" x14ac:dyDescent="0.2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2:16" x14ac:dyDescent="0.2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2:16" x14ac:dyDescent="0.2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2:16" x14ac:dyDescent="0.2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2:16" x14ac:dyDescent="0.2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2:16" x14ac:dyDescent="0.2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2:16" x14ac:dyDescent="0.2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2:16" x14ac:dyDescent="0.2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2:16" x14ac:dyDescent="0.2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2:16" x14ac:dyDescent="0.2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2:16" x14ac:dyDescent="0.2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2:16" x14ac:dyDescent="0.2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2:16" x14ac:dyDescent="0.2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2:16" x14ac:dyDescent="0.2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2:16" x14ac:dyDescent="0.2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2:16" x14ac:dyDescent="0.2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2:16" x14ac:dyDescent="0.2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2:16" x14ac:dyDescent="0.2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2:16" x14ac:dyDescent="0.2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2:16" x14ac:dyDescent="0.2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2:16" x14ac:dyDescent="0.2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2:16" x14ac:dyDescent="0.2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2:16" x14ac:dyDescent="0.2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2:16" x14ac:dyDescent="0.2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2:16" x14ac:dyDescent="0.2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2:16" x14ac:dyDescent="0.2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2:16" x14ac:dyDescent="0.2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2:16" x14ac:dyDescent="0.2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2:16" x14ac:dyDescent="0.2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2:16" x14ac:dyDescent="0.2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2:16" x14ac:dyDescent="0.2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2:16" x14ac:dyDescent="0.2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2:16" x14ac:dyDescent="0.2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2:16" x14ac:dyDescent="0.2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2:16" x14ac:dyDescent="0.2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2:16" x14ac:dyDescent="0.2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2:16" x14ac:dyDescent="0.2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2:16" x14ac:dyDescent="0.2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2:16" x14ac:dyDescent="0.2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2:16" x14ac:dyDescent="0.2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2:16" x14ac:dyDescent="0.2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2:16" x14ac:dyDescent="0.2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2:16" x14ac:dyDescent="0.2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2:16" x14ac:dyDescent="0.2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2:16" x14ac:dyDescent="0.2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2:16" x14ac:dyDescent="0.2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2:16" x14ac:dyDescent="0.2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2:16" x14ac:dyDescent="0.2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2:16" x14ac:dyDescent="0.2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2:16" x14ac:dyDescent="0.2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2:16" x14ac:dyDescent="0.2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2:16" x14ac:dyDescent="0.2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2:16" x14ac:dyDescent="0.2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2:16" x14ac:dyDescent="0.2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2:16" x14ac:dyDescent="0.2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2:16" x14ac:dyDescent="0.2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2:16" x14ac:dyDescent="0.2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2:16" x14ac:dyDescent="0.2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2:16" x14ac:dyDescent="0.2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2:16" x14ac:dyDescent="0.2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2:16" x14ac:dyDescent="0.2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2:16" x14ac:dyDescent="0.2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2:16" x14ac:dyDescent="0.2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2:16" x14ac:dyDescent="0.2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2:16" x14ac:dyDescent="0.2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2:16" x14ac:dyDescent="0.2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2:16" x14ac:dyDescent="0.2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2:16" x14ac:dyDescent="0.2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</row>
    <row r="515" spans="2:16" x14ac:dyDescent="0.2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</row>
    <row r="516" spans="2:16" x14ac:dyDescent="0.2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</row>
    <row r="517" spans="2:16" x14ac:dyDescent="0.2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</row>
    <row r="518" spans="2:16" x14ac:dyDescent="0.2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2:16" x14ac:dyDescent="0.2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2:16" x14ac:dyDescent="0.2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2:16" x14ac:dyDescent="0.2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</row>
    <row r="522" spans="2:16" x14ac:dyDescent="0.2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</row>
    <row r="523" spans="2:16" x14ac:dyDescent="0.2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</row>
    <row r="524" spans="2:16" x14ac:dyDescent="0.2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</row>
    <row r="525" spans="2:16" x14ac:dyDescent="0.2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</row>
    <row r="526" spans="2:16" x14ac:dyDescent="0.2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</row>
    <row r="527" spans="2:16" x14ac:dyDescent="0.2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</row>
    <row r="528" spans="2:16" x14ac:dyDescent="0.2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2:16" x14ac:dyDescent="0.2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2:16" x14ac:dyDescent="0.2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</row>
    <row r="531" spans="2:16" x14ac:dyDescent="0.2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</row>
    <row r="532" spans="2:16" x14ac:dyDescent="0.2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</row>
    <row r="533" spans="2:16" x14ac:dyDescent="0.2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</row>
    <row r="534" spans="2:16" x14ac:dyDescent="0.2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</row>
    <row r="535" spans="2:16" x14ac:dyDescent="0.2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</row>
    <row r="536" spans="2:16" x14ac:dyDescent="0.2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</row>
    <row r="537" spans="2:16" x14ac:dyDescent="0.2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</row>
    <row r="538" spans="2:16" x14ac:dyDescent="0.2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</row>
    <row r="539" spans="2:16" x14ac:dyDescent="0.2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</row>
    <row r="540" spans="2:16" x14ac:dyDescent="0.2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</row>
    <row r="541" spans="2:16" x14ac:dyDescent="0.2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</row>
    <row r="542" spans="2:16" x14ac:dyDescent="0.2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</row>
    <row r="543" spans="2:16" x14ac:dyDescent="0.2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2:16" x14ac:dyDescent="0.2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</row>
    <row r="545" spans="2:16" x14ac:dyDescent="0.2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</row>
    <row r="546" spans="2:16" x14ac:dyDescent="0.2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</row>
    <row r="547" spans="2:16" x14ac:dyDescent="0.2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</row>
    <row r="548" spans="2:16" x14ac:dyDescent="0.2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2:16" x14ac:dyDescent="0.2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</row>
    <row r="550" spans="2:16" x14ac:dyDescent="0.2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</row>
    <row r="551" spans="2:16" x14ac:dyDescent="0.2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</row>
    <row r="552" spans="2:16" x14ac:dyDescent="0.2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</row>
    <row r="553" spans="2:16" x14ac:dyDescent="0.2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</row>
    <row r="554" spans="2:16" x14ac:dyDescent="0.2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</row>
    <row r="555" spans="2:16" x14ac:dyDescent="0.2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</row>
    <row r="556" spans="2:16" x14ac:dyDescent="0.2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</row>
    <row r="557" spans="2:16" x14ac:dyDescent="0.2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</row>
    <row r="558" spans="2:16" x14ac:dyDescent="0.2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</row>
    <row r="559" spans="2:16" x14ac:dyDescent="0.2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</row>
    <row r="560" spans="2:16" x14ac:dyDescent="0.2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</row>
    <row r="561" spans="2:16" x14ac:dyDescent="0.2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</row>
    <row r="562" spans="2:16" x14ac:dyDescent="0.2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</row>
    <row r="563" spans="2:16" x14ac:dyDescent="0.2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</row>
    <row r="564" spans="2:16" x14ac:dyDescent="0.2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</row>
    <row r="565" spans="2:16" x14ac:dyDescent="0.2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</row>
    <row r="566" spans="2:16" x14ac:dyDescent="0.2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</row>
    <row r="567" spans="2:16" x14ac:dyDescent="0.2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</row>
    <row r="568" spans="2:16" x14ac:dyDescent="0.2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</row>
    <row r="569" spans="2:16" x14ac:dyDescent="0.2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</row>
    <row r="570" spans="2:16" x14ac:dyDescent="0.2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</row>
    <row r="571" spans="2:16" x14ac:dyDescent="0.2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</row>
    <row r="572" spans="2:16" x14ac:dyDescent="0.2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</row>
    <row r="573" spans="2:16" x14ac:dyDescent="0.2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</row>
    <row r="574" spans="2:16" x14ac:dyDescent="0.2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</row>
    <row r="575" spans="2:16" x14ac:dyDescent="0.2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</row>
    <row r="576" spans="2:16" x14ac:dyDescent="0.2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</row>
    <row r="577" spans="2:16" x14ac:dyDescent="0.2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</row>
    <row r="578" spans="2:16" x14ac:dyDescent="0.2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</row>
    <row r="579" spans="2:16" x14ac:dyDescent="0.2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</row>
    <row r="580" spans="2:16" x14ac:dyDescent="0.2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</row>
    <row r="581" spans="2:16" x14ac:dyDescent="0.2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</row>
    <row r="582" spans="2:16" x14ac:dyDescent="0.2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</row>
    <row r="583" spans="2:16" x14ac:dyDescent="0.2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</row>
    <row r="584" spans="2:16" x14ac:dyDescent="0.2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</row>
    <row r="585" spans="2:16" x14ac:dyDescent="0.2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</row>
    <row r="586" spans="2:16" x14ac:dyDescent="0.2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</row>
    <row r="587" spans="2:16" x14ac:dyDescent="0.2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</row>
    <row r="588" spans="2:16" x14ac:dyDescent="0.2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</row>
    <row r="589" spans="2:16" x14ac:dyDescent="0.2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</row>
    <row r="590" spans="2:16" x14ac:dyDescent="0.2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</row>
    <row r="591" spans="2:16" x14ac:dyDescent="0.2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</row>
    <row r="592" spans="2:16" x14ac:dyDescent="0.2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</row>
    <row r="593" spans="2:16" x14ac:dyDescent="0.2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</row>
    <row r="594" spans="2:16" x14ac:dyDescent="0.2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</row>
    <row r="595" spans="2:16" x14ac:dyDescent="0.2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</row>
    <row r="596" spans="2:16" x14ac:dyDescent="0.2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</row>
    <row r="597" spans="2:16" x14ac:dyDescent="0.2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</row>
    <row r="598" spans="2:16" x14ac:dyDescent="0.2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</row>
    <row r="599" spans="2:16" x14ac:dyDescent="0.2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</row>
    <row r="600" spans="2:16" x14ac:dyDescent="0.2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</row>
    <row r="601" spans="2:16" x14ac:dyDescent="0.2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</row>
    <row r="602" spans="2:16" x14ac:dyDescent="0.2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</row>
    <row r="603" spans="2:16" x14ac:dyDescent="0.2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</row>
    <row r="604" spans="2:16" x14ac:dyDescent="0.2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</row>
    <row r="605" spans="2:16" x14ac:dyDescent="0.2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</row>
    <row r="606" spans="2:16" x14ac:dyDescent="0.2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</row>
    <row r="607" spans="2:16" x14ac:dyDescent="0.2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</row>
    <row r="608" spans="2:16" x14ac:dyDescent="0.2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</row>
    <row r="609" spans="2:16" x14ac:dyDescent="0.2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</row>
    <row r="610" spans="2:16" x14ac:dyDescent="0.2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</row>
    <row r="611" spans="2:16" x14ac:dyDescent="0.2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</row>
    <row r="612" spans="2:16" x14ac:dyDescent="0.2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</row>
    <row r="613" spans="2:16" x14ac:dyDescent="0.2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</row>
    <row r="614" spans="2:16" x14ac:dyDescent="0.2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</row>
    <row r="615" spans="2:16" x14ac:dyDescent="0.2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</row>
    <row r="616" spans="2:16" x14ac:dyDescent="0.2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</row>
    <row r="617" spans="2:16" x14ac:dyDescent="0.2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</row>
    <row r="618" spans="2:16" x14ac:dyDescent="0.2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</row>
    <row r="619" spans="2:16" x14ac:dyDescent="0.2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</row>
    <row r="620" spans="2:16" x14ac:dyDescent="0.2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</row>
    <row r="621" spans="2:16" x14ac:dyDescent="0.2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</row>
    <row r="622" spans="2:16" x14ac:dyDescent="0.2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</row>
    <row r="623" spans="2:16" x14ac:dyDescent="0.2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</row>
    <row r="624" spans="2:16" x14ac:dyDescent="0.2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</row>
    <row r="625" spans="2:16" x14ac:dyDescent="0.2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</row>
    <row r="626" spans="2:16" x14ac:dyDescent="0.2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</row>
    <row r="627" spans="2:16" x14ac:dyDescent="0.2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</row>
    <row r="628" spans="2:16" x14ac:dyDescent="0.2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</row>
    <row r="629" spans="2:16" x14ac:dyDescent="0.2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</row>
    <row r="630" spans="2:16" x14ac:dyDescent="0.2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</row>
    <row r="631" spans="2:16" x14ac:dyDescent="0.2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</row>
    <row r="632" spans="2:16" x14ac:dyDescent="0.2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</row>
    <row r="633" spans="2:16" x14ac:dyDescent="0.2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</row>
    <row r="634" spans="2:16" x14ac:dyDescent="0.2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</row>
    <row r="635" spans="2:16" x14ac:dyDescent="0.2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</row>
    <row r="636" spans="2:16" x14ac:dyDescent="0.2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</row>
    <row r="637" spans="2:16" x14ac:dyDescent="0.2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</row>
    <row r="638" spans="2:16" x14ac:dyDescent="0.2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</row>
    <row r="639" spans="2:16" x14ac:dyDescent="0.2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</row>
    <row r="640" spans="2:16" x14ac:dyDescent="0.2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</row>
    <row r="641" spans="2:16" x14ac:dyDescent="0.2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</row>
    <row r="642" spans="2:16" x14ac:dyDescent="0.2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</row>
    <row r="643" spans="2:16" x14ac:dyDescent="0.2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</row>
    <row r="644" spans="2:16" x14ac:dyDescent="0.2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</row>
    <row r="645" spans="2:16" x14ac:dyDescent="0.2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</row>
    <row r="646" spans="2:16" x14ac:dyDescent="0.2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</row>
    <row r="647" spans="2:16" x14ac:dyDescent="0.2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</row>
    <row r="648" spans="2:16" x14ac:dyDescent="0.2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</row>
    <row r="649" spans="2:16" x14ac:dyDescent="0.2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</row>
    <row r="650" spans="2:16" x14ac:dyDescent="0.2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</row>
    <row r="651" spans="2:16" x14ac:dyDescent="0.2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</row>
    <row r="652" spans="2:16" x14ac:dyDescent="0.2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</row>
    <row r="653" spans="2:16" x14ac:dyDescent="0.2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</row>
    <row r="654" spans="2:16" x14ac:dyDescent="0.2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</row>
    <row r="655" spans="2:16" x14ac:dyDescent="0.2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</row>
    <row r="656" spans="2:16" x14ac:dyDescent="0.2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</row>
    <row r="657" spans="2:16" x14ac:dyDescent="0.2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</row>
    <row r="658" spans="2:16" x14ac:dyDescent="0.2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</row>
    <row r="659" spans="2:16" x14ac:dyDescent="0.2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</row>
    <row r="660" spans="2:16" x14ac:dyDescent="0.2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</row>
    <row r="661" spans="2:16" x14ac:dyDescent="0.2"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</row>
    <row r="662" spans="2:16" x14ac:dyDescent="0.2"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</row>
    <row r="663" spans="2:16" x14ac:dyDescent="0.2"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</row>
    <row r="664" spans="2:16" x14ac:dyDescent="0.2"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</row>
    <row r="665" spans="2:16" x14ac:dyDescent="0.2"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</row>
    <row r="666" spans="2:16" x14ac:dyDescent="0.2"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</row>
    <row r="667" spans="2:16" x14ac:dyDescent="0.2"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</row>
    <row r="668" spans="2:16" x14ac:dyDescent="0.2"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</row>
    <row r="669" spans="2:16" x14ac:dyDescent="0.2"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</row>
    <row r="670" spans="2:16" x14ac:dyDescent="0.2"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</row>
    <row r="671" spans="2:16" x14ac:dyDescent="0.2"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</row>
    <row r="672" spans="2:16" x14ac:dyDescent="0.2"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</row>
    <row r="673" spans="2:16" x14ac:dyDescent="0.2"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</row>
    <row r="674" spans="2:16" x14ac:dyDescent="0.2"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</row>
    <row r="675" spans="2:16" x14ac:dyDescent="0.2"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</row>
    <row r="676" spans="2:16" x14ac:dyDescent="0.2"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</row>
    <row r="677" spans="2:16" x14ac:dyDescent="0.2"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</row>
    <row r="678" spans="2:16" x14ac:dyDescent="0.2"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</row>
    <row r="679" spans="2:16" x14ac:dyDescent="0.2"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</row>
    <row r="680" spans="2:16" x14ac:dyDescent="0.2"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</row>
    <row r="681" spans="2:16" x14ac:dyDescent="0.2"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</row>
    <row r="682" spans="2:16" x14ac:dyDescent="0.2"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</row>
    <row r="683" spans="2:16" x14ac:dyDescent="0.2"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</row>
    <row r="684" spans="2:16" x14ac:dyDescent="0.2"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</row>
    <row r="685" spans="2:16" x14ac:dyDescent="0.2"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</row>
    <row r="686" spans="2:16" x14ac:dyDescent="0.2"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</row>
    <row r="687" spans="2:16" x14ac:dyDescent="0.2"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</row>
    <row r="688" spans="2:16" x14ac:dyDescent="0.2"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</row>
    <row r="689" spans="2:16" x14ac:dyDescent="0.2"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</row>
    <row r="690" spans="2:16" x14ac:dyDescent="0.2"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</row>
    <row r="691" spans="2:16" x14ac:dyDescent="0.2"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</row>
    <row r="692" spans="2:16" x14ac:dyDescent="0.2"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</row>
    <row r="693" spans="2:16" x14ac:dyDescent="0.2"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</row>
    <row r="694" spans="2:16" x14ac:dyDescent="0.2"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</row>
    <row r="695" spans="2:16" x14ac:dyDescent="0.2"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</row>
    <row r="696" spans="2:16" x14ac:dyDescent="0.2"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</row>
    <row r="697" spans="2:16" x14ac:dyDescent="0.2"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</row>
    <row r="698" spans="2:16" x14ac:dyDescent="0.2"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</row>
    <row r="699" spans="2:16" x14ac:dyDescent="0.2"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</row>
    <row r="700" spans="2:16" x14ac:dyDescent="0.2"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</row>
    <row r="701" spans="2:16" x14ac:dyDescent="0.2"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</row>
    <row r="702" spans="2:16" x14ac:dyDescent="0.2"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</row>
    <row r="703" spans="2:16" x14ac:dyDescent="0.2"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</row>
    <row r="704" spans="2:16" x14ac:dyDescent="0.2"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</row>
    <row r="705" spans="2:16" x14ac:dyDescent="0.2"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</row>
    <row r="706" spans="2:16" x14ac:dyDescent="0.2"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</row>
    <row r="707" spans="2:16" x14ac:dyDescent="0.2"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</row>
    <row r="708" spans="2:16" x14ac:dyDescent="0.2"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</row>
    <row r="709" spans="2:16" x14ac:dyDescent="0.2"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</row>
    <row r="710" spans="2:16" x14ac:dyDescent="0.2"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</row>
    <row r="711" spans="2:16" x14ac:dyDescent="0.2"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</row>
    <row r="712" spans="2:16" x14ac:dyDescent="0.2"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</row>
    <row r="713" spans="2:16" x14ac:dyDescent="0.2"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</row>
    <row r="714" spans="2:16" x14ac:dyDescent="0.2"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</row>
    <row r="715" spans="2:16" x14ac:dyDescent="0.2"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</row>
    <row r="716" spans="2:16" x14ac:dyDescent="0.2"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</row>
    <row r="717" spans="2:16" x14ac:dyDescent="0.2"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</row>
    <row r="718" spans="2:16" x14ac:dyDescent="0.2"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</row>
    <row r="719" spans="2:16" x14ac:dyDescent="0.2"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</row>
    <row r="720" spans="2:16" x14ac:dyDescent="0.2"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</row>
    <row r="721" spans="2:16" x14ac:dyDescent="0.2"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</row>
    <row r="722" spans="2:16" x14ac:dyDescent="0.2"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</row>
    <row r="723" spans="2:16" x14ac:dyDescent="0.2"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</row>
    <row r="724" spans="2:16" x14ac:dyDescent="0.2"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</row>
    <row r="725" spans="2:16" x14ac:dyDescent="0.2"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</row>
    <row r="726" spans="2:16" x14ac:dyDescent="0.2"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</row>
    <row r="727" spans="2:16" x14ac:dyDescent="0.2"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</row>
    <row r="728" spans="2:16" x14ac:dyDescent="0.2"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</row>
    <row r="729" spans="2:16" x14ac:dyDescent="0.2"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</row>
    <row r="730" spans="2:16" x14ac:dyDescent="0.2"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</row>
    <row r="731" spans="2:16" x14ac:dyDescent="0.2"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</row>
    <row r="732" spans="2:16" x14ac:dyDescent="0.2"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</row>
    <row r="733" spans="2:16" x14ac:dyDescent="0.2"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</row>
    <row r="734" spans="2:16" x14ac:dyDescent="0.2"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</row>
    <row r="735" spans="2:16" x14ac:dyDescent="0.2"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</row>
    <row r="736" spans="2:16" x14ac:dyDescent="0.2"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</row>
    <row r="737" spans="2:16" x14ac:dyDescent="0.2"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</row>
    <row r="738" spans="2:16" x14ac:dyDescent="0.2"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</row>
    <row r="739" spans="2:16" x14ac:dyDescent="0.2"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</row>
    <row r="740" spans="2:16" x14ac:dyDescent="0.2"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</row>
    <row r="741" spans="2:16" x14ac:dyDescent="0.2"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</row>
    <row r="742" spans="2:16" x14ac:dyDescent="0.2"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</row>
    <row r="743" spans="2:16" x14ac:dyDescent="0.2"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</row>
    <row r="744" spans="2:16" x14ac:dyDescent="0.2"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</row>
    <row r="745" spans="2:16" x14ac:dyDescent="0.2"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</row>
    <row r="746" spans="2:16" x14ac:dyDescent="0.2"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</row>
    <row r="747" spans="2:16" x14ac:dyDescent="0.2"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</row>
    <row r="748" spans="2:16" x14ac:dyDescent="0.2"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</row>
    <row r="749" spans="2:16" x14ac:dyDescent="0.2"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</row>
    <row r="750" spans="2:16" x14ac:dyDescent="0.2"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</row>
    <row r="751" spans="2:16" x14ac:dyDescent="0.2"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</row>
    <row r="752" spans="2:16" x14ac:dyDescent="0.2"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</row>
    <row r="753" spans="2:16" x14ac:dyDescent="0.2"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</row>
    <row r="754" spans="2:16" x14ac:dyDescent="0.2"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</row>
    <row r="755" spans="2:16" x14ac:dyDescent="0.2"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</row>
    <row r="756" spans="2:16" x14ac:dyDescent="0.2"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</row>
    <row r="757" spans="2:16" x14ac:dyDescent="0.2"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</row>
    <row r="758" spans="2:16" x14ac:dyDescent="0.2"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</row>
    <row r="759" spans="2:16" x14ac:dyDescent="0.2"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</row>
    <row r="760" spans="2:16" x14ac:dyDescent="0.2"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</row>
    <row r="761" spans="2:16" x14ac:dyDescent="0.2"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</row>
    <row r="762" spans="2:16" x14ac:dyDescent="0.2"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</row>
    <row r="763" spans="2:16" x14ac:dyDescent="0.2"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</row>
    <row r="764" spans="2:16" x14ac:dyDescent="0.2"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</row>
    <row r="765" spans="2:16" x14ac:dyDescent="0.2"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</row>
    <row r="766" spans="2:16" x14ac:dyDescent="0.2"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</row>
    <row r="767" spans="2:16" x14ac:dyDescent="0.2"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</row>
    <row r="768" spans="2:16" x14ac:dyDescent="0.2"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</row>
  </sheetData>
  <autoFilter ref="A1:Y1" xr:uid="{3376E3C1-011A-E542-8CC1-5170F699C166}">
    <sortState ref="A2:Y41">
      <sortCondition ref="T1:T41"/>
    </sortState>
  </autoFilter>
  <conditionalFormatting sqref="B5:P11 Q1 B769:P1048576 B15:P39 B1:J1">
    <cfRule type="cellIs" dxfId="82" priority="40" operator="equal">
      <formula>0</formula>
    </cfRule>
  </conditionalFormatting>
  <conditionalFormatting sqref="T2:T11 T769:T1048576 T15:T39">
    <cfRule type="cellIs" dxfId="81" priority="35" operator="lessThanOrEqual">
      <formula>0.05</formula>
    </cfRule>
  </conditionalFormatting>
  <conditionalFormatting sqref="T1">
    <cfRule type="cellIs" dxfId="80" priority="34" operator="lessThanOrEqual">
      <formula>0.05</formula>
    </cfRule>
  </conditionalFormatting>
  <conditionalFormatting sqref="T1">
    <cfRule type="cellIs" dxfId="79" priority="32" operator="lessThanOrEqual">
      <formula>0.05</formula>
    </cfRule>
  </conditionalFormatting>
  <conditionalFormatting sqref="B2:P4">
    <cfRule type="cellIs" dxfId="77" priority="30" operator="equal">
      <formula>0</formula>
    </cfRule>
  </conditionalFormatting>
  <conditionalFormatting sqref="X1:Y1">
    <cfRule type="cellIs" dxfId="76" priority="20" operator="greaterThan">
      <formula>4</formula>
    </cfRule>
    <cfRule type="cellIs" dxfId="75" priority="21" operator="greaterThan">
      <formula>5</formula>
    </cfRule>
  </conditionalFormatting>
  <conditionalFormatting sqref="X1:Y1">
    <cfRule type="cellIs" dxfId="74" priority="18" operator="greaterThanOrEqual">
      <formula>1</formula>
    </cfRule>
    <cfRule type="cellIs" dxfId="73" priority="19" operator="greaterThanOrEqual">
      <formula>2</formula>
    </cfRule>
  </conditionalFormatting>
  <conditionalFormatting sqref="B40:P41">
    <cfRule type="cellIs" dxfId="72" priority="17" operator="equal">
      <formula>0</formula>
    </cfRule>
  </conditionalFormatting>
  <conditionalFormatting sqref="T40:T41">
    <cfRule type="cellIs" dxfId="71" priority="14" operator="lessThanOrEqual">
      <formula>0.05</formula>
    </cfRule>
  </conditionalFormatting>
  <conditionalFormatting sqref="B12:P12">
    <cfRule type="cellIs" dxfId="70" priority="13" operator="equal">
      <formula>0</formula>
    </cfRule>
  </conditionalFormatting>
  <conditionalFormatting sqref="T12">
    <cfRule type="cellIs" dxfId="69" priority="10" operator="lessThanOrEqual">
      <formula>0.05</formula>
    </cfRule>
  </conditionalFormatting>
  <conditionalFormatting sqref="B13:P14">
    <cfRule type="cellIs" dxfId="68" priority="9" operator="equal">
      <formula>0</formula>
    </cfRule>
  </conditionalFormatting>
  <conditionalFormatting sqref="T13:T14">
    <cfRule type="cellIs" dxfId="67" priority="6" operator="lessThanOrEqual">
      <formula>0.05</formula>
    </cfRule>
  </conditionalFormatting>
  <conditionalFormatting sqref="Z1:AA1">
    <cfRule type="cellIs" dxfId="66" priority="4" operator="greaterThan">
      <formula>4</formula>
    </cfRule>
    <cfRule type="cellIs" dxfId="65" priority="5" operator="greaterThan">
      <formula>5</formula>
    </cfRule>
  </conditionalFormatting>
  <conditionalFormatting sqref="Z1:AA1">
    <cfRule type="cellIs" dxfId="64" priority="2" operator="greaterThanOrEqual">
      <formula>1</formula>
    </cfRule>
    <cfRule type="cellIs" dxfId="63" priority="3" operator="greaterThanOrEqual">
      <formula>2</formula>
    </cfRule>
  </conditionalFormatting>
  <conditionalFormatting sqref="K1:P1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7A13-4058-F646-91E3-EF646E00B71D}">
  <sheetPr>
    <tabColor rgb="FFFFC000"/>
  </sheetPr>
  <dimension ref="B2:M42"/>
  <sheetViews>
    <sheetView zoomScaleNormal="100" workbookViewId="0">
      <selection activeCell="H4" sqref="H4"/>
    </sheetView>
  </sheetViews>
  <sheetFormatPr baseColWidth="10" defaultColWidth="8.83203125" defaultRowHeight="15" x14ac:dyDescent="0.2"/>
  <cols>
    <col min="1" max="1" width="2.83203125" style="6" customWidth="1"/>
    <col min="2" max="2" width="8.83203125" style="6"/>
    <col min="3" max="3" width="12" style="6" bestFit="1" customWidth="1"/>
    <col min="4" max="4" width="39" style="6" bestFit="1" customWidth="1"/>
    <col min="5" max="5" width="12.5" style="6" customWidth="1"/>
    <col min="6" max="6" width="13.5" style="6" customWidth="1"/>
    <col min="7" max="7" width="12.1640625" style="6" bestFit="1" customWidth="1"/>
    <col min="8" max="8" width="12.6640625" style="6" bestFit="1" customWidth="1"/>
    <col min="9" max="9" width="12.1640625" style="6" bestFit="1" customWidth="1"/>
    <col min="10" max="10" width="14.83203125" style="6" customWidth="1"/>
    <col min="11" max="11" width="14.33203125" style="6" customWidth="1"/>
    <col min="12" max="12" width="18.6640625" style="6" customWidth="1"/>
    <col min="14" max="16384" width="8.83203125" style="6"/>
  </cols>
  <sheetData>
    <row r="2" spans="2:12" ht="16" thickBot="1" x14ac:dyDescent="0.25">
      <c r="B2" s="70" t="s">
        <v>342</v>
      </c>
      <c r="C2" s="69" t="s">
        <v>354</v>
      </c>
      <c r="D2" s="70" t="s">
        <v>355</v>
      </c>
      <c r="E2" s="69" t="s">
        <v>349</v>
      </c>
      <c r="F2" s="71" t="s">
        <v>346</v>
      </c>
      <c r="G2" s="70" t="s">
        <v>353</v>
      </c>
      <c r="H2" s="70" t="s">
        <v>348</v>
      </c>
      <c r="I2" s="69" t="s">
        <v>347</v>
      </c>
      <c r="J2" s="80" t="s">
        <v>422</v>
      </c>
      <c r="K2" s="70" t="s">
        <v>351</v>
      </c>
      <c r="L2" s="81" t="s">
        <v>423</v>
      </c>
    </row>
    <row r="3" spans="2:12" x14ac:dyDescent="0.2">
      <c r="B3" s="36">
        <v>1</v>
      </c>
      <c r="C3" s="37" t="s">
        <v>277</v>
      </c>
      <c r="D3" s="52" t="s">
        <v>373</v>
      </c>
      <c r="E3" s="55">
        <v>1.5078791678336334E-3</v>
      </c>
      <c r="F3" s="56">
        <v>3.9904274725382129E-3</v>
      </c>
      <c r="G3" s="58">
        <v>2.646384111978449</v>
      </c>
      <c r="H3" s="58">
        <v>1.4040224779999999</v>
      </c>
      <c r="I3" s="55">
        <v>3.6067202587149487E-3</v>
      </c>
      <c r="J3" s="82">
        <v>2.4428875410000002</v>
      </c>
      <c r="K3" s="57">
        <v>5.3413549999999997E-2</v>
      </c>
      <c r="L3" s="58">
        <v>1.272348534</v>
      </c>
    </row>
    <row r="4" spans="2:12" x14ac:dyDescent="0.2">
      <c r="B4" s="36">
        <v>2</v>
      </c>
      <c r="C4" s="37" t="s">
        <v>251</v>
      </c>
      <c r="D4" s="52" t="s">
        <v>392</v>
      </c>
      <c r="E4" s="55">
        <v>2.1466881842528898E-3</v>
      </c>
      <c r="F4" s="56">
        <v>8.391669473420192E-4</v>
      </c>
      <c r="G4" s="57">
        <v>0.3909123614215419</v>
      </c>
      <c r="H4" s="58">
        <v>-1.355082889</v>
      </c>
      <c r="I4" s="55">
        <v>5.8622669096173854E-3</v>
      </c>
      <c r="J4" s="82">
        <v>2.2319344120000002</v>
      </c>
      <c r="K4" s="57">
        <v>5.3413549999999997E-2</v>
      </c>
      <c r="L4" s="58">
        <v>1.272348534</v>
      </c>
    </row>
    <row r="5" spans="2:12" x14ac:dyDescent="0.2">
      <c r="B5" s="36">
        <v>3</v>
      </c>
      <c r="C5" s="37" t="s">
        <v>267</v>
      </c>
      <c r="D5" s="52" t="s">
        <v>395</v>
      </c>
      <c r="E5" s="55">
        <v>5.6633386946622804E-3</v>
      </c>
      <c r="F5" s="56">
        <v>9.5061920897666977E-2</v>
      </c>
      <c r="G5" s="59">
        <v>16.785491036808946</v>
      </c>
      <c r="H5" s="58">
        <v>4.0691428370000002</v>
      </c>
      <c r="I5" s="55">
        <v>6.9633471442793887E-3</v>
      </c>
      <c r="J5" s="82">
        <v>2.1571819529999998</v>
      </c>
      <c r="K5" s="57">
        <v>5.3413549999999997E-2</v>
      </c>
      <c r="L5" s="58">
        <v>1.272348534</v>
      </c>
    </row>
    <row r="6" spans="2:12" x14ac:dyDescent="0.2">
      <c r="B6" s="36">
        <v>4</v>
      </c>
      <c r="C6" s="37" t="s">
        <v>268</v>
      </c>
      <c r="D6" s="52" t="s">
        <v>388</v>
      </c>
      <c r="E6" s="55">
        <v>7.5737798178579924E-3</v>
      </c>
      <c r="F6" s="56">
        <v>9.7404231700266297E-2</v>
      </c>
      <c r="G6" s="59">
        <v>12.860716054961054</v>
      </c>
      <c r="H6" s="58">
        <v>3.6848990659999998</v>
      </c>
      <c r="I6" s="55">
        <v>7.341470509532726E-3</v>
      </c>
      <c r="J6" s="82">
        <v>2.134216941</v>
      </c>
      <c r="K6" s="57">
        <v>5.3413549999999997E-2</v>
      </c>
      <c r="L6" s="58">
        <v>1.272348534</v>
      </c>
    </row>
    <row r="7" spans="2:12" x14ac:dyDescent="0.2">
      <c r="B7" s="36">
        <v>5</v>
      </c>
      <c r="C7" s="37" t="s">
        <v>226</v>
      </c>
      <c r="D7" s="52" t="s">
        <v>367</v>
      </c>
      <c r="E7" s="55">
        <v>5.8413628205717218E-3</v>
      </c>
      <c r="F7" s="56">
        <v>1.3073789074188249E-3</v>
      </c>
      <c r="G7" s="57">
        <v>0.22381402210021692</v>
      </c>
      <c r="H7" s="58">
        <v>-2.1596276699999999</v>
      </c>
      <c r="I7" s="55">
        <v>7.3430547720574777E-3</v>
      </c>
      <c r="J7" s="82">
        <v>2.1341232319999999</v>
      </c>
      <c r="K7" s="57">
        <v>5.3413549999999997E-2</v>
      </c>
      <c r="L7" s="58">
        <v>1.272348534</v>
      </c>
    </row>
    <row r="8" spans="2:12" x14ac:dyDescent="0.2">
      <c r="B8" s="36">
        <v>6</v>
      </c>
      <c r="C8" s="37" t="s">
        <v>237</v>
      </c>
      <c r="D8" s="52" t="s">
        <v>374</v>
      </c>
      <c r="E8" s="55">
        <v>7.3949845383303571E-4</v>
      </c>
      <c r="F8" s="56">
        <v>2.0991126537796201E-3</v>
      </c>
      <c r="G8" s="58">
        <v>2.8385625999612416</v>
      </c>
      <c r="H8" s="58">
        <v>1.505160558</v>
      </c>
      <c r="I8" s="55">
        <v>9.0420977638628365E-3</v>
      </c>
      <c r="J8" s="82">
        <v>2.0437308019999998</v>
      </c>
      <c r="K8" s="57">
        <v>5.3413549999999997E-2</v>
      </c>
      <c r="L8" s="58">
        <v>1.272348534</v>
      </c>
    </row>
    <row r="9" spans="2:12" x14ac:dyDescent="0.2">
      <c r="B9" s="36">
        <v>7</v>
      </c>
      <c r="C9" s="37" t="s">
        <v>222</v>
      </c>
      <c r="D9" s="52" t="s">
        <v>376</v>
      </c>
      <c r="E9" s="55">
        <v>8.7336486213226965E-3</v>
      </c>
      <c r="F9" s="56">
        <v>1.4977620699358251E-3</v>
      </c>
      <c r="G9" s="57">
        <v>0.17149328246148188</v>
      </c>
      <c r="H9" s="58">
        <v>-2.543776029</v>
      </c>
      <c r="I9" s="55">
        <v>9.347371742743216E-3</v>
      </c>
      <c r="J9" s="82">
        <v>2.0293104849999999</v>
      </c>
      <c r="K9" s="57">
        <v>5.3413549999999997E-2</v>
      </c>
      <c r="L9" s="58">
        <v>1.272348534</v>
      </c>
    </row>
    <row r="10" spans="2:12" x14ac:dyDescent="0.2">
      <c r="B10" s="36">
        <v>8</v>
      </c>
      <c r="C10" s="37" t="s">
        <v>236</v>
      </c>
      <c r="D10" s="54" t="s">
        <v>357</v>
      </c>
      <c r="E10" s="55">
        <v>1.4580814441150411E-3</v>
      </c>
      <c r="F10" s="56">
        <v>5.714964690054585E-3</v>
      </c>
      <c r="G10" s="58">
        <v>3.9195099238939908</v>
      </c>
      <c r="H10" s="58">
        <v>1.970673278</v>
      </c>
      <c r="I10" s="55">
        <v>1.7446671376160381E-2</v>
      </c>
      <c r="J10" s="82">
        <v>1.758287419</v>
      </c>
      <c r="K10" s="57">
        <v>8.0992930000000005E-2</v>
      </c>
      <c r="L10" s="58">
        <v>1.0915528919999999</v>
      </c>
    </row>
    <row r="11" spans="2:12" x14ac:dyDescent="0.2">
      <c r="B11" s="36">
        <v>9</v>
      </c>
      <c r="C11" s="37" t="s">
        <v>234</v>
      </c>
      <c r="D11" s="54" t="s">
        <v>356</v>
      </c>
      <c r="E11" s="55">
        <v>1.2966748020595727E-2</v>
      </c>
      <c r="F11" s="56">
        <v>5.7521606273060653E-2</v>
      </c>
      <c r="G11" s="58">
        <v>4.436085761957913</v>
      </c>
      <c r="H11" s="58">
        <v>2.1492872570000001</v>
      </c>
      <c r="I11" s="55">
        <v>1.9494376500918943E-2</v>
      </c>
      <c r="J11" s="82">
        <v>1.710090651</v>
      </c>
      <c r="K11" s="57">
        <v>8.0992930000000005E-2</v>
      </c>
      <c r="L11" s="58">
        <v>1.0915528919999999</v>
      </c>
    </row>
    <row r="12" spans="2:12" x14ac:dyDescent="0.2">
      <c r="B12" s="36">
        <v>10</v>
      </c>
      <c r="C12" s="37" t="s">
        <v>242</v>
      </c>
      <c r="D12" s="52" t="s">
        <v>364</v>
      </c>
      <c r="E12" s="55">
        <v>7.3808656330499557E-3</v>
      </c>
      <c r="F12" s="56">
        <v>1.9767091473778015E-3</v>
      </c>
      <c r="G12" s="57">
        <v>0.26781535468231749</v>
      </c>
      <c r="H12" s="58">
        <v>-1.900689418</v>
      </c>
      <c r="I12" s="55">
        <v>2.2349886874016449E-2</v>
      </c>
      <c r="J12" s="82">
        <v>1.6507246710000001</v>
      </c>
      <c r="K12" s="57">
        <v>8.0992930000000005E-2</v>
      </c>
      <c r="L12" s="58">
        <v>1.0915528919999999</v>
      </c>
    </row>
    <row r="13" spans="2:12" x14ac:dyDescent="0.2">
      <c r="B13" s="36">
        <v>11</v>
      </c>
      <c r="C13" s="37" t="s">
        <v>240</v>
      </c>
      <c r="D13" s="52" t="s">
        <v>371</v>
      </c>
      <c r="E13" s="55">
        <v>5.1034228001458652E-3</v>
      </c>
      <c r="F13" s="56">
        <v>1.2165619990552737E-3</v>
      </c>
      <c r="G13" s="57">
        <v>0.238381581675048</v>
      </c>
      <c r="H13" s="58">
        <v>-2.0686553230000002</v>
      </c>
      <c r="I13" s="55">
        <v>2.4771319121619916E-2</v>
      </c>
      <c r="J13" s="82">
        <v>1.6060508659999999</v>
      </c>
      <c r="K13" s="57">
        <v>8.0992930000000005E-2</v>
      </c>
      <c r="L13" s="58">
        <v>1.0915528919999999</v>
      </c>
    </row>
    <row r="14" spans="2:12" x14ac:dyDescent="0.2">
      <c r="B14" s="36">
        <v>12</v>
      </c>
      <c r="C14" s="37" t="s">
        <v>241</v>
      </c>
      <c r="D14" s="53" t="s">
        <v>369</v>
      </c>
      <c r="E14" s="55">
        <v>5.1169498584051733E-3</v>
      </c>
      <c r="F14" s="56">
        <v>1.5547610871033144E-3</v>
      </c>
      <c r="G14" s="57">
        <v>0.30384528481346013</v>
      </c>
      <c r="H14" s="58">
        <v>-1.718591191</v>
      </c>
      <c r="I14" s="55">
        <v>2.7626489489148979E-2</v>
      </c>
      <c r="J14" s="82">
        <v>1.5586742979999999</v>
      </c>
      <c r="K14" s="57">
        <v>8.0992930000000005E-2</v>
      </c>
      <c r="L14" s="58">
        <v>1.0915528919999999</v>
      </c>
    </row>
    <row r="15" spans="2:12" x14ac:dyDescent="0.2">
      <c r="B15" s="36">
        <v>13</v>
      </c>
      <c r="C15" s="37" t="s">
        <v>229</v>
      </c>
      <c r="D15" s="52" t="s">
        <v>368</v>
      </c>
      <c r="E15" s="55">
        <v>2.6166722205479944E-3</v>
      </c>
      <c r="F15" s="56">
        <v>8.4995881050429199E-4</v>
      </c>
      <c r="G15" s="57">
        <v>0.32482433368222563</v>
      </c>
      <c r="H15" s="58">
        <v>-1.622268381</v>
      </c>
      <c r="I15" s="55">
        <v>2.941443088384901E-2</v>
      </c>
      <c r="J15" s="82">
        <v>1.53143955</v>
      </c>
      <c r="K15" s="57">
        <v>8.0992930000000005E-2</v>
      </c>
      <c r="L15" s="58">
        <v>1.0915528919999999</v>
      </c>
    </row>
    <row r="16" spans="2:12" x14ac:dyDescent="0.2">
      <c r="B16" s="36">
        <v>14</v>
      </c>
      <c r="C16" s="37" t="s">
        <v>228</v>
      </c>
      <c r="D16" s="52" t="s">
        <v>366</v>
      </c>
      <c r="E16" s="55">
        <v>3.0610411780974036E-3</v>
      </c>
      <c r="F16" s="56">
        <v>9.5804870770705775E-4</v>
      </c>
      <c r="G16" s="57">
        <v>0.31298131974249849</v>
      </c>
      <c r="H16" s="58">
        <v>-1.675851542</v>
      </c>
      <c r="I16" s="55">
        <v>3.0035620743920355E-2</v>
      </c>
      <c r="J16" s="82">
        <v>1.522363388</v>
      </c>
      <c r="K16" s="57">
        <v>8.0992930000000005E-2</v>
      </c>
      <c r="L16" s="58">
        <v>1.0915528919999999</v>
      </c>
    </row>
    <row r="17" spans="2:12" x14ac:dyDescent="0.2">
      <c r="B17" s="36">
        <v>15</v>
      </c>
      <c r="C17" s="37" t="s">
        <v>287</v>
      </c>
      <c r="D17" s="52" t="s">
        <v>393</v>
      </c>
      <c r="E17" s="55">
        <v>5.4406493882261798E-4</v>
      </c>
      <c r="F17" s="56">
        <v>1.384386856236025E-3</v>
      </c>
      <c r="G17" s="58">
        <v>2.544525032676987</v>
      </c>
      <c r="H17" s="58">
        <v>1.3473963840000001</v>
      </c>
      <c r="I17" s="55">
        <v>3.2997300811774252E-2</v>
      </c>
      <c r="J17" s="82">
        <v>1.481521584</v>
      </c>
      <c r="K17" s="57">
        <v>8.0992930000000005E-2</v>
      </c>
      <c r="L17" s="58">
        <v>1.0915528919999999</v>
      </c>
    </row>
    <row r="18" spans="2:12" x14ac:dyDescent="0.2">
      <c r="B18" s="36">
        <v>16</v>
      </c>
      <c r="C18" s="37" t="s">
        <v>257</v>
      </c>
      <c r="D18" s="52" t="s">
        <v>359</v>
      </c>
      <c r="E18" s="55">
        <v>0.43754174573235094</v>
      </c>
      <c r="F18" s="56">
        <v>0.60054279974950575</v>
      </c>
      <c r="G18" s="58">
        <v>1.372538290590595</v>
      </c>
      <c r="H18" s="57">
        <v>0.45684639799999999</v>
      </c>
      <c r="I18" s="55">
        <v>3.3737745464370444E-2</v>
      </c>
      <c r="J18" s="82">
        <v>1.4718839429999999</v>
      </c>
      <c r="K18" s="57">
        <v>8.0992930000000005E-2</v>
      </c>
      <c r="L18" s="58">
        <v>1.0915528919999999</v>
      </c>
    </row>
    <row r="19" spans="2:12" x14ac:dyDescent="0.2">
      <c r="B19" s="36">
        <v>17</v>
      </c>
      <c r="C19" s="37" t="s">
        <v>227</v>
      </c>
      <c r="D19" s="52" t="s">
        <v>396</v>
      </c>
      <c r="E19" s="55">
        <v>2.1011053718273023E-3</v>
      </c>
      <c r="F19" s="56">
        <v>7.4569980510205919E-4</v>
      </c>
      <c r="G19" s="57">
        <v>0.35490833306162767</v>
      </c>
      <c r="H19" s="58">
        <v>-1.4944816460000001</v>
      </c>
      <c r="I19" s="55">
        <v>3.4421995059928656E-2</v>
      </c>
      <c r="J19" s="82">
        <v>1.4631639620000001</v>
      </c>
      <c r="K19" s="57">
        <v>8.0992930000000005E-2</v>
      </c>
      <c r="L19" s="58">
        <v>1.0915528919999999</v>
      </c>
    </row>
    <row r="20" spans="2:12" x14ac:dyDescent="0.2">
      <c r="B20" s="36">
        <v>18</v>
      </c>
      <c r="C20" s="37" t="s">
        <v>215</v>
      </c>
      <c r="D20" s="52" t="s">
        <v>378</v>
      </c>
      <c r="E20" s="55">
        <v>2.6901732191277122E-3</v>
      </c>
      <c r="F20" s="56">
        <v>1.1880771236870559E-3</v>
      </c>
      <c r="G20" s="57">
        <v>0.44163591966479004</v>
      </c>
      <c r="H20" s="58">
        <v>-1.179070579</v>
      </c>
      <c r="I20" s="55">
        <v>4.2175674108503453E-2</v>
      </c>
      <c r="J20" s="82">
        <v>1.3749379669999999</v>
      </c>
      <c r="K20" s="57">
        <v>9.1106039999999999E-2</v>
      </c>
      <c r="L20" s="58">
        <v>1.0404528179999999</v>
      </c>
    </row>
    <row r="21" spans="2:12" x14ac:dyDescent="0.2">
      <c r="B21" s="36">
        <v>19</v>
      </c>
      <c r="C21" s="37" t="s">
        <v>238</v>
      </c>
      <c r="D21" s="52" t="s">
        <v>362</v>
      </c>
      <c r="E21" s="55">
        <v>1.1612115843729989E-3</v>
      </c>
      <c r="F21" s="56">
        <v>2.5568677325147598E-3</v>
      </c>
      <c r="G21" s="58">
        <v>2.2018965078576542</v>
      </c>
      <c r="H21" s="58">
        <v>1.138746662</v>
      </c>
      <c r="I21" s="55">
        <v>4.3275370171628642E-2</v>
      </c>
      <c r="J21" s="82">
        <v>1.3637592089999999</v>
      </c>
      <c r="K21" s="57">
        <v>9.1106039999999999E-2</v>
      </c>
      <c r="L21" s="58">
        <v>1.0404528179999999</v>
      </c>
    </row>
    <row r="22" spans="2:12" x14ac:dyDescent="0.2">
      <c r="B22" s="36">
        <v>20</v>
      </c>
      <c r="C22" s="37" t="s">
        <v>206</v>
      </c>
      <c r="D22" s="52" t="s">
        <v>360</v>
      </c>
      <c r="E22" s="55">
        <v>1.209332464022679E-3</v>
      </c>
      <c r="F22" s="56">
        <v>2.5918670325287599E-3</v>
      </c>
      <c r="G22" s="58">
        <v>2.1432212477843096</v>
      </c>
      <c r="H22" s="58">
        <v>1.099780789</v>
      </c>
      <c r="I22" s="55">
        <v>4.9033227485585647E-2</v>
      </c>
      <c r="J22" s="82">
        <v>1.30950952</v>
      </c>
      <c r="K22" s="57">
        <v>9.8066449999999999E-2</v>
      </c>
      <c r="L22" s="58">
        <v>1.008479524</v>
      </c>
    </row>
    <row r="23" spans="2:12" x14ac:dyDescent="0.2">
      <c r="B23" s="36">
        <v>21</v>
      </c>
      <c r="C23" s="37" t="s">
        <v>235</v>
      </c>
      <c r="D23" s="52" t="s">
        <v>383</v>
      </c>
      <c r="E23" s="55">
        <v>6.1454000868585599E-3</v>
      </c>
      <c r="F23" s="56">
        <v>8.8924931134624699E-3</v>
      </c>
      <c r="G23" s="58">
        <v>1.4470161401660968</v>
      </c>
      <c r="H23" s="57">
        <v>0.53308101399999996</v>
      </c>
      <c r="I23" s="55">
        <v>0.13189739249839361</v>
      </c>
      <c r="J23" s="56">
        <v>0.87976379000000005</v>
      </c>
      <c r="K23" s="57">
        <v>0.25123313000000003</v>
      </c>
      <c r="L23" s="57">
        <v>0.59992309300000002</v>
      </c>
    </row>
    <row r="24" spans="2:12" x14ac:dyDescent="0.2">
      <c r="B24" s="36">
        <v>22</v>
      </c>
      <c r="C24" s="37" t="s">
        <v>225</v>
      </c>
      <c r="D24" s="52" t="s">
        <v>397</v>
      </c>
      <c r="E24" s="55">
        <v>2.2345630586670796E-3</v>
      </c>
      <c r="F24" s="56">
        <v>1.1937228404569741E-3</v>
      </c>
      <c r="G24" s="57">
        <v>0.53420861668098629</v>
      </c>
      <c r="H24" s="57">
        <v>-0.90452484799999999</v>
      </c>
      <c r="I24" s="55">
        <v>0.14508446415380583</v>
      </c>
      <c r="J24" s="56">
        <v>0.83837908999999999</v>
      </c>
      <c r="K24" s="57">
        <v>0.26378993000000001</v>
      </c>
      <c r="L24" s="57">
        <v>0.57874177900000001</v>
      </c>
    </row>
    <row r="25" spans="2:12" x14ac:dyDescent="0.2">
      <c r="B25" s="36">
        <v>23</v>
      </c>
      <c r="C25" s="37" t="s">
        <v>273</v>
      </c>
      <c r="D25" s="52" t="s">
        <v>391</v>
      </c>
      <c r="E25" s="55">
        <v>5.4149961495543386E-3</v>
      </c>
      <c r="F25" s="56">
        <v>2.2152256549528644E-3</v>
      </c>
      <c r="G25" s="57">
        <v>0.40909090122532782</v>
      </c>
      <c r="H25" s="58">
        <v>-1.2895066449999999</v>
      </c>
      <c r="I25" s="55">
        <v>0.16557304315411306</v>
      </c>
      <c r="J25" s="56">
        <v>0.78101036899999998</v>
      </c>
      <c r="K25" s="57">
        <v>0.28795312000000001</v>
      </c>
      <c r="L25" s="57">
        <v>0.54067821400000005</v>
      </c>
    </row>
    <row r="26" spans="2:12" x14ac:dyDescent="0.2">
      <c r="B26" s="36">
        <v>24</v>
      </c>
      <c r="C26" s="37" t="s">
        <v>272</v>
      </c>
      <c r="D26" s="52" t="s">
        <v>379</v>
      </c>
      <c r="E26" s="55">
        <v>5.5237665196962195E-3</v>
      </c>
      <c r="F26" s="56">
        <v>2.4317735326887112E-3</v>
      </c>
      <c r="G26" s="57">
        <v>0.44023829103161427</v>
      </c>
      <c r="H26" s="58">
        <v>-1.183643462</v>
      </c>
      <c r="I26" s="55">
        <v>0.18308242689552526</v>
      </c>
      <c r="J26" s="56">
        <v>0.737353339</v>
      </c>
      <c r="K26" s="57">
        <v>0.30228231</v>
      </c>
      <c r="L26" s="57">
        <v>0.51958726499999996</v>
      </c>
    </row>
    <row r="27" spans="2:12" x14ac:dyDescent="0.2">
      <c r="B27" s="36">
        <v>25</v>
      </c>
      <c r="C27" s="37" t="s">
        <v>207</v>
      </c>
      <c r="D27" s="52" t="s">
        <v>380</v>
      </c>
      <c r="E27" s="55">
        <v>7.9100237248953245E-4</v>
      </c>
      <c r="F27" s="56">
        <v>1.1017264904297859E-3</v>
      </c>
      <c r="G27" s="58">
        <v>1.3928232439585575</v>
      </c>
      <c r="H27" s="57">
        <v>0.47801218499999998</v>
      </c>
      <c r="I27" s="55">
        <v>0.18892644491005903</v>
      </c>
      <c r="J27" s="56">
        <v>0.72370724799999997</v>
      </c>
      <c r="K27" s="57">
        <v>0.30228231</v>
      </c>
      <c r="L27" s="57">
        <v>0.51958726499999996</v>
      </c>
    </row>
    <row r="28" spans="2:12" x14ac:dyDescent="0.2">
      <c r="B28" s="36">
        <v>26</v>
      </c>
      <c r="C28" s="37" t="s">
        <v>247</v>
      </c>
      <c r="D28" s="52" t="s">
        <v>372</v>
      </c>
      <c r="E28" s="55">
        <v>1.7386332576499702E-3</v>
      </c>
      <c r="F28" s="56">
        <v>1.1843270055060422E-3</v>
      </c>
      <c r="G28" s="57">
        <v>0.68118276254926935</v>
      </c>
      <c r="H28" s="57">
        <v>-0.55388616700000004</v>
      </c>
      <c r="I28" s="55">
        <v>0.24278619071057192</v>
      </c>
      <c r="J28" s="56">
        <v>0.61477601900000001</v>
      </c>
      <c r="K28" s="57">
        <v>0.37351721999999998</v>
      </c>
      <c r="L28" s="57">
        <v>0.42768937600000001</v>
      </c>
    </row>
    <row r="29" spans="2:12" x14ac:dyDescent="0.2">
      <c r="B29" s="36">
        <v>27</v>
      </c>
      <c r="C29" s="37" t="s">
        <v>217</v>
      </c>
      <c r="D29" s="52" t="s">
        <v>398</v>
      </c>
      <c r="E29" s="55">
        <v>2.739685064460773E-3</v>
      </c>
      <c r="F29" s="56">
        <v>1.6031975368518321E-3</v>
      </c>
      <c r="G29" s="57">
        <v>0.58517585019115137</v>
      </c>
      <c r="H29" s="57">
        <v>-0.77305786300000001</v>
      </c>
      <c r="I29" s="55">
        <v>0.32012336115195456</v>
      </c>
      <c r="J29" s="56">
        <v>0.49468263200000001</v>
      </c>
      <c r="K29" s="57">
        <v>0.47282006999999998</v>
      </c>
      <c r="L29" s="57">
        <v>0.32530409900000001</v>
      </c>
    </row>
    <row r="30" spans="2:12" x14ac:dyDescent="0.2">
      <c r="B30" s="36">
        <v>28</v>
      </c>
      <c r="C30" s="37" t="s">
        <v>256</v>
      </c>
      <c r="D30" s="52" t="s">
        <v>386</v>
      </c>
      <c r="E30" s="55">
        <v>8.208976833201353E-4</v>
      </c>
      <c r="F30" s="56">
        <v>1.2705644647478815E-3</v>
      </c>
      <c r="G30" s="58">
        <v>1.5477744554096693</v>
      </c>
      <c r="H30" s="57">
        <v>0.63019525499999995</v>
      </c>
      <c r="I30" s="55">
        <v>0.33120679277536569</v>
      </c>
      <c r="J30" s="56">
        <v>0.47990076500000001</v>
      </c>
      <c r="K30" s="57">
        <v>0.47282006999999998</v>
      </c>
      <c r="L30" s="57">
        <v>0.32530409900000001</v>
      </c>
    </row>
    <row r="31" spans="2:12" x14ac:dyDescent="0.2">
      <c r="B31" s="36">
        <v>29</v>
      </c>
      <c r="C31" s="37" t="s">
        <v>250</v>
      </c>
      <c r="D31" s="52" t="s">
        <v>363</v>
      </c>
      <c r="E31" s="55">
        <v>9.6798496214209058E-4</v>
      </c>
      <c r="F31" s="56">
        <v>1.8452580023836352E-3</v>
      </c>
      <c r="G31" s="58">
        <v>1.9062878810639723</v>
      </c>
      <c r="H31" s="57">
        <v>0.93076600700000001</v>
      </c>
      <c r="I31" s="55">
        <v>0.3427945495667189</v>
      </c>
      <c r="J31" s="56">
        <v>0.464966092</v>
      </c>
      <c r="K31" s="57">
        <v>0.47282006999999998</v>
      </c>
      <c r="L31" s="57">
        <v>0.32530409900000001</v>
      </c>
    </row>
    <row r="32" spans="2:12" x14ac:dyDescent="0.2">
      <c r="B32" s="36">
        <v>30</v>
      </c>
      <c r="C32" s="37" t="s">
        <v>209</v>
      </c>
      <c r="D32" s="52" t="s">
        <v>358</v>
      </c>
      <c r="E32" s="55">
        <v>3.243466956308623E-3</v>
      </c>
      <c r="F32" s="56">
        <v>2.7263143244634449E-3</v>
      </c>
      <c r="G32" s="57">
        <v>0.84055560336777801</v>
      </c>
      <c r="H32" s="57">
        <v>-0.250584837</v>
      </c>
      <c r="I32" s="55">
        <v>0.39347349656174624</v>
      </c>
      <c r="J32" s="56">
        <v>0.40508451499999998</v>
      </c>
      <c r="K32" s="57">
        <v>0.52463132999999995</v>
      </c>
      <c r="L32" s="57">
        <v>0.28014577899999998</v>
      </c>
    </row>
    <row r="33" spans="2:12" x14ac:dyDescent="0.2">
      <c r="B33" s="36">
        <v>31</v>
      </c>
      <c r="C33" s="37" t="s">
        <v>261</v>
      </c>
      <c r="D33" s="52" t="s">
        <v>382</v>
      </c>
      <c r="E33" s="55">
        <v>2.0026340611550082E-3</v>
      </c>
      <c r="F33" s="56">
        <v>1.6019338515688272E-3</v>
      </c>
      <c r="G33" s="57">
        <v>0.79991341535703264</v>
      </c>
      <c r="H33" s="57">
        <v>-0.32208424699999999</v>
      </c>
      <c r="I33" s="55">
        <v>0.4278327038831744</v>
      </c>
      <c r="J33" s="56">
        <v>0.36872602100000001</v>
      </c>
      <c r="K33" s="57">
        <v>0.55204220000000004</v>
      </c>
      <c r="L33" s="57">
        <v>0.25802772299999999</v>
      </c>
    </row>
    <row r="34" spans="2:12" x14ac:dyDescent="0.2">
      <c r="B34" s="36">
        <v>32</v>
      </c>
      <c r="C34" s="37" t="s">
        <v>264</v>
      </c>
      <c r="D34" s="52" t="s">
        <v>384</v>
      </c>
      <c r="E34" s="55">
        <v>4.4023306184174148E-3</v>
      </c>
      <c r="F34" s="56">
        <v>5.4767498891535133E-3</v>
      </c>
      <c r="G34" s="58">
        <v>1.2440569243575665</v>
      </c>
      <c r="H34" s="57">
        <v>0.31505250000000001</v>
      </c>
      <c r="I34" s="55">
        <v>0.44913299945309093</v>
      </c>
      <c r="J34" s="56">
        <v>0.34762503500000003</v>
      </c>
      <c r="K34" s="57">
        <v>0.56141624999999995</v>
      </c>
      <c r="L34" s="57">
        <v>0.25071502200000001</v>
      </c>
    </row>
    <row r="35" spans="2:12" x14ac:dyDescent="0.2">
      <c r="B35" s="36">
        <v>33</v>
      </c>
      <c r="C35" s="37" t="s">
        <v>216</v>
      </c>
      <c r="D35" s="52" t="s">
        <v>377</v>
      </c>
      <c r="E35" s="55">
        <v>1.8771524426761659E-3</v>
      </c>
      <c r="F35" s="56">
        <v>1.5950186057045706E-3</v>
      </c>
      <c r="G35" s="57">
        <v>0.8497011587565203</v>
      </c>
      <c r="H35" s="57">
        <v>-0.234972563</v>
      </c>
      <c r="I35" s="55">
        <v>0.56523893134719883</v>
      </c>
      <c r="J35" s="56">
        <v>0.247767933</v>
      </c>
      <c r="K35" s="57">
        <v>0.68513809999999997</v>
      </c>
      <c r="L35" s="57">
        <v>0.16422188200000001</v>
      </c>
    </row>
    <row r="36" spans="2:12" x14ac:dyDescent="0.2">
      <c r="B36" s="36">
        <v>34</v>
      </c>
      <c r="C36" s="37" t="s">
        <v>232</v>
      </c>
      <c r="D36" s="52" t="s">
        <v>365</v>
      </c>
      <c r="E36" s="55">
        <v>1.0789512923053894E-3</v>
      </c>
      <c r="F36" s="56">
        <v>8.8095151883100121E-4</v>
      </c>
      <c r="G36" s="57">
        <v>0.8164886822172267</v>
      </c>
      <c r="H36" s="57">
        <v>-0.29249520699999998</v>
      </c>
      <c r="I36" s="55">
        <v>0.58262889289803599</v>
      </c>
      <c r="J36" s="56">
        <v>0.23460798199999999</v>
      </c>
      <c r="K36" s="57">
        <v>0.68544576000000002</v>
      </c>
      <c r="L36" s="57">
        <v>0.164026908</v>
      </c>
    </row>
    <row r="37" spans="2:12" x14ac:dyDescent="0.2">
      <c r="B37" s="36">
        <v>35</v>
      </c>
      <c r="C37" s="37" t="s">
        <v>220</v>
      </c>
      <c r="D37" s="52" t="s">
        <v>387</v>
      </c>
      <c r="E37" s="55">
        <v>4.7633599756723389E-3</v>
      </c>
      <c r="F37" s="56">
        <v>3.752703904558122E-3</v>
      </c>
      <c r="G37" s="57">
        <v>0.78782706403129554</v>
      </c>
      <c r="H37" s="57">
        <v>-0.34404911700000002</v>
      </c>
      <c r="I37" s="55">
        <v>0.65537312424518279</v>
      </c>
      <c r="J37" s="56">
        <v>0.18351137200000001</v>
      </c>
      <c r="K37" s="57">
        <v>0.74899786000000002</v>
      </c>
      <c r="L37" s="57">
        <v>0.12551942499999999</v>
      </c>
    </row>
    <row r="38" spans="2:12" x14ac:dyDescent="0.2">
      <c r="B38" s="36">
        <v>36</v>
      </c>
      <c r="C38" s="37" t="s">
        <v>239</v>
      </c>
      <c r="D38" s="52" t="s">
        <v>381</v>
      </c>
      <c r="E38" s="55">
        <v>4.2149615865685426E-3</v>
      </c>
      <c r="F38" s="56">
        <v>4.5319413052765612E-3</v>
      </c>
      <c r="G38" s="58">
        <v>1.0752034656064509</v>
      </c>
      <c r="H38" s="57">
        <v>0.104609693</v>
      </c>
      <c r="I38" s="55">
        <v>0.83323162794318861</v>
      </c>
      <c r="J38" s="56">
        <v>7.9234253000000004E-2</v>
      </c>
      <c r="K38" s="57">
        <v>0.92581292000000004</v>
      </c>
      <c r="L38" s="57">
        <v>3.3476763E-2</v>
      </c>
    </row>
    <row r="39" spans="2:12" x14ac:dyDescent="0.2">
      <c r="B39" s="36">
        <v>37</v>
      </c>
      <c r="C39" s="37" t="s">
        <v>231</v>
      </c>
      <c r="D39" s="52" t="s">
        <v>370</v>
      </c>
      <c r="E39" s="55">
        <v>2.0579104565927077E-3</v>
      </c>
      <c r="F39" s="56">
        <v>1.9723241293109106E-3</v>
      </c>
      <c r="G39" s="57">
        <v>0.95841105379118252</v>
      </c>
      <c r="H39" s="57">
        <v>-6.1283547000000001E-2</v>
      </c>
      <c r="I39" s="55">
        <v>0.88731720907902012</v>
      </c>
      <c r="J39" s="56">
        <v>5.1921095E-2</v>
      </c>
      <c r="K39" s="57">
        <v>0.95926184999999997</v>
      </c>
      <c r="L39" s="57">
        <v>1.8062828E-2</v>
      </c>
    </row>
    <row r="40" spans="2:12" x14ac:dyDescent="0.2">
      <c r="B40" s="36">
        <v>38</v>
      </c>
      <c r="C40" s="37" t="s">
        <v>255</v>
      </c>
      <c r="D40" s="52" t="s">
        <v>399</v>
      </c>
      <c r="E40" s="55">
        <v>2.1906221169296714E-3</v>
      </c>
      <c r="F40" s="56">
        <v>2.2875558411131988E-3</v>
      </c>
      <c r="G40" s="58">
        <v>1.0442494045113484</v>
      </c>
      <c r="H40" s="57">
        <v>6.2466320999999998E-2</v>
      </c>
      <c r="I40" s="55">
        <v>0.96264665507159886</v>
      </c>
      <c r="J40" s="56">
        <v>1.6533094000000002E-2</v>
      </c>
      <c r="K40" s="57">
        <v>0.99523397999999996</v>
      </c>
      <c r="L40" s="57">
        <v>2.0748049999999999E-3</v>
      </c>
    </row>
    <row r="41" spans="2:12" x14ac:dyDescent="0.2">
      <c r="B41" s="36">
        <v>39</v>
      </c>
      <c r="C41" s="37" t="s">
        <v>286</v>
      </c>
      <c r="D41" s="52" t="s">
        <v>389</v>
      </c>
      <c r="E41" s="55">
        <v>1.2864344264435074E-3</v>
      </c>
      <c r="F41" s="56">
        <v>1.2893820951984782E-3</v>
      </c>
      <c r="G41" s="58">
        <v>1.0022913478482691</v>
      </c>
      <c r="H41" s="57">
        <v>3.3019350000000002E-3</v>
      </c>
      <c r="I41" s="55">
        <v>0.99383459091105886</v>
      </c>
      <c r="J41" s="56">
        <v>2.6858910000000001E-3</v>
      </c>
      <c r="K41" s="57">
        <v>0.99523397999999996</v>
      </c>
      <c r="L41" s="57">
        <v>2.0748049999999999E-3</v>
      </c>
    </row>
    <row r="42" spans="2:12" x14ac:dyDescent="0.2">
      <c r="B42" s="36">
        <v>40</v>
      </c>
      <c r="C42" s="37" t="s">
        <v>304</v>
      </c>
      <c r="D42" s="52" t="s">
        <v>390</v>
      </c>
      <c r="E42" s="55">
        <v>1.4096524742056688E-3</v>
      </c>
      <c r="F42" s="56">
        <v>1.4118831619241627E-3</v>
      </c>
      <c r="G42" s="58">
        <v>1.0015824380542806</v>
      </c>
      <c r="H42" s="57">
        <v>2.2811709999999998E-3</v>
      </c>
      <c r="I42" s="55">
        <v>0.99523397959961701</v>
      </c>
      <c r="J42" s="56">
        <v>2.0748049999999999E-3</v>
      </c>
      <c r="K42" s="57">
        <v>0.99523397999999996</v>
      </c>
      <c r="L42" s="57">
        <v>2.0748049999999999E-3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Complete list</vt:lpstr>
      <vt:lpstr>Working list</vt:lpstr>
      <vt:lpstr>Transposed</vt:lpstr>
      <vt:lpstr>Venn</vt:lpstr>
      <vt:lpstr>Lp(a) vs HDL</vt:lpstr>
      <vt:lpstr>Lp(a) vs HDL_table</vt:lpstr>
      <vt:lpstr>Lp(a) vs LDL</vt:lpstr>
      <vt:lpstr>Lp(a) vs LDL_table</vt:lpstr>
      <vt:lpstr>Lp(a) vs VLDL</vt:lpstr>
      <vt:lpstr>Lp(a) vs VLDL_table</vt:lpstr>
      <vt:lpstr>LDL vs HDL</vt:lpstr>
      <vt:lpstr>LDL vs HDL_table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Rosario</dc:creator>
  <cp:lastModifiedBy>Paige Bergstrom</cp:lastModifiedBy>
  <dcterms:created xsi:type="dcterms:W3CDTF">2020-04-07T18:49:34Z</dcterms:created>
  <dcterms:modified xsi:type="dcterms:W3CDTF">2020-12-19T00:10:50Z</dcterms:modified>
</cp:coreProperties>
</file>